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7.xml" ContentType="application/vnd.openxmlformats-officedocument.spreadsheetml.comments+xml"/>
  <Override PartName="/xl/commentsmeta1" ContentType="application/binary"/>
  <Override PartName="/xl/commentsmeta4" ContentType="application/binary"/>
  <Override PartName="/xl/commentsmeta0" ContentType="application/binary"/>
  <Override PartName="/xl/commentsmeta2" ContentType="application/binary"/>
  <Override PartName="/xl/metadata" ContentType="application/binary"/>
  <Override PartName="/xl/commentsmeta6" ContentType="application/binary"/>
  <Override PartName="/xl/commentsmeta7" ContentType="application/binary"/>
  <Override PartName="/xl/commentsmeta3" ContentType="application/binary"/>
  <Override PartName="/xl/commentsmeta5"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ecretariadistritald-my.sharepoint.com/personal/yesanchez_sdmujer_gov_co/Documents/SDM_2026/8219/SeguimientosPA_2026/"/>
    </mc:Choice>
  </mc:AlternateContent>
  <xr:revisionPtr revIDLastSave="1" documentId="8_{B6DDFB71-B557-4DB2-823E-FADC0F080A40}" xr6:coauthVersionLast="47" xr6:coauthVersionMax="47" xr10:uidLastSave="{C9E46B24-BBB5-43D4-B5D5-09CD16DD23AF}"/>
  <bookViews>
    <workbookView xWindow="-120" yWindow="-120" windowWidth="29040" windowHeight="15720" tabRatio="690" firstSheet="1" activeTab="7" xr2:uid="{00000000-000D-0000-FFFF-FFFF00000000}"/>
  </bookViews>
  <sheets>
    <sheet name="Instructivo" sheetId="1" r:id="rId1"/>
    <sheet name="ACTIVIDAD_1" sheetId="2" r:id="rId2"/>
    <sheet name="ACTIVIDAD_2" sheetId="3" r:id="rId3"/>
    <sheet name="ACTIVIDAD_3" sheetId="4" r:id="rId4"/>
    <sheet name="META_PDD 2031" sheetId="5" r:id="rId5"/>
    <sheet name="META_PDD 2056" sheetId="6" r:id="rId6"/>
    <sheet name="PRODUCTO_MGA" sheetId="7" r:id="rId7"/>
    <sheet name="TERRITORIALIZACIÓN" sheetId="8" r:id="rId8"/>
    <sheet name="PMR" sheetId="9" r:id="rId9"/>
    <sheet name="CONTROL DE CAMBIOS" sheetId="10" r:id="rId10"/>
  </sheets>
  <definedNames>
    <definedName name="_xlnm.Print_Area" localSheetId="1">ACTIVIDAD_1!$A$1:$O$116</definedName>
    <definedName name="_xlnm.Print_Area" localSheetId="2">ACTIVIDAD_2!$A$1:$O$116</definedName>
    <definedName name="_xlnm.Print_Area" localSheetId="3">ACTIVIDAD_3!$A$1:$O$116</definedName>
    <definedName name="_xlnm.Print_Area" localSheetId="9">'CONTROL DE CAMBIOS'!$A$1:$G$15</definedName>
    <definedName name="_xlnm.Print_Area" localSheetId="4">'META_PDD 2031'!$A$1:$M$64</definedName>
    <definedName name="_xlnm.Print_Area" localSheetId="5">'META_PDD 2056'!$A$1:$M$64</definedName>
    <definedName name="_xlnm.Print_Area" localSheetId="8">PMR!$A$1:$AX$22</definedName>
    <definedName name="_xlnm.Print_Area" localSheetId="6">PRODUCTO_MGA!$A$1:$L$41</definedName>
    <definedName name="_xlnm.Print_Area" localSheetId="7">TERRITORIALIZACIÓN!$A$1:$AF$131</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FZFq8heX7TUxQG5aTIGVob4+RPqRoRWkCQPq2ZqfCzY="/>
    </ext>
  </extLst>
</workbook>
</file>

<file path=xl/calcChain.xml><?xml version="1.0" encoding="utf-8"?>
<calcChain xmlns="http://schemas.openxmlformats.org/spreadsheetml/2006/main">
  <c r="AD99" i="8" l="1"/>
  <c r="AF44" i="8"/>
  <c r="AE44" i="8"/>
  <c r="K25" i="7"/>
  <c r="J25" i="7"/>
  <c r="J23" i="7"/>
  <c r="G27" i="2"/>
  <c r="AW14" i="9" l="1"/>
  <c r="AV14" i="9"/>
  <c r="F56" i="6"/>
  <c r="AA99" i="8"/>
  <c r="AC44" i="8"/>
  <c r="AB44" i="8"/>
  <c r="I25" i="7"/>
  <c r="H25" i="7"/>
  <c r="H23" i="7"/>
  <c r="G25" i="7"/>
  <c r="G23" i="7"/>
  <c r="F27" i="2"/>
  <c r="E56" i="6"/>
  <c r="D56" i="6"/>
  <c r="E56" i="5"/>
  <c r="D56" i="5"/>
  <c r="C56" i="5"/>
  <c r="B56" i="5"/>
  <c r="R99" i="8"/>
  <c r="X99" i="8"/>
  <c r="Z44" i="8"/>
  <c r="Y44" i="8"/>
  <c r="F25" i="7"/>
  <c r="E25" i="7"/>
  <c r="D25" i="7"/>
  <c r="E23" i="7"/>
  <c r="D23" i="7"/>
  <c r="E27" i="2"/>
  <c r="U99" i="8"/>
  <c r="W44" i="8" l="1"/>
  <c r="V44" i="8"/>
  <c r="L17" i="7"/>
  <c r="K17" i="7"/>
  <c r="J17" i="7"/>
  <c r="K15" i="7"/>
  <c r="J15" i="7"/>
  <c r="D24" i="2"/>
  <c r="N24" i="2" s="1"/>
  <c r="T44" i="8"/>
  <c r="S44" i="8"/>
  <c r="H17" i="7"/>
  <c r="G17" i="7"/>
  <c r="H15" i="7"/>
  <c r="G15" i="7"/>
  <c r="M124" i="8"/>
  <c r="K124" i="8"/>
  <c r="I124" i="8"/>
  <c r="G124" i="8"/>
  <c r="E124" i="8"/>
  <c r="C124" i="8"/>
  <c r="O99" i="8"/>
  <c r="M99" i="8"/>
  <c r="K99" i="8"/>
  <c r="I99" i="8"/>
  <c r="J70" i="8"/>
  <c r="I70" i="8"/>
  <c r="H70" i="8"/>
  <c r="P44" i="8"/>
  <c r="N44" i="8"/>
  <c r="M44" i="8"/>
  <c r="L44" i="8"/>
  <c r="K44" i="8"/>
  <c r="J44" i="8"/>
  <c r="I44" i="8"/>
  <c r="H44" i="8"/>
  <c r="G44" i="8"/>
  <c r="F44" i="8"/>
  <c r="E44" i="8"/>
  <c r="D44" i="8"/>
  <c r="E17" i="7"/>
  <c r="D17" i="7"/>
  <c r="E15" i="7"/>
  <c r="D15" i="7"/>
  <c r="B52" i="6"/>
  <c r="F26" i="6"/>
  <c r="D26" i="6"/>
  <c r="F26" i="5"/>
  <c r="I116" i="4"/>
  <c r="H116" i="4"/>
  <c r="G116" i="4"/>
  <c r="F116" i="4"/>
  <c r="E116" i="4"/>
  <c r="D116" i="4"/>
  <c r="C116" i="4"/>
  <c r="B116" i="4"/>
  <c r="B62" i="4"/>
  <c r="B34" i="4"/>
  <c r="N29" i="4"/>
  <c r="N28" i="4"/>
  <c r="N27" i="4"/>
  <c r="N26" i="4"/>
  <c r="N25" i="4"/>
  <c r="N24" i="4"/>
  <c r="I116" i="3"/>
  <c r="H116" i="3"/>
  <c r="G116" i="3"/>
  <c r="F116" i="3"/>
  <c r="E116" i="3"/>
  <c r="D116" i="3"/>
  <c r="C116" i="3"/>
  <c r="B116" i="3"/>
  <c r="B34" i="3"/>
  <c r="N29" i="3"/>
  <c r="N28" i="3"/>
  <c r="N27" i="3"/>
  <c r="N26" i="3"/>
  <c r="N25" i="3"/>
  <c r="N24" i="3"/>
  <c r="K116" i="2"/>
  <c r="J116" i="2"/>
  <c r="I116" i="2"/>
  <c r="H116" i="2"/>
  <c r="G116" i="2"/>
  <c r="F116" i="2"/>
  <c r="E116" i="2"/>
  <c r="D116" i="2"/>
  <c r="C116" i="2"/>
  <c r="B116" i="2"/>
  <c r="B62" i="2"/>
  <c r="F36" i="2"/>
  <c r="B34" i="2"/>
  <c r="N29" i="2"/>
  <c r="N28" i="2"/>
  <c r="N27" i="2"/>
  <c r="N26" i="2"/>
  <c r="N25" i="2"/>
  <c r="O28" i="2" l="1"/>
  <c r="O29" i="2"/>
  <c r="O25" i="4"/>
  <c r="O26" i="4"/>
  <c r="O29" i="4"/>
  <c r="O28" i="4"/>
  <c r="O25" i="2"/>
  <c r="O26" i="2"/>
  <c r="O25" i="3"/>
  <c r="O26" i="3"/>
  <c r="O28" i="3"/>
  <c r="O2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tc={5B324CA6-1891-49B0-B26B-1B7161BAB495}</author>
  </authors>
  <commentList>
    <comment ref="J8" authorId="0" shapeId="0" xr:uid="{00000000-0006-0000-0100-000001000000}">
      <text>
        <r>
          <rPr>
            <sz val="11"/>
            <color theme="1"/>
            <rFont val="Calibri"/>
            <family val="2"/>
            <scheme val="minor"/>
          </rPr>
          <t>======
ID#AAAB0PiqhRU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 ref="D25" authorId="1" shapeId="0" xr:uid="{5B324CA6-1891-49B0-B26B-1B7161BAB495}">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valores negativos se deben a anulaciones contra segundos pagos de los giros realizados de los contratos por prestación de servicios</t>
      </text>
    </comment>
  </commentList>
  <extLst>
    <ext xmlns:r="http://schemas.openxmlformats.org/officeDocument/2006/relationships" uri="GoogleSheetsCustomDataVersion2">
      <go:sheetsCustomData xmlns:go="http://customooxmlschemas.google.com/" r:id="rId1" roundtripDataSignature="AMtx7mjEyYO6gs+eu7niSw0vlfD0sO8Q2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200-000001000000}">
      <text>
        <r>
          <rPr>
            <sz val="11"/>
            <color theme="1"/>
            <rFont val="Calibri"/>
            <family val="2"/>
            <scheme val="minor"/>
          </rPr>
          <t>======
ID#AAAB0PiqhRg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hFMEPIDLQ5DCSynyyXp+zIFvnxr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tc={4CB95579-E92C-45C0-941E-BC850824628A}</author>
  </authors>
  <commentList>
    <comment ref="J8" authorId="0" shapeId="0" xr:uid="{00000000-0006-0000-0300-000001000000}">
      <text>
        <r>
          <rPr>
            <sz val="11"/>
            <color theme="1"/>
            <rFont val="Calibri"/>
            <family val="2"/>
            <scheme val="minor"/>
          </rPr>
          <t>======
ID#AAAB0PiqhRQ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 ref="D25" authorId="1" shapeId="0" xr:uid="{4CB95579-E92C-45C0-941E-BC850824628A}">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valores negativos se deben a anulaciones contra segundos pagos de los giros realizados de los contratos por prestación de servicios</t>
      </text>
    </comment>
  </commentList>
  <extLst>
    <ext xmlns:r="http://schemas.openxmlformats.org/officeDocument/2006/relationships" uri="GoogleSheetsCustomDataVersion2">
      <go:sheetsCustomData xmlns:go="http://customooxmlschemas.google.com/" r:id="rId1" roundtripDataSignature="AMtx7mh6sKcKLGagPM3tjmcs9pSh2/s3sA=="/>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400-000001000000}">
      <text>
        <r>
          <rPr>
            <sz val="11"/>
            <color theme="1"/>
            <rFont val="Calibri"/>
            <family val="2"/>
            <scheme val="minor"/>
          </rPr>
          <t>======
ID#AAAB0PiqhRo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5bIYZKZ0WbYUYYKr8zBQkP0tBmA=="/>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500-000001000000}">
      <text>
        <r>
          <rPr>
            <sz val="11"/>
            <color theme="1"/>
            <rFont val="Calibri"/>
            <family val="2"/>
            <scheme val="minor"/>
          </rPr>
          <t>======
ID#AAAB0PiqhR4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5GkU68MMYk69Ltu5ESd70Rjp5CA=="/>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J8" authorId="0" shapeId="0" xr:uid="{00000000-0006-0000-0600-000001000000}">
      <text>
        <r>
          <rPr>
            <sz val="11"/>
            <color theme="1"/>
            <rFont val="Calibri"/>
            <family val="2"/>
            <scheme val="minor"/>
          </rPr>
          <t>======
ID#AAAB0PiqhRY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jmpfCwjUJoeSm+X8RxxO/d8fctmg=="/>
    </ext>
  </extL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K14" authorId="0" shapeId="0" xr:uid="{00000000-0006-0000-0700-000001000000}">
      <text>
        <r>
          <rPr>
            <sz val="11"/>
            <color theme="1"/>
            <rFont val="Calibri"/>
            <family val="2"/>
            <scheme val="minor"/>
          </rPr>
          <t>======
ID#AAAB0PiqhRs
Daniel Avendaño    (2026-02-13 16:16:48)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t>
        </r>
      </text>
    </comment>
  </commentList>
  <extLst>
    <ext xmlns:r="http://schemas.openxmlformats.org/officeDocument/2006/relationships" uri="GoogleSheetsCustomDataVersion2">
      <go:sheetsCustomData xmlns:go="http://customooxmlschemas.google.com/" r:id="rId1" roundtripDataSignature="AMtx7mgJE5Ysem7mxDGhjcCRAGXGw+zDQw=="/>
    </ext>
  </extL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8" authorId="0" shapeId="0" xr:uid="{00000000-0006-0000-0900-000002000000}">
      <text>
        <r>
          <rPr>
            <sz val="11"/>
            <color theme="1"/>
            <rFont val="Calibri"/>
            <family val="2"/>
            <scheme val="minor"/>
          </rPr>
          <t>======
ID#AAAB0PiqhR0
Daniel Avendaño    (2026-02-13 16:16:48)
Fecha en la que el cambio solicitado al plan de acción es aprobado</t>
        </r>
      </text>
    </comment>
    <comment ref="B8" authorId="0" shapeId="0" xr:uid="{00000000-0006-0000-0900-000003000000}">
      <text>
        <r>
          <rPr>
            <sz val="11"/>
            <color theme="1"/>
            <rFont val="Calibri"/>
            <family val="2"/>
            <scheme val="minor"/>
          </rPr>
          <t>======
ID#AAAB0PiqhRk
Daniel Avendaño    (2026-02-13 16:16:48)
Fecha en la que el cambio solicitado al plan de acción es aprobado</t>
        </r>
      </text>
    </comment>
    <comment ref="C8" authorId="0" shapeId="0" xr:uid="{00000000-0006-0000-0900-000004000000}">
      <text>
        <r>
          <rPr>
            <sz val="11"/>
            <color theme="1"/>
            <rFont val="Calibri"/>
            <family val="2"/>
            <scheme val="minor"/>
          </rPr>
          <t>======
ID#AAAB0PiqhRc
Daniel Avendaño    (2026-02-13 16:16:48)
Descripción de los cambios realizados en la actialización que corresponda</t>
        </r>
      </text>
    </comment>
    <comment ref="D8" authorId="0" shapeId="0" xr:uid="{00000000-0006-0000-0900-000001000000}">
      <text>
        <r>
          <rPr>
            <sz val="11"/>
            <color theme="1"/>
            <rFont val="Calibri"/>
            <family val="2"/>
            <scheme val="minor"/>
          </rPr>
          <t>======
ID#AAAB0PiqhRw
Daniel Avendaño    (2026-02-13 16:16:48)
Justificación del motivo que genera el cambio en el plan de acción</t>
        </r>
      </text>
    </comment>
  </commentList>
  <extLst>
    <ext xmlns:r="http://schemas.openxmlformats.org/officeDocument/2006/relationships" uri="GoogleSheetsCustomDataVersion2">
      <go:sheetsCustomData xmlns:go="http://customooxmlschemas.google.com/" r:id="rId1" roundtripDataSignature="AMtx7mhh+THYN9LPyYvF171REXM74sS2EQ=="/>
    </ext>
  </extL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<sst xmlns="http://schemas.openxmlformats.org/spreadsheetml/2006/main" count="2182" uniqueCount="470">
  <si>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</si>
  <si>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</si>
  <si>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</si>
  <si>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</si>
  <si>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</si>
  <si>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</si>
  <si>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</si>
  <si>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</si>
  <si>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</si>
  <si>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rPr>
        <sz val="11"/>
        <color rgb="FF000000"/>
        <rFont val="Arial"/>
        <family val="2"/>
      </rP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</si>
  <si>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</si>
  <si>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</si>
  <si>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</si>
  <si>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</si>
  <si>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</si>
  <si>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</si>
  <si>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</si>
  <si>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</si>
  <si>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</si>
  <si>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</si>
  <si>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</si>
  <si>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</si>
  <si>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</si>
  <si>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</si>
  <si>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</si>
  <si>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</si>
  <si>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</si>
  <si>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</si>
  <si>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</si>
  <si>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</si>
  <si>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</si>
  <si>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</si>
  <si>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</si>
  <si>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</si>
  <si>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</si>
  <si>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</si>
  <si>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</si>
  <si>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</si>
  <si>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</si>
  <si>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</si>
  <si>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</si>
  <si>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</si>
  <si>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rPr>
        <sz val="11"/>
        <color rgb="FF000000"/>
        <rFont val="Arial"/>
        <family val="2"/>
      </rP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</si>
  <si>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</si>
  <si>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</si>
  <si>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</si>
  <si>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</si>
  <si>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</si>
  <si>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</si>
  <si>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</si>
  <si>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</si>
  <si>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</si>
  <si>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</si>
  <si>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</si>
  <si>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</si>
  <si>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</si>
  <si>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</si>
  <si>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</si>
  <si>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</si>
  <si>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</si>
  <si>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</si>
  <si>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</si>
  <si>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</si>
  <si>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</si>
  <si>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</si>
  <si>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</si>
  <si>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</si>
  <si>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</si>
  <si>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</si>
  <si>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</si>
  <si>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</si>
  <si>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</si>
  <si>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</si>
  <si>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</si>
  <si>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</si>
  <si>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</si>
  <si>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</si>
  <si>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</si>
  <si>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</si>
  <si>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</si>
  <si>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</si>
  <si>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</si>
  <si>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</si>
  <si>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rPr>
        <sz val="11"/>
        <color rgb="FF000000"/>
        <rFont val="Arial"/>
        <family val="2"/>
      </rP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</si>
  <si>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</si>
  <si>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</si>
  <si>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</si>
  <si>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</si>
  <si>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</si>
  <si>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</si>
  <si>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</si>
  <si>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</si>
  <si>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</si>
  <si>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</si>
  <si>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</si>
  <si>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</si>
  <si>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</si>
  <si>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</si>
  <si>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</si>
  <si>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</si>
  <si>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</si>
  <si>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</si>
  <si>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</si>
  <si>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</si>
  <si>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</si>
  <si>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</si>
  <si>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</si>
  <si>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</si>
  <si>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</si>
  <si>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</si>
  <si>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</si>
  <si>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</si>
  <si>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</si>
  <si>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</si>
  <si>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</si>
  <si>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</si>
  <si>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</si>
  <si>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</si>
  <si>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</si>
  <si>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</si>
  <si>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</si>
  <si>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</si>
  <si>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</si>
  <si>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</si>
  <si>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</si>
  <si>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</si>
  <si>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</si>
  <si>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</si>
  <si>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</si>
  <si>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</si>
  <si>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</si>
  <si>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</si>
  <si>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</si>
  <si>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</si>
  <si>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</si>
  <si>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</si>
  <si>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</si>
  <si>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</si>
  <si>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</si>
  <si>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</si>
  <si>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</si>
  <si>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</si>
  <si>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</si>
  <si>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</si>
  <si>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</si>
  <si>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</si>
  <si>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</si>
  <si>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</si>
  <si>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</si>
  <si>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</si>
  <si>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</si>
  <si>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</si>
  <si>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</si>
  <si>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</si>
  <si>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</si>
  <si>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</si>
  <si>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</si>
  <si>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</si>
  <si>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</si>
  <si>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</si>
  <si>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</si>
  <si>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</si>
  <si>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</si>
  <si>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</si>
  <si>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</si>
  <si>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</si>
  <si>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</si>
  <si>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</si>
  <si>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</si>
  <si>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</si>
  <si>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</si>
  <si>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</si>
  <si>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</si>
  <si>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</si>
  <si>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</si>
  <si>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</si>
  <si>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</si>
  <si>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</si>
  <si>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</si>
  <si>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</si>
  <si>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</si>
  <si>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</si>
  <si>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</si>
  <si>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</si>
  <si>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</si>
  <si>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</si>
  <si>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</si>
  <si>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Servicio de integración de la oferta pública.</t>
  </si>
  <si>
    <t>Número de modelos de operación del Sistema Distrital de Cuidado implementados</t>
  </si>
  <si>
    <t>2. Bogotá confía en su bien-estar</t>
  </si>
  <si>
    <t>2.12. Bogotá cuida a su gente</t>
  </si>
  <si>
    <t>2031 - Alcanzar 31 manzanas de cuidado en operación fortaleciendo los servicios actuales e implementando nuevas estrategias lideradas por la SDMujer, en el marco del Sistema Distrital de Cuidado.</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</si>
  <si>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</si>
  <si>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</si>
  <si>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</si>
  <si>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</si>
  <si>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</si>
  <si>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</si>
  <si>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</si>
  <si>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</si>
  <si>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</si>
  <si>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33,34,%</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</si>
  <si>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</si>
  <si>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</si>
  <si>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</si>
  <si>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</si>
  <si>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</si>
  <si>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</si>
  <si>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</si>
  <si>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</si>
  <si>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</si>
  <si>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</si>
  <si>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</si>
  <si>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</si>
  <si>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</si>
  <si>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</si>
  <si>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Adelantar las gestiones necesarias para la implementación y operación del modelo de operación de Manzanas del Cuidado, realizando seguimiento y monitoreo de servicios.</t>
  </si>
  <si>
    <t>Gestionar la implementación y el seguimiento a la operación del modelo de Buses de cuidado en zonas rurales y urbanas de la ciudad de Bogotá, desde los componentes técnico, operativo, financiero y jurídico del contrato.</t>
  </si>
  <si>
    <t xml:space="preserve">Realizar orientaciones psicosociales y orientaciones y asesorías jurídicas individuales a personas cuidadoras y desarrollar encuentros colectivos a través de talleres en temas de interés en los modelos de operación del Sistema Distrital de Cuidado, así como los documentos necesarios para impartir recomendaciones para su implementación. </t>
  </si>
  <si>
    <t xml:space="preserve">Adelantar las gestiones necesarias para avanzar en la implementación de los modelos de operación del Sistema de Asistencia Personal y Unidades Operativas del Cuidado </t>
  </si>
  <si>
    <t xml:space="preserve">Brindar asesoría técnica para el desarrollo de acciones que apoyen la implementación, seguimiento, monitoreo y evaluación del Sistema de Cuidado </t>
  </si>
  <si>
    <t xml:space="preserve">PONDERACIÓN DE LA TAREA
</t>
  </si>
  <si>
    <t>LOGROS Y BENEFICIOS Y RETRASOS Y ALTERNATIVAS DE SOLUCIÓN</t>
  </si>
  <si>
    <t>EVIDENCIAS DE EJECUCIÓN</t>
  </si>
  <si>
    <t>ACUMULADO</t>
  </si>
  <si>
    <t>8219 - Fortalecimiento a la implementación, seguimiento y coordinación del Sistema Distrital de Cuidado en Bogotá D.C.</t>
  </si>
  <si>
    <t>Coordinar un (1) mecanismo de Gobernanza para la articulación y gestión intersectorial con las entidades e instancias que permita la implementación, seguimiento y evaluación del Sistema Distrital de Cuidado.</t>
  </si>
  <si>
    <t>Número de documentos de lineamientos técnicos expedidos en el marco del mecanismo de gobernanza para la articulación y gestión intersectorial con las entidades e instancias que permita el fortalecimiento del SIDICU.</t>
  </si>
  <si>
    <t>Constante</t>
  </si>
  <si>
    <t>1. Se desarrolló la sesión ordinaria No. 72 de la Unidad Técnica de Apoyo en modalidad virtual. (30.01.2026), en la que se presentó la propuesta de cronograma de sesiones ordinarias de la UTA para la vigencia 2026 para aprobación, así mismo, se socializaron las funciones de la Secretaria Técnica y Lineamientos sobre la participación de los sectores, asistencia, diálogo técnico y solicitud de puntos en agenda.</t>
  </si>
  <si>
    <t>N/A</t>
  </si>
  <si>
    <t>Se beneficia a todas las mujeres asistentes a las manzanas y servicios ofrecidos por el Sistema Distrital de Cuidado.</t>
  </si>
  <si>
    <t>Realizar el seguimiento a la articulación desde las instancias de coordinación y participación distrital del Mecanísmo de Gobernanza del Sistema Distrital de Cuidado de acuerdo con la normatividad vigente.</t>
  </si>
  <si>
    <t>Apoyar el seguimiento y articulación de las mesas temáticas existentes en el marco del mecanismo de gobernanza del Sistema de Cuidado.</t>
  </si>
  <si>
    <t>1. Se desarrolló la sesión ordinaria No. 72 de la Unidad Técnica de Apoyo en modalidad virtual. (30.01.2026)</t>
  </si>
  <si>
    <t>Disponible en: https://secretariadistritald.sharepoint.com/:f:/s/ContratacinSPI-2022/IgBG47XjJhQ-RaGsbL2y8T2PAT7JLX0930rE21fDXmK-68E?e=JyTvqb</t>
  </si>
  <si>
    <t>Implementrar una (1) estrategia de formación para mujeres, en el reconocimiento, empoderamiento y garantía de sus derechos que fomenten la autonomía en condiciones de equidad.</t>
  </si>
  <si>
    <t>Servicio de educación informal</t>
  </si>
  <si>
    <t>Número de mujeres certificadas en procesos de formación para el reconocimiento, empoderamiento y garantía de sus derechos</t>
  </si>
  <si>
    <t>2056. Vincular a 9000 mujeres en estrategias de empoderamiento social y político que aportan a la promoción y garantía de sus derechos.</t>
  </si>
  <si>
    <r>
      <rPr>
        <sz val="13"/>
        <color theme="1"/>
        <rFont val="Arial"/>
        <family val="2"/>
      </rPr>
      <t xml:space="preserve">En el mes de enero se adelantaron encuentros colectivos  sobre </t>
    </r>
    <r>
      <rPr>
        <b/>
        <sz val="13"/>
        <color theme="1"/>
        <rFont val="Arial"/>
        <family val="2"/>
      </rPr>
      <t>derechos de las mujeres</t>
    </r>
    <r>
      <rPr>
        <sz val="13"/>
        <color theme="1"/>
        <rFont val="Arial"/>
        <family val="2"/>
      </rPr>
      <t xml:space="preserve"> en las localidades de Barrios Unidos, Bosa, Ciudad Bolivar, Engativá, Kennedy, Puente Aranda, Rafael Uribe Uribe, San Cristobal, Suba, Teusaquillo, Usaquén y Usme, tambén se realizó un conversatorio sobre cuidado y derechos, en total se logró la </t>
    </r>
    <r>
      <rPr>
        <b/>
        <sz val="13"/>
        <color theme="1"/>
        <rFont val="Arial"/>
        <family val="2"/>
      </rPr>
      <t xml:space="preserve">participación de 248 mujeres . </t>
    </r>
    <r>
      <rPr>
        <sz val="13"/>
        <color theme="1"/>
        <rFont val="Arial"/>
        <family val="2"/>
      </rPr>
      <t xml:space="preserve">
Soporte: Actas y listados encuentros colectivos.
20_01_25_CF_Reunión de Equipo - Virtual
28_01_26_CF_REUNION DE EQUIPO</t>
    </r>
  </si>
  <si>
    <t>Gestionar las acciones concertadas en el marco de la Políticas Públicas con comunidades, pueblos y organizaciones étnicas.</t>
  </si>
  <si>
    <t>Implementar el servicio de formación para mujeres, impulsando espacios de encuentro para la discusión pública entorno al trabajo de cuidado no remunerado y generando insumos que promuevan participación ciudadana.</t>
  </si>
  <si>
    <t>Tarea 3</t>
  </si>
  <si>
    <t>Tarea 4</t>
  </si>
  <si>
    <t>En el mes de enero de avanzo con la contratación del equipo de Acciones Afirmativas conformado por, un apoyo técnico, una referente para mujeres indigenas, una referente para mujeres negras y afrodescendientes, una referente para mujeres gitanas, una apoyo para gitanas, una referente para mujeres palenqueras y una referente para mujeres raizales. 
Se realizaron dos reunión de inicio del equipo con en fin de dar lineamiento y planificar las acciones del equipo y se sostuvo reunión socializacion de presupuesto para desarrollar los productos CONPES con la contratista financiera de la dirección del sistema de cuidado, como punto de partida para la planeación de actividades con ls mujeres de los pueblos étnicos. 
Soportes: 22_01_2026_CF_AA Acta_reunion_presupuesto
20_01_25_CF_Reunión de Equipo - Virtual
28_01_26_CF_REUNION DE EQUIPO</t>
  </si>
  <si>
    <t>Disponible en:  https://secretariadistritald.sharepoint.com/:f:/s/ContratacinSPI-2022/IgAC-eQSmcBxQbsKPgv1MQedAbjHCJ1rDbmrGVvDgbIuNFM?e=HsUWg7</t>
  </si>
  <si>
    <t>Código</t>
  </si>
  <si>
    <t>Versión</t>
  </si>
  <si>
    <t>Fecha de Emisión</t>
  </si>
  <si>
    <t>META PLAN DE DESARROLLO</t>
  </si>
  <si>
    <t>Página</t>
  </si>
  <si>
    <t>Página 3 de 7</t>
  </si>
  <si>
    <t xml:space="preserve">                                                 REPORTE INDICADOR META PDD</t>
  </si>
  <si>
    <t>Alcanzar 31 manzanas de cuidado en operación fortaleciendo los servicios actuales e implementando nuevas estrategias lideradas por la SDMujer, en el marco del Sistema Distrital de Cuidado</t>
  </si>
  <si>
    <t>Objetivo 5. Igualdad de Género</t>
  </si>
  <si>
    <t>5.4  Reconocer y valorar los cuidados y el trabajo doméstico no remunerados mediante servicios públicos, infraestructuras y políticas de protección social, y promoviendo la responsabilidad compartida en el hogar y la familia, según proceda en cada país</t>
  </si>
  <si>
    <t>Incremento en el número de manzanas de cuidado en sus modalidades fijas y móviles, en operación</t>
  </si>
  <si>
    <t>TOTAL</t>
  </si>
  <si>
    <t>Creciente</t>
  </si>
  <si>
    <t>Se mantienen en operación las 29 manzanas de cuidado inauguradas a 2025, de las cuales 27 son fijas y 2 son móviles, para adelantar el seguimiento a la prestación de los servicios en las manzanas, se ha venido realizando un proceso de reestructuración y automatización de la Herramienta de Información: Matriz de Seguimiento y Monitoreo, la cual permite el registro de datos sobre la implementación de servicios y el reporte de alertas, como parte del modelo de operación del Sistema Distrital del Cuidado, que se empezará a utilizar a partir del mes de Febrero de 2026.
Durante el período reportado, se realizaron 371 orientaciones y asesorías jurídicas, de las cuales se derivaron 126 seguimientos. Así mismo, se llevaron a cabo 430 orientaciones psicosociales, con 53 seguimientos asociados. Adicionalmente, se desarrollaron 23 encuentros colectivos, los cuales beneficiaron a 228 personas en las manzanas. De igual manera, se realizó la consolidación contractual para el año 2026.</t>
  </si>
  <si>
    <t>Reporte SIMISIONAL</t>
  </si>
  <si>
    <t>Formula indicador:</t>
  </si>
  <si>
    <t>Avance mensual</t>
  </si>
  <si>
    <t>Elaboró</t>
  </si>
  <si>
    <t>Firma</t>
  </si>
  <si>
    <t>Aprobó (Según aplique Gerenta de proyecto, Líder técnica y responsable de proceso)</t>
  </si>
  <si>
    <t>Revisó (Oficina Asesora de Planeación)</t>
  </si>
  <si>
    <t>VoBo:</t>
  </si>
  <si>
    <t>Nombre</t>
  </si>
  <si>
    <t>Lorena Bohórquez Garzón</t>
  </si>
  <si>
    <t>Juliana Martinez Londoño</t>
  </si>
  <si>
    <t>Nombre:</t>
  </si>
  <si>
    <t>Cargo</t>
  </si>
  <si>
    <t>Cargo:</t>
  </si>
  <si>
    <t>Vincular a 9000 mujeres en estrategias de empoderamiento social y político que aportan a la promoción y garantía de sus derechos</t>
  </si>
  <si>
    <t>Asegurar la participación plena y efectiva de las mujeres y la igualdad de oportunidades de liderazgo a todos los niveles decisorios en la vida política, económica y pública</t>
  </si>
  <si>
    <t>Número de mujeres con estrategias de empoderamiento Social y político que aportan a la promoción y garantía de sus derechos.</t>
  </si>
  <si>
    <t>PRODUCTO - MGA</t>
  </si>
  <si>
    <t>Página 4 de 7</t>
  </si>
  <si>
    <t>EJECUCIÓN PRESUPUESTAL DEL PRODUCTO I TRIMESTRE</t>
  </si>
  <si>
    <t>OBJETIVO ESPECIFICO</t>
  </si>
  <si>
    <t>Integrar la oferta institucional del distrito en zonas rurales y urbanas que faciliten el funcionamiento del Sistema Distrital de Cuidado</t>
  </si>
  <si>
    <t>Servicio de integración
de la oferta pública</t>
  </si>
  <si>
    <t>Aumentar el acceso de las mujeres en sus diferencias y diversidades a programas educativos y de formación, que aporten a la promoción y garantía de sus derechos.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</si>
  <si>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</si>
  <si>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</si>
  <si>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</si>
  <si>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</si>
  <si>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</si>
  <si>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</si>
  <si>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</si>
  <si>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ACTIVIDAD TERRITORIALIZABLE</t>
  </si>
  <si>
    <t>Actividad 1 - 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</si>
  <si>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</si>
  <si>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</si>
  <si>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</si>
  <si>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</si>
  <si>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</si>
  <si>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</si>
  <si>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</si>
  <si>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</si>
  <si>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</si>
  <si>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</si>
  <si>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</si>
  <si>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</si>
  <si>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</si>
  <si>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</si>
  <si>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</si>
  <si>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</si>
  <si>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</si>
  <si>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</si>
  <si>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</si>
  <si>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</si>
  <si>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</si>
  <si>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</si>
  <si>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</si>
  <si>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</si>
  <si>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</si>
  <si>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Bogotá D.C.</t>
  </si>
  <si>
    <t>II SEMESTRE</t>
  </si>
  <si>
    <t>INDICADOR PMR TERRITORIALIZABLE</t>
  </si>
  <si>
    <t>Número de mujeres formadas en cuidados, en el marco de la estrategia cuidado a cuidadoras</t>
  </si>
  <si>
    <t>PRODUCTOS, METAS Y RESULTADOS -PMR</t>
  </si>
  <si>
    <t>Página 6 de 7</t>
  </si>
  <si>
    <t>Producto</t>
  </si>
  <si>
    <t>Linea Base
(Corte 31 diciembre 2023)</t>
  </si>
  <si>
    <t>Meta Plan
(TotaL PMR
10 Años)</t>
  </si>
  <si>
    <t>Meta Anual 2026</t>
  </si>
  <si>
    <t>Total
programado</t>
  </si>
  <si>
    <t>Total
ejecutado</t>
  </si>
  <si>
    <t>Prog.</t>
  </si>
  <si>
    <t>Ejec.</t>
  </si>
  <si>
    <t>9</t>
  </si>
  <si>
    <t>Contribuir a la igualdad de oportunidades para las mujeres a través de la implementación de un Sistema Distrital de Cuidado</t>
  </si>
  <si>
    <t>Servicio de coordinación del Sistema Distrital de Cuidado  y servicios complementarios.</t>
  </si>
  <si>
    <t>No aplica actividad específica.
Corresponde a número de mujeres certificadas en la estrategia de cuidado a cuidadoras</t>
  </si>
  <si>
    <t>Acumulado</t>
  </si>
  <si>
    <t>SI</t>
  </si>
  <si>
    <t xml:space="preserve">En el mes de enero se adelantaron 1 curso "Mujeres, cuidado y medio ambiente en la localidad de Bosa en el Bus del cuidado urbano" y se realizaron 9 conversatorios "Me cuidado mientras cuido", una propuesta pedagógica  que invita a reflexionar sobre el cuidado de si y la importancia del mismo en el marco del cuidado colectivo, se logro una participación de 85 mujeres y fueron desarrollados en el marco del modelo de buses del cuidado en las localidades de Usme, Santafé, Ciudad Bolivar y Bosa. </t>
  </si>
  <si>
    <t>CONTROL DE CAMBIOS</t>
  </si>
  <si>
    <t>Página 7 de 7</t>
  </si>
  <si>
    <t>CONTROL DE CAMBIOS EN EL PLAN DE ACCIÓN</t>
  </si>
  <si>
    <t xml:space="preserve">-   </t>
  </si>
  <si>
    <t>Disponible en: https://secretariadistritald.sharepoint.com/:f:/s/ContratacinSPI-2022/IgCtSDzu-q4rQpqAHK5yO6ILAXFbN5JSTQU4-2G_YkF6qfs?e=TrjJOQ</t>
  </si>
  <si>
    <t>En el mes de febrero se culminó el procedimiento para la definición de los puntos de ubicación de los Buses del Cuidado Urbano y Rural completando los correspondientes a las localidades de San Cristóbal, Ciudad Bolívar y Bosa, con lo anterior se procedió a la gestión para la obtención de los permisos ante las entidades correspondientes de los 6 puntos urbanos y rurales, en alistamiento para el cambio de ciclo de operación a partir de la fecha programada del 02 de marzo. Desde los componentes de apoyo a la supervisión del contrato se realizaron las revisiones para la aprobación del informe, soportes y documentos requeridos del pago No, 4 de la operación realizada por el contratista E-motion en el mes de enero de 2026. Se realizaron en el mes dos reuniones de seguimiento de la supervisión a la ejecución del contrato con el contratista, en las cuales se revisaron el cumplimiento a las obligaciones contractuales de acuerdo con el cronograma de actividades del contrato, enfatizando en el proceso requerido para el cambio de ciclo de operación y los requisitos ambientales, las novedades reportadas en cuanto a daños en los elementos de la operación y estableciendo compromisos.
A nivel técnico se realizó la Mesa Interlocal de Buses del Cuidado con el fin de informar a los sectores los nuevos puntos de operación en lo urbano y rural para el ciclo 7 y confirmar los servicios a continuar prestando desde cada sector. Con lo anterior se construyeron las carteleras de servicios contenidas en las Fichas Técnicas para cada uno de los Buses del Cuidado Urbano y Rural, las cuales fueron presentadas ante los delegados de la UTA para aprobación final. Para la finalización del ciclo de operación No. 6 se aplicaron las encuestas de cierre de ciclo a las mujeres y personas usuarias de los servicios en los Buses del Cuidado. En las dos últimas semanas del mes de febrero se atendieron tres visitas de la Contraloría una en el Bus Urbano y dos en el Bus Rural de las cuales se solicitaron soportes los cuales fueron remitidos en los tiempos establecidos.</t>
  </si>
  <si>
    <t>Disponible en: https://secretariadistritald.sharepoint.com/:f:/s/ContratacinSPI-2022/IgCagX4Jp7HvS5mmrI3_CZYBAYBsfg5VOBuC2oTpH0iDhhQ?e=yFUAcx</t>
  </si>
  <si>
    <t>Disponible en SIMISIONAL</t>
  </si>
  <si>
    <t xml:space="preserve"> </t>
  </si>
  <si>
    <t>1. Se llevó a cabo la sesión ordinaria No. 73 de la de la Unidad Técnica de Apoyo en modalidad presencial. (25.02.2026)
2. Se llevó a cabo reunión con IDRD, la cual tuvo como objetivo la revisión de acuerdos relacionados con el PAE, cuyo propósito fue analizar compromisos, precisar responsabilidades y definir acciones de articulación institucional. (06.02.2026)
3. Se llevó a cabo reunión con Secretaría General, cuyo objetivo consistió en abordar aspectos administrativos y de articulación institucional requeridos para la operación del Sistema. (11.02.2026)
4. Se llevó a cabo reunión con SDIS sobre adaptación de servicios con SDIS, orientada a revisar ajustes operativos y garantizar la adecuada prestación de servicios en el marco del Sistema Distrital de Cuidado. (10.02.2026) 
5. Se llevó a cabo reunión con SDS con el fin de avanzar en la articulación para el proceso de dotación de la Alcaldía de Engativá a la Manzana del Cuidado ubicada en Emaús, a cargo de
la Secretaría de Salud.(09.02.26)
6. Se llevó a cabo reunión con IDARTES con el fin de revisar la propuesta de articulación de los salones de baile en el marco del Sistema Distrital del Cuidado. (24.02.26)
7. Se elaboró Plan Anual de Trabajo de la Comisión Intersectorial del Sistema Distrital de Cuidado 2026</t>
  </si>
  <si>
    <t>Disponible en: https://secretariadistritald.sharepoint.com/:f:/s/ContratacinSPI-2022/IgCDptRuhiXfSroCUyghrIWoAbze8WPD2dX-Q-fsT3_0-rk?e=VML2Tn</t>
  </si>
  <si>
    <t>Desde el equipo de acciones afirmativas del Sistema Distrital de Cuidado en el mes de febrero se avanzó en las siguientes acciones, conforme a los cuatro CONPES étnicos:  37 (un producto con indígenas), 38 (un producto con raizales); 39 (un producto con Negras, afrodescendientes y dos productos del capítulo de palenqueras); 40 (dos productos con gitanas).
Se articuló con el área financiera del DSC para conocer el presupuesto asignado a cada producto Conpes de grupos étnicos para la presente vigencia. Se realizó una propuesta por cada grupo étnico según el presupuesto asignado, en cada propuesta se especifica con el fin de ser presentadas en los espacios de concertación con las comunidades. 
Soporte: Acciones afirmativas - ANEXO 1.03_02_26_AA_Acta_reunion_DED-SIDICU
Soporte: Acciones afirmativas - ANEXO 2.20_02_26_AA_PROPUESTA ESPACIOS RESPIRO_2026
Se realizó reunión con las diferentes direcciones de la Secretaría Distrital de la Mujer que tienen productos relacionados con los Conpes de grupos étnicos para conocer el estado de cada producto  y articular acciones conjuntas para mejorar la comunicación con las comunidades. 
Soporte: Acciones afirmativas - ANEXO 1.03_02_26_AA_Acta_reunion_DED-SIDICU
Se conoció la oferta de formación complementaria del SENA denominada Evaluación y certificación de competencias laborales con el proceso: “Cuidar personas según protocolos de actividades básicas cotidianas y grado de autonomía”, con la intención de evaluar si es posible realizar el proceso con enfoque étnico-indígena en la comunidad indígena WOUNAN BAD MOS y con enfoque étnico-afrodescendiente con el Sindicato de Trabajadoras Domesticas de Bosa. 
Soporte: Acciones afirmativas - ANEXO 4. CERTIFICACION SABERES 2026
Se comenzó la construcción colectiva de la ruta metodológica para la futura sensibilización sobre acciones afirmativas en las manzanas de cuidado, avanzando en la definición de la estructura del documento, objetivos, justificación, actores estratégicos, cronograma y manzanas priorizadas. 
Soporte: Acciones afirmativas - ANEXO 5.28_02_26_AA_ruta metodo_espacios_sensibi_ manzanas
Se avanzó en la actualización del módulo 1 “Género y cuidado” del proceso de formación complementaria: “Mujeres que cuidan, mujeres que indicen”, donde se incorporaron elementos para fortalecer el enfoque etnico-indígena y la modalidad virtual. 
Soporte: Acciones afirmativas - ANEXO 6.27_02_26_MUJERES QUE CUIDAN MUJERES QUE INCIDEN-MODULO 1.VIRTUAL
Conpes 37. Indígenas. 
Se está explorando con indígenas WOUNAN BAUD MOS de Ciudad Bolívar la posibilidad de realización de proceso de formación complementaria “Cuidar personas según protocolos de actividades básicas cotidianas y grado de autonomía” con el SENA, en modalidad presencial.
Se programó la realización del curso MUJERES QUE CUIDAN MUJERESQUE INCIDEN, modalidad virtual con un grupo de mujeres indígenas muiscas de Suba.
Soporte: Acciones afirmativas - ANEXO 7. CONPES 37 INDIGENAS
Conpes 39. Negras y afrodescendientes 
En este mes se avanzó en reunión de articulación con la referenta de salud afro de la Sub Red Centro para articular un espacio respiro para mujeres negras – afrocolombianas de la localidad de Antonio Nariño, Rafael Uribe, San Cristóbal, la Candelaria, Santa fe y Los Mártires. Se programó consultar con las consultivas locales para articular el espacio en el mes de mayo. 
Soportes: Acciones afirmativas -  ANEXO 9. CONPES 39 AFRO
Conpes 39. Palenqueras 
Se realizó proceso de sensibilización sobre acciones afirmativas y la comunidad palenquera en el colegio Jose María Carbonel , se acompañó a la comunidad en reunión con el Centro de Memoria Histórica y se participó de la conmemoración de la palenqueridad en la localidad de San Cristóbal. 
Soportes: Acciones afirmativas - ANEXO 10. CONPES 39. PALENQUERAS
Conpes 40. Gitanas. 
Se realizó reunión con los lideres gitanos y las referentes gitanas para contextualizar sobre las acciones del año 2025. 
Soportes: Acciones afirmativas - ANEXO 11. CONPES 40 GITANAS</t>
  </si>
  <si>
    <t>Disponible en: https://secretariadistritald.sharepoint.com/:f:/s/ContratacinSPI-2022/IgCeaz2DNAyVRZGho9L-HUfzARjgnDwBbQFk_uo9SKV-AbI?e=vJNiWi</t>
  </si>
  <si>
    <t>Se mantienen en operación las 29 manzanas de cuidado inauguradas a 2025, de las cuales 27 son fijas y 2 son móviles, para adelantar el seguimiento a la prestación de los servicios en las manzanas, 
Sobre la operación de las manzanas móviles, buses del cuidado, en el marco del contrato para su funcionamiento, se recibió el pago N.° 4 del contratista; fue tramitado y quedó radicado ante Hacienda. Se avanzó en la automatización de los informes de cumplimiento del cronograma y de novedades diarias. Asimismo, el contratista obtuvo los permisos necesarios para la ejecución del ciclo 7.
Durante el período reportado, se realizaron 705 orientaciones y asesorías jurídicas, de las cuales se derivaron 268 seguimientos. Así mismo, se llevaron a cabo 719 orientaciones psicosociales, con 101 seguimientos asociados.</t>
  </si>
  <si>
    <t>A través de las diferentes instancias de reunión, se avanzó en la elaboración del Plan Anual de Trabajo de la CISDC 2026, instrumento que operativiza las funciones de la Comisión y orienta la articulación de las entidades de la Administración Distrital para fortalecer la implementación y el seguimiento del Sistema Distrital de Cuidado, tanto a nivel distrital como territorial, contribuyendo a la sostenibilidad de los modelos de operación y estrategias del Sistema, así como la consolidación técnica y fortalecimiento de su gobernanza.</t>
  </si>
  <si>
    <r>
      <t>Durante el mes de febrero del 2026, desde la Estrategia Territorial de las Manzanas del Cuidado se implementaron</t>
    </r>
    <r>
      <rPr>
        <sz val="11"/>
        <rFont val="Arial"/>
        <family val="2"/>
      </rPr>
      <t xml:space="preserve"> </t>
    </r>
    <r>
      <rPr>
        <b/>
        <sz val="11"/>
        <rFont val="Arial"/>
        <family val="2"/>
      </rPr>
      <t>110 actividades</t>
    </r>
    <r>
      <rPr>
        <sz val="11"/>
        <rFont val="Arial"/>
        <family val="2"/>
      </rPr>
      <t xml:space="preserve"> </t>
    </r>
    <r>
      <rPr>
        <sz val="11"/>
        <color theme="1"/>
        <rFont val="Arial"/>
        <family val="2"/>
      </rPr>
      <t xml:space="preserve">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t>
    </r>
    <r>
      <rPr>
        <sz val="11"/>
        <rFont val="Arial"/>
        <family val="2"/>
      </rPr>
      <t>manzanas y su posicionamiento con las cuidadoras y la ciudadanía en general. Teniendo en cuenta que durante el mes de enero se adelantaron algunas actividades,</t>
    </r>
    <r>
      <rPr>
        <b/>
        <sz val="11"/>
        <rFont val="Arial"/>
        <family val="2"/>
      </rPr>
      <t xml:space="preserve"> el balance entre enero y febrero de las socializaciones desarrolladas durante la vigencia 2026, es de 155. </t>
    </r>
    <r>
      <rPr>
        <sz val="11"/>
        <color theme="1"/>
        <rFont val="Arial"/>
        <family val="2"/>
      </rPr>
      <t xml:space="preserve">
De acuerdo a la estrategia de difusión del modelo de operación  Manzanas de Cuidado, para el presente mes se realizan nueve (9) recorridos territoriales en las siguientes Manzanas: Ciudad Bolívar Arborizadora Alta, Barrios Unidos, Boyacá real, Usaquén, Los Mártires, San Cristóbal 20 de julio, Teusaqeuillo y Usme, teniendo en cuenta el impacto, se realizan según la necesidad de cada Manzana. 
Durante el mes de febrero de 2025 se llevaron a cabo doce (12) mesas locales y seis (6) mesas interlocales, en las cuales el equipo territorial realiza la secretaría técnica. </t>
    </r>
  </si>
  <si>
    <t>Durante el período reportado, se realizaron 709 orientaciones y asesorías jurídicas, de las cuales se derivaron 268 seguimientos, atendiendo a 705 personas. Así mismo, se llevaron a cabo 719 orientaciones psicosociales, con 101 seguimientos asociados, atendiendo a 719 personas. Adicionalmente, se desarrollaron 34 encuentros colectivos.</t>
  </si>
  <si>
    <t>A través de los servicios ofertados en las manzanas con su respectiva socialización y seguimiento, se beneficia a todas las mujeres asistentes.
Adicionalmente, gracias a la ampliación de cobertura que ofrecen los Buses del Cuidado, se llega a áreas rurales, de dificil acceso o en las que no se cuenta con manzana fija, para que las personas cuidadoras se puedan beneficiar de la oferta de servicios del Sistema Distrital de Cuidado.</t>
  </si>
  <si>
    <t>Desde el mecanismo de gobernanza se realiza el seguimiento necesario para garantizar la prestación de los diferentes servicios que ofrecen las Entidades, incluyendo a la Secretaría Distrital de la Mujer, que se prestan a través de las manzanas fijas y moviles a las personas cuidadoras asistentes a ellas.</t>
  </si>
  <si>
    <r>
      <t xml:space="preserve">En el mes de enero se adelantaron encuentros colectivos  sobre </t>
    </r>
    <r>
      <rPr>
        <b/>
        <sz val="13"/>
        <color theme="1"/>
        <rFont val="Arial"/>
        <family val="2"/>
      </rPr>
      <t>derechos de las mujeres</t>
    </r>
    <r>
      <rPr>
        <sz val="13"/>
        <color theme="1"/>
        <rFont val="Arial"/>
        <family val="2"/>
      </rPr>
      <t xml:space="preserve"> en las localidades de Barrios Unidos, Bosa, Ciudad Bolivar, Engativá, Kennedy, Puente Aranda, Rafael Uribe Uribe, San Cristobal, Suba, Teusaquillo, Usaquén y Usme, también se realizó un conversatorio sobre cuidado y derechos, en total se logró la </t>
    </r>
    <r>
      <rPr>
        <b/>
        <sz val="13"/>
        <color theme="1"/>
        <rFont val="Arial"/>
        <family val="2"/>
      </rPr>
      <t xml:space="preserve">participación de 248 mujeres . </t>
    </r>
    <r>
      <rPr>
        <sz val="13"/>
        <color theme="1"/>
        <rFont val="Arial"/>
        <family val="2"/>
      </rPr>
      <t xml:space="preserve">
Soporte: Actas y listados encuentros colectivos.
20_01_25_CF_Reunión de Equipo - Virtual
28_01_26_CF_REUNION DE EQUIPO</t>
    </r>
  </si>
  <si>
    <t>Desde el componente de formación, a través de las diferentes estrategias de formación como cursos, conversatorios y espacios que permiten brindar contenidos a las mujeres en temáticas como empoderamiento social y político y refuerzo de conocimientos en cuidados y otras capacidades, se beneficia a las personas cuidadoras permitiendoles ampliar sus conocimientos y por ende comprensión sobre los espacios de participación.</t>
  </si>
  <si>
    <r>
      <t xml:space="preserve">En el mes de febrero se implementaron: el curso "El valor del cuidado", curso "Mujeres, cuidado y Medio Ambiente" y los conversatorios "Circulos de cuidado: Me cuido mientras cuido", en las 27 manzanzas del cuidado alcanzando una participación de </t>
    </r>
    <r>
      <rPr>
        <b/>
        <sz val="11"/>
        <color theme="1"/>
        <rFont val="Arial"/>
        <family val="2"/>
      </rPr>
      <t xml:space="preserve">429 mujeres. </t>
    </r>
    <r>
      <rPr>
        <sz val="11"/>
        <color theme="1"/>
        <rFont val="Arial"/>
        <family val="2"/>
      </rPr>
      <t xml:space="preserve">
Se adelantaron los cursos: (i) "El Valor del cuidado" en manzanas: Usaquén , Chapinero, Santafé, San Cristobal, San Blas y 20 de Julio, Tunjuelito, Bosa Campo Verde, Kennedy Timiza, Engativá Boyacá Real, Suba Fontanar, Barrios Unidos, Ciudad Bolivar Arborizadora Alta y en la localidad de Engativá con la Huerta Quinzatá en el marco de las acciones en otras unidades operativas realizadas por el equipo de formación. 
(ii) Cursos Mujeres, Cuidado y Medio Ambiente en manzanas: San Cristóbal Juan Rey, Bosa Porvenir, Kennedy Bella Vista, Fontibón, Engativá Emaus, Suba Gaitana, Antonio Nariño, Puente Aranda, Rafael Uribe Uribe y Ciudad Bolivar Manitas, Mochuelo y Ecoparque. 
(iii) Conversatorios "Circulos de cuidado: Me cuido mientras cuido", en manzanas: Usaquén, San Cristóbal Juan Rey, Kennedy Timiza, Engativá Boyacá Real, Suba CEFE, Teusaquillo y Puente Aranda.
Adicionalmente, se realizaron conversatorios en cuidado y participación de las mujeres en las localidades de Engativá, Suba Gaitana y Antonio Nariño. Asimismo, se implementaron 6 conversatorios en cuidado y participación en el modelo de buses del cuidado y un curso "Mujeres que cuidan Mujeres que inciden",  logrando en total, la participación de 144 mujeres.</t>
    </r>
  </si>
  <si>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Durante el período reportado, se realizaron 709 orientaciones y asesorías jurídicas, de las cuales se derivaron 268 seguimientos, atendiendo a 705 personas. Así mismo, se llevaron a cabo 719 orientaciones psicosociales, con 101 seguimientos asociados, atendiendo a 719 personas. Adicionalmente, se desarrollaron 34 encuentros colectivos.</t>
  </si>
  <si>
    <t xml:space="preserve">En el mes de febrero se implementaron: el curso "El valor del cuidado", curso "Mujeres, cuidado y Medio Ambiente" y los conversatorios "Círculos de cuidado: Me cuido mientras cuido", en las 27 manzanas del cuidado alcanzando una participación de 429 mujeres. 
El curso "El Valor del cuidado" se adelantó en las manzanas: Usaquén, Chapinero, Santafé, San Cristobal, San Blas y 20 de Julio, Tunjuelito, Bosa Campo Verde, Kennedy Timiza, Engativá Boyacá Real, Suba Fontanar, Barrios Unidos, Ciudad Bolivar Arborizadora Alta y en la localidad de Engativá con la Huerta Quinzatá en el marco de las acciones en otras unidades operativas realizadas por el equipo de formación. </t>
  </si>
  <si>
    <t>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2%2E%20Seguimiento%5FFebrero%5F2026%2FActividad%20No%2E%203%2FFormaci%C3%B3n%2FAcciones%20afirmativas%20DSC&amp;viewid=6022569d%2Dd818%2D4ad3%2Dbf7f%2Dc2acb9faf82f&amp;ct=1764777971629&amp;or=OWA%2DNT%2DMail</t>
  </si>
  <si>
    <r>
      <t xml:space="preserve"> En el mes de febrero se realizaron conversatorios en cuidado y participación de las mujeres en las localidades de Engativá, Suba Gaitana y Antonio Nariño. Asimismo, se implementaron 6 conversatorios en cuidado y participación en el modelo de buses del cuidado y un curso "Mujeres que cuidan Mujeres que inciden",  logrando en total, la </t>
    </r>
    <r>
      <rPr>
        <b/>
        <sz val="13"/>
        <color theme="1"/>
        <rFont val="Arial"/>
        <family val="2"/>
      </rPr>
      <t>participación de 144 mujeres</t>
    </r>
    <r>
      <rPr>
        <sz val="13"/>
        <color theme="1"/>
        <rFont val="Arial"/>
        <family val="2"/>
      </rPr>
      <t xml:space="preserve">.
Adicionalmente, se adelantaron: el curso "El valor del cuidado", curso "Mujeres, cuidado y Medio Ambiente" y los conversatorios "Circulos de cuidado: Me cuido mientras cuido", en las 27 manzanzas del cuidado </t>
    </r>
    <r>
      <rPr>
        <b/>
        <sz val="13"/>
        <color theme="1"/>
        <rFont val="Arial"/>
        <family val="2"/>
      </rPr>
      <t xml:space="preserve">alcanzando una participación de 429 mujeres. </t>
    </r>
    <r>
      <rPr>
        <sz val="13"/>
        <color theme="1"/>
        <rFont val="Arial"/>
        <family val="2"/>
      </rPr>
      <t>Así mismo, es importante mencionar que en el mes de enero participaron</t>
    </r>
    <r>
      <rPr>
        <b/>
        <sz val="13"/>
        <color theme="1"/>
        <rFont val="Arial"/>
        <family val="2"/>
      </rPr>
      <t xml:space="preserve"> 85 mujeres </t>
    </r>
    <r>
      <rPr>
        <sz val="13"/>
        <color theme="1"/>
        <rFont val="Arial"/>
        <family val="2"/>
      </rPr>
      <t>como se encuentra reportado en en el indicador de producto.</t>
    </r>
  </si>
  <si>
    <t>1. Se llevó a cabo la sesión ordinaria No. 73 de la de la Unidad Técnica de Apoyo en modalidad presencial. (25.02.2026)
2. Se llevó a cabo reunión con IDRD, la cual tuvo como objetivo la revisión de acuerdos relacionados con el PAE, cuyo propósito fue analizar compromisos, precisar responsabilidades y definir acciones de articulación institucional. (06.02.2026)
3. Se llevó a cabo reunión con Secretaría General, cuyo objetivo consistió en abordar aspectos administrativos y de articulación institucional requeridos para la operación del Sistema. (11.02.2026)
4. Se llevó a cabo reunión con SDIS sobre adaptación de servicios con SDIS, orientada a revisar ajustes operativos y garantizar la adecuada prestación de servicios en el marco del Sistema Distrital de Cuidado. (10.02.2026) 
5. Se llevó a cabo reunión con SDS con el fin de avanzar en la articulación para el proceso de dotación de la Alcaldía de Engativá a la Manzana del Cuidado ubicada en Emaús, a cargo de la Secretaría de Salud.(09.02.26)
6. Se llevó a cabo reunión con IDARTES con el fin de revisar la propuesta de articulación de los salones de baile en el marco del Sistema Distrital del Cuidado. (24.02.26)
7. Se elaboró Plan Anual de Trabajo de la Comisión Intersectorial del Sistema Distrital de Cuidado 2026</t>
  </si>
  <si>
    <t>Subsecretaria</t>
  </si>
  <si>
    <t>Disponible en: 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3%2E%20Seguimiento%5FMarzo%5F2026%2FActividad%20No%2E%201&amp;viewid=6022569d%2Dd818%2D4ad3%2Dbf7f%2Dc2acb9faf82f&amp;p=true&amp;ct=1775699550094&amp;or=OWA%2DNT%2DMail&amp;cid=7488fbbf%2D6ea9%2D7fba%2D22a7%2D67170d3630f3</t>
  </si>
  <si>
    <t>Se brindó asesoría técnica para el desarrollo de las siguientes acciones:
Manzanas del Cuidado: Se consolidó el lineamiento para su implementación, el cual fue aprobado por la UTA y la Comisión Intersectorial en marzo de 2026.
Buses del Cuidado: Se definió el cronograma técnico para la estructuración de las fichas técnicas de los nuevos ciclos, junto con el seguimiento a las gestiones administrativas pertinentes.
Estrategias Itinerantes: Se estructuraron las fichas técnicas, actualmente en fase de revisión. Asimismo, se gestionó una mesa de articulación para abril con el fin de vincular a nuevos sectores en la prestación de servicios.
En cuanto al fortalecimiento técnico interno, se formuló una parrilla de temas mensuales de cualificación, la cual se presentará a la Dirección en abril de 2026 para su aprobación e implementación.
Soportes: Documentos técnicos mencionados</t>
  </si>
  <si>
    <t>Durante el mes de marzo de 2026, se gestionaron los siguientes espacios estratégicos de articulación y toma de decisiones:
1. Sesiones de Instancias de Gobernanza:
Mecanismo de Participación y Seguimiento: Sesión ordinaria No. 19 (12.03.2026).
Unidad Técnica de Apoyo (UTA): Sesión ordinaria No. 74 (25.03.2026).
Comisión Intersectorial del Sistema: Sesión ordinaria No. 25 (26.03.2026).
2. Articulación Intersectorial para la Prestación de Servicios:
Cultura, Recreación y Deporte: Mesas de trabajo con el IDRD para la revisión de acuerdos del PAE y acciones institucionales; con IDARTES para la oferta cultural en Manzanas y con el Jardín Botánico para acciones conjuntas.
Ambiente: Coordinación con la Secretaría de Ambiente para la prestación de servicios en aulas ambientales.
Salud e Integración: Gestión con la Secretaría de Salud para la adecuación de imagen institucional en el equipamiento Emaús y articulación con IDIPRON.
Protección Animal: Fortalecimiento de la relación con el IDPYBA en materia de implementación de servicios, delegaciones y flujo de reportes.
Gestión Operativa: Reunión técnica sobre la dotación y puesta en marcha de servicios en la red de Manzanas del Cuidado.
Soportes: Actas de las sesiones mencionadas.</t>
  </si>
  <si>
    <t>Durante el mes de marzo, se dio continuidad al funcionamiento de las mesas de trabajo de la UTA, orientando los esfuerzos hacia la adecuación de sus objetivos frente a las nuevas prioridades del Sistema Distrital de Cuidado. Estas instancias garantizan una articulación intersectorial efectiva a través de los siguientes espacios desarrollados:
Mesa de Infocuidado: Sesión realizada el 18 de marzo.
Mesa de Transformación Cultural: Sesión realizada el 30 de marzo
Soportes: Actas de las sesiones mencionadas.</t>
  </si>
  <si>
    <t>Disponible en: https://secretariadistritald.sharepoint.com/sites/ContratacinSPI-2022/Documentos%20compartidos/Forms/AllItems.aspx?id=%2Fsites%2FContratacinSPI%2D2022%2FDocumentos%20compartidos%2FGeneral%2F2026%5FSCPI%2FOAP%2F8219%20Fortalecimiento%20a%20la%20implementaci%C3%B3n%2C%20seguimiento%20y%20coordinaci%C3%B3n%2FPlan%20de%20Acci%C3%B3n%20PI%208219%5F2026%2F3%2E%20Seguimiento%5FMarzo%5F2026%2FActividad%20No%2E%202&amp;viewid=6022569d%2Dd818%2D4ad3%2Dbf7f%2Dc2acb9faf82f&amp;p=true&amp;ct=1775699550094&amp;or=OWA%2DNT%2DMail&amp;cid=7488fbbf%2D6ea9%2D7fba%2D22a7%2D67170d3630f3</t>
  </si>
  <si>
    <t>Para el presente mes se adelantaron las siguientes acciones:
- Se participó en el consultivo Raizal (CONPES 38) y en el Consejo Consultivo Local de San Cristobal Comunidades Negras y Afrodescendientes (CONPES 39).
-Se adelantaron las siguientes mesas de trabajo: i. Comunidades indígenas para socializar los avances de la propuesta de conmemoración de mujeres indígenas en los sectores de Cultura y Mujer, ii. Mesa Distrital de Víctimas, se priorizó la oferta de procesos formativos virtuales y espacios de conexión y respiro para mujeres negras y afrodescendientes víctimas del conflicto, iii. Mesa Técnica con la Alcaldía Local de San Cristóbal para la revisión del anexo técnico del «Día de la Palenqueridad» y seguimiento a los productos de política pública con el sector gobierno y iv. Mesa Técnica con los consejeros del pueblo Rrom, se socializaron los productos del CONPES 40 y la modalidad de contratación logística.
-Se adelantaron conversatorios virtuales: «Hablemos de nuestras prácticas propias de cuidado y participación ciudadana», dirigido a mujeres indígenas de Suba y rurales de Sumapaz, con la participación de 14 mujeres, un conversatorio sobre prácticas propias de cuidado y salud mental, con la asistencia de 12 cuidadoras de la población raizal, en articulación con la Dirección de Eliminación de Violencias.
-Se completó el curso virtual: i. «Mujeres que cuidan, mujeres que inciden», logrando la certificación de 10 cuidadoras pertenecientes a la comunidad Muisca de Suba y zonas rurales de Sumapaz.
Soportes: Actas de cursos y mesas de trabajo.</t>
  </si>
  <si>
    <t>Disponible en: https://secretariadistritald.sharepoint.com/:f:/s/ContratacinSPI-2022/IgCmn-tncTGnQ6ySQCH_lPWSAXAdrtXJwcpO-BmXzVU3DvU?e=Yh2JbQ</t>
  </si>
  <si>
    <t>Durante el mes de marzo, se mantienen en operación las 29 manzanas de cuidado inauguradas a 2025, de las cuales 27 son fijas y 2 son móviles, para adelantar el seguimiento a la prestación de los servicios en las manzanas, 
Sobre la operación de las manzanas móviles, buses del cuidado, en el marco del contrato para su funcionamiento, se radicó el pago No 5 correspondiente a la operación efectuada del mes de febrero de 2026 (se realiza el cobro mes vencido) una vez revisados los informes, documentos y soportes, siendo aprobados por la Supervisión y a nivel técnico, se adelantó la elaboración y presentación del cronograma de operación para la vigencia 2026.
Durante el período reportado, se realizaron 721 orientaciones y asesorías jurídicas, de las cuales se derivaron 350 seguimientos. Así mismo, se llevaron a cabo 716 orientaciones psicosociales, con 215 seguimientos asociados. Adicionalmente, se desarrollaron 37 encuentros colectivos, los cuales beneficiaron a 961 personas.
Soportes: Actas de recorridos y socializaciones, documentos del proceso de buses del cuidado y las atenciones disponibles en SIMISIONAL.</t>
  </si>
  <si>
    <t>Actas de recorridos y socializaciones, documentos del proceso de buses del cuidado y las atenciones disponibles en SIMISIONAL.</t>
  </si>
  <si>
    <t>Directora</t>
  </si>
  <si>
    <t>Dianne Tawse-Smith</t>
  </si>
  <si>
    <t xml:space="preserve">Estos espacios formativos tienen como propósito reflexionar sobre el papel del cuidado en la consolidación de los derechos sociales y políticos de las mujeres. Se aborda la  desigualdad de género derivada de la concentración de las tareas de cuidado y la necesidad de avanzar hacia una autonomía económica que mitigue las violencias contra las mujeres. </t>
  </si>
  <si>
    <t>Soportes: Actas de cursos y conversatorios</t>
  </si>
  <si>
    <t>Durante el mes de marzo, se formaron 436 mujeres cuidadoras vinculadas a las 27 Manzanas del Cuidado y los dos Buses del Cuidado. La formación se realizó a través de los cursos "El Valor del Cuidado" y "Mujeres, Cuidado y Medio Ambiente", además de los círculos "Me cuido mientras cuido".
Estas actividades se implementaron en las manzanas de: Antonio Nariño, Bosa (Campo Verde y Porvenir), Chapinero, Ciudad Bolívar (Arborizadora, Ecoparque y Manitas), Engativá Boyacá Real, Fontibón, Kennedy Bella Vista, Los Mártires, Puente Aranda, Rafael Uribe Uribe, San Cristóbal (20 de Julio y Juan Rey), Suba (Fontanar y Gaitana), Teusaquillo, Tunjuelito y Usaquén. Asimismo, se brindó atención en los puntos del Bus del Cuidado Urbano ubicados en Kennedy y Bosa              
Soportes: Actas de cursos y conversatorios</t>
  </si>
  <si>
    <r>
      <t xml:space="preserve">Durante marzo de 2026, la Estrategia Territorial de Manzanas del Cuidado implementó  las siguientes acciones: </t>
    </r>
    <r>
      <rPr>
        <b/>
        <sz val="13"/>
        <color theme="1"/>
        <rFont val="Arial"/>
        <family val="2"/>
      </rPr>
      <t>114 actividades de difusión y socializació</t>
    </r>
    <r>
      <rPr>
        <sz val="13"/>
        <color theme="1"/>
        <rFont val="Arial"/>
        <family val="2"/>
      </rPr>
      <t>n sobre el Sistema Distrital del Cuidado y sus servicios, en 19 localidades de Bogotá, dirigidas a personas cuidadoras y actores estratégicos, con el fin de posicionar el modelo ante la ciudadanía,  9 recorridos territoriales de difusión en las Manzanas de Ciudad Bolívar (Arborizadora Alta), Usme, Chapinero y Teusaquillo, definidos según la necesidad de cada zona.
Finalmente, el equipo territorial coordinó la convocatoria y planeación de 12 mesas locales y 6 mesas interlocales proyectadas para abril. Las coordinadoras de cada Manzana liderarán la convocatoria mediante invitaciones formales a las delegaciones de las entidades participantes.
Soportes: Actas de recorridos y socializaciones</t>
    </r>
  </si>
  <si>
    <r>
      <t>Para la implementación y seguimiento del modelo de Buses del Cuidado se realizaron avances durante el mes, desde los siguientes componentes:
Seguimiento Contractual:
Se radicó el pago No 5 correspondiente a la operación efectuada del mes de febrero de 2026 (se realiza el cobro mes vencido) una vez revisados los informes, documentos y soportes, siendo aprobados por la Supervisión y se realizó y atendió por parte de la Supervisión y equipo de apoyo a la Supervisión, una inspección documental y de información complementaria realizada por la Contraloría de Bogotá, en la que se verificaron las especificaciones técnicas, financieras y presupuestales del Contrato 974-2025.
Técnico:
Se dio cumplimiento al i</t>
    </r>
    <r>
      <rPr>
        <b/>
        <sz val="13"/>
        <color theme="1"/>
        <rFont val="Arial"/>
        <family val="2"/>
      </rPr>
      <t>nicio del ciclo de operación No.7</t>
    </r>
    <r>
      <rPr>
        <sz val="13"/>
        <color theme="1"/>
        <rFont val="Arial"/>
        <family val="2"/>
      </rPr>
      <t xml:space="preserve"> a partir del 02 de marzo, realizando el cambio de los puntos de ubicación para la prestación de servicios de los Buses del Cuidado, por distribución a la semana, para el </t>
    </r>
    <r>
      <rPr>
        <b/>
        <sz val="13"/>
        <color theme="1"/>
        <rFont val="Arial"/>
        <family val="2"/>
      </rPr>
      <t>Bus del Cuidado Urbano en las localidades de Puente Aranda, Kennedy y Bosa, y para el Bus del Cuidado Rural en las localidades de Usme, San Cristóbal y Ciudad Bolívar.</t>
    </r>
    <r>
      <rPr>
        <sz val="13"/>
        <color theme="1"/>
        <rFont val="Arial"/>
        <family val="2"/>
      </rPr>
      <t xml:space="preserve">
Se presentaron para aprobacion los documentos de Fichas Técnicas para los Buses del Cuidado Urbano y Rural para el ciclo de operación No.7  en la sesión de la UTA del mes de marzo.
Se presentó la información correspondiente al inicio del ciclo de operación No. 7 puntos de ubicación y cartelera de servicios en las sesiones de Mecanismo de Participación, UTA y Comisión Intersectorial del Sistema Distrital del Cuidado.
El seguimiento realizado a través de los componentes en mención permite identificar las alertas de ejecución e implementación del modelo de buses, buscando garantizar su operación sin interrupción.
Soportes: Documentos del proceso de buses del cuidado.</t>
    </r>
  </si>
  <si>
    <t>Durante el mes de marzo de 2026, se gestionaron los siguientes espacios estratégicos de articulación y toma de decisiones:
1. Sesiones de Instancias de Gobernanza:
Mecanismo de Participación y Seguimiento: Sesión ordinaria No. 19 (12.03.2026).
Unidad Técnica de Apoyo (UTA): Sesión ordinaria No. 74 (25.03.2026).
Comisión Intersectorial del Sistema: Sesión ordinaria No. 25 (26.03.2026).
2. Articulación Intersectorial para la Prestación de Servicios:
Cultura, Recreación y Deporte: i. Mesas de trabajo con el IDRD para la revisión de acuerdos del PAE y acciones institucionales; ii. con IDARTES para la oferta cultural en Manzanas y iii. con el Jardín Botánico para acciones conjuntas.
Ambiente: Coordinación con la Secretaría de Ambiente para la prestación de servicios en aulas ambientales.
Salud e Integración: i. Gestión con la Secretaría de Salud para la adecuación de imagen institucional en el equipamiento Emaús y ii. articulación con IDIPRON.
Protección Animal: Fortalecimiento de la relación con el IDPYBA en materia de implementación de servicios, delegaciones y flujo de reportes.
Gestión Operativa: Reunión técnica sobre la dotación y puesta en marcha de servicios en la red de Manzanas del Cuidado.
Soportes: Actas de las sesiones mencionadas.</t>
  </si>
  <si>
    <r>
      <t xml:space="preserve">Estos conversatorios y curso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De manera acumulada, se cuenta con participación de </t>
    </r>
    <r>
      <rPr>
        <b/>
        <sz val="13"/>
        <color theme="1"/>
        <rFont val="Arial"/>
        <family val="2"/>
      </rPr>
      <t>392 mujeres en los primeros dos meses del año, en los siete (7) conversatorios y un (1) curso que se han adelantado durante el primer bimestre.</t>
    </r>
    <r>
      <rPr>
        <sz val="13"/>
        <color theme="1"/>
        <rFont val="Arial"/>
        <family val="2"/>
      </rPr>
      <t xml:space="preserve">
Se encuentran en implementación los cursos ""El valor del cuidado", "Mujeres, cuidado y Medio Ambiente" y los conversatorios "Circulos de cuidado: Me cuido mientras cuido", en las 27 manzanas del cuidado alcanzando una participación de 514 mujeres"</t>
    </r>
  </si>
  <si>
    <t>Disponible en: https://secretariadistritald.sharepoint.com/:f:/s/ContratacinSPI-2022/IgD0f4JpbzlbQa4wojZjjQbFASRo96Glj5KcScL8eNwwSY0?e=K1Vfun</t>
  </si>
  <si>
    <t>Actualización del Plan - Techo de actividades</t>
  </si>
  <si>
    <t>Ajuste de valores por actividades conforme a los movimientos realizados al proceso bolsa de Operador logístico CDP-BOL-00826-26 (aumento de recursos por cuanto los espacios Étnicos de Gitanas se realizaran bajo el marco de Operador ), comisión de Operador Logístico SCDP-BOL-00830-26 (incorporación en el proceso), proceso bolsa Palenqueras SCDP-BOL-00834-26 (incorporación en el proceso); eliminación de proceso existentes de Gitanas SCDPI-204-00664-26 (por cuanto se incorpora a la línea Bolsa de operador logístico CDP-BOL-00826-26); de Palenqueras SCDPI-204-00665-26 (por cuanto se incorpora a la línea Bolsa SCDP-BOL-00834-26)</t>
  </si>
  <si>
    <t>Actualización territorialización</t>
  </si>
  <si>
    <r>
      <t xml:space="preserve">Durante el mes de marzo, se ejecutaron las acciones necesarias para garantizar el servicio de formación en las Manzanas del Cuidado (fijas y móviles) y sus estrategias complementarias. Se destaca la prestación de cursos y conversatorios en las manzanas de Antonio Nariño, Bosa Porvenir, Ciudad Bolívar (Mochuelo), Engativá (Boyacá Real y Emaús), Fontibón, Kennedy Timiza, San Cristóbal (San Blas), Santafé - La Candelaria, Suba (Fontanar y Gaitana), Teusaquillo, Tunjuelito y Usme, </t>
    </r>
    <r>
      <rPr>
        <b/>
        <sz val="13"/>
        <color theme="1"/>
        <rFont val="Arial"/>
        <family val="2"/>
      </rPr>
      <t xml:space="preserve">alcanzando una participación de 436 mujeres. </t>
    </r>
    <r>
      <rPr>
        <sz val="13"/>
        <color theme="1"/>
        <rFont val="Arial"/>
        <family val="2"/>
      </rPr>
      <t xml:space="preserve">
Asimismo, mediante la estrategia itinerante y el Bus Rural, se brindó atención en las zonas rurales de Ciudad Bolívar, Sumapaz, San Cristóbal y Usmem con la participación de 30 mujeres. 
Soportes: Actas de cursos y conversatorios</t>
    </r>
  </si>
  <si>
    <t>Se actualiza la información de la territorialización del indicador PMR correspondiente al mes de febrero.</t>
  </si>
  <si>
    <t>Durante el período reportado, se realizaron 721 orientaciones y asesorías jurídicas, de las cuales se derivaron 350 seguimientos, atendiendo 627 personas. Así mismo, se llevaron a cabo 716 orientaciones psicosociales, con 215 seguimientos asociados y 673 personas atendidas.
Adicionalmente, desde el equipo de Duplas se desarrollaron 37 encuentros colectivos, los cuales beneficiaron a 961 personas.
El avance del equipo psicojurídico evidencia una gestión integral y sostenida en la garantía de derechos, fortaleciendo el bienestar emocional y la activación de rutas institucionales y promoviendo la prevención, el acceso a información y el fortalecimiento de redes de apoyo.
Soportes: Atenciones disponibles en SIMISIONAL.</t>
  </si>
  <si>
    <t>La articulación de las entidades de la Administración Distrital permitió avanzar en la implementación y seguimiento del Sistema Distrital de Cuidado, tanto a nivel distrital como territorial, en aras de garantizar la operación y sostenibilidad de los diferentes modelos de operación. 
En este marco, durante el primer trimestre se avanzó en la estructuración, regulación y operación del Sistema Distrital de Cuidado, mediante la aprobación de instrumentos clave de gobernanza (reglamentos, lineamientos operativos y Plan Anual de Trabajo), la definición de cronogramas y esquemas de funcionamiento de las instancias, y la estandarización de procesos técnicos (fichas, planeación e implementación de Manzanas). 
Asimismo, se fortaleció la articulación intersectorial y territorial, la planificación operativa de servicios (incluyendo Buses y modelos innovadores como Asistencia Personal), y la integración de estrategias, asegurando condiciones para la implementación, seguimiento y mejora continua del Sistema.
Se adelantaron las Unidades Técnicas de Apoyo UTA mensuales, contando con tres sesiones a corte marzo y la correspondiente Comisión Intersectorial del Sistema, trimestral. Así mismo se han adelantado 11 mesas de trabajo para la articulación intersectorial para la prestación de servicios.</t>
  </si>
  <si>
    <r>
      <t xml:space="preserve">En el mes de marzo se realizaron conversatorios en cuidado y participación de las mujeres en las localidades de Engativá, Suba Gaitana y Antonio Nariño. Asimismo, se implementaron 11 conversatorios en cuidado y participación en el modelo de buses del cuidado y 7 cursos "Mujeres que cuidan Mujeres que inciden",  logrando en total, la </t>
    </r>
    <r>
      <rPr>
        <b/>
        <sz val="13"/>
        <rFont val="Arial"/>
        <family val="2"/>
      </rPr>
      <t xml:space="preserve">participación de 100 mujeres.
</t>
    </r>
    <r>
      <rPr>
        <sz val="13"/>
        <rFont val="Arial"/>
        <family val="2"/>
      </rPr>
      <t xml:space="preserve">
La estrategia de formación para mujeres integra los cursos "El Valor del Cuidado" y "Mujeres, cuidado y medio ambiente", junto con el desarrollo de los círculos de cuidado: "Me cuido mientras cuido".  Estos espacios brindan herramientas sobre el autocuidado, el cuidado colectivo y la economía del cuidado, resaltando su importancia para el sostenimiento social. Asimismo, promueven el reconocimiento de la corresponsabilidad y la necesidad de redistribuir y reducir las cargas de cuidado para mejorar la calidad de vida de las cuidadoras, Alcanzando una participación de </t>
    </r>
    <r>
      <rPr>
        <b/>
        <sz val="13"/>
        <rFont val="Arial"/>
        <family val="2"/>
      </rPr>
      <t>436 mujeres</t>
    </r>
    <r>
      <rPr>
        <sz val="13"/>
        <rFont val="Arial"/>
        <family val="2"/>
      </rPr>
      <t>.</t>
    </r>
  </si>
  <si>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Durante el primer trimestre de 2026, la gestión de los Buses del Cuidado se centró en asegurar la continuidad operativa del contrato 974-2025, realizar la transición exitosa entre ciclos de operación y fortalecer la planeación técnica para el resto del año.
El hito principal del trimestre fue la culminación del Ciclo de Operación No. 6 en febrero de 2026, tanto del Bus Rural (Usme – Vereda Las Margaritas, Ciudad Bolívar – Vereda Quiba Alta y Santa Fe – UPZ Lourdes) como del Bus Urbano (Tunjuelito- UPZ 42, Venecia, Bosa - UPZ 85 Bosa Central y Kennedy – UPZ 79 Calandaima) y el inicio del Ciclo No. 7 a partir del 2 de marzo de 2026, con la ubicación del Bus Urbano (Puente Aranda – UPZ 40 Ciudad Monte: Bahía Torremolinos, Kennedy – UPZ 82 Patio Bonito y Bosa – UPZ 87 Tintal Sur) y del Bus Rural (Usme – Vereda El Destino, San Cristóbal – UPR Cerros Orientales y Ciudad Bolívar – Vereda Mochuelo Alto: Sector Los Alpes), Para el fortalecimiento de la articulación interinstitucional se llevaron a cabo reuniones con los sectores SED y Jardín Botánico de Bogotá con el fin de revisar la programación de la presentación de sus servicios en el ciclo 7 en ambos Buses del Cuidado, y se asistió a la Mesa de Infocuidado con el objeto de informar a los sectores de Salud, IDRD e IDPYBA las alertas en el reporte de sus atenciones en el ciclo de operación No.6 y generar los respectivos compromisos.
El avance acumulado del equipo psicojurídico durante el primer trimestre de 2026 (1 de enero al 31 de marzo) evidencia una gestión integral y sostenida orientada a la garantía de derechos. En el componente jurídico se han brindado 1.801 orientaciones y asesorías, así como 744 seguimientos, lo que refleja continuidad y un acompañamiento efectivo en los casos atendidos.  En el componente psicosocial se registran 1.865 orientaciones y 369 seguimientos, contribuyendo al fortalecimiento del bienestar emocional y a la activación de rutas institucionales.</t>
  </si>
  <si>
    <r>
      <t>Durante el periodo de enero a marzo de 2026 se contó con participación de</t>
    </r>
    <r>
      <rPr>
        <b/>
        <sz val="11"/>
        <color theme="1"/>
        <rFont val="Arial"/>
        <family val="2"/>
      </rPr>
      <t xml:space="preserve"> 1.090 mujeres</t>
    </r>
    <r>
      <rPr>
        <sz val="11"/>
        <color theme="1"/>
        <rFont val="Arial"/>
        <family val="2"/>
      </rPr>
      <t xml:space="preserve"> en los Conversatorios y Curso "Mujeres que cuidan, mujeres que inciden", entre ellos treinta y cuatro (34) </t>
    </r>
    <r>
      <rPr>
        <b/>
        <sz val="11"/>
        <color theme="1"/>
        <rFont val="Arial"/>
        <family val="2"/>
      </rPr>
      <t>conversatorios</t>
    </r>
    <r>
      <rPr>
        <sz val="11"/>
        <color theme="1"/>
        <rFont val="Arial"/>
        <family val="2"/>
      </rPr>
      <t xml:space="preserve">, con participación de 237 mujeres, ocho (8) </t>
    </r>
    <r>
      <rPr>
        <b/>
        <sz val="11"/>
        <color theme="1"/>
        <rFont val="Arial"/>
        <family val="2"/>
      </rPr>
      <t>cursos</t>
    </r>
    <r>
      <rPr>
        <sz val="11"/>
        <color theme="1"/>
        <rFont val="Arial"/>
        <family val="2"/>
      </rPr>
      <t xml:space="preserve"> que se han adelantado con participación de 255 mujeres y 57 </t>
    </r>
    <r>
      <rPr>
        <b/>
        <sz val="11"/>
        <color theme="1"/>
        <rFont val="Arial"/>
        <family val="2"/>
      </rPr>
      <t>encuentros colectivos</t>
    </r>
    <r>
      <rPr>
        <sz val="11"/>
        <color theme="1"/>
        <rFont val="Arial"/>
        <family val="2"/>
      </rPr>
      <t xml:space="preserve"> con participación de 598 mujeres, con los contenidos de empoderamiento social y político que aportan a la cantidad de mujeres formadas en el periodo.
Se implementaron las siguientes actividades: Cursos y conversatorios en Manzanas Antonio Nariño, Bosa Porvenir, Ciudad Bolivar Mochuelo, Engativá Boyaca Real, Engativa Emaus, Fontibón, Kennedy Timiza, San Cristobal San Blas, Santafé - La Candelaria, Suba Fontanar, Suba Gaitana, Teusaquillo, Tunjuelito, Usme,  en zonas rurales de Ciudad Bolivar y Sumapaz  en el marco de la estrategia itinerante, asi como en las zonas rurales de San Cristobal y Usme donde se encuentra el bus rural en el ciclo actual . 
Asi como encuentro colectivos en todas las manzanas del cuidado, el CADE de Yomasa, Compensar y Cafam.  
Durante los meses de enero y febrero se adelantaron encuentros colectivos desde el equipo de Duplas orientados a fortalecer los contenidos de empoderamiento social y político, los cuales contribuyeron al total de la meta reportada de mujeres formadas en procesos de empoderamiento social y político,  dichos encuentros se cuentan a partir del mes de marzo en el reporte de Duplas.
Soporte: Ver Carpeta Actividad 3 /Formación / PDD/Cursos y conversatorios</t>
    </r>
  </si>
  <si>
    <t>En el mes de marzo se realizaron conversatorios en cuidado y participación de las mujeres en las localidades de Engativá, Suba Gaitana y Antonio Nariño. Asimismo, se implementaron 11 conversatorios en cuidado y participación en el modelo de buses del cuidado y 7 cursos "Mujeres que cuidan Mujeres que inciden",  logrando en total, la participación de 100 mujeres.
En este contexto, se implementaron cursos y conversatorios en las Manzanas del Cuidado de Antonio Nariño, Bosa Porvenir, Ciudad Bolívar (Mochuelo), Engativá (Boyacá Real y Emaús), Fontibón, Kennedy (Timiza), San Cristóbal (San Blas), Santafé–La Candelaria, Suba (Fontanar y La Gaitana), Teusaquillo, Tunjuelito y Usme.
Adicionalmente, en el marco de la estrategia itinerante, se desarrollaron actividades en zonas rurales de Ciudad Bolívar y Sumapaz, así como en áreas rurales de San Cristóbal y Usme, donde actualmente opera el bus rural.
Soportes: Actas de cursos y conversatorios</t>
  </si>
  <si>
    <t xml:space="preserve">Durante el mes de abril del 2026, desde la Estrategia Territorial de las Manzanas del Cuidado se implementaron 113 actividades 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Durante la vigencia se han adelantado  377. 
De acuerdo a la estrategia de difusión del modelo de operación  Manzanas de Cuidado, para el presente mes se realizan once (11) recorridos territoriales en las siguientes Manzanas: Ciudad Bolívar Arborizadora Alta, Usme, Chapinero, Teusaquillo teniendo en cuenta el impacto, se realizan según la necesidad de cada Manzana.
Durante el mes de abril de 2026 se llevaron a cabo doce (12) mesas locales y seis (6) mesas interlocales, en las cuales el equipo territorial realizó la secretaría técnica del modelo de Manzanas. </t>
  </si>
  <si>
    <t>Soportes: Actas de recorridos y socializaciones
https://secretariadistritald.sharepoint.com/:f:/s/ContratacinSPI-2022/IgCwovm__pV3RpsX7mwbVf9IAZExJTxJ161v61uUh1ArvaU?e=zPLNDT</t>
  </si>
  <si>
    <t>Soportes disponibles en:  https://secretariadistritald.sharepoint.com/:f:/s/ContratacinSPI-2022/IgCnM95shBi_SpcLnWC3ja5_ATwnq8uvLBflGoLVN9Cr-mM?e=D9Ptzp</t>
  </si>
  <si>
    <t xml:space="preserve">Durante el período reportado, se realizaron 664 orientaciones y asesorías jurídicas, de las cuales se derivaron 347 seguimientos, atendiendo a 643 personas. Así mismo, se llevaron a cabo 659 orientaciones psicosociales, con 200 seguimientos asociados, atendiendo a  664 personas.
En cuanto a las acciones colectivas, se desarrollaron 38 encuentros colectivos en espacios como Manzanas del Cuidado, Buses del Cuidado y unidades operativas, con 772 personas beneficiarias/os.
El avance del equipo psicojurídico evidencia una gestión integral y sostenida en la garantía de derechos, el fortalecimiento del bienestar emocional, la activación de rutas institucionales, la prevención de violencias, el acceso a la información y el fortalecimiento de redes de apoyo.
</t>
  </si>
  <si>
    <t>Soportes: Atenciones registradas y disponibles en SIMISIONAL.</t>
  </si>
  <si>
    <t>La articulación entre las entidades de la Administración Distrital ha permitido consolidar la implementación del Sistema Distrital de Cuidado (SIDICU) mediante el fortalecimiento de sus modelos de operación y estrategias territoriales. 
Durante el mes de abril, se profundizó la coordinación interinstitucional para optimizar servicios clave como los Buses del Cuidado, gestionando nuevas alianzas para ampliar los puntos de atención a través de la Red CADE y robusteciendo los procesos de seguimiento de atenciones en conjunto con los equipos de InfoCuidado.En términos de cualificación técnica, el sistema avanzó significativamente gracias a la articulación con la Secretaría Distrital de Salud. Esta colaboración permitió incorporar ajustes esenciales en el componente de Rehabilitación Basada en Comunidad (RBC Hogar) dentro de las fichas de las Manzanas del Cuidado y del Modelo de Asistencia Personal (MAP), promoviendo la estandarización y mejora continua en la prestación de los servicios. Simultáneamente, se exploró la ampliación de la oferta institucional mediante nuevas vinculaciones con la Secretaría Distrital de Desarrollo Económico, enfocadas en potenciar las estrategias de cuidados itinerantes y comunitarios.
A nivel territorial, el fortalecimiento de la Manzana del Cuidado de Los Mártires se mantuvo como una prioridad a través de una presencia constante y acciones conjuntas que consolidan la operación local del sistema. Estas labores se complementaron con estrategias de apropiación social lideradas por IDARTES y la Secretaría Distrital de Gobierno, orientadas al desarrollo de actividades culturales y conmemorativas que refuerzan el reconocimiento de las personas cuidadoras. Finalmente, la continuidad operativa de instancias de gobernanza como la Unidad Técnica de Apoyo garantizó una alineación institucional sólida para la toma de decisiones y el cumplimiento de los compromisos del sistema.</t>
  </si>
  <si>
    <t>Durante el mes de abril de 2026, se gestionaron los siguientes espacios estratégicos de articulación y toma de decisiones:
1. Instancias de Gobernanza:
•	Unidad Técnica de Apoyo (UTA): Realización de la Sesión Ordinaria No. 75 el 30 de abril de 2026.
2. Articulación Intersectorial y Gestión Territorial:
Durante el mes de abril, se adelantaron acciones de coordinación para fortalecer la operación del modelo y la prestación de servicios:
•	Infraestructura y Puntos de Atención: Se gestionó con la Secretaría General la vinculación de la Red CADE como nodos de operación para las Unidades Móviles (Buses del Cuidado) y se coordinó con la Secretaría de Integración Social el fortalecimiento de la infraestructura en las Manzanas del Cuidado.
•	Fortalecimiento Local (Los Mártires): Se lideró un plan de choque en la localidad de Los Mártires mediante visitas técnicas y mesas de trabajo con las secretarías de Gobierno y Seguridad, buscando robustecer la presencia institucional en la zona.
•	Ampliación de Oferta de Servicios:
o	Formación y Cultura: Gestiones con la Secretaría de Hacienda para capacitaciones fiscales y con IDARTES para integrar salones de baile en los aniversarios de las Manzanas.
o	Nuevas Estrategias: Mesas con la Secretaría de Desarrollo Económico para incluir sus servicios en las estrategias itinerantes y comunitarias.
o	Cuidado Especializado: Acuerdos técnicos con la Secretaría de Salud para incorporar el modelo de Rehabilitación Basada en Comunidad (RBC Hogar) y el modelo de Asistencia Personal (MAP).
•	Seguimiento y Asistencia Técnica (InfoCuidado): Se brindó soporte técnico a equipos internos e instituciones como el IDPYBA para la consolidación de datos y el reporte de atenciones correspondientes al ciclo 6.
•	Conmemoraciones: Definición de acuerdos con la Secretaría de Gobierno para la celebración del Día de las Personas Cuidadoras.</t>
  </si>
  <si>
    <t>Soportes de los espacios disponiles en: https://secretariadistritald.sharepoint.com/:f:/s/ContratacinSPI-2022/IgALC896CFP8SqCzqoRRL054ATS6BPY4MAB4_vPmxmvFoZY?e=yIra5w</t>
  </si>
  <si>
    <t>Durante el mes de abril, se formaron  418 mujeres en cuidado, a través de los cursos "El Valor del Cuidado" y "Mujeres, Cuidado y Medio Ambiente", además de los círculos "Me cuido mientras cuido".
Dichas actividades se implementaron en las manzanas de: Antonio Nariño, Barrios Unidos, Bosa (Campo Verde y Porvenir), Chapinero, Ciudad Bolívar (Mochuelo, Ecoparque y Manitas), Engativá (Boyacá Real) (Emaus), Kennedy Bella Vista, Kennedy Timiza, Los Mártires, Puente Aranda, Rafael Uribe Uribe, San Cristóbal (San Blas), Santafé - La candelaria, Suba (Fontanar), Teusaquillo, Tunjuelito, Usaquén y Usme. Asimismo, se brindó atención en los puntos del Bus del Cuidado Rural ubicado en las localidades de Usme, San Cristobal y Ciudad Bolivar y en el bus Urbano ubicados en las localidades de Puente Aranda, Kennedy y Bosa. Adicionalmente, se realizó un conversatorio sobre cuidado de si "circulo de cuidado" en la localidad de Sumapaz en el marco de la estrategia de cuidados itinerantes.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Soportes: Informes ejecutivos de cursos, Actas de conversatorios, Convocatoria, Reporte Simisional, Listados. 
En carpeta Actividad 3 /Formación / PMR (Carpetas por localidad)  https://secretariadistritald.sharepoint.com/:f:/s/ContratacinSPI-2022/IgCwG1wL81zNTax-MlXDmpRaAbtg80OL9D6cEARP8h06t-0?e=rOJS9D</t>
  </si>
  <si>
    <t>Dando cumplimiento a los productos CONPES, durante el periodo reportado se consolidaron acciones estratégicas para los pueblos y comunidades étnicas de Bogotá, así:
Enfoque Indígena (CONPES 37)
La gestión se centró en la adecuación de servicios y procesos formativos. Se socializó la ruta de atención para mujeres indígenas en las Manzanas del Cuidado y se gestionó con el SENA una oferta educativa específica para 25 cuidadoras del pueblo Pastos. Asimismo, se realizó una actualización metodológica con enfoque étnico para el curso Mujeres que cuidan, mujeres que inciden. En términos de gobernanza, se coordinó con el Cabildo Yanacona y la Dirección de Enfoque Diferencial la conmemoración de las mujeres indígenas y se avanzó en la implementación de la política pública dirigida a estos pueblos.
Comunidad Raizal (CONPES 38)
Los esfuerzos se enfocaron en la preservación cultural y el bienestar. Se adelantó la planeación metodológica de un encuentro sobre raizalidad y lengua propia, programado para mayo en la Universidad Los Libertadores. Adicionalmente, en articulación con la Secretaría Distrital de Salud y el equipo de Más Bienestar, se definió la metodología para un conversatorio especializado en economía alimentaria raizal.
Comunidades Negras, Afrodescendientes y Palenqueras (CONPES 39)
La gestión territorial facilitó espacios de diálogo y autocuidado. Se destaca la realización del conversatorio sobre el papel de las víctimas cuidadoras en conjunto con la Mesa Distrital de Víctimas, así como el encuentro en la localidad de Usme para reflexionar sobre los desafíos del cuidado en contextos urbanos. Paralelamente, se coordinó con la Secretaría de Salud un espacio de "respiro" enfocado en cuidadoras afrodescendientes de las localidades de Antonio Nariño, Rafael Uribe Uribe, San Cristóbal, La Candelaria, Santa Fe y Los Mártires.
Pueblo Rrom - Gitanos (CONPES 40)
Se priorizó el fortalecimiento de la autonomía y el reconocimiento cultural. En el ámbito educativo, se gestionó con la Secretaría de Educación la obtención de espacios para programas de formación flexible, mientras que con la Secretaría de Salud se trabajó en la soberanía alimentaria tradicional. Finalmente, se participó activamente en los Encuentros Mayores con las comunidades ProRrom y Unión Romaní para concertar el componente operativo y financiero del proyecto Arakaimos, asegurando que las estrategias de cuidado sean coherentes con los usos, costumbres e hilos organizativos del pueblo Rrom.</t>
  </si>
  <si>
    <r>
      <t xml:space="preserve">Durante el mes de abril se desarrollaron las acciones necesarias para garantizar la implementación de la oferta de formación en las Manzanas del Cuidado, tanto fijas como móviles, así como en sus estrategias complementarias. 
En este marco, se destaca la realización de cursos y conversatorios en las Manzanas del Cuidado de Antonio Nariño; Bosa (Bosa Porvenir); Ciudad Bolívar (Mochuelo y Manitas); Engativá (Emaús); Fontibón; Kennedy (Timiza); San Cristóbal (20 de Julio y Juan Rey); y Suba (Fontanar y La Gaitana).
Por su parte, a través de la estrategia de cuidados itinerantes y el Bus Rural, se desarrollaron los cursos Mujeres que cuidan, mujeres que inciden y los conversatorios Hablemos de nuestras prácticas de cuidado y participación en zonas rurales de Ciudad Bolívar, Sumapaz, San Cristóbal y Usme, </t>
    </r>
    <r>
      <rPr>
        <b/>
        <sz val="13"/>
        <color theme="1"/>
        <rFont val="Arial"/>
        <family val="2"/>
      </rPr>
      <t>alcanzando una participación total de 418 mujeres.</t>
    </r>
  </si>
  <si>
    <t>Durante el mes de abril, se mantienen en operación las 29 manzanas de cuidado inauguradas a 2025, de las cuales 27 son fijas y 2 son móviles, para adelantar el seguimiento a la prestación de los servicios en las manzanas.
Sobre la operación de las manzanas móviles, buses del cuidado, en el marco del contrato para su funcionamiento, se radicó el pago No 6 correspondiente a la operación efectuada del mes de marzo de 2026 (se realiza el cobro mes vencido) una vez revisados los informes, documentos y soportes, siendo aprobados por la Supervisión y a nivel técnico, se adelantó la elaboración.
Desde la prestación del servicio de duplas, durante el período se realizaron 664 orientaciones y asesorías jurídicas, de las cuales se derivaron 347 seguimientos, atendiendo a 643 personas. Así mismo, se llevaron a cabo 659 orientaciones psicosociales, con 200 seguimientos asociados, atendiendo a  664 personas.</t>
  </si>
  <si>
    <r>
      <t xml:space="preserve">Durante el mes de abril, se formaron </t>
    </r>
    <r>
      <rPr>
        <b/>
        <sz val="10"/>
        <rFont val="Aptos Display"/>
        <family val="2"/>
      </rPr>
      <t xml:space="preserve">241 </t>
    </r>
    <r>
      <rPr>
        <sz val="10"/>
        <rFont val="Aptos Display"/>
        <family val="2"/>
      </rPr>
      <t>mujeres en las Manzanas del Cuidado (fijas y móviles) y sus estrategias complementarias. Se destaca la prestación de cursos y conversatorios en las manzanas de Antonio Nariño, Bosa Bosa Porvenir, Ciudad Bolívar (Mochuelo) (Manitas), Engativá (Emaús), Fontibón, Kennedy Timiza, San Cristóbal (20 de Julio) (Juan Rey) y Suba (Fontanar y Gaitana), 
Por su parte, mediante la estrategia de cuidados itinerantes y el Bus Rural, se realizaron cursos "Mujeres que cuidan Mujeres que inciden" y conversatorios  "Hablemos de nuestras prácticas del cuidado y la participación"en las zonas rurales de Ciudad Bolívar, Sumapaz, San Cristóbal y Usme; alcanzando una participación de general de 241 mujeres.</t>
    </r>
  </si>
  <si>
    <r>
      <t>Durante el primer trimestre, se han adelantado conversatorios y cursos, logrando una participación acumulada de</t>
    </r>
    <r>
      <rPr>
        <b/>
        <sz val="13"/>
        <color theme="1"/>
        <rFont val="Arial"/>
        <family val="2"/>
      </rPr>
      <t xml:space="preserve"> 1.442 mujeres</t>
    </r>
    <r>
      <rPr>
        <sz val="13"/>
        <color theme="1"/>
        <rFont val="Arial"/>
        <family val="2"/>
      </rPr>
      <t xml:space="preserve"> en todos los espacios brindados desde el componente de formación que atienden a esta estrategia. 
Estos espacios formativos tienen como propósito reflexionar sobre el papel del cuidado en la consolidación de los derechos sociales y políticos de las mujeres. Se aborda la  desigualdad de género derivada de la concentración de las tareas de cuidado y la necesidad de avanzar hacia una autonomía económica que mitigue las violencias contra las mujeres. 
Se encuentran en implementación los cursos "El valor del cuidado", "Mujeres, cuidado y Medio Ambiente" y los conversatorios "Circulos de cuidado: Me cuido mientras cuido", en las 27 manzanas del cuidado alcanzando una participación de </t>
    </r>
    <r>
      <rPr>
        <b/>
        <sz val="13"/>
        <color theme="1"/>
        <rFont val="Arial"/>
        <family val="2"/>
      </rPr>
      <t xml:space="preserve">950 mujeres </t>
    </r>
    <r>
      <rPr>
        <sz val="13"/>
        <color theme="1"/>
        <rFont val="Arial"/>
        <family val="2"/>
      </rPr>
      <t>en el trimestre.</t>
    </r>
  </si>
  <si>
    <t>Soportes: Actas de los espacios adelantados. Carpeta: https://secretariadistritald.sharepoint.com/:f:/s/ContratacinSPI-2022/IgBCBLE5U527QqfkOjCahg1IAa-Nhd-VqXEn8Wgfpm2H6Lo?e=BwM0lB</t>
  </si>
  <si>
    <t>Soportes: informes ejecutivos de cursos, actas de conversatorios, convocatorias, reporte misional y listados de asistencia, disponibles en la carpeta https://secretariadistritald.sharepoint.com/:f:/s/ContratacinSPI-2022/IgBs2BinD7zVTotEBdualUP5AS6Nl4Z5BFPKtE80GnvWg6s?e=78WOjR</t>
  </si>
  <si>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El avance acumulado del equipo psicojurídico durante el primer trimestre de 2026 (1 de enero al 30 de abril) evidencia una gestión integral y sostenida orientada a la garantía de derechos. En el componente jurídico se han brindado 2.465 orientaciones y asesorías, así como 1.091 seguimientos, lo que refleja continuidad y un acompañamiento efectivo en los casos atendidos.  En el componente psicosocial se registran 2.524 orientaciones y 569 seguimientos, contribuyendo al fortalecimiento del bienestar emocional y a la activación de rutas institucionales.
En conjunto, los avances del equipo psicojurídico entre el 1 de enero y el 30 de abril de 2026 evidencian una gestión integral y sostenida orientada a la garantía de derechos, el fortalecimiento del bienestar emocional y la activación efectiva de rutas institucionales. La prestación continua de orientaciones, asesorías y seguimientos, tanto en el componente jurídico como psicosocial, ha permitido no solo atender de manera oportuna las necesidades de las mujeres, sino también contribuir a la prevención de violencias, el acceso a la información y el fortalecimiento de redes de apoyo. De manera complementaria, el desarrollo de encuentros colectivos ha potenciado procesos de formación e incidencia social y política, ampliando las capacidades de las participantes para el ejercicio de sus derechos. En este sentido, el equipo psicojurídico se consolida como un componente clave del Sistema Distrital de Cuidado, aportando al cumplimiento de los objetivos del Plan de Desarrollo Distrital y al posicionamiento del cuidado como eje central en la garantía de derechos en la ciudad.</t>
  </si>
  <si>
    <t>Durante el periodo de enero a abril se contó con la participación de 1.331 mujeres en estrategias de empoderamiento social y políítico, a partir de la implementación de  10 conversatorios sobre cuidado y participación de las mujeres y 8 cursos "Mujeres que cuidan Mujeres que inciden".
Estas actividades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y planear tiempos de redistribución de los trabajos del cuidado. Todas estas acciones, desarrolladas en el marco del modelo de atención en manzanas, buses del cuidado y la estrategia de cuidados itinerantes.
De manera acumulada, se cuenta la participación de 1.331 mujeres en los cuarenta y cuatro (44) conversatorios, con 388 mujeres y dieciseis (16) cursos que se han adelantado, con 345 mujeres, así como los 57 encuentros colectivos que se adelantaron hasta el mes de marzo para 598 mujeres, con los contenidos de empoderamiento social y político que aportan a la cantidad de mujeres formadas en el periodo.</t>
  </si>
  <si>
    <r>
      <t xml:space="preserve">Durante el mes de abril, se formaron  </t>
    </r>
    <r>
      <rPr>
        <b/>
        <sz val="13"/>
        <rFont val="Arial"/>
        <family val="2"/>
      </rPr>
      <t>418 mujeres en cuidado, a través de los cursos "El Valor del Cuidado" y "Mujeres, Cuidado y Medio Ambiente", además de los círculos "Me cuido mientras cuido".</t>
    </r>
    <r>
      <rPr>
        <sz val="13"/>
        <rFont val="Arial"/>
        <family val="2"/>
      </rPr>
      <t xml:space="preserve">
Dichas actividades se implementaron en las manzanas de: Antonio Nariño, Barrios Unidos, Bosa (Campo Verde y Porvenir), Chapinero, Ciudad Bolívar (Mochuelo, Ecoparque y Manitas), Engativá (Boyacá Real) (Emaus), Kennedy Bella Vista, Kennedy Timiza, Los Mártires, Puente Aranda, Rafael Uribe Uribe, San Cristóbal (San Blas), Santafé - La candelaria, Suba (Fontanar), Teusaquillo, Tunjuelito, Usaquén y Usme. Asimismo, se brindó atención en los puntos del Bus del Cuidado Rural ubicado en las localidades de Usme, San Cristobal y Ciudad Bolivar y en el bus Urbano ubicados en las localidades de Puente Aranda, Kennedy y Bosa. Adicionalmente, se realizó un conversatorio sobre cuidado de si "circulo de cuidado" en la localidad de Sumapaz en el marco de la estrategia de cuidados itinerantes.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t>
    </r>
  </si>
  <si>
    <t xml:space="preserve">Durante el mes de abril de 2026, se gestionaron los siguientes espacios estratégicos de articulación y toma de decisiones:
1. Instancias de Gobernanza:
•	Unidad Técnica de Apoyo (UTA): Realización de la Sesión Ordinaria No. 75 el 30 de abril de 2026.
2. Articulación Intersectorial y Gestión Territorial:
Durante el mes de abril, se adelantaron acciones de coordinación para fortalecer la operación del modelo y la prestación de servicios:
•	Infraestructura y Puntos de Atención: Se gestionó con la Secretaría General la vinculación de la Red CADE como nodos de operación para las Unidades Móviles (Buses del Cuidado) y se coordinó con la Secretaría de Integración Social el fortalecimiento de la infraestructura en las Manzanas del Cuidado.
•	Fortalecimiento Local (Los Mártires): Se lideró un plan de choque en la localidad de Los Mártires mediante visitas técnicas y mesas de trabajo con las secretarías de Gobierno y Seguridad, buscando robustecer la presencia institucional en la zona.
•	Ampliación de Oferta de Servicios:
o	Formación y Cultura: Gestiones con la Secretaría de Hacienda para capacitaciones fiscales y con IDARTES para integrar salones de baile en los aniversarios de las Manzanas.
o	Nuevas Estrategias: Mesas con la Secretaría de Desarrollo Económico para incluir sus servicios en las estrategias itinerantes y comunitarias.
o	Cuidado Especializado: Acuerdos técnicos con la Secretaría de Salud para incorporar el modelo de Rehabilitación Basada en Comunidad (RBC Hogar) y el modelo de Asistencia Personal (MAP).
•	Seguimiento y Asistencia Técnica (InfoCuidado): Se brindó soporte técnico a equipos internos e instituciones como el IDPYBA para la consolidación de datos y el reporte de atenciones correspondientes al ciclo 6.
•	Conmemoraciones: Definición de acuerdos con la Secretaría de Gobierno para la celebración del Día de las Personas Cuidadoras.
</t>
  </si>
  <si>
    <r>
      <t xml:space="preserve">Se han formado </t>
    </r>
    <r>
      <rPr>
        <b/>
        <sz val="13"/>
        <rFont val="Arial"/>
        <family val="2"/>
      </rPr>
      <t>1.860</t>
    </r>
    <r>
      <rPr>
        <sz val="13"/>
        <rFont val="Arial"/>
        <family val="2"/>
      </rPr>
      <t xml:space="preserve"> mujeres en el marco de la estrategia de cuidado a cuidadoras, a partir de la implementación de 19 conversatorios "circulos de cuidado" que tienen como apuesta poner en el centro de la reflexión la importancia del cuidado de si como clave en el fortalecimiento de los procesos de cuidado comunitario, asimismo el desarrollo de 23 cursos "Mujeres, cuidado y cambio climático" y el curso "El Valor del cuidado" que tienen como proposito, ampliar el concepto de cuidado, pasando por el concepto humano centrico y avanzando a comprender el cuidado como una actividad holistica que plantee que el cuidado no es solo de lo humano sino de lo no humano (medio ambiente -animales, plantas, entornos ecologicos etc). Estas experiencias formativas, contribuyen al fortalecimiento de las prácticas de cuidado comunitario que pueden redundar en la configuración de redes de cuidado desde las manzanzas, los buses y las zonas rurales. 
De manera acumulada, se cuenta la participación de </t>
    </r>
    <r>
      <rPr>
        <b/>
        <sz val="13"/>
        <rFont val="Arial"/>
        <family val="2"/>
      </rPr>
      <t xml:space="preserve">1.331 </t>
    </r>
    <r>
      <rPr>
        <sz val="13"/>
        <rFont val="Arial"/>
        <family val="2"/>
      </rPr>
      <t>mujeres en los cuarenta y cuatro (44) conversatorios, con 388 mujeres y dieciseis (16) cursos que se han adelantado, con 345 mujeres, así como los 57 encuentros colectivos que se adelantaron hasta el mes de marzo para 598 mujeres, con los contenidos de empoderamiento social y político que aportan a la cantidad de mujeres formadas en el periodo.</t>
    </r>
  </si>
  <si>
    <t>De manera continua se adelanta la supervisión del contrato mediante el cual se operan los Buses del Cuidad, a través del equipo de apoyo a la supervisión, lo que permitió gestionar el trámite del pago No. 6, correspondiente a la operación logística de las unidades móviles del mes de marzo de 2026. Para ello, se realizó la revisión y aprobación del informe de actividades y sus respectivos soportes, así como de los documentos financieros y contractuales requeridos. Dentro de las labores propias de seguimiento, La supervisión del contrato aprobó cuatro (4) hojas de vida del equipo de trabajo requerido para la operación, presentadas por el contratista para los cargos de auxiliar logístico y conductor(a) de van. 
Se adelantó reunión de seguimiento con el contratista, para la presentación de la nueva directora del SIDICU y supervisora del contrato, así como la revisión de las obligaciones contractuales, los soportes y los acuerdos de gestión.
A nivel técnico, se realizó seguimiento a la articulación intersectorial para la prestación de servicios, el desarrollo de mesas de trabajo, la atención a la ciudadanía, la operación territorial, la gestión contractual del operador logístico y el proceso de georreferenciación para la priorización de los puntos de ubicación de las unidades móviles en el ciclo de operación No. 8, en sus componentes jurídico, financiero y técnico, así como la elaboración del documento de ciclos de operación de las Unidades Móviles (Buses del Cuidado), y se inició la revisión para la actualización del procedimiento GSDC-PR-2: Gestión para la implementación, operación y seguimiento de los Buses del Cuidado.
Como acción de mejora, se estructuró un plan de fortalecimiento de la convocatoria del modelo de operación de las Unidades Móviles (Buses del Cuidado), el cual fue presentado a la Dirección del SIDICU junto con una primera propuesta de priorización de zonas urbanas y rurales, basada en el ICNC (Índice de Condiciones de Necesidades de Cuidado) y otras variables técnicas, para su revisión y aprobación.
Finalmente, a nivel territorial, se ejecutó la operación diaria sin novedades en las Unidades Móviles (Buses del Cuidado), tanto urbano como rural, en los puntos y conforme a la programación establecida, en articulación con los sectores que conforman la cartelera de servicios.</t>
  </si>
  <si>
    <t>Anexo: Carpeta Manzanas del cuidado 
Soportes en cada actividad de gestión: https://secretariadistritald.sharepoint.com/:f:/s/ContratacinSPI-2022/IgBekLZIslX7SJLVw_tTa-pMAc1WBlYXeUCBSlzBMSEGIus?e=q2jvPK</t>
  </si>
  <si>
    <t xml:space="preserve">De manera continua se adelanta la supervisión del contrato mediante el cual se operan los Buses del Cuidado, a través del equipo de apoyo a la supervisión, lo que permitió gestionar el trámite del pago No. 7, correspondiente a la operación logística de las unidades móviles del mes de abril de 2026. Para ello, se realizó la revisión y aprobación del informe de actividades y sus respectivos soportes, así como de los documentos financieros y contractuales requeridos. Así mismo, se avanzó en la aprobación en el SECOP del informe No. 6.
En el marco de la implementación del Modelo de los Buses del Cuidado, se realizó seguimiento permanente a la operación y prestación de los servicios mediante procesos de articulación intersectorial y coordinación territorial.
De acuerdo con el cronograma de actividades establecido para el mes de mayo, se adelantó el proceso de georreferenciación de los puntos de operación correspondientes al ciclo VIII, cuya implementación está prevista para iniciar el 1 de julio de 2026. Este ejercicio se desarrolló considerando el Índice de Necesidades y Condiciones de Cuidado, así como el análisis y cruce de variables territoriales relevantes para la priorización de los puntos de intervención. Con base en los resultados obtenidos, la Secretaría Distrital de la Mujer realizó las respectivas avanzadas territoriales y remitió la información al contratista para la validación de la viabilidad operativa de los puntos propuestos. Posteriormente, y atendiendo los conceptos emitidos de viabilidad o no parte del contratista, se llevaron a cabo visitas de verificación por parte del equipo de la SdMujer con el fin de evaluar las condiciones de acceso, articulación territorial, mapeo de actores estratégicos, operación y prestación de servicios. 
Estas acciones permiten garantizar una adecuada planeación operativa del ciclo VIII, asegurando la pertinencia territorial, la viabilidad logística y la prestación efectiva de los servicios dirigidos a las personas cuidadoras y a quienes requieren cuidado. </t>
  </si>
  <si>
    <t>Durante el mes de mayo continuó fortaleciéndose la articulación interinstitucional para la implementación del Sistema Distrital de Cuidado, mediante acciones orientadas a consolidar los modelos de operación, ampliar la coordinación territorial y fortalecer las estrategias complementarias del Sistema. En este marco, se avanzó en la articulación con Alcaldías Locales, la Secretaría Distrital de Gobierno y otras entidades distritales para fortalecer la operación territorial de los Buses del Cuidado y explorar nuevas rutas de coordinación con las estrategias de cuidados comunitarios.
Asimismo, se promovió la ampliación y ajuste de la oferta institucional a través de la revisión de solicitudes de modificación de servicios en las Fichas Técnicas de las Manzanas del Cuidado, así como mediante la articulación con entidades como la Secretaría Distrital de Ambiente, IDARTES, el Jardín Botánico de Bogotá, el Instituto Distrital de la Participación y Acción Comunal (IDPAC) y la Secretaría Distrital de Hacienda, con el propósito de fortalecer la integración de servicios y ampliar las oportunidades de acceso para la ciudadanía.
En el componente territorial, se avanzó en la coordinación de acciones para la puesta en marcha y fortalecimiento de equipamientos del Sistema Distrital de Cuidado, particularmente en las Manzanas del Cuidado de Engativá – Boyacá Real y Emaús, mediante mesas de trabajo, visitas técnicas y procesos de articulación con entidades distritales y alcaldías locales. De igual manera, se fortalecieron los vínculos con la Secretaría General de la Alcaldía Mayor de Bogotá para identificar oportunidades de articulación entre las estrategias de cuidado y la Red CADE.
Finalmente, se mantuvo el funcionamiento de las instancias de gobernanza del Sistema Distrital de Cuidado, mediante el seguimiento permanente a compromisos interinstitucionales y la realización de la sesión ordinaria No. 76 de la Unidad Técnica de Apoyo, contribuyendo a la coordinación, sostenibilidad y mejora continua de las estrategias, servicios y modelos de operación del Sistema.</t>
  </si>
  <si>
    <t>Durante el mes de mayo de 2026, se gestionaron los siguientes espacios estratégicos de articulación y toma de decisiones:
1. Instancias de Gobernanza:
• Unidad Técnica de Apoyo (UTA): Realización de la Sesión Ordinaria No. 76 el 27 de mayo de 2026.
2. Articulación Intersectorial y Gestión Territorial:
• Gestión Local y Operación Territorial
CADE Santa Lucía: Seguimiento a acciones institucionales en el territorio. (04.05.2026)
Engativá – Boyacá Real: Coordinación interinstitucional para su operación. (22.05.2026)
Traslado Engativá: Visita técnica de seguimiento a condiciones operativas de servicios. (22.05.2026)
Manzana Emaús: Definición de entrega y recepción de dotación con Salud y Alcaldía Local. (25.05.2026)
• Instrumentos y Fichas Técnicas
Secretaría de Ambiente: Revisión de actualización y ajuste de Fichas Técnicas. (07.05.2026)
IDARTES: Revisión de ajustes para modificar servicios en Fichas Técnicas. (13.05.2026
• Estrategia de Buses del Cuidado
Gobierno y Alcaldías: Socialización de la estrategia e identificación de articulación territorial. (12 y 19.05.2026)
Jardín Botánico: Identificación de oportunidades de articulación institucional. (13.05.2026)
• Cuidados Comunitarios y Participación
IDPAC: Oportunidades de articulación con la estrategia de Cuidados Comunitarios. (13.05.2026)
Secretaría General: Articulación entre Cuidados Comunitarios y CADEs con vocación comunitaria. (20.05.2026)
Gestión Local: Acciones conjuntas para fortalecer la implementación de Cuidados Comunitarios. (21.05.2026
)Gobierno y Alcaldías: Rutas de articulación territorial para fortalecer las estrategias. (25.05.2026)
•Articulación Sectorial Especializada
Hacienda: Coordinación para vincular servicios de educación fiscal en Manzanas del Cuidado. (11.05.2026)</t>
  </si>
  <si>
    <t>Soportes disponibles en: https://secretariadistritald.sharepoint.com/:f:/s/ContratacinSPI-2022/IgBRwy4DRPjTS7FcUZfuPJaOASSh61tGlwh1Gxs-BN0fXHw?e=zTnuaW</t>
  </si>
  <si>
    <t>Durante el mes de mayo de 2026, se gestionaron los siguientes espacios estratégicos de articulación y toma de decisiones:
1. Instancias de Gobernanza:
• Unidad Técnica de Apoyo (UTA): Realización de la Sesión Ordinaria No. 76 el 27 de mayo de 2026.
2. Articulación Intersectorial y Gestión Territorial:
• Gestión Local y Operación Territorial
CADE Santa Lucía: Seguimiento a acciones institucionales en el territorio. (04.05.2026)
Engativá – Boyacá Real: Coordinación interinstitucional para su operación. (22.05.2026)
Traslado Engativá: Visita técnica de seguimiento a condiciones operativas de servicios. (22.05.2026)
Manzana Emaús: Definición de entrega y recepción de dotación con Salud y Alcaldía Local. (25.05.2026)
• Instrumentos y Fichas Técnicas
Secretaría de Ambiente: Revisión de actualización y ajuste de Fichas Técnicas. (07.05.2026)
IDARTES: Revisión de ajustes para modificar servicios en Fichas Técnicas. (13.05.2026
• Estrategia de Buses del Cuidado
Gobierno y Alcaldías: Socialización de la estrategia e identificación de articulación territorial. (12 y 19.05.2026)
Jardín Botánico: Identificación de oportunidades de articulación institucional. (13.05.2026)
• Cuidados Comunitarios y Participación
IDPAC: Oportunidades de articulación con la estrategia de Cuidados Comunitarios. (13.05.2026)
Secretaría General: Articulación entre Cuidados Comunitarios y CADEs con vocación comunitaria. (20.05.2026)
Gestión Local: Acciones conjuntas para fortalecer la implementación de Cuidados Comunitarios. (21.05.2026
)Gobierno y Alcaldías: Rutas de articulación territorial para fortalecer las estrategias. (25.05.2026)
•Articulación Sectorial Especializada
Hacienda: Coordinación para vincular servicios de educación fiscal en Manzanas del Cuidado. (11.05.2026)</t>
  </si>
  <si>
    <r>
      <t xml:space="preserve">Se han formado </t>
    </r>
    <r>
      <rPr>
        <b/>
        <sz val="13"/>
        <color theme="1"/>
        <rFont val="Arial"/>
        <family val="2"/>
      </rPr>
      <t>2.311 mujeres</t>
    </r>
    <r>
      <rPr>
        <sz val="13"/>
        <color theme="1"/>
        <rFont val="Arial"/>
        <family val="2"/>
      </rPr>
      <t xml:space="preserve"> en el marco de la estrategia de cuidado a cuidadoras, a partir de la implementación los conversatorios "circulos de cuidado" que tiene como apuesta poner en el centro de la reflexión la importancia del cuidado de si como clave en el fortalecimiento de los procesos de cuidado comunitario, asimismo el desarrollo de los cursos "Mujeres, cuidado y cambio climático" y el curso "El Valor del cuidado" que tienen como proposito, ampliar el concepto de cuidado, pasando por el concepto humano centrico y avanzando a comprender el cuidado como una actividad holistica que plantee que el cuidado no es solo de lo humano sino de lo no humano (medio ambiente -animales, plantas, entornos ecologicos etc). Estas experiencias formativas, contribuyen al fortalecimiento de las prácticas de cuidado comunitario que pueden redundar en la configuración de redes de cuidado desde las manzanzas, los buses y las zonas rurales. </t>
    </r>
  </si>
  <si>
    <r>
      <t xml:space="preserve">Durante el mes de mayo, se formaron  </t>
    </r>
    <r>
      <rPr>
        <b/>
        <sz val="13"/>
        <color theme="1"/>
        <rFont val="Arial"/>
        <family val="2"/>
      </rPr>
      <t>451 mujeres en cuidado</t>
    </r>
    <r>
      <rPr>
        <sz val="13"/>
        <color theme="1"/>
        <rFont val="Arial"/>
        <family val="2"/>
      </rPr>
      <t xml:space="preserve">,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Usme, Usaquén, Kennedy Bella Vista, Barrios Unidos, Antonio Nariño, Ciudad Bolivar Arborizadora, Manitas, Ecoparque, Mochuelo, Chapinero, Santafé-La candelaria, San Cristóbal San Blas, Tunjuelito, Teusaquillo, Antonio Nariño, Suba fontanar, Suba Gaitana.  Asimismo, se brindó atención con cursos y conversatorios en el punto del Bus del Cuidado urbano ubicado en la localidad de Bosa, asi mismo, se realizaron dos conversatorios en el Centro comercial Gran estación.   
Adicionalmente, se están implementando cursos de formación complementaria Sena de primeros auxilios, primeros auxilios psicológicos, Manejo de estampado sobre tela, Elaboración de accesorios en mostacilla, en las manzanas de Barrios Unidos, Kennedy Timiza, Fontibón, Manitas, Suba Gaitana y Engativá Emaus. 
Por otro lado, se adelantaron proceso de evaluación y certificación en las localidades ciudad bolivar, San Cristóbal, Chapinero, Engativá y Suba.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t>
    </r>
  </si>
  <si>
    <t>Se realizó una reunión con la directora del Sistema Distrital de Cuidado para revisar los productos y el presupuesto asociados a las acciones afirmativas de los CONPES 37 y 39 dirigidos a mujeres negras, afrodescendientes e indígenas, con el fin de preparar los espacios de concertación con los grupos étnicos durante la presente vigencia.
La directora del Sistema Distrital de Cuidado y el equipo técnico de acciones afirmativas participaron en la Ruta de trabajo con el pueblo gitano, así como en espacios con el Consultivo Afro y el Consultivo Indígena, en los cuales se presentó el presupuesto y la propuesta de espacios de respiro previstos para la vigencia 2026.
Es importante mencionar que se continua en el objetivo de fortalecimiento de la articulación entre las direcciones del Sistema de Cuidado y Enfoque Diferencial, por ello, en este periodo, el equipo de Acciones Afirmativas de la DSC  participó en capacitación sobre antiracismo  para el fortalecimiento de capacidades en este tema.
Pueblos indígenas (CONPES 37)
Se avanzó en las siguientes acciones: realización de reuniones de articulación con las delegadas del pueblo de los Pastos para gestionar la oferta de un curso de mostacilla con el SENA; ajuste metodológico de la sesión 3 del curso “Mujeres que cuidan, Mujeres que inciden” para incorporar el enfoque diferencial étnico; participación en reunión con la gobernadora Paulina Majin para revisar los productos del Sistema Distrital de Cuidado; y asistencia al primer Consultivo de Pueblos Indígenas realizado en la Alcaldía Local de San Cristóbal.
Pueblo raizal (CONPES 38)
Se elaboró y remitió el plan de acción correspondiente al producto 4.1.1., en cumplimiento de los compromisos adquiridos durante el Consultivo Raizal del pasado 26 de marzo. Este documento incluye la propuesta de fechas para la realización de tres espacios de conexión, respiro y fortalecimiento de prácticas propias de cuidado desde una perspectiva étnica.
Pueblos negros, afrodescendientes y palenqueros (CONPES 39)
Se participó en el Consultivo Afro y en reuniones de la Subcomisión Afro, espacios en los cuales la directora del Sistema Distrital de Cuidado y el equipo técnico de acciones afirmativas presentaron el presupuesto asociado al producto 1.1.8. Así mismo, se avanzó en la concertación de una próxima reunión para definir las acciones a desarrollar durante la vigencia.
En relación con el pueblo palenquero, se presentó a la comunidad la metodología propuesta para los espacios de conexión, respiro y fortalecimiento de prácticas propias de cuidado desde perspectivas étnicas. Esta socialización fue realizada por la referente palenquera del Sistema Distrital de Cuidado, quien recogió observaciones y sugerencias de la comunidad, obteniendo su aprobación.
Pueblo gitano (CONPES 40)
Durante este mes se participó en la Rruata de trabajo, espacio en el que se presentó el presupuesto destinado al desarrollo de los productos 8.1.4 y 8.1.5 del CONPES 40, así como las acciones previstas por el Sistema Distrital de Cuidado para la presente vigencia.</t>
  </si>
  <si>
    <t>Soportes disponibles en: https://secretariadistritald.sharepoint.com/:f:/s/ContratacinSPI-2022/IgDnNLOdUAcuQ59YB_niPgTWAfPXVmbwEAINEuCATlW4hw0?e=PgDf2r</t>
  </si>
  <si>
    <t xml:space="preserve">Soportes: Informes ejecutivos de cursos, Actas de conversatorios, Convocatoria, Reporte Simisio 
https://secretariadistritald.sharepoint.com/:f:/s/ContratacinSPI-2022/IgDnNLOdUAcuQ59YB_niPgTWAfPXVmbwEAINEuCATlW4hw0?e=PgDf2rnal, Listados. En carpeta Actividad No.3/Formación/PDD/Procesos de Formación. </t>
  </si>
  <si>
    <r>
      <t xml:space="preserve">Durante el mes de mayo, se formaron </t>
    </r>
    <r>
      <rPr>
        <b/>
        <sz val="11"/>
        <color theme="1"/>
        <rFont val="Arial"/>
        <family val="2"/>
      </rPr>
      <t>237</t>
    </r>
    <r>
      <rPr>
        <sz val="11"/>
        <color theme="1"/>
        <rFont val="Arial"/>
        <family val="2"/>
      </rPr>
      <t xml:space="preserve"> mujeres en las Manzanas del Cuidado (fijas y móviles) y sus estrategias complementarias. Se destaca la prestación de cursos y conversatorios en las manzanas de San Cristóbal Juan Rey, San Cristóbal 20 de Julio, Engaivá Boyacá Real, Engativá Emaus, Fontibón,  Suba fontanar, Suba Gaitana, Rafael Uribe Uribe, Ciudad Bolivar Ecoparque, Chapinero, Bosa Porvenir, Bosa Campo Verde, Rafael Uribe Uribe, Kennedy timiza.
Por su parte, mediante la estrategia de cuidados itinerantes se realizó un curso Mujeres que cuidan, Mujeres que inciden y en el Bus Rural, se realizaron  conversatorios  ""Hablemos de nuestras prácticas del cuidado y la participación" en las zonas rurales de Ciudad Bolívar, Sumapaz, San Cristóbal y Usme.
Soportes: Informes ejecutivos de cursos, Actas de conversatorios, Convocatoria, Reporte Simisional, Listados. En carpeta Actividad No.3/Formación/PDD/Procesos de Formación. 
https://secretariadistritald.sharepoint.com/:f:/s/ContratacinSPI-2022/IgDnNLOdUAcuQ59YB_niPgTWAfPXVmbwEAINEuCATlW4hw0?e=PgDf2r</t>
    </r>
  </si>
  <si>
    <r>
      <t>Durante el periodo de enero a mayo se contó con la participación de</t>
    </r>
    <r>
      <rPr>
        <b/>
        <sz val="11"/>
        <color theme="1"/>
        <rFont val="Arial"/>
        <family val="2"/>
      </rPr>
      <t xml:space="preserve"> 1.568 mujeres</t>
    </r>
    <r>
      <rPr>
        <sz val="11"/>
        <color theme="1"/>
        <rFont val="Arial"/>
        <family val="2"/>
      </rPr>
      <t xml:space="preserve"> en estrategias de empoderamiento social y político, a partir de la implementación de conversatorios sobre cuidado y participación de las mujeres y el curso "Mujeres que cuidan Mujeres que inciden".
Estas actividades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y planear tiempos de redistribución de los trabajos del cuidado. Todas estas acciones, desarrolladas en el marco del modelo de atención en manzanas, buses del cuidado y la estrategia de cuidados itinerantes.</t>
    </r>
  </si>
  <si>
    <r>
      <t xml:space="preserve">Durante el mes de mayo, se formaron  </t>
    </r>
    <r>
      <rPr>
        <b/>
        <sz val="13"/>
        <color theme="1"/>
        <rFont val="Arial"/>
        <family val="2"/>
      </rPr>
      <t>451 mujeres</t>
    </r>
    <r>
      <rPr>
        <sz val="13"/>
        <color theme="1"/>
        <rFont val="Arial"/>
        <family val="2"/>
      </rPr>
      <t xml:space="preserve"> en cuidado,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Usme, Usaquén, Kennedy Bella Vista, Barrios Unidos, Antonio Nariño, Ciudad Bolivar Arborizadora, Manitas, Ecoparque, Mochuelo, Chapinero, Santafé-La candelaria, San Cristóbal San Blas, Tunjuelito, Teusaquillo, Antonio Nariño, Suba fontanar, Suba Gaitana.  Asimismo, se brindó atención con cursos y conversatorios en el punto del Bus del Cuidado urbano ubicado en la localidad de Bosa, asi mismo, se realizaron dos conversatorios en el Centro comercial Gran estación.   
Adicionalmente, se están implementando cursos de formación complementaria Sena de primeros auxilios, primeros auxilios psicológicos, Manejo de estampado sobre tela, Elaboración de accesorios en mostacilla, en las manzanas de Barrios Unidos, Kennedy Timiza, Fontibón, Manitas, Suba Gaitana y Engativá Emaus. 
Por otro lado, se adelantaron proceso de evaluación y certificación en las localidades ciudad bolivar, San Cristóbal, Chapinero, Engativá y Suba.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t>
    </r>
  </si>
  <si>
    <r>
      <t xml:space="preserve">Durante el mes de mayo, se formaron  </t>
    </r>
    <r>
      <rPr>
        <b/>
        <sz val="10"/>
        <color theme="1"/>
        <rFont val="Aptos Display"/>
        <family val="2"/>
      </rPr>
      <t>451</t>
    </r>
    <r>
      <rPr>
        <sz val="10"/>
        <color theme="1"/>
        <rFont val="Aptos Display"/>
        <family val="2"/>
      </rPr>
      <t xml:space="preserve"> mujeres en cuidado,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Usme, Usaquén, Kennedy Bella Vista, Barrios Unidos, Antonio Nariño, Ciudad Bolivar Arborizadora, Manitas, Ecoparque, Mochuelo, Chapinero, Santafé-La candelaria, San Cristóbal San Blas, Tunjuelito, Teusaquillo, Antonio Nariño, Suba fontanar, Suba Gaitana.  Asimismo, se brindó atención con cursos y conversatorios en el punto del Bus del Cuidado urbano ubicado en la localidad de Bosa, asi mismo, se realizaron dos conversatorios en el Centro comercial Gran estación.   
Adicionalmente, se están implementando cursos de formación complementaria Sena de primeros auxilios, primeros auxilios psicológicos, Manejo de estampado sobre tela, Elaboración de accesorios en mostacilla, en las manzanas de Barrios Unidos, Kennedy Timiza, Fontibón, Manitas, Suba Gaitana y Engativá Emaus. 
Por otro lado, se adelantaron proceso de evaluación y certificación en las localidades ciudad bolivar, San Cristóbal, Chapinero, Engativá y Suba.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Soportes: Informes ejecutivos de cursos, Actas de conversatorios, Convocatoria, Reporte Simisional, Listados. 
En carpeta Actividad 3 /Formación / PMR (Carpetas por localidad)  
https://secretariadistritald.sharepoint.com/:f:/s/ContratacinSPI-2022/IgDnNLOdUAcuQ59YB_niPgTWAfPXVmbwEAINEuCATlW4hw0?e=PgDf2r</t>
    </r>
  </si>
  <si>
    <t xml:space="preserve">Durante el mes de mayo del 2026, desde el Modelo de Manzanas del Cuidado se implementaron (121) actividades 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2026 (503 acumulado). 
De acuerdo a la estrategia de difusión del modelo de operación  Manzanas de Cuidado, para el presente mes se realizan diez (10) recorridos territoriales en las siguientes Manzanas: Bosa Campo Verde, Ciudad Bolívar Ecoparque, Puente Aranda, Tunjuelito, Engativá Boyacá Real, San Cristóbal Juan rey, Usme y dos en Ciudad Bolívar, Arborizadora Alta, teniendo en cuenta el impacto, se realizan según la necesidad de cada Manzana. A la fecha, el balance de recorridos territoriales desarrolladas durante la vigencia 2026  es de 39.
Durante el mes de mayo de 2026 se realizó la convocatoria y reunión preparatoria para las doce (12) mesas locales y seis (6) mesas interlocales a realizarse en el mes de junio. Como equipo territorial  se apoyó la preparación y planeación de dichos espacios y las coordinadoras de manzana realizarán la convocatoria por medio de una invitación a las delegaciones de las diferentes entidades
</t>
  </si>
  <si>
    <t>Durante el período reportado, se realizaron 654 orientaciones y asesorías jurídicas, de las cuales se derivaron 290 seguimientos, atendiendo a 618 personas. Así mismo, se llevaron a cabo 689 orientaciones psicosociales, con 159 seguimientos asociados, atendiendo a  648 personas.
En cuanto a las acciones colectivas, se desarrollaron 36 encuentros colectivos en espacios como Manzanas del Cuidado, Buses del Cuidado y unidades operativas, con 733 personas beneficiarias/os.
El avance del equipo psicojurídico evidencia una gestión integral y sostenida en la garantía de derechos, el fortalecimiento del bienestar emocional, la activación de rutas institucionales, la prevención de violencias, el acceso a la información y el fortalecimiento de redes de apoyo.</t>
  </si>
  <si>
    <t>Durante el mes de mayo, se mantienen en operación las 29 manzanas de cuidado inauguradas hasta el momento, de las cuales 27 son fijas y 2 son móviles, para adelantar el seguimiento a la prestación de los servicios en las manzanas.
Sobre la operación de las manzanas móviles, buses del cuidado, en el marco del contrato para su funcionamiento, se radicó el pago No 7 correspondiente a la operación efectuada del mes de abril de 2026 (se realiza el cobro mes vencido) una vez revisados los informes, documentos y soportes, siendo aprobados por la Supervisión y a nivel técnico, se adelantó la elaboración.
Durante el período reportado, se realizaron 654 orientaciones y asesorías jurídicas, de las cuales se derivaron 290 seguimientos, atendiendo a 618 personas. Así mismo, se llevaron a cabo 689 orientaciones psicosociales, con 159 seguimientos asociados, atendiendo a  648 personas.
En cuanto a las acciones colectivas, se desarrollaron 36 encuentros colectivos en espacios como Manzanas del Cuidado, Buses del Cuidado y unidades operativas, con 733 personas beneficiarias/os.
El avance del equipo psicojurídico evidencia una gestión integral y sostenida en la garantía de derechos, el fortalecimiento del bienestar emocional, la activación de rutas institucionales, la prevención de violencias, el acceso a la información y el fortalecimiento de redes de apoyo.</t>
  </si>
  <si>
    <t>Soportes en cada actividad de gestión: https://secretariadistritald.sharepoint.com/:f:/s/ContratacinSPI-2022/IgAmPP51UJ2vR5Y0B5LYt6OyAcgzD1KtKODaTfnYHmhkFXA?e=ULUMeM</t>
  </si>
  <si>
    <t>Actas de recorridos y socializaciones, documentos del proceso de buses del cuidado y las atenciones disponibles en SIMISIONAL.
Disponibles en:
https://secretariadistritald.sharepoint.com/:f:/s/ContratacinSPI-2022/IgBekLZIslX7SJLVw_tTa-pMAc1WBlYXeUCBSlzBMSEGIus?e=l0eCPk</t>
  </si>
  <si>
    <t>Soportes: Actas de cursos y conversatorios
Disponibles en: https://secretariadistritald.sharepoint.com/:f:/s/ContratacinSPI-2022/IgDnNLOdUAcuQ59YB_niPgTWAfPXVmbwEAINEuCATlW4hw0?e=yvU5kC</t>
  </si>
  <si>
    <t>Reporte personas atendidas en enero</t>
  </si>
  <si>
    <t>En logros acumulados de la Meta PDD 2031 se suma el número de personas atendidas en orientaciones jurídicas y psicosociales del mes de enero, que corresponden a 371 y 430 respectivamente, dado que en dicho mes por error involuntario, no se realizó el reporte.</t>
  </si>
  <si>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En conjunto, los avances del equipo psicojurídico entre el 1 de enero y el 31 de mayo de 2026 evidencian una gestión integral y sostenida orientada a la garantía de derechos, el fortalecimiento del bienestar emocional y la activación efectiva de rutas institucionales. La prestación continua de orientaciones, asesorías y seguimientos, tanto en el componente jurídico con 3.119 atenciones a 2.964 personas y psicosocial con 3.213 atenciones a 3.134 personas, ha permitido no solo atender de manera oportuna las necesidades de las mujeres, sino también contribuir a la prevención de violencias, el acceso a la información y el fortalecimiento de redes de apoyo. De manera complementaria, el desarrollo de encuentros colectivos ha potenciado procesos de formación e incidencia social y política, ampliando las capacidades de las participantes para el ejercicio de sus derechos. En este sentido, el equipo psicojurídico se consolida como un componente clave del Sistema Distrital de Cuidado, aportando al cumplimiento de los objetivos del Plan de Desarrollo Distrital y al posicionamiento del cuidado como eje central en la garantía de derechos en la ciudad.</t>
  </si>
  <si>
    <t>Durante el mes de junio del 2026, desde la Estrategia Territorial de las Manzanas del Cuidado se implementaron (110) actividades de difusión y socialización del Sistema Distrital del Cuidado y los servicios de las 27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2026 (605)</t>
  </si>
  <si>
    <t>Durante el mes de junio de 2026 se gestionó la implementación y seguimiento del modelo de Buses del Cuidado, mediante acciones técnicas, operativas, administrativas y de articulación interinstitucional orientadas a garantizar la continuidad de la operación y el alistamiento del Ciclo 8. Se realizó seguimiento al contrato 974-2025, incluyendo revisión de condiciones operativas, novedades reportadas por el operador, gestión de permisos, verificación de puntos, análisis de riesgos y solicitud de soportes técnicos para la toma de decisiones.
En el marco del alistamiento del Ciclo 8, se adelantó la revisión de puntos de operación urbanos y rurales, incorporando criterios de ubicación, accesibilidad, seguridad, cobertura, viabilidad logística, disponibilidad de espacios para carpas, articulación territorial y pertinencia de la oferta institucional. Este proceso permitió consolidar la propuesta de puntos priorizados para el Bus Urbano y el Bus Rural, así como identificar riesgos, medidas de mitigación y aspectos pendientes de seguimiento antes del inicio de la operación.
Adicionalmente, se avanzó en la consolidación de herramientas de gestión para fortalecer la operación, entre ellas la matriz de cartelera de servicios, la matriz de programación y cruces, el calendario integral del Ciclo 8, el directorio operativo de actores, el formato de registro de personas asistentes y la matriz de seguimiento a compromisos. Estas herramientas buscan mejorar la coordinación con las coordinadoras de los buses, las entidades participantes, las Alcaldías Locales y los actores comunitarios, facilitando la planeación semanal, la convocatoria, el seguimiento a servicios y la trazabilidad documental.
También se adelantaron espacios de articulación con Alcaldías Locales y entidades vinculadas a la cartelera de servicios, con el fin de fortalecer la convocatoria territorial, identificar posibles acciones complementarias, revisar servicios propuestos para la operación y consolidar una agenda conjunta para los puntos priorizados. En paralelo, se avanzó en la construcción de una estrategia comunicativa propia para los Buses del Cuidado, orientada a diferenciar su operación frente a las Manzanas del Cuidado y visibilizar su carácter móvil, itinerante y territorial.                                                                                                                                                       Durante el mes de junio, la ejecución del contrato de las Unidades Móviles del Cuidado se desarrolló sin novedades. En este periodo se tramitó y efectuó el pago correspondiente al mes de mayo, de conformidad con el informe de actividades presentado por el contratista, el cual fue revisado, aprobado y publicado en SECOP. Asimismo, se obtuvieron las autorizaciones y permisos requeridos por parte de la Secretaría Distrital de Movilidad y el IDRD para el inicio del ciclo 8 de operación, previsto para el 1 de julio de 2026.</t>
  </si>
  <si>
    <t>Durante el período reportado, se realizaron 664 orientaciones y asesorías jurídicas, de las cuales se derivaron 347 seguimientos, atendiendo a 643 personas. Así mismo, se llevaron a cabo 659 orientaciones psicosociales, con 200 seguimientos asociados, atendiendo a  664 personas.
En cuanto a las acciones colectivas, se desarrollaron 38 encuentros colectivos en espacios como Manzanas del Cuidado, Buses del Cuidado y unidades operativas, con 772 personas beneficiarias/os.
El avance del equipo psicojurídico evidencia una gestión integral y sostenida en la garantía de derechos, el fortalecimiento del bienestar emocional, la activación de rutas institucionales, la prevención de violencias, el acceso a la información y el fortalecimiento de redes de apoyo.</t>
  </si>
  <si>
    <t xml:space="preserve">En el marco de la implementación del modelo de Unidades Operativas del Cuidado, en junio se realizaron tres (3) jornadas de socialización e inscripción orientadas a fortalecer la comprensión del modelo y la inscripción de personas cuidadoras para el acceso a servicios de respiro. De igual manera, se desarrollaron acciones de seguimiento y acompañamiento mediante  tres (3) reuniones con las profesionales psicojurídicas, una  (1) reunión con el equipo técnico de las Cajas de Compensación Familiar y una (1) reunión de articulación con la estrategía de Caleidoscopio.  Finalmente, en el marco de la UTA  se socializaron las generalidades del modelo y se invitó a las entidades a participar de la primera sesión  en julio de la Mesa de Unidades Operativas del Cuidado para el seguimiento a la implementación efectiva del modelo. </t>
  </si>
  <si>
    <t>Durante el mes se avanzó en la revisión y definición del alcance metodológico de la evaluación del Sistema Distrital de Cuidado, en articulación con la Secretaría Distrital de Planeación. A partir de las observaciones recibidas, se analizó la propuesta de focalizar el ejercicio evaluativo en un número reducido de servicios, procurando complementar otras evaluaciones en curso y evitar duplicidades, particularmente frente a la población con discapacidad y la evaluación prevista de la Red de Cuidado Colectivo (RCC).
Como resultado de este ejercicio, se priorizaron tres servicios dirigidos a diferentes grupos poblacionales: Centro Día Casa de la Sabiduría, de la Secretaría Distrital de Integración Social, orientado a personas mayores de 60 años; Atención individual en Servicios Amigables para las Mujeres en Salud, de la Secretaría Distrital de Salud; y Refuerzo escolar para niñas, niños y adolescentes, de la Secretaría de Educación del Distrito.</t>
  </si>
  <si>
    <t>Gobernanza y Seguimiento: Se desarrollaron las sesiones del Mecanismo de Participación No. 20 (04.06.2026), la Unidad Técnica de Apoyo No. 77 (17.06.2026) y la Comisión Intersectorial No. 26 (26.06.2026) para la toma de decisiones y el fortalecimiento del Sistema Distrital de Cuidado.
Estrategia Buses del Cuidado: Se coordinaron con el IDRD (11.06.2026) y la Secretaría de Educación (24.06.2026) los acuerdos operativos del ciclo 8. Asimismo, se gestionaron las estrategias de convocatoria y carteleras de servicios con las Alcaldías Locales de Ciudad Bolívar y Bosa (22.06.2026), y Usme y Usaquén para el componente Rural (24.06.2026).
Articulación Sectorial y Territorial: Se definieron acciones conjuntas de abordaje rural con la Secretaría de Educación (03.06.2026); difusión ciudadana con Movilidad (18.06.2026); rutas conjuntas con el IDT y la Secretaría de la Mujer (18.06.2026); y el reporte de dotación de Manzanas del Cuidado ante el Gabinete Local de Engativá, San Cristóbal y Suba (23.06.2026).</t>
  </si>
  <si>
    <t>1. Se llevó a cabo la mesa técnica de Transformación Cultural, cuyo objetivo consistió en realizar seguimiento a las acciones adelantadas en el marco de la estrategia y coordinar las actividades previstas para su implementación. (16.06.2026)
2. Se presentó el balance semestral de las mesas técnicas del Sistema Distrital de Cuidado durante la sesión ordinaria No. 77 de la Unidad Técnica de Apoyo, con el propósito de socializar los avances alcanzados y las acciones desarrolladas durante el primer semestre de 2026. (17.06.2026)
3. Se llevó a cabo la mesa técnica de InfoCuidado, cuyo objetivo consistió en realizar seguimiento a las acciones relacionadas con la gestión, actualización y fortalecimiento de la información del Sistema Distrital de Cuidado. (18.06.2026)</t>
  </si>
  <si>
    <t>Soportes disponibles en Carpeta mecanismo de gobernanza: https://secretariadistritald.sharepoint.com/:f:/s/ContratacinSPI-2022/IgDUSEjBGDD_Q4mJShgHwOVRAbs0tie0GJdB81OcJe8kPyE?e=IIIZQ2</t>
  </si>
  <si>
    <t>Soportes disponibles en carpeta Mesas asesoras: https://secretariadistritald.sharepoint.com/:f:/s/ContratacinSPI-2022/IgDUSEjBGDD_Q4mJShgHwOVRAbs0tie0GJdB81OcJe8kPyE?e=IIIZQ2</t>
  </si>
  <si>
    <t xml:space="preserve">Durante el mes de junio, se formaron 366 mujeres en cuidado,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Antonio Nariño, Barios Unidos, Bosa Campo Verde, Bosa Porvenir, Ciudad Bolivar Ecoparque, Puente Aranada, Santafé_La Candelaria, Engativá Boyacá Real, Fontibón, Kennedy Bella Vista, Kennedy Timiza, Los Mártires, Rafaél Uribe Uribe, San Cristóbal 20 de julio, San Cristóbal Juan Rey, Suba Fontanar, Suba Gaitana, Teusaquillo, Tunjuelito y Usme. 
Adicionalmente, se están implementando cursos de formación complementaria Sena de primeros auxilios, primeros auxilios psicológicos, Manejo de estampado sobre tela, Elaboración de accesorios en mostacilla, en las manzanas de Barrios Unidos, Kennedy Timiza, Fontibón, Manitas, Suba Gaitana, Engativá Emaus, Puente Aranda, Kennedy Timiza y San cristobal Juan Rey.  (algunos de estos cerraron este mes los demás continuan hasta julio o agosto). 
Por otro lado, se adelantaron proceso de evaluación y certificación en las localidades de Kennedy, Bosa y Suba.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t>
  </si>
  <si>
    <r>
      <t>Durante el mes de junio, se formaron</t>
    </r>
    <r>
      <rPr>
        <b/>
        <sz val="13"/>
        <color theme="1"/>
        <rFont val="Arial"/>
        <family val="2"/>
      </rPr>
      <t xml:space="preserve"> 366 mujeres en cuidado</t>
    </r>
    <r>
      <rPr>
        <sz val="13"/>
        <color theme="1"/>
        <rFont val="Arial"/>
        <family val="2"/>
      </rPr>
      <t xml:space="preserve">, a través de los cursos "El Valor del Cuidado" y "Mujeres, Cuidado y Medio Ambiente", además de los círculos "Me cuido mientras cuido", los cursos de formación complementaria SENA y adicionalmente se desarrollaron proceso de evalución y certificación de compertencias laborales en cuidado.
Dichas actividades se implementaron en las manzanas de: Antonio Nariño, Barios Unidos, Bosa Campo Verde, Bosa Porvenir, Ciudad Bolivar Ecoparque, Puente Aranada, Santafé_La Candelaria, Engativá Boyacá Real, Fontibón, Kennedy Bella Vista, Kennedy Timiza, Los Mártires, Rafaél Uribe Uribe, San Cristóbal 20 de julio, San Cristóbal Juan Rey, Suba Fontanar, Suba Gaitana, Teusaquillo, Tunjuelito y Usme. 
Adicionalmente, se están implementando cursos de formación complementaria Sena de primeros auxilios, primeros auxilios psicológicos, Manejo de estampado sobre tela, Elaboración de accesorios en mostacilla, en las manzanas de Barrios Unidos, Kennedy Timiza, Fontibón, Manitas, Suba Gaitana, Engativá Emaus, Puente Aranda, Kennedy Timiza y San cristobal Juan Rey.  (algunos de estos cerraron este mes los demás continuan hasta julio o agosto). 
Por otro lado, se adelantaron proceso de evaluación y certificación en las localidades de Kennedy, Bosa y Suba.
Estas acciones formativas tienen como fin, reflexionar sobre la evolución del concepto de cuidado, como este esta insertado en la economía, por qué el cuidado es corresponsable y debe ser redistribuido entre mujer y hombre de manera equitativa, asi mismo cómo el cuidado trasciende la esfera humana y avanza a la dimensión socioambiental para comprender la importancia del mismo y avanzar en acciones propias de cuidado de si y cuidado colectivo y los entornos desde el rol de mujeres cuidadoras. </t>
    </r>
  </si>
  <si>
    <r>
      <t>Se han formado</t>
    </r>
    <r>
      <rPr>
        <b/>
        <sz val="13"/>
        <color theme="1"/>
        <rFont val="Arial"/>
        <family val="2"/>
      </rPr>
      <t xml:space="preserve"> 2.677 </t>
    </r>
    <r>
      <rPr>
        <sz val="13"/>
        <color theme="1"/>
        <rFont val="Arial"/>
        <family val="2"/>
      </rPr>
      <t>mujeres en el marco de la estrategia de cuidado a cuidadoras, a partir de la implementación los conversatorios "circulos de cuidado" que tiene como apuesta poner en el centro de la reflexión la importancia del cuidado de si, como clave en el fortalecimiento de los procesos de cuidado comunitario, asimismo el desarrollo de los cursos "Mujeres, cuidado y cambio climático" y el curso "El Valor del cuidado" que tienen como proposito, ampliar el concepto de cuidado, pasando por el concepto humano centrico y avanzando a comprender el cuidado como una actividad holistica que plantee que el cuidado no es solo de lo humano sino del medio ambiente -animales, plantas, entornos ecologicos, etc. 
Estas experiencias formativas, contribuyen al fortalecimiento de las prácticas de cuidado comunitario que pueden redundar en la configuración de redes de cuidado desde las manzanzas, los buses y las zonas rurales. 
Adicionalmente se realizan los procesos de evaluación y certificación de competencias laborales a través de los cuales se entrega la certificación como cuidadoras que le permite a las mujeres acceder a oportunidades laborales de cuidado, contribuyendo a su autonimía económica, o a mejorar sus practicas de cuidado con las personas que tiene a su cargo.</t>
    </r>
  </si>
  <si>
    <t>Gestión del Conocimiento y Formación: 
Se ejecutó y ajustó la prueba piloto de la sensibilización sobre Acciones Afirmativas con el equipo de formación del Sistema Distrital de Cuidado. Esto permitió actualizar la metodología con enfoque de género, visibilizando las prácticas de cuidado de mujeres palenqueras, raizales, afro, indígenas y Rrom.
Alianzas Estratégicas: 
Se articuló una oferta de servicios con la empresa Masglo para robustecer y diversificar los Espacios de Respiro dirigidos a cuidadoras étnicas.
Implementación y Seguimiento CONPES:
CONPES 37 (Indígena): Elaboración del documento borrador sobre prácticas de cuidado del pueblo Muisca.
CONPES 38 (Raizal): Formulación del documento base de prácticas de cuidado, ajuste étnico al curso Mujeres, Medio Ambiente y Cuidado, y envío del plan de acción de espacios de respiro a la organización ORFA.
CONPES 39 (Afrocolombiano): Construcción del borrador de prácticas de cuidado, inclusión del enfoque étnico en dos sesiones del curso El Valor del Cuidado y respuesta a requerimiento de la Subcomisión de Mujer y Género Afro.
CONPES 39 (Palenquero): Concertación metodológica y socialización presupuestal con la comunidad para dos espacios de respiro y el cierre formativo. Adicionalmente, se redactó el borrador de prácticas de cuidado propias.
CONPES 40 (Gitano/Rrom): Elaboración del documento base y la estructura de la cartilla sobre prácticas de cuidado según usos y costumbres.</t>
  </si>
  <si>
    <t>Durante el mes de junio, se formaron 40 mujeres en las Manzanas del Cuidado (fijas y móviles) y sus estrategias complementarias. Se destaca la prestación del curso Mujeres que cuidan, mujeres que inciden  y conversatorios hablemos de nuestra prácticas de cuidado y participación en las manzanas de: Engativá Emaus, San cristóbal CEFE, Ciudad bolívar Mochuelo; y en el Bus Rural, en los puntos de Usme y Ciudad Bolivar .
Soportes: Informes ejecutivos de cursos, Actas de conversatorios, Convocatoria, Reporte Simisional, Listados. En carpeta Actividad No.3/Formación/PDD</t>
  </si>
  <si>
    <t>Se han vinculado 1.608 mujeres en estrategias de empoderamiento social y político, a partir de la implementación de conversatorios sobre cuidado y participación de las mujeres y el curso "Mujeres que cuidan Mujeres que inciden".
Estas actividades tienen como proposito, reflexionar sobre el papel del cuidado en el marco de la consolidación de los derechos sociales y políticos de las mujeres, la persistente desigualdad entre hombres y mujeres por la concentración de los trabajos del cuidado en mayor medida en las mujeres, y las necesidades de avanzar a la autonomía económica que permita mitigar la reproducción de las violencias contra las mujeres, en el marco del cuidado y planear tiempos de redistribución de los trabajos del cuidado. Todas estas acciones, desarrolladas en el marco del modelo de atención en manzanas, buses del cuidado y la estrategia de cuidados itinerantes."</t>
  </si>
  <si>
    <t>Distrito Capital</t>
  </si>
  <si>
    <t>Anexo Carpeta manzanas del cuidado: https://secretariadistritald.sharepoint.com/:f:/s/ContratacinSPI-2022/IgBcy4oud4T2Sar2y7WnpPjlAWIF-YpeMUg43phO1cPHB2c?e=bBUEBT</t>
  </si>
  <si>
    <t>Soportes en carpeta Buses del Cuidado: https://secretariadistritald.sharepoint.com/:f:/s/ContratacinSPI-2022/IgAIeT0I57EYS5CDQJaa2NOcAQbgx7sr07ylirWVHOSA74o?e=tOc4f1</t>
  </si>
  <si>
    <t>Soportes: Atenciones registradas y disponibles en SIMISIONAL y https://secretariadistritald.sharepoint.com/:f:/s/ContratacinSPI-2022/IgBtVVv9VHv0RZGcJjULV4W6Ac2V5wNJvG6v9gCLV3vmiZM?e=whbKwV</t>
  </si>
  <si>
    <t>Soportes en carpeta Evaluación: https://secretariadistritald.sharepoint.com/:f:/s/ContratacinSPI-2022/IgDh5NsYoE0uRYxskNAfH0MCAWL7V6AjTmVjo91BOiQsps0?e=lZftRk</t>
  </si>
  <si>
    <t>Durante el primer semestre se avanzó en el fortalecimiento de la articulación interinstitucional para la implementación del Sistema Distrital de Cuidado, mediante acciones orientadas a consolidar los modelos de operación, fortalecer la coordinación territorial y garantizar la participación de las entidades distritales en la prestación de servicios. En este marco, se avanzó en la articulación con Alcaldías Locales, la Secretaría Distrital de Gobierno y diversas entidades distritales para coordinar la operación de los ciclos 7 y 8 de los Buses del Cuidado, definir estrategias de convocatoria y fortalecer la oferta de servicios en los territorios urbanos y rurales.
Asimismo, se promovió el fortalecimiento de la articulación sectorial mediante espacios de trabajo con la Secretaría de Educación, el Instituto Distrital de Recreación y Deporte (IDRD), el Instituto Distrital de Turismo (IDT), Instituto Distrital de las Artes (IDARTES), Instituto Distrital de la Participación y Acción Comunal (IDEPAC), Secretaría Distrital de Movilidad, entre otros, orientados a consolidar la participación de estas entidades en los modelos de operación del Sistema Distrital de Cuidado, fortalecer la intervención en ruralidad, realizar seguimiento a compromisos interinstitucionales y ampliar las estrategias de difusión de la oferta institucional dirigida a la ciudadanía.
En el componente territorial, se realizó seguimiento al proceso de dotación de las Manzanas del Cuidado en articulación con las Alcaldías Locales de Engativá, San Cristóbal y Suba, fortaleciendo la coordinación con los equipos territoriales para garantizar las condiciones requeridas para su implementación y operación.
Finalmente, se dio continuidad al funcionamiento de las instancias de gobernanza del Sistema Distrital de Cuidado mediante la realización de las sesiones ordinarias del Mecanismo de Participación y Seguimiento, de la Unidad Técnica de Apoyo y  de la Comisión Intersectorial del Sistema Distrital de Cuidado, fortaleciendo la articulación interinstitucional, el seguimiento a compromisos y la toma de decisiones para la implementación y consolidación del Sistema Distrital de Cuidado.</t>
  </si>
  <si>
    <t>Soportes disponibles en carpeta acciones afirmativas:https://secretariadistritald.sharepoint.com/:f:/s/ContratacinSPI-2022/IgDGhJ4To23TSKo57VcGjeOyATu9Y27AW_G-wCa0HMCB7fY?e=TGrKeY</t>
  </si>
  <si>
    <t>Soportes en carpeta PMR: https://secretariadistritald.sharepoint.com/:f:/s/ContratacinSPI-2022/IgDN_4k_TbmZRrM0z10_o_SjAQfjiGnUDvggpNjFOA0i0aQ?e=FcAVI2</t>
  </si>
  <si>
    <t>Durante el mes de junio, se mantienen en operación las 29 manzanas de cuidado inauguradas hasta el momento, de las cuales 27 son fijas y 2 son móviles, para adelantar el seguimiento a la prestación de los servicios en las manzanas.
Sobre la operación de las manzanas móviles, buses del cuidado, en el marco del alistamiento del Ciclo 8, se adelantó la revisión de puntos de operación urbanos y rurales, incorporando criterios de ubicación, accesibilidad, seguridad, cobertura, viabilidad logística, disponibilidad de espacios para carpas, articulación territorial y pertinencia de la oferta institucional. Este proceso permitió consolidar la propuesta de puntos priorizados para el Bus Urbano y el Bus Rural, así como identificar riesgos, medidas de mitigación y aspectos pendientes de seguimiento antes del inicio de la operación.
Durante el período reportado, se realizaron 664 orientaciones y asesorías jurídicas, de las cuales se derivaron 347 seguimientos, atendiendo a 643 personas. Así mismo, se llevaron a cabo 659 orientaciones psicosociales, con 200 seguimientos asociados, atendiendo a  664 personas.
En cuanto a las acciones colectivas, se desarrollaron 38 encuentros colectivos en espacios como Manzanas del Cuidado, Buses del Cuidado y unidades operativas, con 772 personas beneficiarias/os.
El avance del equipo psicojurídico evidencia una gestión integral y sostenida en la garantía de derechos, el fortalecimiento del bienestar emocional, la activación de rutas institucionales, la prevención de violencias, el acceso a la información y el fortalecimiento de redes de apoyo.</t>
  </si>
  <si>
    <t>A la fecha se mantienen en operación las 29 manzanas inauguradas con corte 2025, prestando los servicios a las personas que realizan trabajos de cuidado no remunerados.
Para la prestación de los servicios en las manzanas y su correspondiente seguimiento al funcionamiento, se realizan periodicamente mesas locales e interlocales, seguimiento al contrato de la prestación del servicio de buses del cuidado y verificación a través de las instancias de seguimiento establecidas, velando por el mantenimiento del Sistema desde la Dirección.
Durante el segundo trimestre de 2026 se fortaleció el seguimiento integral al modelo de Buses del Cuidado, articulando acciones de supervisión contractual, planeación operativa, focalización territorial, gestión documental, análisis de riesgos y coordinación interinstitucional. Se dio continuidad al seguimiento del Ciclo 7 y se consolidó el proceso de alistamiento del Ciclo 8, incorporando aprendizajes derivados de ciclos anteriores y criterios técnicos para mejorar la toma de decisiones sobre ubicación, frecuencia, cobertura, calidad del servicio y condiciones operativas. La ejecucion fisica y financiera se encuentra sin novedad 
En conjunto, los avances del equipo psicojurídico entre el 1 de enero y el 30 de junio de 2026 evidencian una gestión integral y sostenida orientada a la garantía de derechos, el fortalecimiento del bienestar emocional y la activación efectiva de rutas institucionales.  La prestación continua de orientaciones, asesorías y seguimientos, tanto en el componente jurídico con 3.783 atenciones a 3.607 personas y psicosocial con 3.872 atenciones a 3.798 personas, ha permitido no solo atender de manera oportuna las necesidades de las mujeres, sino también contribuir a la prevención de violencias, el acceso a la información y el fortalecimiento de redes de apoyo. 
De manera complementaria, el desarrollo de encuentros colectivos ha potenciado procesos de formación e incidencia social y política, ampliando las capacidades de las participantes para el ejercicio de sus derechos. En este sentido, el equipo psicojurídico se consolida como un componente clave del Sistema Distrital de Cuidado, aportando al cumplimiento de los objetivos del Plan de Desarrollo Distrital y al posicionamiento del cuidado como eje central en la garantía de derechos en la ciudad.</t>
  </si>
  <si>
    <t>Soportes en carpeta Unidades Operativas: https://secretariadistritald.sharepoint.com/:f:/s/ContratacinSPI-2022/IgBhVpYGS1WZRoKBDx_9ypHIAZ3DV6ov3UFXkZpFdhym9cc?e=OapOga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</si>
</sst>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quot;\ * #,##0_-;\-&quot;$&quot;\ * #,##0_-;_-&quot;$&quot;\ * &quot;-&quot;??_-;_-@"/>
    <numFmt numFmtId="165" formatCode="_-&quot;$&quot;* #,##0_-;\-&quot;$&quot;* #,##0_-;_-&quot;$&quot;* &quot;-&quot;??_-;_-@"/>
    <numFmt numFmtId="166" formatCode="_-* #,##0.00_-;\-* #,##0.00_-;_-* &quot;-&quot;??_-;_-@"/>
    <numFmt numFmtId="167" formatCode="0.0"/>
    <numFmt numFmtId="168" formatCode="0.0%"/>
    <numFmt numFmtId="169" formatCode="_-* #,##0_-;\-* #,##0_-;_-* &quot;-&quot;??_-;_-@"/>
    <numFmt numFmtId="170" formatCode="_-* #,##0\ _€_-;\-* #,##0\ _€_-;_-* &quot;-&quot;??\ _€_-;_-@"/>
    <numFmt numFmtId="171" formatCode="_-* #,##0.0\ _€_-;\-* #,##0.0\ _€_-;_-* &quot;-&quot;??\ _€_-;_-@"/>
  </numFmts>
  <fonts count="55" x14ac:knownFonts="1">
    <font>
      <sz val="11"/>
      <color theme="1"/>
      <name val="Calibri"/>
      <scheme val="minor"/>
    </font>
    <font>
      <b/>
      <sz val="11"/>
      <color theme="0"/>
      <name val="Arial"/>
      <family val="2"/>
    </font>
    <font>
      <sz val="11"/>
      <name val="Calibri"/>
      <family val="2"/>
    </font>
    <font>
      <sz val="11"/>
      <color theme="1"/>
      <name val="Arial"/>
      <family val="2"/>
    </font>
    <font>
      <b/>
      <sz val="11"/>
      <color theme="1"/>
      <name val="Arial"/>
      <family val="2"/>
    </font>
    <font>
      <b/>
      <sz val="11"/>
      <color rgb="FF000000"/>
      <name val="Arial"/>
      <family val="2"/>
    </font>
    <font>
      <sz val="11"/>
      <color rgb="FF000000"/>
      <name val="Arial"/>
      <family val="2"/>
    </font>
    <font>
      <b/>
      <sz val="12"/>
      <color theme="1"/>
      <name val="Arial"/>
      <family val="2"/>
    </font>
    <font>
      <sz val="14"/>
      <color theme="1"/>
      <name val="Arial"/>
      <family val="2"/>
    </font>
    <font>
      <b/>
      <sz val="14"/>
      <color theme="1"/>
      <name val="Arial"/>
      <family val="2"/>
    </font>
    <font>
      <b/>
      <sz val="11"/>
      <color rgb="FFA5A5A5"/>
      <name val="Arial"/>
      <family val="2"/>
    </font>
    <font>
      <b/>
      <i/>
      <sz val="11"/>
      <color theme="1"/>
      <name val="Arial"/>
      <family val="2"/>
    </font>
    <font>
      <sz val="11"/>
      <color theme="1"/>
      <name val="Calibri"/>
      <family val="2"/>
    </font>
    <font>
      <b/>
      <sz val="11"/>
      <color theme="1"/>
      <name val="Calibri"/>
      <family val="2"/>
    </font>
    <font>
      <b/>
      <sz val="13"/>
      <color theme="1"/>
      <name val="Arial"/>
      <family val="2"/>
    </font>
    <font>
      <sz val="13"/>
      <color theme="1"/>
      <name val="Arial"/>
      <family val="2"/>
    </font>
    <font>
      <sz val="13"/>
      <color rgb="FFFF0000"/>
      <name val="Arial"/>
      <family val="2"/>
    </font>
    <font>
      <b/>
      <sz val="18"/>
      <color theme="1"/>
      <name val="Arial"/>
      <family val="2"/>
    </font>
    <font>
      <sz val="13"/>
      <color rgb="FF000000"/>
      <name val="Arial"/>
      <family val="2"/>
    </font>
    <font>
      <sz val="13"/>
      <color rgb="FF76923C"/>
      <name val="Arial"/>
      <family val="2"/>
    </font>
    <font>
      <u/>
      <sz val="13"/>
      <color theme="1"/>
      <name val="Arial"/>
      <family val="2"/>
    </font>
    <font>
      <sz val="11"/>
      <color rgb="FF000000"/>
      <name val="Calibri"/>
      <family val="2"/>
    </font>
    <font>
      <b/>
      <sz val="11"/>
      <color rgb="FFFF0000"/>
      <name val="Arial"/>
      <family val="2"/>
    </font>
    <font>
      <sz val="16"/>
      <color theme="1"/>
      <name val="Arial"/>
      <family val="2"/>
    </font>
    <font>
      <sz val="18"/>
      <color theme="1"/>
      <name val="Arial"/>
      <family val="2"/>
    </font>
    <font>
      <b/>
      <sz val="12"/>
      <color theme="1"/>
      <name val="Calibri"/>
      <family val="2"/>
    </font>
    <font>
      <b/>
      <sz val="9"/>
      <color theme="1"/>
      <name val="Arial"/>
      <family val="2"/>
    </font>
    <font>
      <b/>
      <sz val="10"/>
      <color theme="1"/>
      <name val="Calibri"/>
      <family val="2"/>
    </font>
    <font>
      <sz val="9"/>
      <color theme="1"/>
      <name val="Arial"/>
      <family val="2"/>
    </font>
    <font>
      <sz val="10"/>
      <color theme="1"/>
      <name val="Arial"/>
      <family val="2"/>
    </font>
    <font>
      <sz val="11"/>
      <color theme="1"/>
      <name val="Calibri"/>
      <family val="2"/>
      <scheme val="minor"/>
    </font>
    <font>
      <sz val="11"/>
      <color rgb="FF000000"/>
      <name val="Arial"/>
      <family val="2"/>
    </font>
    <font>
      <sz val="11"/>
      <color theme="1"/>
      <name val="Arial"/>
      <family val="2"/>
    </font>
    <font>
      <sz val="11"/>
      <name val="Calibri"/>
      <family val="2"/>
    </font>
    <font>
      <b/>
      <sz val="14"/>
      <color theme="1"/>
      <name val="Arial"/>
      <family val="2"/>
    </font>
    <font>
      <sz val="11"/>
      <color rgb="FF000000"/>
      <name val="Calibri"/>
      <family val="2"/>
      <scheme val="minor"/>
    </font>
    <font>
      <sz val="11"/>
      <name val="Calibri"/>
      <family val="2"/>
      <scheme val="minor"/>
    </font>
    <font>
      <sz val="11"/>
      <name val="Arial"/>
      <family val="2"/>
    </font>
    <font>
      <sz val="10"/>
      <name val="Calibri"/>
      <family val="2"/>
    </font>
    <font>
      <b/>
      <sz val="11"/>
      <color theme="1"/>
      <name val="Arial"/>
      <family val="2"/>
    </font>
    <font>
      <sz val="9"/>
      <color theme="1"/>
      <name val="Arial"/>
      <family val="2"/>
    </font>
    <font>
      <b/>
      <sz val="11"/>
      <name val="Arial"/>
      <family val="2"/>
    </font>
    <font>
      <sz val="13"/>
      <name val="Arial"/>
      <family val="2"/>
    </font>
    <font>
      <sz val="13"/>
      <name val="Calibri"/>
      <family val="2"/>
    </font>
    <font>
      <sz val="13"/>
      <color theme="1"/>
      <name val="Calibri"/>
      <family val="2"/>
      <scheme val="minor"/>
    </font>
    <font>
      <sz val="12"/>
      <color theme="1"/>
      <name val="Arial"/>
      <family val="2"/>
    </font>
    <font>
      <sz val="12"/>
      <name val="Calibri"/>
      <family val="2"/>
    </font>
    <font>
      <b/>
      <sz val="13"/>
      <name val="Arial"/>
      <family val="2"/>
    </font>
    <font>
      <sz val="10"/>
      <name val="Aptos Display"/>
      <family val="2"/>
    </font>
    <font>
      <b/>
      <sz val="10"/>
      <name val="Aptos Display"/>
      <family val="2"/>
    </font>
    <font>
      <sz val="10"/>
      <color rgb="FF000000"/>
      <name val="Arial"/>
      <family val="2"/>
    </font>
    <font>
      <sz val="12"/>
      <name val="Arial"/>
      <family val="2"/>
    </font>
    <font>
      <sz val="14"/>
      <name val="Calibri"/>
      <family val="2"/>
    </font>
    <font>
      <sz val="10"/>
      <color theme="1"/>
      <name val="Aptos Display"/>
      <family val="2"/>
    </font>
    <font>
      <b/>
      <sz val="10"/>
      <color theme="1"/>
      <name val="Aptos Display"/>
      <family val="2"/>
    </font>
  </fonts>
  <fills count="11">
    <fill>
      <patternFill patternType="none"/>
    </fill>
    <fill>
      <patternFill patternType="gray125"/>
    </fill>
    <fill>
      <patternFill patternType="solid">
        <fgColor rgb="FF244061"/>
        <bgColor rgb="FF244061"/>
      </patternFill>
    </fill>
    <fill>
      <patternFill patternType="solid">
        <fgColor rgb="FFE5DFEC"/>
        <bgColor rgb="FFE5DFEC"/>
      </patternFill>
    </fill>
    <fill>
      <patternFill patternType="solid">
        <fgColor rgb="FFB8CCE4"/>
        <bgColor rgb="FFB8CCE4"/>
      </patternFill>
    </fill>
    <fill>
      <patternFill patternType="solid">
        <fgColor theme="0"/>
        <bgColor theme="0"/>
      </patternFill>
    </fill>
    <fill>
      <patternFill patternType="solid">
        <fgColor rgb="FFFFFFFF"/>
        <bgColor rgb="FFFFFFFF"/>
      </patternFill>
    </fill>
    <fill>
      <patternFill patternType="solid">
        <fgColor rgb="FFD8D8D8"/>
        <bgColor rgb="FFD8D8D8"/>
      </patternFill>
    </fill>
    <fill>
      <patternFill patternType="solid">
        <fgColor rgb="FFCCC0D9"/>
        <bgColor rgb="FFCCC0D9"/>
      </patternFill>
    </fill>
    <fill>
      <patternFill patternType="solid">
        <fgColor theme="6" tint="0.59999389629810485"/>
        <bgColor indexed="64"/>
      </patternFill>
    </fill>
    <fill>
      <patternFill patternType="solid">
        <fgColor theme="8" tint="0.79998168889431442"/>
        <bgColor indexed="64"/>
      </patternFill>
    </fill>
  </fills>
  <borders count="129">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bottom/>
      <diagonal/>
    </border>
    <border>
      <left/>
      <right/>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bottom/>
      <diagonal/>
    </border>
    <border>
      <left style="medium">
        <color theme="0"/>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thin">
        <color rgb="FF000000"/>
      </top>
      <bottom style="thin">
        <color rgb="FF000000"/>
      </bottom>
      <diagonal/>
    </border>
    <border>
      <left/>
      <right style="thin">
        <color rgb="FF000000"/>
      </right>
      <top/>
      <bottom style="medium">
        <color rgb="FF000000"/>
      </bottom>
      <diagonal/>
    </border>
    <border>
      <left/>
      <right style="thin">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bottom/>
      <diagonal/>
    </border>
    <border>
      <left/>
      <right/>
      <top/>
      <bottom/>
      <diagonal/>
    </border>
    <border>
      <left style="thin">
        <color rgb="FF000000"/>
      </left>
      <right/>
      <top/>
      <bottom style="thin">
        <color rgb="FF000000"/>
      </bottom>
      <diagonal/>
    </border>
    <border>
      <left/>
      <right/>
      <top style="medium">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diagonal/>
    </border>
    <border>
      <left/>
      <right style="medium">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medium">
        <color indexed="64"/>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indexed="64"/>
      </left>
      <right/>
      <top style="medium">
        <color indexed="64"/>
      </top>
      <bottom/>
      <diagonal/>
    </border>
    <border>
      <left style="thin">
        <color rgb="FF000000"/>
      </left>
      <right style="thin">
        <color rgb="FF000000"/>
      </right>
      <top style="medium">
        <color indexed="64"/>
      </top>
      <bottom style="medium">
        <color rgb="FF000000"/>
      </bottom>
      <diagonal/>
    </border>
    <border>
      <left style="thin">
        <color rgb="FF000000"/>
      </left>
      <right style="medium">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thin">
        <color rgb="FF000000"/>
      </top>
      <bottom/>
      <diagonal/>
    </border>
  </borders>
  <cellStyleXfs count="2">
    <xf numFmtId="0" fontId="0" fillId="0" borderId="0"/>
    <xf numFmtId="43" fontId="30" fillId="0" borderId="0" applyFont="0" applyFill="0" applyBorder="0" applyAlignment="0" applyProtection="0"/>
  </cellStyleXfs>
  <cellXfs count="537">
    <xf numFmtId="0" fontId="0" fillId="0" borderId="0" xfId="0"/>
    <xf numFmtId="0" fontId="4" fillId="4" borderId="3" xfId="0" applyFont="1" applyFill="1" applyBorder="1" applyAlignment="1">
      <alignment horizontal="left" vertical="center"/>
    </xf>
    <xf numFmtId="0" fontId="4" fillId="4" borderId="3" xfId="0" applyFont="1" applyFill="1" applyBorder="1" applyAlignment="1">
      <alignment horizontal="center" vertical="center"/>
    </xf>
    <xf numFmtId="0" fontId="5" fillId="0" borderId="3" xfId="0" applyFont="1" applyBorder="1" applyAlignment="1">
      <alignment horizontal="left" vertical="center"/>
    </xf>
    <xf numFmtId="0" fontId="6" fillId="0" borderId="3" xfId="0" applyFont="1" applyBorder="1" applyAlignment="1">
      <alignment vertical="center" wrapText="1"/>
    </xf>
    <xf numFmtId="0" fontId="6" fillId="0" borderId="4" xfId="0" applyFont="1" applyBorder="1" applyAlignment="1">
      <alignment horizontal="left" vertical="center" wrapText="1"/>
    </xf>
    <xf numFmtId="0" fontId="6" fillId="0" borderId="5" xfId="0" applyFont="1" applyBorder="1" applyAlignment="1">
      <alignment vertical="center" wrapText="1"/>
    </xf>
    <xf numFmtId="0" fontId="5" fillId="4" borderId="3" xfId="0" applyFont="1" applyFill="1" applyBorder="1" applyAlignment="1">
      <alignment horizontal="left" vertical="center"/>
    </xf>
    <xf numFmtId="0" fontId="6" fillId="4" borderId="6" xfId="0" applyFont="1" applyFill="1" applyBorder="1" applyAlignment="1">
      <alignment vertical="center" wrapText="1"/>
    </xf>
    <xf numFmtId="0" fontId="6" fillId="0" borderId="5" xfId="0" applyFont="1" applyBorder="1" applyAlignment="1">
      <alignment horizontal="left" vertical="center" wrapText="1"/>
    </xf>
    <xf numFmtId="0" fontId="6" fillId="4" borderId="6" xfId="0" applyFont="1" applyFill="1" applyBorder="1" applyAlignment="1">
      <alignment horizontal="left" vertical="center" wrapText="1"/>
    </xf>
    <xf numFmtId="0" fontId="5" fillId="0" borderId="3" xfId="0" applyFont="1" applyBorder="1" applyAlignment="1">
      <alignment horizontal="left" vertical="center" wrapText="1"/>
    </xf>
    <xf numFmtId="0" fontId="5" fillId="4" borderId="3" xfId="0" applyFont="1" applyFill="1" applyBorder="1" applyAlignment="1">
      <alignment horizontal="center" vertical="center"/>
    </xf>
    <xf numFmtId="0" fontId="6" fillId="0" borderId="3" xfId="0" applyFont="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5" fillId="0" borderId="3" xfId="0" quotePrefix="1" applyFont="1" applyBorder="1" applyAlignment="1">
      <alignment horizontal="left" vertical="center" wrapText="1"/>
    </xf>
    <xf numFmtId="0" fontId="5" fillId="0" borderId="8" xfId="0" applyFont="1" applyBorder="1" applyAlignment="1">
      <alignment horizontal="left" vertical="center"/>
    </xf>
    <xf numFmtId="0" fontId="6" fillId="0" borderId="9" xfId="0" applyFont="1" applyBorder="1" applyAlignment="1">
      <alignment horizontal="left" vertical="center" wrapText="1"/>
    </xf>
    <xf numFmtId="0" fontId="3" fillId="0" borderId="0" xfId="0" applyFont="1" applyAlignment="1">
      <alignment vertical="center"/>
    </xf>
    <xf numFmtId="0" fontId="3" fillId="0" borderId="16" xfId="0" applyFont="1" applyBorder="1" applyAlignment="1">
      <alignment horizontal="center" vertical="center" wrapText="1"/>
    </xf>
    <xf numFmtId="0" fontId="4" fillId="0" borderId="0" xfId="0" applyFont="1" applyAlignment="1">
      <alignment horizontal="center" vertical="center"/>
    </xf>
    <xf numFmtId="0" fontId="7" fillId="0" borderId="0" xfId="0" applyFont="1" applyAlignment="1">
      <alignment horizontal="left" vertical="center" wrapText="1"/>
    </xf>
    <xf numFmtId="0" fontId="4" fillId="3" borderId="21" xfId="0" applyFont="1" applyFill="1" applyBorder="1" applyAlignment="1">
      <alignment vertical="center" wrapText="1"/>
    </xf>
    <xf numFmtId="0" fontId="8" fillId="3" borderId="21" xfId="0" applyFont="1" applyFill="1" applyBorder="1" applyAlignment="1">
      <alignment vertical="center" wrapText="1"/>
    </xf>
    <xf numFmtId="0" fontId="9" fillId="0" borderId="21" xfId="0" applyFont="1" applyBorder="1" applyAlignment="1">
      <alignment horizontal="center" vertical="center"/>
    </xf>
    <xf numFmtId="0" fontId="9" fillId="0" borderId="21" xfId="0" applyFont="1" applyBorder="1" applyAlignment="1">
      <alignment horizontal="center" wrapText="1"/>
    </xf>
    <xf numFmtId="0" fontId="3" fillId="0" borderId="21" xfId="0" applyFont="1" applyBorder="1" applyAlignment="1">
      <alignment horizontal="left" vertical="center" wrapText="1"/>
    </xf>
    <xf numFmtId="0" fontId="8" fillId="3" borderId="21" xfId="0" applyFont="1" applyFill="1" applyBorder="1" applyAlignment="1">
      <alignment vertical="center"/>
    </xf>
    <xf numFmtId="0" fontId="9" fillId="0" borderId="21" xfId="0" applyFont="1" applyBorder="1" applyAlignment="1">
      <alignment horizontal="center" vertical="center" wrapText="1"/>
    </xf>
    <xf numFmtId="0" fontId="9" fillId="0" borderId="21" xfId="0" applyFont="1" applyBorder="1" applyAlignment="1">
      <alignment vertical="center" wrapText="1"/>
    </xf>
    <xf numFmtId="0" fontId="4" fillId="0" borderId="16" xfId="0" applyFont="1" applyBorder="1" applyAlignment="1">
      <alignment vertical="center" wrapText="1"/>
    </xf>
    <xf numFmtId="0" fontId="4" fillId="0" borderId="0" xfId="0" applyFont="1" applyAlignment="1">
      <alignment vertical="center" wrapText="1"/>
    </xf>
    <xf numFmtId="0" fontId="10" fillId="0" borderId="0" xfId="0"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xf>
    <xf numFmtId="0" fontId="4" fillId="5" borderId="31"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11" fillId="5" borderId="33"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11" fillId="0" borderId="0" xfId="0" applyFont="1" applyAlignment="1">
      <alignment horizontal="center" vertical="center" wrapText="1"/>
    </xf>
    <xf numFmtId="0" fontId="4" fillId="6" borderId="33" xfId="0" applyFont="1" applyFill="1" applyBorder="1" applyAlignment="1">
      <alignment vertical="center" wrapText="1"/>
    </xf>
    <xf numFmtId="0" fontId="3" fillId="0" borderId="13" xfId="0" applyFont="1" applyBorder="1" applyAlignment="1">
      <alignment horizontal="center" vertical="center"/>
    </xf>
    <xf numFmtId="0" fontId="4" fillId="5" borderId="31" xfId="0" applyFont="1" applyFill="1" applyBorder="1" applyAlignment="1">
      <alignment vertical="center" wrapText="1"/>
    </xf>
    <xf numFmtId="0" fontId="4" fillId="5" borderId="33" xfId="0" applyFont="1" applyFill="1" applyBorder="1" applyAlignment="1">
      <alignment vertical="center" wrapText="1"/>
    </xf>
    <xf numFmtId="0" fontId="3" fillId="5" borderId="31" xfId="0" applyFont="1" applyFill="1" applyBorder="1" applyAlignment="1">
      <alignment vertical="center"/>
    </xf>
    <xf numFmtId="0" fontId="3" fillId="5" borderId="33" xfId="0" applyFont="1" applyFill="1" applyBorder="1" applyAlignment="1">
      <alignment vertical="center"/>
    </xf>
    <xf numFmtId="0" fontId="4" fillId="7" borderId="37" xfId="0" applyFont="1" applyFill="1" applyBorder="1" applyAlignment="1">
      <alignment vertical="center" wrapText="1"/>
    </xf>
    <xf numFmtId="0" fontId="4" fillId="3" borderId="38"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40" xfId="0" applyFont="1" applyFill="1" applyBorder="1" applyAlignment="1">
      <alignment vertical="center" wrapText="1"/>
    </xf>
    <xf numFmtId="164" fontId="12" fillId="0" borderId="3" xfId="0" applyNumberFormat="1" applyFont="1" applyBorder="1" applyAlignment="1">
      <alignment horizontal="center" vertical="center"/>
    </xf>
    <xf numFmtId="164" fontId="3" fillId="0" borderId="3" xfId="0" applyNumberFormat="1" applyFont="1" applyBorder="1" applyAlignment="1">
      <alignment vertical="center"/>
    </xf>
    <xf numFmtId="0" fontId="4" fillId="3" borderId="43" xfId="0" applyFont="1" applyFill="1" applyBorder="1" applyAlignment="1">
      <alignment vertical="center" wrapText="1"/>
    </xf>
    <xf numFmtId="0" fontId="3" fillId="0" borderId="0" xfId="0" applyFont="1"/>
    <xf numFmtId="0" fontId="9" fillId="0" borderId="0" xfId="0" applyFont="1" applyAlignment="1">
      <alignment vertical="center"/>
    </xf>
    <xf numFmtId="0" fontId="14" fillId="3" borderId="46" xfId="0" applyFont="1" applyFill="1" applyBorder="1" applyAlignment="1">
      <alignment horizontal="center" vertical="center" wrapText="1"/>
    </xf>
    <xf numFmtId="0" fontId="4" fillId="0" borderId="0" xfId="0" applyFont="1" applyAlignment="1">
      <alignment vertical="center"/>
    </xf>
    <xf numFmtId="164" fontId="3" fillId="0" borderId="0" xfId="0" applyNumberFormat="1" applyFont="1" applyAlignment="1">
      <alignment vertical="center"/>
    </xf>
    <xf numFmtId="0" fontId="14" fillId="0" borderId="21" xfId="0" applyFont="1" applyBorder="1" applyAlignment="1">
      <alignment horizontal="center" vertical="center"/>
    </xf>
    <xf numFmtId="166" fontId="15" fillId="0" borderId="21" xfId="0" applyNumberFormat="1" applyFont="1" applyBorder="1" applyAlignment="1">
      <alignment horizontal="center" vertical="center"/>
    </xf>
    <xf numFmtId="1" fontId="14" fillId="0" borderId="21" xfId="0" applyNumberFormat="1" applyFont="1" applyBorder="1" applyAlignment="1">
      <alignment horizontal="center" vertical="center"/>
    </xf>
    <xf numFmtId="0" fontId="14" fillId="3" borderId="47"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48" xfId="0" applyFont="1" applyFill="1" applyBorder="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1" fontId="15" fillId="0" borderId="16" xfId="0" applyNumberFormat="1" applyFont="1" applyBorder="1" applyAlignment="1">
      <alignment horizontal="center" vertical="center"/>
    </xf>
    <xf numFmtId="0" fontId="15" fillId="0" borderId="24" xfId="0" applyFont="1" applyBorder="1" applyAlignment="1">
      <alignment horizontal="center" vertical="center"/>
    </xf>
    <xf numFmtId="0" fontId="15" fillId="0" borderId="21" xfId="0" applyFont="1" applyBorder="1" applyAlignment="1">
      <alignment horizontal="center" vertical="center" wrapText="1"/>
    </xf>
    <xf numFmtId="0" fontId="15" fillId="0" borderId="20" xfId="0" applyFont="1" applyBorder="1" applyAlignment="1">
      <alignment horizontal="center" vertical="center" wrapText="1"/>
    </xf>
    <xf numFmtId="0" fontId="14" fillId="3" borderId="49" xfId="0" applyFont="1" applyFill="1" applyBorder="1" applyAlignment="1">
      <alignment horizontal="center" vertical="center" wrapText="1"/>
    </xf>
    <xf numFmtId="2" fontId="15" fillId="5" borderId="47" xfId="0" applyNumberFormat="1" applyFont="1" applyFill="1" applyBorder="1" applyAlignment="1">
      <alignment horizontal="center" vertical="center"/>
    </xf>
    <xf numFmtId="167" fontId="15" fillId="5" borderId="47" xfId="0" applyNumberFormat="1" applyFont="1" applyFill="1" applyBorder="1" applyAlignment="1">
      <alignment horizontal="center" vertical="center"/>
    </xf>
    <xf numFmtId="0" fontId="16" fillId="0" borderId="21" xfId="0" applyFont="1" applyBorder="1" applyAlignment="1">
      <alignment horizontal="center" vertical="center"/>
    </xf>
    <xf numFmtId="0" fontId="16" fillId="0" borderId="20" xfId="0" applyFont="1" applyBorder="1" applyAlignment="1">
      <alignment horizontal="center" vertical="center" wrapText="1"/>
    </xf>
    <xf numFmtId="0" fontId="15" fillId="0" borderId="21" xfId="0" applyFont="1" applyBorder="1" applyAlignment="1">
      <alignment horizontal="center" vertical="center"/>
    </xf>
    <xf numFmtId="0" fontId="15" fillId="0" borderId="15" xfId="0" applyFont="1" applyBorder="1" applyAlignment="1">
      <alignment horizontal="center" vertical="center"/>
    </xf>
    <xf numFmtId="0" fontId="15" fillId="0" borderId="26" xfId="0" applyFont="1" applyBorder="1" applyAlignment="1">
      <alignment horizontal="center" vertical="center"/>
    </xf>
    <xf numFmtId="0" fontId="15" fillId="0" borderId="14" xfId="0" applyFont="1" applyBorder="1" applyAlignment="1">
      <alignment horizontal="center" vertical="center"/>
    </xf>
    <xf numFmtId="167" fontId="3" fillId="0" borderId="0" xfId="0" applyNumberFormat="1" applyFont="1" applyAlignment="1">
      <alignment vertical="center"/>
    </xf>
    <xf numFmtId="0" fontId="14" fillId="3" borderId="3" xfId="0" applyFont="1" applyFill="1" applyBorder="1" applyAlignment="1">
      <alignment horizontal="center" vertical="center" wrapText="1"/>
    </xf>
    <xf numFmtId="0" fontId="3" fillId="0" borderId="0" xfId="0" applyFont="1" applyAlignment="1">
      <alignment vertical="center" wrapText="1"/>
    </xf>
    <xf numFmtId="0" fontId="14" fillId="8" borderId="3" xfId="0" applyFont="1" applyFill="1" applyBorder="1" applyAlignment="1">
      <alignment horizontal="center" vertical="center"/>
    </xf>
    <xf numFmtId="9" fontId="14" fillId="3" borderId="3" xfId="0" applyNumberFormat="1" applyFont="1" applyFill="1" applyBorder="1" applyAlignment="1">
      <alignment horizontal="center" vertical="center"/>
    </xf>
    <xf numFmtId="10" fontId="14" fillId="3" borderId="3" xfId="0" applyNumberFormat="1" applyFont="1" applyFill="1" applyBorder="1" applyAlignment="1">
      <alignment horizontal="center" vertical="center"/>
    </xf>
    <xf numFmtId="9" fontId="14" fillId="3" borderId="3" xfId="0" applyNumberFormat="1" applyFont="1" applyFill="1" applyBorder="1" applyAlignment="1">
      <alignment horizontal="center"/>
    </xf>
    <xf numFmtId="166" fontId="14" fillId="3" borderId="3" xfId="0" applyNumberFormat="1" applyFont="1" applyFill="1" applyBorder="1" applyAlignment="1">
      <alignment horizontal="center"/>
    </xf>
    <xf numFmtId="166" fontId="14" fillId="3" borderId="3" xfId="0" applyNumberFormat="1" applyFont="1" applyFill="1" applyBorder="1" applyAlignment="1">
      <alignment horizontal="center" vertical="center"/>
    </xf>
    <xf numFmtId="0" fontId="14" fillId="3" borderId="3" xfId="0" applyFont="1" applyFill="1" applyBorder="1" applyAlignment="1">
      <alignment horizontal="center" vertical="center"/>
    </xf>
    <xf numFmtId="9" fontId="14" fillId="5" borderId="3" xfId="0" applyNumberFormat="1" applyFont="1" applyFill="1" applyBorder="1" applyAlignment="1">
      <alignment horizontal="center"/>
    </xf>
    <xf numFmtId="4" fontId="6" fillId="0" borderId="51" xfId="0" applyNumberFormat="1" applyFont="1" applyBorder="1"/>
    <xf numFmtId="1" fontId="15" fillId="0" borderId="21" xfId="0" applyNumberFormat="1" applyFont="1" applyBorder="1" applyAlignment="1">
      <alignment horizontal="center" vertical="center"/>
    </xf>
    <xf numFmtId="4" fontId="12" fillId="0" borderId="52" xfId="0" applyNumberFormat="1" applyFont="1" applyBorder="1"/>
    <xf numFmtId="0" fontId="3" fillId="0" borderId="52" xfId="0" applyFont="1" applyBorder="1"/>
    <xf numFmtId="4" fontId="21" fillId="0" borderId="52" xfId="0" applyNumberFormat="1" applyFont="1" applyBorder="1"/>
    <xf numFmtId="0" fontId="6" fillId="0" borderId="52" xfId="0" applyFont="1" applyBorder="1"/>
    <xf numFmtId="166" fontId="14" fillId="0" borderId="21" xfId="0" applyNumberFormat="1" applyFont="1" applyBorder="1" applyAlignment="1">
      <alignment horizontal="left" vertical="center"/>
    </xf>
    <xf numFmtId="0" fontId="15" fillId="0" borderId="16" xfId="0" applyFont="1" applyBorder="1" applyAlignment="1">
      <alignment horizontal="center" vertical="center"/>
    </xf>
    <xf numFmtId="0" fontId="3" fillId="3" borderId="21" xfId="0" applyFont="1" applyFill="1" applyBorder="1" applyAlignment="1">
      <alignment vertical="center" wrapText="1"/>
    </xf>
    <xf numFmtId="0" fontId="4" fillId="0" borderId="21" xfId="0" applyFont="1" applyBorder="1" applyAlignment="1">
      <alignment horizontal="center" vertical="center"/>
    </xf>
    <xf numFmtId="0" fontId="4" fillId="0" borderId="21" xfId="0" applyFont="1" applyBorder="1" applyAlignment="1">
      <alignment horizontal="center" wrapText="1"/>
    </xf>
    <xf numFmtId="0" fontId="3" fillId="3" borderId="21" xfId="0" applyFont="1" applyFill="1" applyBorder="1" applyAlignment="1">
      <alignment vertical="center"/>
    </xf>
    <xf numFmtId="0" fontId="4" fillId="0" borderId="21" xfId="0" applyFont="1" applyBorder="1" applyAlignment="1">
      <alignment horizontal="center" vertical="center" wrapText="1"/>
    </xf>
    <xf numFmtId="0" fontId="4" fillId="0" borderId="21" xfId="0" applyFont="1" applyBorder="1" applyAlignment="1">
      <alignment vertical="center" wrapText="1"/>
    </xf>
    <xf numFmtId="0" fontId="4" fillId="0" borderId="0" xfId="0" applyFont="1" applyAlignment="1">
      <alignment horizontal="left" vertical="center" wrapText="1"/>
    </xf>
    <xf numFmtId="0" fontId="4" fillId="3" borderId="46" xfId="0" applyFont="1" applyFill="1" applyBorder="1" applyAlignment="1">
      <alignment horizontal="center" vertical="center" wrapText="1"/>
    </xf>
    <xf numFmtId="0" fontId="4" fillId="3" borderId="46" xfId="0" applyFont="1" applyFill="1" applyBorder="1" applyAlignment="1">
      <alignment vertical="center" wrapText="1"/>
    </xf>
    <xf numFmtId="0" fontId="3" fillId="0" borderId="15" xfId="0" applyFont="1" applyBorder="1" applyAlignment="1">
      <alignment vertical="center" wrapText="1"/>
    </xf>
    <xf numFmtId="0" fontId="4" fillId="3" borderId="47"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169" fontId="3" fillId="0" borderId="56" xfId="0" applyNumberFormat="1" applyFont="1" applyBorder="1" applyAlignment="1">
      <alignment horizontal="center" vertical="center" wrapText="1"/>
    </xf>
    <xf numFmtId="169" fontId="3" fillId="0" borderId="4" xfId="0" applyNumberFormat="1" applyFont="1" applyBorder="1" applyAlignment="1">
      <alignment horizontal="center" vertical="center" wrapText="1"/>
    </xf>
    <xf numFmtId="169" fontId="4" fillId="0" borderId="57" xfId="0" applyNumberFormat="1" applyFont="1" applyBorder="1" applyAlignment="1">
      <alignment horizontal="center" vertical="center" wrapText="1"/>
    </xf>
    <xf numFmtId="0" fontId="3" fillId="0" borderId="22" xfId="0" applyFont="1" applyBorder="1" applyAlignment="1">
      <alignment horizontal="center" vertical="center" wrapText="1"/>
    </xf>
    <xf numFmtId="0" fontId="4" fillId="3" borderId="21" xfId="0" applyFont="1" applyFill="1" applyBorder="1" applyAlignment="1">
      <alignment horizontal="center" vertical="center" wrapText="1"/>
    </xf>
    <xf numFmtId="0" fontId="4" fillId="3" borderId="48"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0" xfId="0" applyFont="1" applyBorder="1" applyAlignment="1">
      <alignment horizontal="center" vertical="center" wrapText="1"/>
    </xf>
    <xf numFmtId="0" fontId="4" fillId="3" borderId="49" xfId="0" applyFont="1" applyFill="1" applyBorder="1" applyAlignment="1">
      <alignment horizontal="center" vertical="center" wrapText="1"/>
    </xf>
    <xf numFmtId="0" fontId="3" fillId="0" borderId="21" xfId="0" applyFont="1" applyBorder="1" applyAlignment="1">
      <alignment horizontal="center" vertical="center"/>
    </xf>
    <xf numFmtId="0" fontId="3" fillId="0" borderId="15" xfId="0" applyFont="1" applyBorder="1" applyAlignment="1">
      <alignment horizontal="center" vertical="center"/>
    </xf>
    <xf numFmtId="0" fontId="3" fillId="0" borderId="26"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pplyAlignment="1">
      <alignment horizontal="center" vertical="center"/>
    </xf>
    <xf numFmtId="0" fontId="8" fillId="0" borderId="0" xfId="0" applyFont="1" applyAlignment="1">
      <alignment vertical="center"/>
    </xf>
    <xf numFmtId="0" fontId="23" fillId="0" borderId="0" xfId="0" applyFont="1" applyAlignment="1">
      <alignment vertical="center"/>
    </xf>
    <xf numFmtId="0" fontId="17" fillId="3" borderId="3" xfId="0" applyFont="1" applyFill="1" applyBorder="1" applyAlignment="1">
      <alignment horizontal="center" vertical="center" wrapText="1"/>
    </xf>
    <xf numFmtId="0" fontId="24" fillId="0" borderId="3" xfId="0" applyFont="1" applyBorder="1" applyAlignment="1">
      <alignment horizontal="center" vertical="center"/>
    </xf>
    <xf numFmtId="0" fontId="4" fillId="3" borderId="59" xfId="0" applyFont="1" applyFill="1" applyBorder="1" applyAlignment="1">
      <alignment horizontal="left" vertical="center"/>
    </xf>
    <xf numFmtId="0" fontId="4" fillId="3" borderId="21" xfId="0" applyFont="1" applyFill="1" applyBorder="1" applyAlignment="1">
      <alignment vertical="center"/>
    </xf>
    <xf numFmtId="0" fontId="3" fillId="0" borderId="21" xfId="0" applyFont="1" applyBorder="1" applyAlignment="1">
      <alignment vertical="center"/>
    </xf>
    <xf numFmtId="0" fontId="4" fillId="3" borderId="59" xfId="0" applyFont="1" applyFill="1" applyBorder="1" applyAlignment="1">
      <alignment horizontal="left" vertical="center" wrapText="1"/>
    </xf>
    <xf numFmtId="0" fontId="4" fillId="3" borderId="60" xfId="0" applyFont="1" applyFill="1" applyBorder="1" applyAlignment="1">
      <alignment horizontal="left" vertical="center"/>
    </xf>
    <xf numFmtId="0" fontId="4" fillId="3" borderId="60" xfId="0" applyFont="1" applyFill="1" applyBorder="1" applyAlignment="1">
      <alignment horizontal="left" vertical="center" wrapText="1"/>
    </xf>
    <xf numFmtId="0" fontId="3" fillId="0" borderId="13" xfId="0" applyFont="1" applyBorder="1" applyAlignment="1">
      <alignment horizontal="left" vertical="center"/>
    </xf>
    <xf numFmtId="0" fontId="4" fillId="3" borderId="46" xfId="0" applyFont="1" applyFill="1" applyBorder="1" applyAlignment="1">
      <alignment horizontal="left" vertical="center"/>
    </xf>
    <xf numFmtId="0" fontId="4" fillId="3" borderId="46" xfId="0" applyFont="1" applyFill="1" applyBorder="1" applyAlignment="1">
      <alignment horizontal="left" vertical="center" wrapText="1"/>
    </xf>
    <xf numFmtId="0" fontId="3" fillId="0" borderId="21" xfId="0" applyFont="1" applyBorder="1" applyAlignment="1">
      <alignment vertical="center" wrapText="1"/>
    </xf>
    <xf numFmtId="169" fontId="3" fillId="5" borderId="61" xfId="0" applyNumberFormat="1" applyFont="1" applyFill="1" applyBorder="1" applyAlignment="1">
      <alignment horizontal="center" vertical="center" wrapText="1"/>
    </xf>
    <xf numFmtId="169" fontId="3" fillId="0" borderId="22" xfId="0" applyNumberFormat="1" applyFont="1" applyBorder="1" applyAlignment="1">
      <alignment horizontal="center" vertical="center" wrapText="1"/>
    </xf>
    <xf numFmtId="0" fontId="9" fillId="3" borderId="21" xfId="0" applyFont="1" applyFill="1" applyBorder="1" applyAlignment="1">
      <alignment horizontal="center" vertical="center" wrapText="1"/>
    </xf>
    <xf numFmtId="0" fontId="9" fillId="0" borderId="21" xfId="0" applyFont="1" applyBorder="1" applyAlignment="1">
      <alignment vertical="center"/>
    </xf>
    <xf numFmtId="0" fontId="4" fillId="0" borderId="21" xfId="0" applyFont="1" applyBorder="1" applyAlignment="1">
      <alignment horizontal="left" vertical="center" wrapText="1"/>
    </xf>
    <xf numFmtId="166" fontId="25" fillId="3" borderId="71" xfId="0" applyNumberFormat="1" applyFont="1" applyFill="1" applyBorder="1" applyAlignment="1">
      <alignment horizontal="center" vertical="center" wrapText="1"/>
    </xf>
    <xf numFmtId="166" fontId="25" fillId="3" borderId="72" xfId="0" applyNumberFormat="1" applyFont="1" applyFill="1" applyBorder="1" applyAlignment="1">
      <alignment horizontal="center" vertical="center" wrapText="1"/>
    </xf>
    <xf numFmtId="166" fontId="25" fillId="3" borderId="73" xfId="0" applyNumberFormat="1" applyFont="1" applyFill="1" applyBorder="1" applyAlignment="1">
      <alignment horizontal="center" vertical="center" wrapText="1"/>
    </xf>
    <xf numFmtId="0" fontId="4" fillId="0" borderId="74" xfId="0" applyFont="1" applyBorder="1" applyAlignment="1">
      <alignment vertical="center" wrapText="1"/>
    </xf>
    <xf numFmtId="0" fontId="3" fillId="0" borderId="75" xfId="0" applyFont="1" applyBorder="1" applyAlignment="1">
      <alignment vertical="center" wrapText="1"/>
    </xf>
    <xf numFmtId="0" fontId="4" fillId="0" borderId="40" xfId="0" applyFont="1" applyBorder="1" applyAlignment="1">
      <alignment vertical="center" wrapText="1"/>
    </xf>
    <xf numFmtId="0" fontId="3" fillId="0" borderId="3" xfId="0" applyFont="1" applyBorder="1" applyAlignment="1">
      <alignment vertical="center" wrapText="1"/>
    </xf>
    <xf numFmtId="0" fontId="4" fillId="0" borderId="43" xfId="0" applyFont="1" applyBorder="1" applyAlignment="1">
      <alignment vertical="center" wrapText="1"/>
    </xf>
    <xf numFmtId="0" fontId="3" fillId="0" borderId="44" xfId="0" applyFont="1" applyBorder="1" applyAlignment="1">
      <alignment vertical="center" wrapText="1"/>
    </xf>
    <xf numFmtId="0" fontId="4" fillId="0" borderId="45" xfId="0" applyFont="1" applyBorder="1" applyAlignment="1">
      <alignment horizontal="center" vertical="center" wrapText="1"/>
    </xf>
    <xf numFmtId="170" fontId="3" fillId="0" borderId="3" xfId="0" applyNumberFormat="1" applyFont="1" applyBorder="1" applyAlignment="1">
      <alignment vertical="center"/>
    </xf>
    <xf numFmtId="170" fontId="3" fillId="0" borderId="42" xfId="0" applyNumberFormat="1" applyFont="1" applyBorder="1" applyAlignment="1">
      <alignment vertical="center"/>
    </xf>
    <xf numFmtId="171" fontId="3" fillId="0" borderId="42" xfId="0" applyNumberFormat="1" applyFont="1" applyBorder="1" applyAlignment="1">
      <alignment vertical="center"/>
    </xf>
    <xf numFmtId="170" fontId="3" fillId="0" borderId="77" xfId="0" applyNumberFormat="1" applyFont="1" applyBorder="1" applyAlignment="1">
      <alignment vertical="center"/>
    </xf>
    <xf numFmtId="170" fontId="3" fillId="0" borderId="5" xfId="0" applyNumberFormat="1" applyFont="1" applyBorder="1" applyAlignment="1">
      <alignment vertical="center"/>
    </xf>
    <xf numFmtId="170" fontId="3" fillId="0" borderId="76" xfId="0" applyNumberFormat="1" applyFont="1" applyBorder="1" applyAlignment="1">
      <alignment vertical="center"/>
    </xf>
    <xf numFmtId="170" fontId="3" fillId="0" borderId="40" xfId="0" applyNumberFormat="1" applyFont="1" applyBorder="1" applyAlignment="1">
      <alignment vertical="center"/>
    </xf>
    <xf numFmtId="0" fontId="3" fillId="6" borderId="33" xfId="0" applyFont="1" applyFill="1" applyBorder="1" applyAlignment="1">
      <alignment vertical="center"/>
    </xf>
    <xf numFmtId="0" fontId="22" fillId="5" borderId="33" xfId="0" applyFont="1" applyFill="1" applyBorder="1" applyAlignment="1">
      <alignment vertical="center" wrapText="1"/>
    </xf>
    <xf numFmtId="0" fontId="3" fillId="5" borderId="33" xfId="0" applyFont="1" applyFill="1" applyBorder="1" applyAlignment="1">
      <alignment vertical="center" wrapText="1"/>
    </xf>
    <xf numFmtId="0" fontId="3" fillId="5" borderId="79" xfId="0" applyFont="1" applyFill="1" applyBorder="1" applyAlignment="1">
      <alignment vertical="center" wrapText="1"/>
    </xf>
    <xf numFmtId="0" fontId="9" fillId="0" borderId="0" xfId="0" applyFont="1" applyAlignment="1">
      <alignment vertical="center" wrapText="1"/>
    </xf>
    <xf numFmtId="0" fontId="3" fillId="6" borderId="33" xfId="0" applyFont="1" applyFill="1" applyBorder="1"/>
    <xf numFmtId="0" fontId="3" fillId="5" borderId="33" xfId="0" applyFont="1" applyFill="1" applyBorder="1"/>
    <xf numFmtId="0" fontId="4" fillId="6" borderId="33" xfId="0" applyFont="1" applyFill="1" applyBorder="1" applyAlignment="1">
      <alignment horizontal="left" vertical="center" wrapText="1"/>
    </xf>
    <xf numFmtId="0" fontId="4" fillId="6" borderId="33" xfId="0" applyFont="1" applyFill="1" applyBorder="1" applyAlignment="1">
      <alignment horizontal="center" vertical="center" wrapText="1"/>
    </xf>
    <xf numFmtId="0" fontId="4" fillId="8" borderId="21" xfId="0" applyFont="1" applyFill="1" applyBorder="1" applyAlignment="1">
      <alignment horizontal="center" vertical="center" wrapText="1"/>
    </xf>
    <xf numFmtId="0" fontId="15" fillId="0" borderId="84" xfId="0" applyFont="1" applyBorder="1" applyAlignment="1">
      <alignment horizontal="left" vertical="center" wrapText="1"/>
    </xf>
    <xf numFmtId="0" fontId="14" fillId="0" borderId="74" xfId="0" applyFont="1" applyBorder="1" applyAlignment="1">
      <alignment horizontal="center" vertical="center" wrapText="1"/>
    </xf>
    <xf numFmtId="166" fontId="15" fillId="0" borderId="52" xfId="0" applyNumberFormat="1" applyFont="1" applyBorder="1" applyAlignment="1">
      <alignment horizontal="center" vertical="center" wrapText="1"/>
    </xf>
    <xf numFmtId="0" fontId="14" fillId="0" borderId="52" xfId="0" applyFont="1" applyBorder="1" applyAlignment="1">
      <alignment horizontal="center" vertical="center" wrapText="1"/>
    </xf>
    <xf numFmtId="0" fontId="14" fillId="0" borderId="85" xfId="0" applyFont="1" applyBorder="1" applyAlignment="1">
      <alignment horizontal="center" vertical="center" wrapText="1"/>
    </xf>
    <xf numFmtId="0" fontId="14" fillId="0" borderId="77" xfId="0" applyFont="1" applyBorder="1" applyAlignment="1">
      <alignment horizontal="center" vertical="center" wrapText="1"/>
    </xf>
    <xf numFmtId="4" fontId="21" fillId="0" borderId="3" xfId="0" applyNumberFormat="1" applyFont="1" applyBorder="1"/>
    <xf numFmtId="0" fontId="14" fillId="0" borderId="86" xfId="0" applyFont="1" applyBorder="1" applyAlignment="1">
      <alignment horizontal="center" vertical="center" wrapText="1"/>
    </xf>
    <xf numFmtId="0" fontId="15" fillId="0" borderId="87" xfId="0" applyFont="1" applyBorder="1" applyAlignment="1">
      <alignment horizontal="left" vertical="center" wrapText="1"/>
    </xf>
    <xf numFmtId="0" fontId="15" fillId="0" borderId="42" xfId="0" applyFont="1" applyBorder="1" applyAlignment="1">
      <alignment horizontal="left" vertical="center" wrapText="1"/>
    </xf>
    <xf numFmtId="0" fontId="14" fillId="0" borderId="53" xfId="0" applyFont="1" applyBorder="1" applyAlignment="1">
      <alignment horizontal="center" vertical="center" wrapText="1"/>
    </xf>
    <xf numFmtId="166" fontId="15" fillId="0" borderId="42" xfId="0" applyNumberFormat="1" applyFont="1" applyBorder="1" applyAlignment="1">
      <alignment horizontal="center" vertical="center" wrapText="1"/>
    </xf>
    <xf numFmtId="166" fontId="15" fillId="0" borderId="2" xfId="0" applyNumberFormat="1" applyFont="1" applyBorder="1" applyAlignment="1">
      <alignment horizontal="center" vertical="center" wrapText="1"/>
    </xf>
    <xf numFmtId="169" fontId="15" fillId="0" borderId="42" xfId="0" applyNumberFormat="1" applyFont="1" applyBorder="1" applyAlignment="1">
      <alignment horizontal="center" vertical="center" wrapText="1"/>
    </xf>
    <xf numFmtId="0" fontId="14" fillId="0" borderId="58" xfId="0" applyFont="1" applyBorder="1" applyAlignment="1">
      <alignment horizontal="center" vertical="center" wrapText="1"/>
    </xf>
    <xf numFmtId="166" fontId="14" fillId="0" borderId="58" xfId="0" applyNumberFormat="1" applyFont="1" applyBorder="1" applyAlignment="1">
      <alignment horizontal="center" vertical="center" wrapText="1"/>
    </xf>
    <xf numFmtId="0" fontId="14" fillId="0" borderId="18" xfId="0" applyFont="1" applyBorder="1" applyAlignment="1">
      <alignment horizontal="center" vertical="center" wrapText="1"/>
    </xf>
    <xf numFmtId="0" fontId="14" fillId="0" borderId="43" xfId="0" applyFont="1" applyBorder="1" applyAlignment="1">
      <alignment horizontal="center" vertical="center" wrapText="1"/>
    </xf>
    <xf numFmtId="166" fontId="14" fillId="0" borderId="70" xfId="0" applyNumberFormat="1" applyFont="1" applyBorder="1" applyAlignment="1">
      <alignment horizontal="center" vertical="center" wrapText="1"/>
    </xf>
    <xf numFmtId="166" fontId="14" fillId="0" borderId="51" xfId="0" applyNumberFormat="1" applyFont="1" applyBorder="1" applyAlignment="1">
      <alignment horizontal="center" vertical="center" wrapText="1"/>
    </xf>
    <xf numFmtId="169" fontId="14" fillId="0" borderId="70" xfId="0" applyNumberFormat="1" applyFont="1" applyBorder="1" applyAlignment="1">
      <alignment horizontal="center" vertical="center" wrapText="1"/>
    </xf>
    <xf numFmtId="0" fontId="14" fillId="0" borderId="88" xfId="0" applyFont="1" applyBorder="1" applyAlignment="1">
      <alignment horizontal="center" vertical="center" wrapText="1"/>
    </xf>
    <xf numFmtId="4" fontId="14" fillId="0" borderId="88" xfId="0" applyNumberFormat="1" applyFont="1" applyBorder="1" applyAlignment="1">
      <alignment horizontal="center" vertical="center" wrapText="1"/>
    </xf>
    <xf numFmtId="0" fontId="14" fillId="0" borderId="89" xfId="0" applyFont="1" applyBorder="1" applyAlignment="1">
      <alignment horizontal="center" vertical="center" wrapText="1"/>
    </xf>
    <xf numFmtId="166" fontId="3" fillId="0" borderId="0" xfId="0" applyNumberFormat="1" applyFont="1" applyAlignment="1">
      <alignment vertical="center"/>
    </xf>
    <xf numFmtId="0" fontId="4" fillId="3" borderId="94" xfId="0" applyFont="1" applyFill="1" applyBorder="1" applyAlignment="1">
      <alignment horizontal="center" vertical="center" wrapText="1"/>
    </xf>
    <xf numFmtId="0" fontId="15" fillId="0" borderId="66" xfId="0" applyFont="1" applyBorder="1" applyAlignment="1">
      <alignment horizontal="left" vertical="center" wrapText="1"/>
    </xf>
    <xf numFmtId="0" fontId="15" fillId="0" borderId="50" xfId="0" applyFont="1" applyBorder="1" applyAlignment="1">
      <alignment horizontal="left" vertical="center" wrapText="1"/>
    </xf>
    <xf numFmtId="0" fontId="15" fillId="0" borderId="8" xfId="0" applyFont="1" applyBorder="1" applyAlignment="1">
      <alignment horizontal="left" vertical="center" wrapText="1"/>
    </xf>
    <xf numFmtId="0" fontId="14" fillId="0" borderId="56" xfId="0" applyFont="1" applyBorder="1" applyAlignment="1">
      <alignment horizontal="center" vertical="center" wrapText="1"/>
    </xf>
    <xf numFmtId="0" fontId="14" fillId="0" borderId="95" xfId="0" applyFont="1" applyBorder="1" applyAlignment="1">
      <alignment horizontal="center" vertical="center" wrapText="1"/>
    </xf>
    <xf numFmtId="166" fontId="15" fillId="0" borderId="95" xfId="0" applyNumberFormat="1" applyFont="1" applyBorder="1" applyAlignment="1">
      <alignment horizontal="center" vertical="center" wrapText="1"/>
    </xf>
    <xf numFmtId="169" fontId="15" fillId="0" borderId="95" xfId="0" applyNumberFormat="1" applyFont="1" applyBorder="1" applyAlignment="1">
      <alignment horizontal="center" vertical="center" wrapText="1"/>
    </xf>
    <xf numFmtId="0" fontId="14" fillId="0" borderId="9" xfId="0" applyFont="1" applyBorder="1" applyAlignment="1">
      <alignment horizontal="center" vertical="center" wrapText="1"/>
    </xf>
    <xf numFmtId="166" fontId="15" fillId="0" borderId="3" xfId="0" applyNumberFormat="1" applyFont="1" applyBorder="1" applyAlignment="1">
      <alignment horizontal="center" vertical="center" wrapText="1"/>
    </xf>
    <xf numFmtId="0" fontId="14" fillId="0" borderId="3" xfId="0" applyFont="1" applyBorder="1" applyAlignment="1">
      <alignment horizontal="center" vertical="center" wrapText="1"/>
    </xf>
    <xf numFmtId="0" fontId="3" fillId="0" borderId="43" xfId="0" applyFont="1" applyBorder="1" applyAlignment="1">
      <alignment vertical="center"/>
    </xf>
    <xf numFmtId="0" fontId="3" fillId="0" borderId="45" xfId="0" applyFont="1" applyBorder="1" applyAlignment="1">
      <alignment vertical="center"/>
    </xf>
    <xf numFmtId="0" fontId="3" fillId="6" borderId="43" xfId="0" applyFont="1" applyFill="1" applyBorder="1" applyAlignment="1">
      <alignment vertical="center"/>
    </xf>
    <xf numFmtId="0" fontId="3" fillId="0" borderId="44" xfId="0" applyFont="1" applyBorder="1" applyAlignment="1">
      <alignment vertical="center"/>
    </xf>
    <xf numFmtId="0" fontId="15" fillId="0" borderId="77" xfId="0" applyFont="1" applyBorder="1" applyAlignment="1">
      <alignment horizontal="center" vertical="center" wrapText="1"/>
    </xf>
    <xf numFmtId="0" fontId="4" fillId="6" borderId="33" xfId="0" applyFont="1" applyFill="1" applyBorder="1" applyAlignment="1">
      <alignment horizontal="center" vertical="center"/>
    </xf>
    <xf numFmtId="0" fontId="3" fillId="6" borderId="31" xfId="0" applyFont="1" applyFill="1" applyBorder="1" applyAlignment="1">
      <alignment horizontal="center" vertical="center" wrapText="1"/>
    </xf>
    <xf numFmtId="0" fontId="7" fillId="6" borderId="33" xfId="0" applyFont="1" applyFill="1" applyBorder="1" applyAlignment="1">
      <alignment horizontal="left" vertical="center" wrapText="1"/>
    </xf>
    <xf numFmtId="0" fontId="3" fillId="3" borderId="21" xfId="0" applyFont="1" applyFill="1" applyBorder="1" applyAlignment="1">
      <alignment horizontal="center" vertical="center" wrapText="1"/>
    </xf>
    <xf numFmtId="0" fontId="3" fillId="0" borderId="21" xfId="0" applyFont="1" applyBorder="1" applyAlignment="1">
      <alignment horizontal="center" wrapText="1"/>
    </xf>
    <xf numFmtId="0" fontId="3" fillId="0" borderId="17" xfId="0" applyFont="1" applyBorder="1" applyAlignment="1">
      <alignment vertical="center"/>
    </xf>
    <xf numFmtId="0" fontId="3" fillId="6" borderId="33" xfId="0" applyFont="1" applyFill="1" applyBorder="1" applyAlignment="1">
      <alignment horizontal="center" vertical="center"/>
    </xf>
    <xf numFmtId="0" fontId="12" fillId="6" borderId="33" xfId="0" applyFont="1" applyFill="1" applyBorder="1"/>
    <xf numFmtId="0" fontId="27" fillId="8" borderId="43" xfId="0" applyFont="1" applyFill="1" applyBorder="1" applyAlignment="1">
      <alignment horizontal="center" vertical="center" wrapText="1"/>
    </xf>
    <xf numFmtId="0" fontId="27" fillId="3" borderId="44" xfId="0" applyFont="1" applyFill="1" applyBorder="1" applyAlignment="1">
      <alignment horizontal="center" vertical="center" wrapText="1"/>
    </xf>
    <xf numFmtId="0" fontId="28" fillId="0" borderId="40" xfId="0" quotePrefix="1" applyFont="1" applyBorder="1" applyAlignment="1">
      <alignment horizontal="center" vertical="center" wrapText="1"/>
    </xf>
    <xf numFmtId="0" fontId="28" fillId="0" borderId="3" xfId="0" quotePrefix="1" applyFont="1" applyBorder="1" applyAlignment="1">
      <alignment horizontal="left" vertical="center" wrapText="1"/>
    </xf>
    <xf numFmtId="0" fontId="28" fillId="0" borderId="3" xfId="0" applyFont="1" applyBorder="1" applyAlignment="1">
      <alignment horizontal="center" vertical="center" wrapText="1"/>
    </xf>
    <xf numFmtId="0" fontId="28" fillId="0" borderId="3" xfId="0" quotePrefix="1" applyFont="1" applyBorder="1" applyAlignment="1">
      <alignment horizontal="center" vertical="center" wrapText="1"/>
    </xf>
    <xf numFmtId="37" fontId="28" fillId="0" borderId="3" xfId="0" applyNumberFormat="1" applyFont="1" applyBorder="1" applyAlignment="1">
      <alignment horizontal="center" vertical="center"/>
    </xf>
    <xf numFmtId="37" fontId="28" fillId="0" borderId="42" xfId="0" applyNumberFormat="1" applyFont="1" applyBorder="1" applyAlignment="1">
      <alignment horizontal="center" vertical="center"/>
    </xf>
    <xf numFmtId="0" fontId="12" fillId="0" borderId="40" xfId="0" applyFont="1" applyBorder="1" applyAlignment="1">
      <alignment horizontal="center" vertical="center"/>
    </xf>
    <xf numFmtId="0" fontId="29" fillId="0" borderId="2" xfId="0" applyFont="1" applyBorder="1" applyAlignment="1">
      <alignment vertical="center" wrapText="1"/>
    </xf>
    <xf numFmtId="0" fontId="12" fillId="0" borderId="3" xfId="0" applyFont="1" applyBorder="1" applyAlignment="1">
      <alignment vertical="center"/>
    </xf>
    <xf numFmtId="37" fontId="26" fillId="0" borderId="105" xfId="0" applyNumberFormat="1" applyFont="1" applyBorder="1" applyAlignment="1">
      <alignment horizontal="right" vertical="center"/>
    </xf>
    <xf numFmtId="0" fontId="12" fillId="0" borderId="0" xfId="0" applyFont="1" applyAlignment="1">
      <alignment horizontal="right" wrapText="1"/>
    </xf>
    <xf numFmtId="0" fontId="12" fillId="0" borderId="0" xfId="0" applyFont="1"/>
    <xf numFmtId="0" fontId="12" fillId="0" borderId="0" xfId="0" applyFont="1" applyAlignment="1">
      <alignment horizontal="center"/>
    </xf>
    <xf numFmtId="0" fontId="4" fillId="3" borderId="43" xfId="0" applyFont="1" applyFill="1" applyBorder="1" applyAlignment="1">
      <alignment horizontal="center" vertical="center" wrapText="1"/>
    </xf>
    <xf numFmtId="0" fontId="4" fillId="3" borderId="44" xfId="0" applyFont="1" applyFill="1" applyBorder="1" applyAlignment="1">
      <alignment horizontal="center" vertical="center" wrapText="1"/>
    </xf>
    <xf numFmtId="15" fontId="3" fillId="0" borderId="77" xfId="0" applyNumberFormat="1" applyFont="1" applyBorder="1" applyAlignment="1">
      <alignment horizontal="center" vertical="center" wrapText="1"/>
    </xf>
    <xf numFmtId="15" fontId="3" fillId="0" borderId="40" xfId="0" applyNumberFormat="1" applyFont="1" applyBorder="1" applyAlignment="1">
      <alignment horizontal="center" vertical="center" wrapText="1"/>
    </xf>
    <xf numFmtId="0" fontId="3" fillId="0" borderId="3" xfId="0" applyFont="1" applyBorder="1" applyAlignment="1">
      <alignment horizontal="center" vertical="center" wrapText="1"/>
    </xf>
    <xf numFmtId="14" fontId="3" fillId="0" borderId="40" xfId="0" applyNumberFormat="1" applyFont="1" applyBorder="1" applyAlignment="1">
      <alignment horizontal="center" vertical="center" wrapText="1"/>
    </xf>
    <xf numFmtId="0" fontId="3" fillId="0" borderId="3" xfId="0" applyFont="1" applyBorder="1" applyAlignment="1">
      <alignment vertical="top" wrapText="1"/>
    </xf>
    <xf numFmtId="0" fontId="34" fillId="0" borderId="21" xfId="0" applyFont="1" applyBorder="1" applyAlignment="1">
      <alignment horizontal="center" vertical="center"/>
    </xf>
    <xf numFmtId="43" fontId="0" fillId="0" borderId="113" xfId="1" applyFont="1" applyBorder="1"/>
    <xf numFmtId="0" fontId="39" fillId="0" borderId="21" xfId="0" applyFont="1" applyBorder="1" applyAlignment="1">
      <alignment horizontal="center" vertical="center"/>
    </xf>
    <xf numFmtId="0" fontId="40" fillId="0" borderId="3" xfId="0" quotePrefix="1" applyFont="1" applyBorder="1" applyAlignment="1">
      <alignment horizontal="left" vertical="center" wrapText="1"/>
    </xf>
    <xf numFmtId="0" fontId="35" fillId="0" borderId="110" xfId="0" applyFont="1" applyBorder="1"/>
    <xf numFmtId="0" fontId="36" fillId="0" borderId="111" xfId="0" applyFont="1" applyBorder="1"/>
    <xf numFmtId="4" fontId="37" fillId="0" borderId="111" xfId="0" applyNumberFormat="1" applyFont="1" applyBorder="1"/>
    <xf numFmtId="4" fontId="35" fillId="0" borderId="111" xfId="0" applyNumberFormat="1" applyFont="1" applyBorder="1"/>
    <xf numFmtId="4" fontId="31" fillId="0" borderId="111" xfId="0" applyNumberFormat="1" applyFont="1" applyBorder="1"/>
    <xf numFmtId="4" fontId="31" fillId="0" borderId="112" xfId="0" applyNumberFormat="1" applyFont="1" applyBorder="1"/>
    <xf numFmtId="0" fontId="0" fillId="0" borderId="104" xfId="0" applyBorder="1"/>
    <xf numFmtId="43" fontId="21" fillId="0" borderId="110" xfId="0" applyNumberFormat="1" applyFont="1" applyBorder="1"/>
    <xf numFmtId="0" fontId="15" fillId="0" borderId="0" xfId="0" applyFont="1" applyAlignment="1">
      <alignment vertical="center"/>
    </xf>
    <xf numFmtId="0" fontId="44" fillId="0" borderId="0" xfId="0" applyFont="1"/>
    <xf numFmtId="0" fontId="0" fillId="0" borderId="0" xfId="0" applyAlignment="1">
      <alignment vertical="center"/>
    </xf>
    <xf numFmtId="4" fontId="35" fillId="0" borderId="113" xfId="0" applyNumberFormat="1" applyFont="1" applyBorder="1"/>
    <xf numFmtId="0" fontId="35" fillId="0" borderId="113" xfId="0" applyFont="1" applyBorder="1"/>
    <xf numFmtId="0" fontId="15" fillId="0" borderId="74" xfId="0" applyFont="1" applyBorder="1" applyAlignment="1">
      <alignment horizontal="center" vertical="center" wrapText="1"/>
    </xf>
    <xf numFmtId="14" fontId="3" fillId="0" borderId="1" xfId="0" applyNumberFormat="1" applyFont="1" applyBorder="1" applyAlignment="1">
      <alignment horizontal="left" vertical="center" wrapText="1"/>
    </xf>
    <xf numFmtId="43" fontId="21" fillId="0" borderId="114" xfId="0" applyNumberFormat="1" applyFont="1" applyBorder="1"/>
    <xf numFmtId="0" fontId="14" fillId="3" borderId="1" xfId="0" applyFont="1" applyFill="1" applyBorder="1" applyAlignment="1">
      <alignment horizontal="center" vertical="center" wrapText="1"/>
    </xf>
    <xf numFmtId="9" fontId="14" fillId="3" borderId="61" xfId="0" applyNumberFormat="1" applyFont="1" applyFill="1" applyBorder="1" applyAlignment="1">
      <alignment horizontal="center" vertical="center"/>
    </xf>
    <xf numFmtId="0" fontId="15" fillId="0" borderId="53" xfId="0" applyFont="1" applyBorder="1" applyAlignment="1">
      <alignment horizontal="center" vertical="center" wrapText="1"/>
    </xf>
    <xf numFmtId="43" fontId="21" fillId="0" borderId="110" xfId="0" applyNumberFormat="1" applyFont="1" applyBorder="1" applyAlignment="1">
      <alignment vertical="center"/>
    </xf>
    <xf numFmtId="43" fontId="21" fillId="0" borderId="111" xfId="0" applyNumberFormat="1" applyFont="1" applyBorder="1"/>
    <xf numFmtId="43" fontId="6" fillId="0" borderId="111" xfId="0" applyNumberFormat="1" applyFont="1" applyBorder="1"/>
    <xf numFmtId="43" fontId="6" fillId="0" borderId="112" xfId="0" applyNumberFormat="1" applyFont="1" applyBorder="1"/>
    <xf numFmtId="0" fontId="4" fillId="7" borderId="117" xfId="0" applyFont="1" applyFill="1" applyBorder="1" applyAlignment="1">
      <alignment vertical="center" wrapText="1"/>
    </xf>
    <xf numFmtId="0" fontId="4" fillId="3" borderId="118" xfId="0" applyFont="1" applyFill="1" applyBorder="1" applyAlignment="1">
      <alignment horizontal="center" vertical="center" wrapText="1"/>
    </xf>
    <xf numFmtId="0" fontId="4" fillId="3" borderId="119" xfId="0" applyFont="1" applyFill="1" applyBorder="1" applyAlignment="1">
      <alignment horizontal="center" vertical="center" wrapText="1"/>
    </xf>
    <xf numFmtId="0" fontId="4" fillId="3" borderId="120" xfId="0" applyFont="1" applyFill="1" applyBorder="1" applyAlignment="1">
      <alignment horizontal="center" vertical="center" wrapText="1"/>
    </xf>
    <xf numFmtId="0" fontId="4" fillId="3" borderId="121" xfId="0" applyFont="1" applyFill="1" applyBorder="1" applyAlignment="1">
      <alignment vertical="center" wrapText="1"/>
    </xf>
    <xf numFmtId="9" fontId="3" fillId="0" borderId="122" xfId="0" applyNumberFormat="1" applyFont="1" applyBorder="1" applyAlignment="1">
      <alignment horizontal="center" vertical="center"/>
    </xf>
    <xf numFmtId="9" fontId="3" fillId="0" borderId="123" xfId="0" applyNumberFormat="1" applyFont="1" applyBorder="1" applyAlignment="1">
      <alignment horizontal="center" vertical="center"/>
    </xf>
    <xf numFmtId="0" fontId="4" fillId="3" borderId="124" xfId="0" applyFont="1" applyFill="1" applyBorder="1" applyAlignment="1">
      <alignment vertical="center" wrapText="1"/>
    </xf>
    <xf numFmtId="4" fontId="6" fillId="0" borderId="125" xfId="0" applyNumberFormat="1" applyFont="1" applyBorder="1"/>
    <xf numFmtId="9" fontId="3" fillId="0" borderId="127" xfId="0" applyNumberFormat="1" applyFont="1" applyBorder="1" applyAlignment="1">
      <alignment horizontal="center" vertical="center"/>
    </xf>
    <xf numFmtId="0" fontId="3" fillId="0" borderId="21" xfId="0" applyFont="1" applyBorder="1" applyAlignment="1">
      <alignment horizontal="center" vertical="center" wrapText="1"/>
    </xf>
    <xf numFmtId="0" fontId="53" fillId="0" borderId="3" xfId="0" applyFont="1" applyBorder="1" applyAlignment="1">
      <alignment horizontal="center" vertical="center" wrapText="1"/>
    </xf>
    <xf numFmtId="3" fontId="14" fillId="0" borderId="88" xfId="0" applyNumberFormat="1" applyFont="1" applyBorder="1" applyAlignment="1">
      <alignment horizontal="center" vertical="center" wrapText="1"/>
    </xf>
    <xf numFmtId="43" fontId="50" fillId="0" borderId="110" xfId="0" applyNumberFormat="1" applyFont="1" applyBorder="1"/>
    <xf numFmtId="165" fontId="13" fillId="0" borderId="3" xfId="0" applyNumberFormat="1" applyFont="1" applyBorder="1" applyAlignment="1">
      <alignment horizontal="center" vertical="center"/>
    </xf>
    <xf numFmtId="9" fontId="3" fillId="0" borderId="41" xfId="0" applyNumberFormat="1" applyFont="1" applyBorder="1" applyAlignment="1">
      <alignment horizontal="center" vertical="center"/>
    </xf>
    <xf numFmtId="9" fontId="3" fillId="0" borderId="42" xfId="0" applyNumberFormat="1" applyFont="1" applyBorder="1" applyAlignment="1">
      <alignment horizontal="center" vertical="center"/>
    </xf>
    <xf numFmtId="43" fontId="50" fillId="0" borderId="111" xfId="0" applyNumberFormat="1" applyFont="1" applyBorder="1"/>
    <xf numFmtId="164" fontId="3" fillId="0" borderId="44" xfId="0" applyNumberFormat="1" applyFont="1" applyBorder="1" applyAlignment="1">
      <alignment vertical="center"/>
    </xf>
    <xf numFmtId="9" fontId="3" fillId="0" borderId="45" xfId="0" applyNumberFormat="1" applyFont="1" applyBorder="1" applyAlignment="1">
      <alignment horizontal="center" vertical="center"/>
    </xf>
    <xf numFmtId="43" fontId="50" fillId="0" borderId="112" xfId="0" applyNumberFormat="1" applyFont="1" applyBorder="1"/>
    <xf numFmtId="164" fontId="3" fillId="0" borderId="126" xfId="0" applyNumberFormat="1" applyFont="1" applyBorder="1" applyAlignment="1">
      <alignment vertical="center"/>
    </xf>
    <xf numFmtId="0" fontId="15" fillId="0" borderId="99" xfId="0" applyFont="1" applyBorder="1" applyAlignment="1">
      <alignment horizontal="left" vertical="center" wrapText="1"/>
    </xf>
    <xf numFmtId="43" fontId="21" fillId="9" borderId="110" xfId="0" applyNumberFormat="1" applyFont="1" applyFill="1" applyBorder="1"/>
    <xf numFmtId="43" fontId="21" fillId="9" borderId="111" xfId="0" applyNumberFormat="1" applyFont="1" applyFill="1" applyBorder="1"/>
    <xf numFmtId="4" fontId="6" fillId="9" borderId="111" xfId="0" applyNumberFormat="1" applyFont="1" applyFill="1" applyBorder="1"/>
    <xf numFmtId="4" fontId="6" fillId="9" borderId="112" xfId="0" applyNumberFormat="1" applyFont="1" applyFill="1" applyBorder="1"/>
    <xf numFmtId="165" fontId="13" fillId="9" borderId="3" xfId="0" applyNumberFormat="1" applyFont="1" applyFill="1" applyBorder="1" applyAlignment="1">
      <alignment horizontal="center" vertical="center"/>
    </xf>
    <xf numFmtId="165" fontId="13" fillId="9" borderId="44" xfId="0" applyNumberFormat="1" applyFont="1" applyFill="1" applyBorder="1" applyAlignment="1">
      <alignment horizontal="center" vertical="center"/>
    </xf>
    <xf numFmtId="43" fontId="6" fillId="9" borderId="111" xfId="0" applyNumberFormat="1" applyFont="1" applyFill="1" applyBorder="1"/>
    <xf numFmtId="43" fontId="6" fillId="9" borderId="112" xfId="0" applyNumberFormat="1" applyFont="1" applyFill="1" applyBorder="1"/>
    <xf numFmtId="165" fontId="13" fillId="9" borderId="126" xfId="0" applyNumberFormat="1" applyFont="1" applyFill="1" applyBorder="1" applyAlignment="1">
      <alignment horizontal="center" vertical="center"/>
    </xf>
    <xf numFmtId="0" fontId="14" fillId="0" borderId="104" xfId="0" applyFont="1" applyBorder="1" applyAlignment="1">
      <alignment horizontal="center" vertical="center" wrapText="1"/>
    </xf>
    <xf numFmtId="0" fontId="14" fillId="0" borderId="100" xfId="0" applyFont="1" applyBorder="1" applyAlignment="1">
      <alignment horizontal="center" vertical="center" wrapText="1"/>
    </xf>
    <xf numFmtId="0" fontId="14" fillId="0" borderId="90" xfId="0" applyFont="1" applyBorder="1" applyAlignment="1">
      <alignment horizontal="center" vertical="center" wrapText="1"/>
    </xf>
    <xf numFmtId="14" fontId="3" fillId="0" borderId="56" xfId="0" applyNumberFormat="1" applyFont="1" applyBorder="1" applyAlignment="1">
      <alignment horizontal="center" vertical="center" wrapText="1"/>
    </xf>
    <xf numFmtId="0" fontId="3" fillId="0" borderId="61" xfId="0" applyFont="1" applyBorder="1" applyAlignment="1">
      <alignment horizontal="center" vertical="center" wrapText="1"/>
    </xf>
    <xf numFmtId="0" fontId="3" fillId="0" borderId="61" xfId="0" applyFont="1" applyBorder="1" applyAlignment="1">
      <alignment vertical="top" wrapText="1"/>
    </xf>
    <xf numFmtId="0" fontId="3" fillId="0" borderId="104" xfId="0" applyFont="1" applyBorder="1" applyAlignment="1">
      <alignment horizontal="center" vertical="center" wrapText="1"/>
    </xf>
    <xf numFmtId="0" fontId="3" fillId="0" borderId="104" xfId="0" applyFont="1" applyBorder="1" applyAlignment="1">
      <alignment vertical="center" wrapText="1"/>
    </xf>
    <xf numFmtId="0" fontId="15" fillId="0" borderId="1" xfId="0" applyFont="1" applyBorder="1" applyAlignment="1">
      <alignment horizontal="center"/>
    </xf>
    <xf numFmtId="0" fontId="2" fillId="0" borderId="2" xfId="0" applyFont="1" applyBorder="1"/>
    <xf numFmtId="0" fontId="15" fillId="0" borderId="1" xfId="0" applyFont="1" applyBorder="1" applyAlignment="1">
      <alignment horizontal="center" vertical="center" wrapText="1"/>
    </xf>
    <xf numFmtId="0" fontId="2" fillId="0" borderId="2" xfId="0" applyFont="1" applyBorder="1" applyAlignment="1">
      <alignment wrapText="1"/>
    </xf>
    <xf numFmtId="0" fontId="15" fillId="0" borderId="1" xfId="0" applyFont="1" applyBorder="1" applyAlignment="1">
      <alignment horizontal="center" vertical="center"/>
    </xf>
    <xf numFmtId="0" fontId="17" fillId="8" borderId="4" xfId="0" applyFont="1" applyFill="1" applyBorder="1" applyAlignment="1">
      <alignment horizontal="center" vertical="center" wrapText="1"/>
    </xf>
    <xf numFmtId="0" fontId="2" fillId="0" borderId="5" xfId="0" applyFont="1" applyBorder="1"/>
    <xf numFmtId="0" fontId="2" fillId="0" borderId="2" xfId="0" applyFont="1" applyBorder="1" applyAlignment="1">
      <alignment vertical="center"/>
    </xf>
    <xf numFmtId="0" fontId="1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2" fillId="0" borderId="2" xfId="0" applyFont="1" applyBorder="1"/>
    <xf numFmtId="0" fontId="14" fillId="3" borderId="22" xfId="0" applyFont="1" applyFill="1" applyBorder="1" applyAlignment="1">
      <alignment horizontal="center" vertical="center" wrapText="1"/>
    </xf>
    <xf numFmtId="0" fontId="2" fillId="0" borderId="26" xfId="0" applyFont="1" applyBorder="1"/>
    <xf numFmtId="0" fontId="15" fillId="0" borderId="13" xfId="0" applyFont="1" applyBorder="1" applyAlignment="1">
      <alignment horizontal="center" vertical="center"/>
    </xf>
    <xf numFmtId="0" fontId="2" fillId="0" borderId="15" xfId="0" applyFont="1" applyBorder="1"/>
    <xf numFmtId="0" fontId="14" fillId="3" borderId="1" xfId="0" applyFont="1" applyFill="1" applyBorder="1" applyAlignment="1">
      <alignment horizontal="center" vertical="center" wrapText="1"/>
    </xf>
    <xf numFmtId="0" fontId="2" fillId="0" borderId="50" xfId="0" applyFont="1" applyBorder="1"/>
    <xf numFmtId="9" fontId="14" fillId="3" borderId="1" xfId="0" applyNumberFormat="1" applyFont="1" applyFill="1" applyBorder="1" applyAlignment="1">
      <alignment horizontal="center" vertical="center" wrapText="1"/>
    </xf>
    <xf numFmtId="168" fontId="14" fillId="3" borderId="1" xfId="0" applyNumberFormat="1" applyFont="1" applyFill="1" applyBorder="1" applyAlignment="1">
      <alignment horizontal="center" vertical="center" wrapText="1"/>
    </xf>
    <xf numFmtId="168" fontId="14" fillId="3" borderId="1" xfId="0" applyNumberFormat="1" applyFont="1" applyFill="1" applyBorder="1" applyAlignment="1">
      <alignment horizontal="center" vertical="center"/>
    </xf>
    <xf numFmtId="0" fontId="19" fillId="0" borderId="1" xfId="0" applyFont="1" applyBorder="1" applyAlignment="1">
      <alignment horizontal="left" vertical="center" wrapText="1"/>
    </xf>
    <xf numFmtId="0" fontId="15" fillId="0" borderId="105" xfId="0" applyFont="1" applyBorder="1" applyAlignment="1">
      <alignment horizontal="center" vertical="center" wrapText="1"/>
    </xf>
    <xf numFmtId="0" fontId="2" fillId="0" borderId="52" xfId="0" applyFont="1" applyBorder="1"/>
    <xf numFmtId="0" fontId="45" fillId="6" borderId="1" xfId="0" applyFont="1" applyFill="1" applyBorder="1" applyAlignment="1">
      <alignment horizontal="center" vertical="center" wrapText="1"/>
    </xf>
    <xf numFmtId="0" fontId="46" fillId="0" borderId="2" xfId="0" applyFont="1" applyBorder="1"/>
    <xf numFmtId="0" fontId="15" fillId="6" borderId="1" xfId="0"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5" fillId="0" borderId="14" xfId="0" applyFont="1" applyBorder="1" applyAlignment="1">
      <alignment horizontal="center" vertical="center"/>
    </xf>
    <xf numFmtId="0" fontId="2" fillId="0" borderId="14" xfId="0" applyFont="1" applyBorder="1"/>
    <xf numFmtId="0" fontId="3" fillId="0" borderId="1" xfId="0" applyFont="1" applyBorder="1" applyAlignment="1">
      <alignment horizontal="center" vertical="center" wrapText="1"/>
    </xf>
    <xf numFmtId="0" fontId="33" fillId="0" borderId="2" xfId="0" applyFont="1" applyBorder="1"/>
    <xf numFmtId="0" fontId="18" fillId="0" borderId="1" xfId="0" applyFont="1" applyBorder="1" applyAlignment="1">
      <alignment horizontal="center" vertical="center" wrapText="1"/>
    </xf>
    <xf numFmtId="0" fontId="15" fillId="0" borderId="13" xfId="0" applyFont="1" applyBorder="1" applyAlignment="1">
      <alignment horizontal="center" vertical="center" wrapText="1"/>
    </xf>
    <xf numFmtId="9" fontId="14" fillId="0" borderId="18" xfId="0" applyNumberFormat="1" applyFont="1" applyBorder="1" applyAlignment="1">
      <alignment horizontal="center" vertical="center"/>
    </xf>
    <xf numFmtId="0" fontId="2" fillId="0" borderId="20" xfId="0" applyFont="1" applyBorder="1"/>
    <xf numFmtId="0" fontId="14" fillId="0" borderId="13" xfId="0" applyFont="1" applyBorder="1" applyAlignment="1">
      <alignment horizontal="left" vertical="center"/>
    </xf>
    <xf numFmtId="0" fontId="15" fillId="0" borderId="13" xfId="0" applyFont="1" applyBorder="1" applyAlignment="1">
      <alignment horizontal="left" vertical="center" wrapText="1"/>
    </xf>
    <xf numFmtId="0" fontId="15" fillId="0" borderId="13" xfId="0" applyFont="1" applyBorder="1" applyAlignment="1">
      <alignment horizontal="left" vertical="top" wrapText="1"/>
    </xf>
    <xf numFmtId="0" fontId="43" fillId="0" borderId="15" xfId="0" applyFont="1" applyBorder="1"/>
    <xf numFmtId="0" fontId="51" fillId="0" borderId="49" xfId="0" applyFont="1" applyBorder="1" applyAlignment="1">
      <alignment horizontal="center" vertical="center" wrapText="1"/>
    </xf>
    <xf numFmtId="0" fontId="51" fillId="0" borderId="48" xfId="0" applyFont="1" applyBorder="1" applyAlignment="1">
      <alignment horizontal="center" vertical="center" wrapText="1"/>
    </xf>
    <xf numFmtId="0" fontId="51" fillId="0" borderId="49" xfId="0" applyFont="1" applyBorder="1" applyAlignment="1">
      <alignment horizontal="center" vertical="top" wrapText="1"/>
    </xf>
    <xf numFmtId="0" fontId="51" fillId="0" borderId="48" xfId="0" applyFont="1" applyBorder="1" applyAlignment="1">
      <alignment horizontal="center" vertical="top" wrapText="1"/>
    </xf>
    <xf numFmtId="0" fontId="45" fillId="0" borderId="49" xfId="0" applyFont="1" applyBorder="1" applyAlignment="1">
      <alignment horizontal="center" vertical="center" wrapText="1"/>
    </xf>
    <xf numFmtId="0" fontId="45" fillId="0" borderId="48" xfId="0" applyFont="1" applyBorder="1" applyAlignment="1">
      <alignment horizontal="center" vertical="center" wrapText="1"/>
    </xf>
    <xf numFmtId="0" fontId="45" fillId="0" borderId="13" xfId="0" applyFont="1" applyBorder="1" applyAlignment="1">
      <alignment horizontal="center" vertical="center" wrapText="1"/>
    </xf>
    <xf numFmtId="0" fontId="46" fillId="0" borderId="15" xfId="0" applyFont="1" applyBorder="1" applyAlignment="1">
      <alignment wrapText="1"/>
    </xf>
    <xf numFmtId="0" fontId="4" fillId="0" borderId="13" xfId="0" applyFont="1" applyBorder="1" applyAlignment="1">
      <alignment horizontal="center" vertical="center" wrapText="1"/>
    </xf>
    <xf numFmtId="0" fontId="3" fillId="0" borderId="13" xfId="0" applyFont="1" applyBorder="1" applyAlignment="1">
      <alignment horizontal="center" vertical="center"/>
    </xf>
    <xf numFmtId="0" fontId="14" fillId="0" borderId="22" xfId="0" applyFont="1" applyBorder="1" applyAlignment="1">
      <alignment horizontal="center" vertical="center"/>
    </xf>
    <xf numFmtId="0" fontId="14" fillId="0" borderId="10" xfId="0" applyFont="1" applyBorder="1" applyAlignment="1">
      <alignment horizontal="center" vertical="center"/>
    </xf>
    <xf numFmtId="0" fontId="2" fillId="0" borderId="12" xfId="0" applyFont="1" applyBorder="1"/>
    <xf numFmtId="0" fontId="2" fillId="0" borderId="18" xfId="0" applyFont="1" applyBorder="1"/>
    <xf numFmtId="0" fontId="4" fillId="5" borderId="34" xfId="0" applyFont="1" applyFill="1" applyBorder="1" applyAlignment="1">
      <alignment horizontal="left" vertical="center" wrapText="1"/>
    </xf>
    <xf numFmtId="0" fontId="2" fillId="0" borderId="35" xfId="0" applyFont="1" applyBorder="1"/>
    <xf numFmtId="0" fontId="2" fillId="0" borderId="36" xfId="0" applyFont="1" applyBorder="1"/>
    <xf numFmtId="0" fontId="4" fillId="3" borderId="13" xfId="0" applyFont="1" applyFill="1" applyBorder="1" applyAlignment="1">
      <alignment horizontal="center" vertical="center" wrapText="1"/>
    </xf>
    <xf numFmtId="0" fontId="14" fillId="3" borderId="13" xfId="0" applyFont="1" applyFill="1" applyBorder="1" applyAlignment="1">
      <alignment horizontal="center" vertical="center"/>
    </xf>
    <xf numFmtId="0" fontId="14" fillId="0" borderId="13"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16" xfId="0" applyFont="1" applyBorder="1"/>
    <xf numFmtId="0" fontId="4" fillId="0" borderId="10" xfId="0" applyFont="1" applyBorder="1" applyAlignment="1">
      <alignment horizontal="center" vertical="center"/>
    </xf>
    <xf numFmtId="0" fontId="2" fillId="0" borderId="11" xfId="0" applyFont="1" applyBorder="1"/>
    <xf numFmtId="0" fontId="7" fillId="0" borderId="13" xfId="0" applyFont="1" applyBorder="1" applyAlignment="1">
      <alignment horizontal="left" vertical="center" wrapText="1"/>
    </xf>
    <xf numFmtId="0" fontId="4" fillId="0" borderId="16" xfId="0" applyFont="1" applyBorder="1" applyAlignment="1">
      <alignment horizontal="center" vertical="center"/>
    </xf>
    <xf numFmtId="0" fontId="0" fillId="0" borderId="0" xfId="0"/>
    <xf numFmtId="0" fontId="2" fillId="0" borderId="17" xfId="0" applyFont="1" applyBorder="1"/>
    <xf numFmtId="0" fontId="4" fillId="0" borderId="18" xfId="0" applyFont="1" applyBorder="1" applyAlignment="1">
      <alignment horizontal="center" vertical="center"/>
    </xf>
    <xf numFmtId="0" fontId="2" fillId="0" borderId="19" xfId="0" applyFont="1" applyBorder="1"/>
    <xf numFmtId="1" fontId="7" fillId="5" borderId="13" xfId="0" applyNumberFormat="1" applyFont="1" applyFill="1" applyBorder="1" applyAlignment="1">
      <alignment horizontal="center" vertical="center"/>
    </xf>
    <xf numFmtId="0" fontId="4" fillId="3" borderId="22" xfId="0" applyFont="1" applyFill="1" applyBorder="1" applyAlignment="1">
      <alignment horizontal="left" vertical="center" wrapText="1"/>
    </xf>
    <xf numFmtId="0" fontId="2" fillId="0" borderId="24" xfId="0" applyFont="1" applyBorder="1"/>
    <xf numFmtId="0" fontId="4" fillId="3" borderId="23" xfId="0" applyFont="1" applyFill="1" applyBorder="1" applyAlignment="1">
      <alignment horizontal="center" vertical="center" wrapText="1"/>
    </xf>
    <xf numFmtId="0" fontId="2" fillId="0" borderId="25" xfId="0" applyFont="1" applyBorder="1"/>
    <xf numFmtId="0" fontId="2" fillId="0" borderId="27" xfId="0" applyFont="1" applyBorder="1"/>
    <xf numFmtId="0" fontId="4" fillId="3" borderId="28" xfId="0" applyFont="1" applyFill="1" applyBorder="1" applyAlignment="1">
      <alignment horizontal="left" vertical="center" wrapText="1"/>
    </xf>
    <xf numFmtId="0" fontId="2" fillId="0" borderId="29" xfId="0" applyFont="1" applyBorder="1"/>
    <xf numFmtId="0" fontId="2" fillId="0" borderId="30" xfId="0" applyFont="1" applyBorder="1"/>
    <xf numFmtId="0" fontId="4" fillId="0" borderId="10" xfId="0" applyFont="1" applyBorder="1" applyAlignment="1">
      <alignment horizontal="center" vertical="center" wrapText="1"/>
    </xf>
    <xf numFmtId="0" fontId="4" fillId="3" borderId="13" xfId="0" applyFont="1" applyFill="1" applyBorder="1" applyAlignment="1">
      <alignment horizontal="left" vertical="center" wrapText="1"/>
    </xf>
    <xf numFmtId="0" fontId="45" fillId="0" borderId="113" xfId="0" applyFont="1" applyBorder="1" applyAlignment="1">
      <alignment horizontal="center" vertical="top" wrapText="1"/>
    </xf>
    <xf numFmtId="0" fontId="46" fillId="0" borderId="113" xfId="0" applyFont="1" applyBorder="1" applyAlignment="1">
      <alignment horizontal="center"/>
    </xf>
    <xf numFmtId="0" fontId="45" fillId="0" borderId="50" xfId="0" applyFont="1" applyBorder="1" applyAlignment="1">
      <alignment horizontal="center" vertical="center" wrapText="1"/>
    </xf>
    <xf numFmtId="0" fontId="18" fillId="0" borderId="1" xfId="0" applyFont="1" applyBorder="1" applyAlignment="1">
      <alignment horizontal="center" vertical="top" wrapText="1"/>
    </xf>
    <xf numFmtId="0" fontId="19" fillId="6" borderId="1" xfId="0" applyFont="1" applyFill="1" applyBorder="1" applyAlignment="1">
      <alignment horizontal="center" vertical="center" wrapText="1"/>
    </xf>
    <xf numFmtId="0" fontId="20" fillId="0" borderId="1" xfId="0" applyFont="1" applyBorder="1" applyAlignment="1">
      <alignment horizontal="center" vertical="center" wrapText="1"/>
    </xf>
    <xf numFmtId="10" fontId="14" fillId="5" borderId="1" xfId="0" applyNumberFormat="1" applyFont="1" applyFill="1" applyBorder="1" applyAlignment="1">
      <alignment horizontal="center" vertical="center" wrapText="1"/>
    </xf>
    <xf numFmtId="9" fontId="14" fillId="3" borderId="1" xfId="0" applyNumberFormat="1" applyFont="1" applyFill="1" applyBorder="1" applyAlignment="1">
      <alignment horizontal="center" vertical="center"/>
    </xf>
    <xf numFmtId="166" fontId="15" fillId="0" borderId="1" xfId="0" applyNumberFormat="1" applyFont="1" applyBorder="1" applyAlignment="1">
      <alignment horizontal="center"/>
    </xf>
    <xf numFmtId="0" fontId="5" fillId="3" borderId="1" xfId="0" applyFont="1" applyFill="1" applyBorder="1" applyAlignment="1">
      <alignment horizontal="center" vertical="center" wrapText="1"/>
    </xf>
    <xf numFmtId="0" fontId="4" fillId="0" borderId="8" xfId="0" applyFont="1" applyBorder="1" applyAlignment="1">
      <alignment horizontal="center" vertical="center"/>
    </xf>
    <xf numFmtId="0" fontId="2" fillId="0" borderId="9" xfId="0" applyFont="1" applyBorder="1"/>
    <xf numFmtId="0" fontId="1"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4" borderId="1" xfId="0" applyFont="1" applyFill="1" applyBorder="1" applyAlignment="1">
      <alignment horizontal="left" vertical="center"/>
    </xf>
    <xf numFmtId="0" fontId="5" fillId="4"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6" fillId="5"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15" fillId="0" borderId="1" xfId="0" applyFont="1" applyBorder="1" applyAlignment="1">
      <alignment horizontal="center" vertical="top" wrapText="1"/>
    </xf>
    <xf numFmtId="0" fontId="2" fillId="0" borderId="2" xfId="0" applyFont="1" applyBorder="1" applyAlignment="1">
      <alignment vertical="top"/>
    </xf>
    <xf numFmtId="0" fontId="15" fillId="0" borderId="1" xfId="0" applyFont="1" applyBorder="1" applyAlignment="1">
      <alignment horizontal="center" wrapText="1"/>
    </xf>
    <xf numFmtId="0" fontId="42" fillId="0" borderId="1" xfId="0" applyFont="1" applyBorder="1" applyAlignment="1">
      <alignment horizontal="center" vertical="center" wrapText="1"/>
    </xf>
    <xf numFmtId="0" fontId="16" fillId="0" borderId="13" xfId="0" applyFont="1" applyBorder="1" applyAlignment="1">
      <alignment horizontal="center" vertical="center" wrapText="1"/>
    </xf>
    <xf numFmtId="0" fontId="15" fillId="0" borderId="7" xfId="0" applyFont="1" applyBorder="1" applyAlignment="1">
      <alignment horizontal="center" vertical="center" wrapText="1"/>
    </xf>
    <xf numFmtId="0" fontId="29" fillId="0" borderId="1" xfId="0" applyFont="1" applyBorder="1" applyAlignment="1">
      <alignment horizontal="center" vertical="center" wrapText="1"/>
    </xf>
    <xf numFmtId="0" fontId="38" fillId="0" borderId="2" xfId="0" applyFont="1" applyBorder="1" applyAlignment="1">
      <alignment vertical="center"/>
    </xf>
    <xf numFmtId="0" fontId="2" fillId="0" borderId="15" xfId="0" applyFont="1" applyBorder="1" applyAlignment="1">
      <alignment wrapText="1"/>
    </xf>
    <xf numFmtId="0" fontId="42" fillId="0" borderId="13" xfId="0" applyFont="1" applyBorder="1" applyAlignment="1">
      <alignment horizontal="center" vertical="center" wrapText="1"/>
    </xf>
    <xf numFmtId="0" fontId="2" fillId="0" borderId="15" xfId="0" applyFont="1" applyBorder="1" applyAlignment="1">
      <alignment horizontal="center" vertical="center"/>
    </xf>
    <xf numFmtId="0" fontId="2" fillId="0" borderId="15" xfId="0" applyFont="1" applyBorder="1" applyAlignment="1">
      <alignment vertical="center"/>
    </xf>
    <xf numFmtId="0" fontId="42" fillId="0" borderId="49" xfId="0" applyFont="1" applyBorder="1" applyAlignment="1">
      <alignment horizontal="center" vertical="center" wrapText="1"/>
    </xf>
    <xf numFmtId="0" fontId="42" fillId="0" borderId="48" xfId="0" applyFont="1" applyBorder="1" applyAlignment="1">
      <alignment horizontal="center" vertical="center" wrapText="1"/>
    </xf>
    <xf numFmtId="0" fontId="47" fillId="3" borderId="13" xfId="0" applyFont="1" applyFill="1" applyBorder="1" applyAlignment="1">
      <alignment horizontal="center" vertical="center" wrapText="1"/>
    </xf>
    <xf numFmtId="0" fontId="15" fillId="0" borderId="49" xfId="0" applyFont="1" applyBorder="1" applyAlignment="1">
      <alignment horizontal="center" vertical="center" wrapText="1"/>
    </xf>
    <xf numFmtId="0" fontId="15" fillId="0" borderId="48" xfId="0" applyFont="1" applyBorder="1" applyAlignment="1">
      <alignment horizontal="center" vertical="center" wrapText="1"/>
    </xf>
    <xf numFmtId="0" fontId="4" fillId="3" borderId="96" xfId="0" applyFont="1" applyFill="1" applyBorder="1" applyAlignment="1">
      <alignment horizontal="center" vertical="center" wrapText="1"/>
    </xf>
    <xf numFmtId="0" fontId="2" fillId="0" borderId="97" xfId="0" applyFont="1" applyBorder="1"/>
    <xf numFmtId="0" fontId="2" fillId="0" borderId="98" xfId="0" applyFont="1" applyBorder="1"/>
    <xf numFmtId="0" fontId="29" fillId="0" borderId="1" xfId="0" applyFont="1" applyBorder="1" applyAlignment="1">
      <alignment horizontal="center" vertical="top" wrapText="1"/>
    </xf>
    <xf numFmtId="0" fontId="38" fillId="0" borderId="2" xfId="0" applyFont="1" applyBorder="1" applyAlignment="1">
      <alignment vertical="top"/>
    </xf>
    <xf numFmtId="10" fontId="14" fillId="3" borderId="1" xfId="0" applyNumberFormat="1" applyFont="1" applyFill="1" applyBorder="1" applyAlignment="1">
      <alignment horizontal="center" vertical="center"/>
    </xf>
    <xf numFmtId="0" fontId="4" fillId="3" borderId="22" xfId="0" applyFont="1" applyFill="1" applyBorder="1" applyAlignment="1">
      <alignment horizontal="center" vertical="center" wrapText="1"/>
    </xf>
    <xf numFmtId="0" fontId="4" fillId="0" borderId="13" xfId="0" applyFont="1" applyBorder="1" applyAlignment="1">
      <alignment horizontal="center" vertical="center"/>
    </xf>
    <xf numFmtId="0" fontId="3" fillId="0" borderId="13" xfId="0" applyFont="1" applyBorder="1" applyAlignment="1">
      <alignment horizontal="center" vertical="center" wrapText="1"/>
    </xf>
    <xf numFmtId="1" fontId="4" fillId="0" borderId="22" xfId="0" applyNumberFormat="1" applyFont="1" applyBorder="1" applyAlignment="1">
      <alignment horizontal="center" vertical="center" wrapText="1"/>
    </xf>
    <xf numFmtId="0" fontId="4" fillId="3" borderId="10"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28" xfId="0" applyFont="1" applyFill="1" applyBorder="1" applyAlignment="1">
      <alignment horizontal="center" vertical="center" wrapText="1"/>
    </xf>
    <xf numFmtId="0" fontId="3" fillId="0" borderId="22" xfId="0" applyFont="1" applyBorder="1" applyAlignment="1">
      <alignment horizontal="center" vertical="center"/>
    </xf>
    <xf numFmtId="0" fontId="24" fillId="0" borderId="58" xfId="0" applyFont="1" applyBorder="1" applyAlignment="1">
      <alignment horizontal="center" vertical="center"/>
    </xf>
    <xf numFmtId="0" fontId="2" fillId="0" borderId="58" xfId="0" applyFont="1" applyBorder="1"/>
    <xf numFmtId="0" fontId="3" fillId="0" borderId="14" xfId="0" applyFont="1" applyBorder="1" applyAlignment="1">
      <alignment horizontal="center" vertical="center"/>
    </xf>
    <xf numFmtId="0" fontId="37" fillId="0" borderId="13" xfId="0" applyFont="1" applyBorder="1" applyAlignment="1">
      <alignment horizontal="center" vertical="center" wrapText="1"/>
    </xf>
    <xf numFmtId="0" fontId="50" fillId="0" borderId="115" xfId="0" applyFont="1" applyBorder="1" applyAlignment="1">
      <alignment horizontal="center" vertical="center" wrapText="1"/>
    </xf>
    <xf numFmtId="0" fontId="50" fillId="0" borderId="116" xfId="0" applyFont="1" applyBorder="1" applyAlignment="1">
      <alignment horizontal="center" vertical="center" wrapText="1"/>
    </xf>
    <xf numFmtId="0" fontId="50" fillId="0" borderId="48" xfId="0" applyFont="1" applyBorder="1" applyAlignment="1">
      <alignment horizontal="center" vertical="center" wrapText="1"/>
    </xf>
    <xf numFmtId="0" fontId="3" fillId="0" borderId="13" xfId="0" applyFont="1" applyBorder="1" applyAlignment="1">
      <alignment horizontal="left" vertical="center" wrapText="1"/>
    </xf>
    <xf numFmtId="0" fontId="3" fillId="0" borderId="13" xfId="0" applyFont="1" applyBorder="1" applyAlignment="1">
      <alignment horizontal="left" vertical="top" wrapText="1"/>
    </xf>
    <xf numFmtId="0" fontId="32" fillId="0" borderId="13" xfId="0" applyFont="1" applyBorder="1" applyAlignment="1">
      <alignment horizontal="center" vertical="center" wrapText="1"/>
    </xf>
    <xf numFmtId="0" fontId="3" fillId="5" borderId="13" xfId="0" applyFont="1" applyFill="1" applyBorder="1" applyAlignment="1">
      <alignment horizontal="center" vertical="center" wrapText="1"/>
    </xf>
    <xf numFmtId="0" fontId="48" fillId="0" borderId="49" xfId="0" applyFont="1" applyBorder="1" applyAlignment="1">
      <alignment horizontal="center" vertical="center" wrapText="1"/>
    </xf>
    <xf numFmtId="0" fontId="48" fillId="0" borderId="48" xfId="0" applyFont="1" applyBorder="1" applyAlignment="1">
      <alignment horizontal="center" vertical="center" wrapText="1"/>
    </xf>
    <xf numFmtId="0" fontId="4" fillId="0" borderId="64" xfId="0" applyFont="1" applyBorder="1" applyAlignment="1">
      <alignment horizontal="center" vertical="center" wrapText="1"/>
    </xf>
    <xf numFmtId="0" fontId="2" fillId="0" borderId="76" xfId="0" applyFont="1" applyBorder="1"/>
    <xf numFmtId="164" fontId="12" fillId="0" borderId="62" xfId="0" applyNumberFormat="1" applyFont="1" applyBorder="1" applyAlignment="1">
      <alignment horizontal="center" vertical="center"/>
    </xf>
    <xf numFmtId="0" fontId="2" fillId="0" borderId="77" xfId="0" applyFont="1" applyBorder="1"/>
    <xf numFmtId="170" fontId="3" fillId="0" borderId="63" xfId="0" applyNumberFormat="1" applyFont="1" applyBorder="1" applyAlignment="1">
      <alignment horizontal="center" vertical="center"/>
    </xf>
    <xf numFmtId="170" fontId="3" fillId="0" borderId="64" xfId="0" applyNumberFormat="1" applyFont="1" applyBorder="1" applyAlignment="1">
      <alignment horizontal="center" vertical="center"/>
    </xf>
    <xf numFmtId="0" fontId="4" fillId="8" borderId="13" xfId="0" applyFont="1" applyFill="1" applyBorder="1" applyAlignment="1">
      <alignment horizontal="center" vertical="center" wrapText="1"/>
    </xf>
    <xf numFmtId="0" fontId="4" fillId="8" borderId="13" xfId="0" applyFont="1" applyFill="1" applyBorder="1" applyAlignment="1">
      <alignment horizontal="center" vertical="center"/>
    </xf>
    <xf numFmtId="0" fontId="4" fillId="3" borderId="63" xfId="0" applyFont="1" applyFill="1" applyBorder="1" applyAlignment="1">
      <alignment horizontal="center" vertical="center" wrapText="1"/>
    </xf>
    <xf numFmtId="0" fontId="2" fillId="0" borderId="69" xfId="0" applyFont="1" applyBorder="1"/>
    <xf numFmtId="0" fontId="4" fillId="3" borderId="64" xfId="0" applyFont="1" applyFill="1" applyBorder="1" applyAlignment="1">
      <alignment horizontal="center" vertical="center" wrapText="1"/>
    </xf>
    <xf numFmtId="0" fontId="2" fillId="0" borderId="70" xfId="0" applyFont="1" applyBorder="1"/>
    <xf numFmtId="0" fontId="4" fillId="3" borderId="62" xfId="0" applyFont="1" applyFill="1" applyBorder="1" applyAlignment="1">
      <alignment horizontal="center" vertical="center" wrapText="1"/>
    </xf>
    <xf numFmtId="0" fontId="2" fillId="0" borderId="68" xfId="0" applyFont="1" applyBorder="1"/>
    <xf numFmtId="0" fontId="2" fillId="0" borderId="78" xfId="0" applyFont="1" applyBorder="1"/>
    <xf numFmtId="0" fontId="4" fillId="3" borderId="65" xfId="0" applyFont="1" applyFill="1" applyBorder="1" applyAlignment="1">
      <alignment horizontal="center" vertical="center" wrapText="1"/>
    </xf>
    <xf numFmtId="0" fontId="2" fillId="0" borderId="66" xfId="0" applyFont="1" applyBorder="1"/>
    <xf numFmtId="0" fontId="2" fillId="0" borderId="67" xfId="0" applyFont="1" applyBorder="1"/>
    <xf numFmtId="0" fontId="4" fillId="0" borderId="0" xfId="0" applyFont="1" applyAlignment="1">
      <alignment horizontal="center" vertical="center" wrapText="1"/>
    </xf>
    <xf numFmtId="0" fontId="4" fillId="8" borderId="22" xfId="0" applyFont="1" applyFill="1" applyBorder="1" applyAlignment="1">
      <alignment horizontal="left" vertical="center" wrapText="1"/>
    </xf>
    <xf numFmtId="0" fontId="4" fillId="8" borderId="22" xfId="0" applyFont="1" applyFill="1" applyBorder="1" applyAlignment="1">
      <alignment horizontal="center" vertical="center" wrapText="1"/>
    </xf>
    <xf numFmtId="1" fontId="7" fillId="0" borderId="13" xfId="0" applyNumberFormat="1" applyFont="1" applyBorder="1" applyAlignment="1">
      <alignment horizontal="center" vertical="center"/>
    </xf>
    <xf numFmtId="0" fontId="9" fillId="3" borderId="80" xfId="0" applyFont="1" applyFill="1" applyBorder="1" applyAlignment="1">
      <alignment horizontal="center" vertical="center" wrapText="1"/>
    </xf>
    <xf numFmtId="0" fontId="2" fillId="0" borderId="60" xfId="0" applyFont="1" applyBorder="1"/>
    <xf numFmtId="0" fontId="14" fillId="3" borderId="91" xfId="0" applyFont="1" applyFill="1" applyBorder="1" applyAlignment="1">
      <alignment horizontal="center" vertical="center" wrapText="1"/>
    </xf>
    <xf numFmtId="0" fontId="2" fillId="0" borderId="92" xfId="0" applyFont="1" applyBorder="1"/>
    <xf numFmtId="0" fontId="2" fillId="0" borderId="93" xfId="0" applyFont="1" applyBorder="1"/>
    <xf numFmtId="0" fontId="4" fillId="3" borderId="81" xfId="0" applyFont="1" applyFill="1" applyBorder="1" applyAlignment="1">
      <alignment horizontal="center" vertical="center" wrapText="1"/>
    </xf>
    <xf numFmtId="0" fontId="2" fillId="0" borderId="82" xfId="0" applyFont="1" applyBorder="1"/>
    <xf numFmtId="0" fontId="7" fillId="6" borderId="10"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3" borderId="22" xfId="0" applyFont="1" applyFill="1" applyBorder="1" applyAlignment="1">
      <alignment horizontal="center" vertical="center" wrapText="1"/>
    </xf>
    <xf numFmtId="1" fontId="9" fillId="0" borderId="22" xfId="0" applyNumberFormat="1" applyFont="1" applyBorder="1" applyAlignment="1">
      <alignment horizontal="center" vertical="center" wrapText="1"/>
    </xf>
    <xf numFmtId="0" fontId="7" fillId="0" borderId="13" xfId="0" applyFont="1" applyBorder="1" applyAlignment="1">
      <alignment horizontal="center" vertical="center" wrapText="1"/>
    </xf>
    <xf numFmtId="0" fontId="4" fillId="8" borderId="81" xfId="0" applyFont="1" applyFill="1" applyBorder="1" applyAlignment="1">
      <alignment horizontal="center" vertical="center" wrapText="1"/>
    </xf>
    <xf numFmtId="0" fontId="2" fillId="0" borderId="83" xfId="0" applyFont="1" applyBorder="1"/>
    <xf numFmtId="0" fontId="15" fillId="0" borderId="14" xfId="0" applyFont="1" applyBorder="1" applyAlignment="1">
      <alignment horizontal="center" vertical="center" wrapText="1"/>
    </xf>
    <xf numFmtId="0" fontId="26" fillId="8" borderId="62" xfId="0" quotePrefix="1" applyFont="1" applyFill="1" applyBorder="1" applyAlignment="1">
      <alignment horizontal="center" vertical="center" wrapText="1"/>
    </xf>
    <xf numFmtId="0" fontId="26" fillId="8" borderId="63" xfId="0" quotePrefix="1" applyFont="1" applyFill="1" applyBorder="1" applyAlignment="1">
      <alignment horizontal="center" vertical="center" wrapText="1"/>
    </xf>
    <xf numFmtId="0" fontId="26" fillId="8" borderId="63" xfId="0" applyFont="1" applyFill="1" applyBorder="1" applyAlignment="1">
      <alignment horizontal="center" vertical="center" wrapText="1"/>
    </xf>
    <xf numFmtId="0" fontId="13" fillId="8" borderId="64" xfId="0" applyFont="1" applyFill="1" applyBorder="1" applyAlignment="1">
      <alignment horizontal="center" vertical="center" wrapText="1"/>
    </xf>
    <xf numFmtId="0" fontId="27" fillId="3" borderId="65" xfId="0" applyFont="1" applyFill="1" applyBorder="1" applyAlignment="1">
      <alignment horizontal="center" vertical="center"/>
    </xf>
    <xf numFmtId="0" fontId="2" fillId="0" borderId="101" xfId="0" applyFont="1" applyBorder="1"/>
    <xf numFmtId="0" fontId="27" fillId="3" borderId="102" xfId="0" applyFont="1" applyFill="1" applyBorder="1" applyAlignment="1">
      <alignment horizontal="center" vertical="center"/>
    </xf>
    <xf numFmtId="0" fontId="4" fillId="8" borderId="10" xfId="0" applyFont="1" applyFill="1" applyBorder="1" applyAlignment="1">
      <alignment horizontal="left" vertical="center" wrapText="1"/>
    </xf>
    <xf numFmtId="0" fontId="4" fillId="8" borderId="10" xfId="0" applyFont="1" applyFill="1" applyBorder="1" applyAlignment="1">
      <alignment horizontal="center" vertical="center"/>
    </xf>
    <xf numFmtId="0" fontId="12" fillId="6" borderId="103" xfId="0" applyFont="1" applyFill="1" applyBorder="1" applyAlignment="1">
      <alignment horizontal="center"/>
    </xf>
    <xf numFmtId="0" fontId="2" fillId="0" borderId="104" xfId="0" applyFont="1" applyBorder="1"/>
    <xf numFmtId="0" fontId="4" fillId="6" borderId="81" xfId="0" applyFont="1" applyFill="1" applyBorder="1" applyAlignment="1">
      <alignment horizontal="center" vertical="center"/>
    </xf>
    <xf numFmtId="0" fontId="3" fillId="0" borderId="16" xfId="0" applyFont="1" applyBorder="1" applyAlignment="1">
      <alignment horizontal="center" vertical="center" wrapText="1"/>
    </xf>
    <xf numFmtId="0" fontId="4" fillId="6" borderId="96" xfId="0" applyFont="1" applyFill="1" applyBorder="1" applyAlignment="1">
      <alignment horizontal="center" vertical="center"/>
    </xf>
    <xf numFmtId="0" fontId="4" fillId="6" borderId="99" xfId="0" applyFont="1" applyFill="1" applyBorder="1" applyAlignment="1">
      <alignment horizontal="center" vertical="center"/>
    </xf>
    <xf numFmtId="0" fontId="2" fillId="0" borderId="100" xfId="0" applyFont="1" applyBorder="1"/>
    <xf numFmtId="0" fontId="27" fillId="3" borderId="63" xfId="0" applyFont="1" applyFill="1" applyBorder="1" applyAlignment="1">
      <alignment horizontal="center" vertical="center" wrapText="1"/>
    </xf>
    <xf numFmtId="0" fontId="27" fillId="0" borderId="0" xfId="0" applyFont="1" applyAlignment="1">
      <alignment horizontal="center" vertical="center" wrapText="1"/>
    </xf>
    <xf numFmtId="0" fontId="3" fillId="0" borderId="104" xfId="0" applyFont="1" applyBorder="1" applyAlignment="1">
      <alignment horizontal="center" vertical="center" wrapText="1"/>
    </xf>
    <xf numFmtId="0" fontId="3" fillId="0" borderId="128" xfId="0" applyFont="1" applyBorder="1" applyAlignment="1">
      <alignment horizontal="center" vertical="center" wrapText="1"/>
    </xf>
    <xf numFmtId="0" fontId="2" fillId="0" borderId="95" xfId="0" applyFont="1" applyBorder="1"/>
    <xf numFmtId="0" fontId="3" fillId="0" borderId="1" xfId="0" applyFont="1" applyBorder="1" applyAlignment="1">
      <alignment horizontal="left" vertical="center" wrapText="1"/>
    </xf>
    <xf numFmtId="0" fontId="2" fillId="0" borderId="109" xfId="0" applyFont="1" applyBorder="1" applyAlignment="1">
      <alignment horizontal="left"/>
    </xf>
    <xf numFmtId="0" fontId="2" fillId="0" borderId="109" xfId="0" applyFont="1" applyBorder="1"/>
    <xf numFmtId="0" fontId="2" fillId="0" borderId="106" xfId="0" applyFont="1" applyBorder="1"/>
    <xf numFmtId="0" fontId="4" fillId="3" borderId="107" xfId="0" applyFont="1" applyFill="1" applyBorder="1" applyAlignment="1">
      <alignment horizontal="center" vertical="center" wrapText="1"/>
    </xf>
    <xf numFmtId="0" fontId="2" fillId="0" borderId="90" xfId="0" applyFont="1" applyBorder="1"/>
    <xf numFmtId="0" fontId="3" fillId="0" borderId="108" xfId="0" applyFont="1" applyBorder="1" applyAlignment="1">
      <alignment horizontal="left" vertical="center" wrapText="1"/>
    </xf>
    <xf numFmtId="0" fontId="2" fillId="0" borderId="12" xfId="0" applyFont="1" applyBorder="1" applyAlignment="1">
      <alignment horizontal="left"/>
    </xf>
    <xf numFmtId="0" fontId="4" fillId="0" borderId="18" xfId="0" applyFont="1" applyBorder="1" applyAlignment="1">
      <alignment horizontal="center" vertical="center" wrapText="1"/>
    </xf>
    <xf numFmtId="0" fontId="3" fillId="0" borderId="22" xfId="0" applyFont="1" applyBorder="1" applyAlignment="1">
      <alignment horizontal="center" vertical="center" wrapText="1"/>
    </xf>
    <xf numFmtId="0" fontId="4" fillId="0" borderId="16" xfId="0" applyFont="1" applyBorder="1" applyAlignment="1">
      <alignment horizontal="center" vertical="center" wrapText="1"/>
    </xf>
    <xf numFmtId="0" fontId="15" fillId="10" borderId="87" xfId="0" applyFont="1" applyFill="1" applyBorder="1" applyAlignment="1">
      <alignment horizontal="left" vertical="center" wrapText="1"/>
    </xf>
    <xf numFmtId="0" fontId="14" fillId="10" borderId="77" xfId="0" applyFont="1" applyFill="1" applyBorder="1" applyAlignment="1">
      <alignment horizontal="center" vertical="center" wrapText="1"/>
    </xf>
    <xf numFmtId="166" fontId="15" fillId="10" borderId="52" xfId="0" applyNumberFormat="1" applyFont="1" applyFill="1" applyBorder="1" applyAlignment="1">
      <alignment horizontal="center" vertical="center" wrapText="1"/>
    </xf>
    <xf numFmtId="0" fontId="14" fillId="10" borderId="52" xfId="0" applyFont="1" applyFill="1" applyBorder="1" applyAlignment="1">
      <alignment horizontal="center" vertical="center" wrapText="1"/>
    </xf>
    <xf numFmtId="0" fontId="14" fillId="10" borderId="85" xfId="0" applyFont="1" applyFill="1" applyBorder="1" applyAlignment="1">
      <alignment horizontal="center" vertical="center" wrapText="1"/>
    </xf>
    <xf numFmtId="4" fontId="21" fillId="10" borderId="3" xfId="0" applyNumberFormat="1" applyFont="1" applyFill="1" applyBorder="1"/>
    <xf numFmtId="43" fontId="0" fillId="10" borderId="113" xfId="1" applyFont="1" applyFill="1" applyBorder="1"/>
    <xf numFmtId="4" fontId="35" fillId="10" borderId="113" xfId="0" applyNumberFormat="1" applyFont="1" applyFill="1" applyBorder="1"/>
    <xf numFmtId="0" fontId="35" fillId="10" borderId="113" xfId="0" applyFont="1" applyFill="1" applyBorder="1"/>
    <xf numFmtId="0" fontId="14" fillId="10" borderId="86"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comments7.xml.rels><?xml version="1.0" encoding="UTF-8" standalone="yes"?>
<Relationships xmlns="http://schemas.openxmlformats.org/package/2006/relationships"><Relationship Id="rId1" Type="http://customschemas.google.com/relationships/workbookmetadata" Target="commentsmeta6"/></Relationships>
</file>

<file path=xl/_rels/comments8.xml.rels><?xml version="1.0" encoding="UTF-8" standalone="yes"?>
<Relationships xmlns="http://schemas.openxmlformats.org/package/2006/relationships"><Relationship Id="rId1" Type="http://customschemas.google.com/relationships/workbookmetadata" Target="commentsmeta7"/></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eetMetadata" Target="metadata.xml"/><Relationship Id="rId26" Type="http://schemas.openxmlformats.org/officeDocument/2006/relationships/customXml" Target="../customXml/item2.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7" Type="http://schemas.openxmlformats.org/officeDocument/2006/relationships/sharedStrings" Target="sharedStrings.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theme" Target="theme/theme1.xml"/><Relationship Id="rId23" Type="http://schemas.microsoft.com/office/2017/10/relationships/person" Target="persons/perso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 Id="rId22" Type="http://schemas.microsoft.com/office/2017/06/relationships/rdRichValueTypes" Target="richData/rdRichValueTyp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8096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800100</xdr:colOff>
      <xdr:row>0</xdr:row>
      <xdr:rowOff>57150</xdr:rowOff>
    </xdr:from>
    <xdr:ext cx="1171575" cy="9715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800100</xdr:colOff>
      <xdr:row>0</xdr:row>
      <xdr:rowOff>57150</xdr:rowOff>
    </xdr:from>
    <xdr:ext cx="1171575" cy="9715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666750</xdr:colOff>
      <xdr:row>0</xdr:row>
      <xdr:rowOff>85725</xdr:rowOff>
    </xdr:from>
    <xdr:ext cx="1171575" cy="116205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295275</xdr:colOff>
      <xdr:row>0</xdr:row>
      <xdr:rowOff>114300</xdr:rowOff>
    </xdr:from>
    <xdr:ext cx="1057275" cy="85725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295275</xdr:colOff>
      <xdr:row>0</xdr:row>
      <xdr:rowOff>133350</xdr:rowOff>
    </xdr:from>
    <xdr:ext cx="1190625" cy="102870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85725</xdr:colOff>
      <xdr:row>0</xdr:row>
      <xdr:rowOff>85725</xdr:rowOff>
    </xdr:from>
    <xdr:ext cx="962025" cy="10191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LORENA BOHÓRQUEZ GARZÓN" id="{B5884974-74F8-4D6E-AD7A-5595502CEA3A}" userId="59e5f0dc72ada113" providerId="Windows Live"/>
</personList>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5" dT="2026-04-10T17:55:53.72" personId="{B5884974-74F8-4D6E-AD7A-5595502CEA3A}" id="{5B324CA6-1891-49B0-B26B-1B7161BAB495}">
    <text>Los valores negativos se deben a anulaciones contra segundos pagos de los giros realizados de los contratos por prestación de servicios</text>
  </threadedComment>
</ThreadedComments>
</file>

<file path=xl/threadedComments/threadedComment2.xml><?xml version="1.0" encoding="utf-8"?>
<ThreadedComments xmlns="http://schemas.microsoft.com/office/spreadsheetml/2018/threadedcomments" xmlns:x="http://schemas.openxmlformats.org/spreadsheetml/2006/main">
  <threadedComment ref="D25" dT="2026-04-10T17:56:07.39" personId="{B5884974-74F8-4D6E-AD7A-5595502CEA3A}" id="{4CB95579-E92C-45C0-941E-BC850824628A}">
    <text>Los valores negativos se deben a anulaciones contra segundos pagos de los giros realizados de los contratos por prestación de servicios</text>
  </threadedComment>
</ThreadedComment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ecretariadistritald.sharepoint.com/:f:/s/ContratacinSPI-2022/IgBG47XjJhQ-RaGsbL2y8T2PAT7JLX0930rE21fDXmK-68E?e=JyTvqb"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93"/>
  <sheetViews>
    <sheetView workbookViewId="0">
      <selection sqref="A1:B1"/>
    </sheetView>
  </sheetViews>
  <sheetFormatPr baseColWidth="10" defaultColWidth="14.42578125" defaultRowHeight="15" customHeight="1" x14ac:dyDescent="0.25"/>
  <cols>
    <col min="1" max="1" width="53" customWidth="1"/>
    <col min="2" max="2" width="78.5703125" customWidth="1"/>
    <col min="3" max="3" width="36.42578125" customWidth="1"/>
    <col min="4" max="4" width="31.140625" customWidth="1"/>
    <col min="5" max="5" width="70.140625" customWidth="1"/>
    <col min="6" max="6" width="17.42578125" customWidth="1"/>
    <col min="7" max="26" width="10.85546875" customWidth="1"/>
  </cols>
  <sheetData>
    <row r="1" spans="1:2" ht="25.5" customHeight="1" x14ac:dyDescent="0.25">
      <c r="A1" s="404" t="s">
        <v>0</v>
      </c>
      <c r="B1" s="313"/>
    </row>
    <row r="2" spans="1:2" ht="25.5" customHeight="1" x14ac:dyDescent="0.25">
      <c r="A2" s="405" t="s">
        <v>1</v>
      </c>
      <c r="B2" s="313"/>
    </row>
    <row r="3" spans="1:2" ht="13.5" customHeight="1" x14ac:dyDescent="0.25">
      <c r="A3" s="1" t="s">
        <v>2</v>
      </c>
      <c r="B3" s="2" t="s">
        <v>3</v>
      </c>
    </row>
    <row r="4" spans="1:2" ht="40.5" customHeight="1" x14ac:dyDescent="0.25">
      <c r="A4" s="3" t="s">
        <v>4</v>
      </c>
      <c r="B4" s="4" t="s">
        <v>5</v>
      </c>
    </row>
    <row r="5" spans="1:2" ht="13.5" customHeight="1" x14ac:dyDescent="0.25">
      <c r="A5" s="3" t="s">
        <v>6</v>
      </c>
      <c r="B5" s="5" t="s">
        <v>7</v>
      </c>
    </row>
    <row r="6" spans="1:2" ht="124.5" customHeight="1" x14ac:dyDescent="0.25">
      <c r="A6" s="3" t="s">
        <v>8</v>
      </c>
      <c r="B6" s="5" t="s">
        <v>9</v>
      </c>
    </row>
    <row r="7" spans="1:2" ht="26.25" customHeight="1" x14ac:dyDescent="0.25">
      <c r="A7" s="401" t="s">
        <v>10</v>
      </c>
      <c r="B7" s="313"/>
    </row>
    <row r="8" spans="1:2" ht="13.5" customHeight="1" x14ac:dyDescent="0.25">
      <c r="A8" s="3" t="s">
        <v>11</v>
      </c>
      <c r="B8" s="5" t="s">
        <v>12</v>
      </c>
    </row>
    <row r="9" spans="1:2" ht="13.5" customHeight="1" x14ac:dyDescent="0.25">
      <c r="A9" s="3" t="s">
        <v>13</v>
      </c>
      <c r="B9" s="5" t="s">
        <v>14</v>
      </c>
    </row>
    <row r="10" spans="1:2" ht="13.5" customHeight="1" x14ac:dyDescent="0.25">
      <c r="A10" s="3" t="s">
        <v>15</v>
      </c>
      <c r="B10" s="5" t="s">
        <v>16</v>
      </c>
    </row>
    <row r="11" spans="1:2" ht="40.5" customHeight="1" x14ac:dyDescent="0.25">
      <c r="A11" s="3" t="s">
        <v>17</v>
      </c>
      <c r="B11" s="4" t="s">
        <v>18</v>
      </c>
    </row>
    <row r="12" spans="1:2" ht="38.25" customHeight="1" x14ac:dyDescent="0.25">
      <c r="A12" s="3" t="s">
        <v>19</v>
      </c>
      <c r="B12" s="4" t="s">
        <v>20</v>
      </c>
    </row>
    <row r="13" spans="1:2" ht="13.5" customHeight="1" x14ac:dyDescent="0.25">
      <c r="A13" s="3" t="s">
        <v>21</v>
      </c>
      <c r="B13" s="6" t="s">
        <v>22</v>
      </c>
    </row>
    <row r="14" spans="1:2" ht="23.25" customHeight="1" x14ac:dyDescent="0.25">
      <c r="A14" s="7" t="s">
        <v>23</v>
      </c>
      <c r="B14" s="8"/>
    </row>
    <row r="15" spans="1:2" ht="13.5" customHeight="1" x14ac:dyDescent="0.25">
      <c r="A15" s="3" t="s">
        <v>24</v>
      </c>
      <c r="B15" s="9" t="s">
        <v>25</v>
      </c>
    </row>
    <row r="16" spans="1:2" ht="13.5" customHeight="1" x14ac:dyDescent="0.25">
      <c r="A16" s="3" t="s">
        <v>26</v>
      </c>
      <c r="B16" s="9" t="s">
        <v>27</v>
      </c>
    </row>
    <row r="17" spans="1:2" ht="13.5" customHeight="1" x14ac:dyDescent="0.25">
      <c r="A17" s="3" t="s">
        <v>28</v>
      </c>
      <c r="B17" s="9" t="s">
        <v>29</v>
      </c>
    </row>
    <row r="18" spans="1:2" ht="8.25" customHeight="1" x14ac:dyDescent="0.25">
      <c r="A18" s="7"/>
      <c r="B18" s="10"/>
    </row>
    <row r="19" spans="1:2" ht="13.5" customHeight="1" x14ac:dyDescent="0.25">
      <c r="A19" s="3" t="s">
        <v>30</v>
      </c>
      <c r="B19" s="9" t="s">
        <v>31</v>
      </c>
    </row>
    <row r="20" spans="1:2" ht="13.5" customHeight="1" x14ac:dyDescent="0.25">
      <c r="A20" s="3" t="s">
        <v>32</v>
      </c>
      <c r="B20" s="9" t="s">
        <v>33</v>
      </c>
    </row>
    <row r="21" spans="1:2" ht="13.5" customHeight="1" x14ac:dyDescent="0.25">
      <c r="A21" s="3" t="s">
        <v>34</v>
      </c>
      <c r="B21" s="9" t="s">
        <v>35</v>
      </c>
    </row>
    <row r="22" spans="1:2" ht="20.25" customHeight="1" x14ac:dyDescent="0.25">
      <c r="A22" s="406" t="s">
        <v>36</v>
      </c>
      <c r="B22" s="313"/>
    </row>
    <row r="23" spans="1:2" ht="13.5" customHeight="1" x14ac:dyDescent="0.25">
      <c r="A23" s="3" t="s">
        <v>37</v>
      </c>
      <c r="B23" s="9" t="s">
        <v>38</v>
      </c>
    </row>
    <row r="24" spans="1:2" ht="54" customHeight="1" x14ac:dyDescent="0.25">
      <c r="A24" s="3" t="s">
        <v>39</v>
      </c>
      <c r="B24" s="9" t="s">
        <v>40</v>
      </c>
    </row>
    <row r="25" spans="1:2" ht="144" customHeight="1" x14ac:dyDescent="0.25">
      <c r="A25" s="3" t="s">
        <v>41</v>
      </c>
      <c r="B25" s="9" t="s">
        <v>42</v>
      </c>
    </row>
    <row r="26" spans="1:2" ht="13.5" customHeight="1" x14ac:dyDescent="0.25">
      <c r="A26" s="3" t="s">
        <v>43</v>
      </c>
      <c r="B26" s="9" t="s">
        <v>44</v>
      </c>
    </row>
    <row r="27" spans="1:2" ht="13.5" customHeight="1" x14ac:dyDescent="0.25">
      <c r="A27" s="3" t="s">
        <v>45</v>
      </c>
      <c r="B27" s="9" t="s">
        <v>46</v>
      </c>
    </row>
    <row r="28" spans="1:2" ht="13.5" customHeight="1" x14ac:dyDescent="0.25">
      <c r="A28" s="3" t="s">
        <v>47</v>
      </c>
      <c r="B28" s="9" t="s">
        <v>48</v>
      </c>
    </row>
    <row r="29" spans="1:2" ht="13.5" customHeight="1" x14ac:dyDescent="0.25">
      <c r="A29" s="3" t="s">
        <v>49</v>
      </c>
      <c r="B29" s="9" t="s">
        <v>50</v>
      </c>
    </row>
    <row r="30" spans="1:2" ht="90" customHeight="1" x14ac:dyDescent="0.25">
      <c r="A30" s="11" t="s">
        <v>51</v>
      </c>
      <c r="B30" s="9" t="s">
        <v>52</v>
      </c>
    </row>
    <row r="31" spans="1:2" ht="81" customHeight="1" x14ac:dyDescent="0.25">
      <c r="A31" s="11" t="s">
        <v>53</v>
      </c>
      <c r="B31" s="9" t="s">
        <v>54</v>
      </c>
    </row>
    <row r="32" spans="1:2" ht="54" customHeight="1" x14ac:dyDescent="0.25">
      <c r="A32" s="11" t="s">
        <v>55</v>
      </c>
      <c r="B32" s="9" t="s">
        <v>56</v>
      </c>
    </row>
    <row r="33" spans="1:2" ht="28.5" customHeight="1" x14ac:dyDescent="0.25">
      <c r="A33" s="407" t="s">
        <v>57</v>
      </c>
      <c r="B33" s="313"/>
    </row>
    <row r="34" spans="1:2" ht="13.5" customHeight="1" x14ac:dyDescent="0.25">
      <c r="A34" s="11" t="s">
        <v>58</v>
      </c>
      <c r="B34" s="9" t="s">
        <v>59</v>
      </c>
    </row>
    <row r="35" spans="1:2" ht="13.5" customHeight="1" x14ac:dyDescent="0.25">
      <c r="A35" s="11" t="s">
        <v>60</v>
      </c>
      <c r="B35" s="9" t="s">
        <v>61</v>
      </c>
    </row>
    <row r="36" spans="1:2" ht="36" customHeight="1" x14ac:dyDescent="0.25">
      <c r="A36" s="11" t="s">
        <v>62</v>
      </c>
      <c r="B36" s="9" t="s">
        <v>63</v>
      </c>
    </row>
    <row r="37" spans="1:2" ht="13.5" customHeight="1" x14ac:dyDescent="0.25">
      <c r="A37" s="11" t="s">
        <v>64</v>
      </c>
      <c r="B37" s="9" t="s">
        <v>65</v>
      </c>
    </row>
    <row r="38" spans="1:2" ht="13.5" customHeight="1" x14ac:dyDescent="0.25">
      <c r="A38" s="11" t="s">
        <v>66</v>
      </c>
      <c r="B38" s="9" t="s">
        <v>67</v>
      </c>
    </row>
    <row r="39" spans="1:2" ht="13.5" customHeight="1" x14ac:dyDescent="0.25">
      <c r="A39" s="3" t="s">
        <v>68</v>
      </c>
      <c r="B39" s="9" t="s">
        <v>69</v>
      </c>
    </row>
    <row r="40" spans="1:2" ht="25.5" customHeight="1" x14ac:dyDescent="0.25">
      <c r="A40" s="401" t="s">
        <v>70</v>
      </c>
      <c r="B40" s="313"/>
    </row>
    <row r="41" spans="1:2" ht="24" customHeight="1" x14ac:dyDescent="0.25">
      <c r="A41" s="7" t="s">
        <v>2</v>
      </c>
      <c r="B41" s="12" t="s">
        <v>3</v>
      </c>
    </row>
    <row r="42" spans="1:2" ht="13.5" customHeight="1" x14ac:dyDescent="0.25">
      <c r="A42" s="3" t="s">
        <v>21</v>
      </c>
      <c r="B42" s="13" t="s">
        <v>71</v>
      </c>
    </row>
    <row r="43" spans="1:2" ht="13.5" customHeight="1" x14ac:dyDescent="0.25">
      <c r="A43" s="3" t="s">
        <v>72</v>
      </c>
      <c r="B43" s="13" t="s">
        <v>73</v>
      </c>
    </row>
    <row r="44" spans="1:2" ht="13.5" customHeight="1" x14ac:dyDescent="0.25">
      <c r="A44" s="3" t="s">
        <v>74</v>
      </c>
      <c r="B44" s="13" t="s">
        <v>75</v>
      </c>
    </row>
    <row r="45" spans="1:2" ht="13.5" customHeight="1" x14ac:dyDescent="0.25">
      <c r="A45" s="3" t="s">
        <v>76</v>
      </c>
      <c r="B45" s="13" t="s">
        <v>77</v>
      </c>
    </row>
    <row r="46" spans="1:2" ht="13.5" customHeight="1" x14ac:dyDescent="0.25">
      <c r="A46" s="3" t="s">
        <v>78</v>
      </c>
      <c r="B46" s="13" t="s">
        <v>79</v>
      </c>
    </row>
    <row r="47" spans="1:2" ht="13.5" customHeight="1" x14ac:dyDescent="0.25">
      <c r="A47" s="3" t="s">
        <v>80</v>
      </c>
      <c r="B47" s="13" t="s">
        <v>81</v>
      </c>
    </row>
    <row r="48" spans="1:2" ht="152.25" customHeight="1" x14ac:dyDescent="0.25">
      <c r="A48" s="3" t="s">
        <v>82</v>
      </c>
      <c r="B48" s="13" t="s">
        <v>83</v>
      </c>
    </row>
    <row r="49" spans="1:2" ht="22.5" customHeight="1" x14ac:dyDescent="0.25">
      <c r="A49" s="406" t="s">
        <v>84</v>
      </c>
      <c r="B49" s="313"/>
    </row>
    <row r="50" spans="1:2" ht="13.5" customHeight="1" x14ac:dyDescent="0.25">
      <c r="A50" s="3" t="s">
        <v>85</v>
      </c>
      <c r="B50" s="9" t="s">
        <v>86</v>
      </c>
    </row>
    <row r="51" spans="1:2" ht="13.5" customHeight="1" x14ac:dyDescent="0.25">
      <c r="A51" s="3" t="s">
        <v>87</v>
      </c>
      <c r="B51" s="9" t="s">
        <v>88</v>
      </c>
    </row>
    <row r="52" spans="1:2" ht="13.5" customHeight="1" x14ac:dyDescent="0.25">
      <c r="A52" s="3" t="s">
        <v>89</v>
      </c>
      <c r="B52" s="9" t="s">
        <v>90</v>
      </c>
    </row>
    <row r="53" spans="1:2" ht="13.5" customHeight="1" x14ac:dyDescent="0.25">
      <c r="A53" s="3" t="s">
        <v>91</v>
      </c>
      <c r="B53" s="9" t="s">
        <v>92</v>
      </c>
    </row>
    <row r="54" spans="1:2" ht="13.5" customHeight="1" x14ac:dyDescent="0.25">
      <c r="A54" s="3" t="s">
        <v>93</v>
      </c>
      <c r="B54" s="9" t="s">
        <v>54</v>
      </c>
    </row>
    <row r="55" spans="1:2" ht="13.5" customHeight="1" x14ac:dyDescent="0.25">
      <c r="A55" s="3" t="s">
        <v>94</v>
      </c>
      <c r="B55" s="9" t="s">
        <v>95</v>
      </c>
    </row>
    <row r="56" spans="1:2" ht="13.5" customHeight="1" x14ac:dyDescent="0.25">
      <c r="A56" s="3" t="s">
        <v>96</v>
      </c>
      <c r="B56" s="9" t="s">
        <v>97</v>
      </c>
    </row>
    <row r="57" spans="1:2" ht="24" customHeight="1" x14ac:dyDescent="0.25">
      <c r="A57" s="408" t="s">
        <v>98</v>
      </c>
      <c r="B57" s="313"/>
    </row>
    <row r="58" spans="1:2" ht="23.25" customHeight="1" x14ac:dyDescent="0.25">
      <c r="A58" s="406" t="s">
        <v>99</v>
      </c>
      <c r="B58" s="313"/>
    </row>
    <row r="59" spans="1:2" ht="13.5" customHeight="1" x14ac:dyDescent="0.25">
      <c r="A59" s="3" t="s">
        <v>100</v>
      </c>
      <c r="B59" s="13" t="s">
        <v>101</v>
      </c>
    </row>
    <row r="60" spans="1:2" ht="13.5" customHeight="1" x14ac:dyDescent="0.25">
      <c r="A60" s="3" t="s">
        <v>102</v>
      </c>
      <c r="B60" s="13" t="s">
        <v>103</v>
      </c>
    </row>
    <row r="61" spans="1:2" ht="13.5" customHeight="1" x14ac:dyDescent="0.25">
      <c r="A61" s="3" t="s">
        <v>13</v>
      </c>
      <c r="B61" s="13" t="s">
        <v>104</v>
      </c>
    </row>
    <row r="62" spans="1:2" ht="13.5" customHeight="1" x14ac:dyDescent="0.25">
      <c r="A62" s="3" t="s">
        <v>26</v>
      </c>
      <c r="B62" s="9" t="s">
        <v>105</v>
      </c>
    </row>
    <row r="63" spans="1:2" ht="13.5" customHeight="1" x14ac:dyDescent="0.25">
      <c r="A63" s="3" t="s">
        <v>28</v>
      </c>
      <c r="B63" s="9" t="s">
        <v>106</v>
      </c>
    </row>
    <row r="64" spans="1:2" ht="13.5" customHeight="1" x14ac:dyDescent="0.25">
      <c r="A64" s="3" t="s">
        <v>107</v>
      </c>
      <c r="B64" s="13" t="s">
        <v>108</v>
      </c>
    </row>
    <row r="65" spans="1:2" ht="25.5" customHeight="1" x14ac:dyDescent="0.25">
      <c r="A65" s="401" t="s">
        <v>109</v>
      </c>
      <c r="B65" s="313"/>
    </row>
    <row r="66" spans="1:2" ht="22.5" customHeight="1" x14ac:dyDescent="0.25">
      <c r="A66" s="409" t="s">
        <v>110</v>
      </c>
      <c r="B66" s="313"/>
    </row>
    <row r="67" spans="1:2" ht="93.75" customHeight="1" x14ac:dyDescent="0.25">
      <c r="A67" s="410" t="s">
        <v>111</v>
      </c>
      <c r="B67" s="313"/>
    </row>
    <row r="68" spans="1:2" ht="39.75" customHeight="1" x14ac:dyDescent="0.25">
      <c r="A68" s="3" t="s">
        <v>112</v>
      </c>
      <c r="B68" s="14" t="s">
        <v>113</v>
      </c>
    </row>
    <row r="69" spans="1:2" ht="13.5" customHeight="1" x14ac:dyDescent="0.25">
      <c r="A69" s="3" t="s">
        <v>114</v>
      </c>
      <c r="B69" s="15" t="s">
        <v>115</v>
      </c>
    </row>
    <row r="70" spans="1:2" ht="37.5" customHeight="1" x14ac:dyDescent="0.25">
      <c r="A70" s="11" t="s">
        <v>116</v>
      </c>
      <c r="B70" s="15" t="s">
        <v>117</v>
      </c>
    </row>
    <row r="71" spans="1:2" ht="37.5" customHeight="1" x14ac:dyDescent="0.25">
      <c r="A71" s="3" t="s">
        <v>118</v>
      </c>
      <c r="B71" s="15" t="s">
        <v>119</v>
      </c>
    </row>
    <row r="72" spans="1:2" ht="37.5" customHeight="1" x14ac:dyDescent="0.25">
      <c r="A72" s="11" t="s">
        <v>120</v>
      </c>
      <c r="B72" s="15" t="s">
        <v>121</v>
      </c>
    </row>
    <row r="73" spans="1:2" ht="25.5" customHeight="1" x14ac:dyDescent="0.25">
      <c r="A73" s="401" t="s">
        <v>122</v>
      </c>
      <c r="B73" s="313"/>
    </row>
    <row r="74" spans="1:2" ht="13.5" customHeight="1" x14ac:dyDescent="0.25">
      <c r="A74" s="3" t="s">
        <v>123</v>
      </c>
      <c r="B74" s="13" t="s">
        <v>124</v>
      </c>
    </row>
    <row r="75" spans="1:2" ht="13.5" customHeight="1" x14ac:dyDescent="0.25">
      <c r="A75" s="3" t="s">
        <v>125</v>
      </c>
      <c r="B75" s="13" t="s">
        <v>126</v>
      </c>
    </row>
    <row r="76" spans="1:2" ht="13.5" customHeight="1" x14ac:dyDescent="0.25">
      <c r="A76" s="3" t="s">
        <v>127</v>
      </c>
      <c r="B76" s="13" t="s">
        <v>128</v>
      </c>
    </row>
    <row r="77" spans="1:2" ht="13.5" customHeight="1" x14ac:dyDescent="0.25">
      <c r="A77" s="3" t="s">
        <v>129</v>
      </c>
      <c r="B77" s="13" t="s">
        <v>130</v>
      </c>
    </row>
    <row r="78" spans="1:2" ht="13.5" customHeight="1" x14ac:dyDescent="0.25">
      <c r="A78" s="3" t="s">
        <v>131</v>
      </c>
      <c r="B78" s="13" t="s">
        <v>132</v>
      </c>
    </row>
    <row r="79" spans="1:2" ht="13.5" customHeight="1" x14ac:dyDescent="0.25">
      <c r="A79" s="3" t="s">
        <v>133</v>
      </c>
      <c r="B79" s="13" t="s">
        <v>134</v>
      </c>
    </row>
    <row r="80" spans="1:2" ht="13.5" customHeight="1" x14ac:dyDescent="0.25">
      <c r="A80" s="3" t="s">
        <v>135</v>
      </c>
      <c r="B80" s="13" t="s">
        <v>136</v>
      </c>
    </row>
    <row r="81" spans="1:2" ht="13.5" customHeight="1" x14ac:dyDescent="0.25">
      <c r="A81" s="3" t="s">
        <v>137</v>
      </c>
      <c r="B81" s="13" t="s">
        <v>138</v>
      </c>
    </row>
    <row r="82" spans="1:2" ht="13.5" customHeight="1" x14ac:dyDescent="0.25">
      <c r="A82" s="16" t="s">
        <v>139</v>
      </c>
      <c r="B82" s="13" t="s">
        <v>140</v>
      </c>
    </row>
    <row r="83" spans="1:2" ht="13.5" customHeight="1" x14ac:dyDescent="0.25">
      <c r="A83" s="11" t="s">
        <v>141</v>
      </c>
      <c r="B83" s="13" t="s">
        <v>142</v>
      </c>
    </row>
    <row r="84" spans="1:2" ht="13.5" customHeight="1" x14ac:dyDescent="0.25">
      <c r="A84" s="3" t="s">
        <v>143</v>
      </c>
      <c r="B84" s="13" t="s">
        <v>144</v>
      </c>
    </row>
    <row r="85" spans="1:2" ht="13.5" customHeight="1" x14ac:dyDescent="0.25">
      <c r="A85" s="3" t="s">
        <v>45</v>
      </c>
      <c r="B85" s="13" t="s">
        <v>145</v>
      </c>
    </row>
    <row r="86" spans="1:2" ht="13.5" customHeight="1" x14ac:dyDescent="0.25">
      <c r="A86" s="3" t="s">
        <v>146</v>
      </c>
      <c r="B86" s="13" t="s">
        <v>147</v>
      </c>
    </row>
    <row r="87" spans="1:2" ht="13.5" customHeight="1" x14ac:dyDescent="0.25">
      <c r="A87" s="3" t="s">
        <v>148</v>
      </c>
      <c r="B87" s="13" t="s">
        <v>149</v>
      </c>
    </row>
    <row r="88" spans="1:2" ht="18" customHeight="1" x14ac:dyDescent="0.25">
      <c r="A88" s="401" t="s">
        <v>150</v>
      </c>
      <c r="B88" s="313"/>
    </row>
    <row r="89" spans="1:2" ht="13.5" customHeight="1" x14ac:dyDescent="0.25">
      <c r="A89" s="17" t="s">
        <v>151</v>
      </c>
      <c r="B89" s="18" t="s">
        <v>152</v>
      </c>
    </row>
    <row r="90" spans="1:2" ht="13.5" customHeight="1" x14ac:dyDescent="0.25">
      <c r="A90" s="17" t="s">
        <v>153</v>
      </c>
      <c r="B90" s="18" t="s">
        <v>154</v>
      </c>
    </row>
    <row r="91" spans="1:2" ht="13.5" customHeight="1" x14ac:dyDescent="0.25">
      <c r="A91" s="17" t="s">
        <v>155</v>
      </c>
      <c r="B91" s="18" t="s">
        <v>156</v>
      </c>
    </row>
    <row r="92" spans="1:2" ht="13.5" customHeight="1" x14ac:dyDescent="0.25">
      <c r="A92" s="17" t="s">
        <v>157</v>
      </c>
      <c r="B92" s="18" t="s">
        <v>158</v>
      </c>
    </row>
    <row r="93" spans="1:2" ht="13.5" customHeight="1" x14ac:dyDescent="0.25">
      <c r="A93" s="402" t="s">
        <v>159</v>
      </c>
      <c r="B93" s="403"/>
    </row>
  </sheetData>
  <mergeCells count="15">
    <mergeCell ref="A73:B73"/>
    <mergeCell ref="A88:B88"/>
    <mergeCell ref="A93:B93"/>
    <mergeCell ref="A1:B1"/>
    <mergeCell ref="A2:B2"/>
    <mergeCell ref="A7:B7"/>
    <mergeCell ref="A22:B22"/>
    <mergeCell ref="A33:B33"/>
    <mergeCell ref="A40:B40"/>
    <mergeCell ref="A49:B49"/>
    <mergeCell ref="A57:B57"/>
    <mergeCell ref="A58:B58"/>
    <mergeCell ref="A65:B65"/>
    <mergeCell ref="A66:B66"/>
    <mergeCell ref="A67:B67"/>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G37"/>
  <sheetViews>
    <sheetView view="pageBreakPreview" topLeftCell="A6" zoomScale="60" zoomScaleNormal="100" workbookViewId="0">
      <selection activeCell="G10" sqref="G9:G10"/>
    </sheetView>
  </sheetViews>
  <sheetFormatPr baseColWidth="10" defaultColWidth="14.42578125" defaultRowHeight="15" customHeight="1" x14ac:dyDescent="0.25"/>
  <cols>
    <col min="1" max="1" width="17.7109375" customWidth="1"/>
    <col min="2" max="2" width="15.42578125" customWidth="1"/>
    <col min="3" max="3" width="25.42578125" customWidth="1"/>
    <col min="4" max="4" width="56.42578125" customWidth="1"/>
    <col min="5" max="5" width="34" customWidth="1"/>
    <col min="6" max="26" width="11.42578125" customWidth="1"/>
  </cols>
  <sheetData>
    <row r="1" spans="1:7" ht="22.5" customHeight="1" x14ac:dyDescent="0.25">
      <c r="A1" s="525"/>
      <c r="B1" s="373" t="s">
        <v>160</v>
      </c>
      <c r="C1" s="374"/>
      <c r="D1" s="363"/>
      <c r="E1" s="375" t="s">
        <v>161</v>
      </c>
      <c r="F1" s="340"/>
      <c r="G1" s="326"/>
    </row>
    <row r="2" spans="1:7" ht="22.5" customHeight="1" x14ac:dyDescent="0.25">
      <c r="A2" s="383"/>
      <c r="B2" s="376" t="s">
        <v>162</v>
      </c>
      <c r="C2" s="377"/>
      <c r="D2" s="378"/>
      <c r="E2" s="375" t="s">
        <v>163</v>
      </c>
      <c r="F2" s="340"/>
      <c r="G2" s="326"/>
    </row>
    <row r="3" spans="1:7" ht="31.5" customHeight="1" x14ac:dyDescent="0.25">
      <c r="A3" s="383"/>
      <c r="B3" s="526" t="s">
        <v>0</v>
      </c>
      <c r="C3" s="377"/>
      <c r="D3" s="378"/>
      <c r="E3" s="375" t="s">
        <v>164</v>
      </c>
      <c r="F3" s="340"/>
      <c r="G3" s="326"/>
    </row>
    <row r="4" spans="1:7" ht="22.5" customHeight="1" x14ac:dyDescent="0.25">
      <c r="A4" s="324"/>
      <c r="B4" s="524" t="s">
        <v>340</v>
      </c>
      <c r="C4" s="380"/>
      <c r="D4" s="346"/>
      <c r="E4" s="375" t="s">
        <v>341</v>
      </c>
      <c r="F4" s="340"/>
      <c r="G4" s="326"/>
    </row>
    <row r="5" spans="1:7" x14ac:dyDescent="0.25">
      <c r="A5" s="54"/>
      <c r="B5" s="54"/>
      <c r="C5" s="54"/>
      <c r="D5" s="54"/>
      <c r="E5" s="54"/>
      <c r="F5" s="236"/>
      <c r="G5" s="236"/>
    </row>
    <row r="6" spans="1:7" ht="27.75" customHeight="1" x14ac:dyDescent="0.25">
      <c r="A6" s="368" t="s">
        <v>167</v>
      </c>
      <c r="B6" s="519"/>
      <c r="C6" s="359"/>
      <c r="D6" s="340"/>
      <c r="E6" s="326"/>
      <c r="F6" s="32"/>
      <c r="G6" s="32"/>
    </row>
    <row r="7" spans="1:7" ht="20.25" customHeight="1" x14ac:dyDescent="0.25">
      <c r="A7" s="473" t="s">
        <v>342</v>
      </c>
      <c r="B7" s="474"/>
      <c r="C7" s="474"/>
      <c r="D7" s="474"/>
      <c r="E7" s="475"/>
      <c r="F7" s="236"/>
      <c r="G7" s="236"/>
    </row>
    <row r="8" spans="1:7" ht="45.75" customHeight="1" x14ac:dyDescent="0.25">
      <c r="A8" s="238" t="s">
        <v>151</v>
      </c>
      <c r="B8" s="238" t="s">
        <v>153</v>
      </c>
      <c r="C8" s="239" t="s">
        <v>155</v>
      </c>
      <c r="D8" s="520" t="s">
        <v>157</v>
      </c>
      <c r="E8" s="521"/>
    </row>
    <row r="9" spans="1:7" ht="106.15" customHeight="1" x14ac:dyDescent="0.25">
      <c r="A9" s="240">
        <v>46099</v>
      </c>
      <c r="B9" s="263">
        <v>46101</v>
      </c>
      <c r="C9" s="151" t="s">
        <v>387</v>
      </c>
      <c r="D9" s="522" t="s">
        <v>388</v>
      </c>
      <c r="E9" s="523"/>
    </row>
    <row r="10" spans="1:7" ht="28.5" x14ac:dyDescent="0.25">
      <c r="A10" s="240">
        <v>46110</v>
      </c>
      <c r="B10" s="240">
        <v>46110</v>
      </c>
      <c r="C10" s="153" t="s">
        <v>389</v>
      </c>
      <c r="D10" s="516" t="s">
        <v>391</v>
      </c>
      <c r="E10" s="517"/>
    </row>
    <row r="11" spans="1:7" ht="46.9" customHeight="1" x14ac:dyDescent="0.25">
      <c r="A11" s="240">
        <v>46178</v>
      </c>
      <c r="B11" s="240">
        <v>46178</v>
      </c>
      <c r="C11" s="153" t="s">
        <v>441</v>
      </c>
      <c r="D11" s="516" t="s">
        <v>442</v>
      </c>
      <c r="E11" s="517"/>
    </row>
    <row r="12" spans="1:7" x14ac:dyDescent="0.25">
      <c r="A12" s="241"/>
      <c r="B12" s="242"/>
      <c r="C12" s="153"/>
      <c r="D12" s="341"/>
      <c r="E12" s="518"/>
    </row>
    <row r="13" spans="1:7" x14ac:dyDescent="0.25">
      <c r="A13" s="243"/>
      <c r="B13" s="242"/>
      <c r="C13" s="153"/>
      <c r="D13" s="341"/>
      <c r="E13" s="518"/>
    </row>
    <row r="14" spans="1:7" x14ac:dyDescent="0.25">
      <c r="A14" s="243"/>
      <c r="B14" s="242"/>
      <c r="C14" s="244"/>
      <c r="D14" s="341"/>
      <c r="E14" s="518"/>
    </row>
    <row r="15" spans="1:7" x14ac:dyDescent="0.25">
      <c r="A15" s="307"/>
      <c r="B15" s="308"/>
      <c r="C15" s="309"/>
      <c r="D15" s="514"/>
      <c r="E15" s="515"/>
      <c r="F15" s="255"/>
      <c r="G15" s="255"/>
    </row>
    <row r="16" spans="1:7" x14ac:dyDescent="0.25">
      <c r="A16" s="310"/>
      <c r="B16" s="310"/>
      <c r="C16" s="311"/>
      <c r="D16" s="513"/>
      <c r="E16" s="505"/>
      <c r="F16" s="255"/>
      <c r="G16" s="255"/>
    </row>
    <row r="17" spans="1:7" x14ac:dyDescent="0.25">
      <c r="A17" s="255"/>
      <c r="B17" s="255"/>
      <c r="C17" s="255"/>
      <c r="D17" s="513"/>
      <c r="E17" s="505"/>
      <c r="F17" s="255"/>
      <c r="G17" s="255"/>
    </row>
    <row r="18" spans="1:7" x14ac:dyDescent="0.25">
      <c r="A18" s="255"/>
      <c r="B18" s="255"/>
      <c r="C18" s="255"/>
      <c r="D18" s="513"/>
      <c r="E18" s="505"/>
      <c r="F18" s="255"/>
      <c r="G18" s="255"/>
    </row>
    <row r="19" spans="1:7" x14ac:dyDescent="0.25">
      <c r="A19" s="255"/>
      <c r="B19" s="255"/>
      <c r="C19" s="255"/>
      <c r="D19" s="513"/>
      <c r="E19" s="505"/>
      <c r="F19" s="255"/>
      <c r="G19" s="255"/>
    </row>
    <row r="20" spans="1:7" x14ac:dyDescent="0.25">
      <c r="A20" s="255"/>
      <c r="B20" s="255"/>
      <c r="C20" s="255"/>
      <c r="D20" s="513"/>
      <c r="E20" s="505"/>
      <c r="F20" s="255"/>
      <c r="G20" s="255"/>
    </row>
    <row r="21" spans="1:7" ht="15.75" customHeight="1" x14ac:dyDescent="0.25">
      <c r="A21" s="255"/>
      <c r="B21" s="255"/>
      <c r="C21" s="255"/>
      <c r="D21" s="513"/>
      <c r="E21" s="505"/>
      <c r="F21" s="255"/>
      <c r="G21" s="255"/>
    </row>
    <row r="22" spans="1:7" ht="15.75" customHeight="1" x14ac:dyDescent="0.25">
      <c r="A22" s="255"/>
      <c r="B22" s="255"/>
      <c r="C22" s="255"/>
      <c r="D22" s="513"/>
      <c r="E22" s="505"/>
      <c r="F22" s="255"/>
      <c r="G22" s="255"/>
    </row>
    <row r="23" spans="1:7" ht="15.75" customHeight="1" x14ac:dyDescent="0.25">
      <c r="A23" s="255"/>
      <c r="B23" s="255"/>
      <c r="C23" s="255"/>
      <c r="D23" s="513"/>
      <c r="E23" s="505"/>
      <c r="F23" s="255"/>
      <c r="G23" s="255"/>
    </row>
    <row r="24" spans="1:7" ht="15.75" customHeight="1" x14ac:dyDescent="0.25">
      <c r="A24" s="255"/>
      <c r="B24" s="255"/>
      <c r="C24" s="255"/>
      <c r="D24" s="513"/>
      <c r="E24" s="505"/>
      <c r="F24" s="255"/>
      <c r="G24" s="255"/>
    </row>
    <row r="25" spans="1:7" ht="15.75" customHeight="1" x14ac:dyDescent="0.25">
      <c r="A25" s="255"/>
      <c r="B25" s="255"/>
      <c r="C25" s="255"/>
      <c r="D25" s="513"/>
      <c r="E25" s="505"/>
      <c r="F25" s="255"/>
      <c r="G25" s="255"/>
    </row>
    <row r="26" spans="1:7" ht="15.75" customHeight="1" x14ac:dyDescent="0.25">
      <c r="A26" s="255"/>
      <c r="B26" s="255"/>
      <c r="C26" s="255"/>
      <c r="D26" s="513"/>
      <c r="E26" s="505"/>
      <c r="F26" s="255"/>
      <c r="G26" s="255"/>
    </row>
    <row r="27" spans="1:7" ht="15.75" customHeight="1" x14ac:dyDescent="0.25">
      <c r="A27" s="255"/>
      <c r="B27" s="255"/>
      <c r="C27" s="255"/>
      <c r="D27" s="513"/>
      <c r="E27" s="505"/>
      <c r="F27" s="255"/>
      <c r="G27" s="255"/>
    </row>
    <row r="28" spans="1:7" ht="15.75" customHeight="1" x14ac:dyDescent="0.25">
      <c r="A28" s="255"/>
      <c r="B28" s="255"/>
      <c r="C28" s="255"/>
      <c r="D28" s="513"/>
      <c r="E28" s="505"/>
      <c r="F28" s="255"/>
      <c r="G28" s="255"/>
    </row>
    <row r="29" spans="1:7" ht="15.75" customHeight="1" x14ac:dyDescent="0.25">
      <c r="A29" s="255"/>
      <c r="B29" s="255"/>
      <c r="C29" s="255"/>
      <c r="D29" s="513"/>
      <c r="E29" s="505"/>
      <c r="F29" s="255"/>
      <c r="G29" s="255"/>
    </row>
    <row r="30" spans="1:7" ht="15.75" customHeight="1" x14ac:dyDescent="0.25">
      <c r="A30" s="255"/>
      <c r="B30" s="255"/>
      <c r="C30" s="255"/>
      <c r="D30" s="513"/>
      <c r="E30" s="505"/>
      <c r="F30" s="255"/>
      <c r="G30" s="255"/>
    </row>
    <row r="31" spans="1:7" ht="15.75" customHeight="1" x14ac:dyDescent="0.25">
      <c r="A31" s="255"/>
      <c r="B31" s="255"/>
      <c r="C31" s="255"/>
      <c r="D31" s="513"/>
      <c r="E31" s="505"/>
      <c r="F31" s="255"/>
      <c r="G31" s="255"/>
    </row>
    <row r="32" spans="1:7" ht="15.75" customHeight="1" x14ac:dyDescent="0.25">
      <c r="A32" s="255"/>
      <c r="B32" s="255"/>
      <c r="C32" s="255"/>
      <c r="D32" s="513"/>
      <c r="E32" s="505"/>
      <c r="F32" s="255"/>
      <c r="G32" s="255"/>
    </row>
    <row r="33" spans="1:7" ht="15.75" customHeight="1" x14ac:dyDescent="0.25">
      <c r="A33" s="255"/>
      <c r="B33" s="255"/>
      <c r="C33" s="255"/>
      <c r="D33" s="513"/>
      <c r="E33" s="505"/>
      <c r="F33" s="255"/>
      <c r="G33" s="255"/>
    </row>
    <row r="34" spans="1:7" ht="15.75" customHeight="1" x14ac:dyDescent="0.25">
      <c r="A34" s="255"/>
      <c r="B34" s="255"/>
      <c r="C34" s="255"/>
      <c r="D34" s="513"/>
      <c r="E34" s="505"/>
      <c r="F34" s="255"/>
      <c r="G34" s="255"/>
    </row>
    <row r="35" spans="1:7" ht="15.75" customHeight="1" x14ac:dyDescent="0.25">
      <c r="A35" s="255"/>
      <c r="B35" s="255"/>
      <c r="C35" s="255"/>
      <c r="D35" s="513"/>
      <c r="E35" s="505"/>
      <c r="F35" s="255"/>
      <c r="G35" s="255"/>
    </row>
    <row r="36" spans="1:7" ht="15.75" customHeight="1" x14ac:dyDescent="0.25">
      <c r="A36" s="255"/>
      <c r="B36" s="255"/>
      <c r="C36" s="255"/>
      <c r="D36" s="513"/>
      <c r="E36" s="505"/>
      <c r="F36" s="255"/>
      <c r="G36" s="255"/>
    </row>
    <row r="37" spans="1:7" ht="15" customHeight="1" x14ac:dyDescent="0.25">
      <c r="A37" s="255"/>
      <c r="B37" s="255"/>
      <c r="C37" s="255"/>
      <c r="D37" s="255"/>
      <c r="E37" s="255"/>
      <c r="F37" s="255"/>
      <c r="G37" s="255"/>
    </row>
  </sheetData>
  <mergeCells count="41">
    <mergeCell ref="B4:D4"/>
    <mergeCell ref="E4:G4"/>
    <mergeCell ref="A1:A4"/>
    <mergeCell ref="B1:D1"/>
    <mergeCell ref="E1:G1"/>
    <mergeCell ref="B2:D2"/>
    <mergeCell ref="E2:G2"/>
    <mergeCell ref="B3:D3"/>
    <mergeCell ref="E3:G3"/>
    <mergeCell ref="A6:B6"/>
    <mergeCell ref="C6:E6"/>
    <mergeCell ref="A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33:E33"/>
    <mergeCell ref="D34:E34"/>
    <mergeCell ref="D35:E35"/>
    <mergeCell ref="D36:E36"/>
    <mergeCell ref="D26:E26"/>
    <mergeCell ref="D27:E27"/>
    <mergeCell ref="D28:E28"/>
    <mergeCell ref="D29:E29"/>
    <mergeCell ref="D30:E30"/>
    <mergeCell ref="D31:E31"/>
    <mergeCell ref="D32:E32"/>
  </mergeCells>
  <pageMargins left="0.7" right="0.7" top="0.75" bottom="0.75" header="0" footer="0"/>
  <pageSetup scale="71"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5B8B7"/>
    <pageSetUpPr fitToPage="1"/>
  </sheetPr>
  <dimension ref="A1:U116"/>
  <sheetViews>
    <sheetView showGridLines="0" view="pageBreakPreview" topLeftCell="D88" zoomScale="70" zoomScaleNormal="80" zoomScaleSheetLayoutView="70" workbookViewId="0">
      <selection activeCell="H91" sqref="H91:I91"/>
    </sheetView>
  </sheetViews>
  <sheetFormatPr baseColWidth="10" defaultColWidth="14.42578125" defaultRowHeight="15" customHeight="1" x14ac:dyDescent="0.25"/>
  <cols>
    <col min="1" max="1" width="49.7109375" customWidth="1"/>
    <col min="2" max="2" width="64.5703125" customWidth="1"/>
    <col min="3" max="3" width="61" customWidth="1"/>
    <col min="4" max="4" width="68.28515625" customWidth="1"/>
    <col min="5" max="5" width="75.5703125" customWidth="1"/>
    <col min="6" max="6" width="43" customWidth="1"/>
    <col min="7" max="7" width="35.28515625" customWidth="1"/>
    <col min="8" max="8" width="35.7109375" customWidth="1"/>
    <col min="9" max="9" width="42.140625" customWidth="1"/>
    <col min="10" max="10" width="43" customWidth="1"/>
    <col min="11" max="11" width="37.7109375" customWidth="1"/>
    <col min="12" max="13" width="24.28515625" customWidth="1"/>
    <col min="14" max="14" width="27.140625" customWidth="1"/>
    <col min="15" max="15" width="18.140625" customWidth="1"/>
    <col min="16" max="20" width="10.85546875" customWidth="1"/>
    <col min="21" max="21" width="44.28515625" style="255" customWidth="1"/>
    <col min="22" max="26" width="10.85546875" customWidth="1"/>
  </cols>
  <sheetData>
    <row r="1" spans="1:15" ht="21.75" customHeight="1" x14ac:dyDescent="0.25">
      <c r="A1" s="371"/>
      <c r="B1" s="373" t="s">
        <v>160</v>
      </c>
      <c r="C1" s="374"/>
      <c r="D1" s="374"/>
      <c r="E1" s="374"/>
      <c r="F1" s="374"/>
      <c r="G1" s="374"/>
      <c r="H1" s="374"/>
      <c r="I1" s="374"/>
      <c r="J1" s="374"/>
      <c r="K1" s="374"/>
      <c r="L1" s="363"/>
      <c r="M1" s="375" t="s">
        <v>161</v>
      </c>
      <c r="N1" s="340"/>
      <c r="O1" s="326"/>
    </row>
    <row r="2" spans="1:15" ht="18" customHeight="1" x14ac:dyDescent="0.25">
      <c r="A2" s="372"/>
      <c r="B2" s="376" t="s">
        <v>162</v>
      </c>
      <c r="C2" s="377"/>
      <c r="D2" s="377"/>
      <c r="E2" s="377"/>
      <c r="F2" s="377"/>
      <c r="G2" s="377"/>
      <c r="H2" s="377"/>
      <c r="I2" s="377"/>
      <c r="J2" s="377"/>
      <c r="K2" s="377"/>
      <c r="L2" s="378"/>
      <c r="M2" s="375" t="s">
        <v>163</v>
      </c>
      <c r="N2" s="340"/>
      <c r="O2" s="326"/>
    </row>
    <row r="3" spans="1:15" ht="19.5" customHeight="1" x14ac:dyDescent="0.25">
      <c r="A3" s="372"/>
      <c r="B3" s="376" t="s">
        <v>0</v>
      </c>
      <c r="C3" s="377"/>
      <c r="D3" s="377"/>
      <c r="E3" s="377"/>
      <c r="F3" s="377"/>
      <c r="G3" s="377"/>
      <c r="H3" s="377"/>
      <c r="I3" s="377"/>
      <c r="J3" s="377"/>
      <c r="K3" s="377"/>
      <c r="L3" s="378"/>
      <c r="M3" s="375" t="s">
        <v>164</v>
      </c>
      <c r="N3" s="340"/>
      <c r="O3" s="326"/>
    </row>
    <row r="4" spans="1:15" ht="21.75" customHeight="1" x14ac:dyDescent="0.25">
      <c r="A4" s="364"/>
      <c r="B4" s="379" t="s">
        <v>165</v>
      </c>
      <c r="C4" s="380"/>
      <c r="D4" s="380"/>
      <c r="E4" s="380"/>
      <c r="F4" s="380"/>
      <c r="G4" s="380"/>
      <c r="H4" s="380"/>
      <c r="I4" s="380"/>
      <c r="J4" s="380"/>
      <c r="K4" s="380"/>
      <c r="L4" s="346"/>
      <c r="M4" s="375" t="s">
        <v>166</v>
      </c>
      <c r="N4" s="340"/>
      <c r="O4" s="326"/>
    </row>
    <row r="5" spans="1:15" ht="15.75" customHeight="1" x14ac:dyDescent="0.25">
      <c r="A5" s="20"/>
      <c r="B5" s="21"/>
      <c r="C5" s="21"/>
      <c r="D5" s="21"/>
      <c r="E5" s="21"/>
      <c r="F5" s="21"/>
      <c r="G5" s="21"/>
      <c r="H5" s="21"/>
      <c r="I5" s="21"/>
      <c r="J5" s="21"/>
      <c r="K5" s="21"/>
      <c r="L5" s="21"/>
      <c r="M5" s="22"/>
      <c r="N5" s="22"/>
      <c r="O5" s="22"/>
    </row>
    <row r="6" spans="1:15" ht="39.75" customHeight="1" x14ac:dyDescent="0.25">
      <c r="A6" s="23" t="s">
        <v>167</v>
      </c>
      <c r="B6" s="359" t="s">
        <v>225</v>
      </c>
      <c r="C6" s="340"/>
      <c r="D6" s="340"/>
      <c r="E6" s="340"/>
      <c r="F6" s="340"/>
      <c r="G6" s="340"/>
      <c r="H6" s="340"/>
      <c r="I6" s="340"/>
      <c r="J6" s="340"/>
      <c r="K6" s="326"/>
      <c r="L6" s="24" t="s">
        <v>168</v>
      </c>
      <c r="M6" s="381">
        <v>2024110010309</v>
      </c>
      <c r="N6" s="340"/>
      <c r="O6" s="326"/>
    </row>
    <row r="7" spans="1:15" ht="18" customHeight="1" x14ac:dyDescent="0.25">
      <c r="A7" s="20"/>
      <c r="B7" s="21"/>
      <c r="C7" s="21"/>
      <c r="D7" s="21"/>
      <c r="E7" s="21"/>
      <c r="F7" s="21"/>
      <c r="G7" s="21"/>
      <c r="H7" s="21"/>
      <c r="I7" s="21"/>
      <c r="J7" s="21"/>
      <c r="K7" s="21"/>
      <c r="L7" s="21"/>
      <c r="M7" s="22"/>
      <c r="N7" s="22"/>
      <c r="O7" s="22"/>
    </row>
    <row r="8" spans="1:15" ht="21.75" customHeight="1" x14ac:dyDescent="0.25">
      <c r="A8" s="382" t="s">
        <v>6</v>
      </c>
      <c r="B8" s="24" t="s">
        <v>169</v>
      </c>
      <c r="C8" s="25"/>
      <c r="D8" s="24" t="s">
        <v>171</v>
      </c>
      <c r="E8" s="25"/>
      <c r="F8" s="24" t="s">
        <v>172</v>
      </c>
      <c r="G8" s="25"/>
      <c r="H8" s="24" t="s">
        <v>173</v>
      </c>
      <c r="I8" s="25"/>
      <c r="J8" s="384" t="s">
        <v>8</v>
      </c>
      <c r="K8" s="363"/>
      <c r="L8" s="27" t="s">
        <v>174</v>
      </c>
      <c r="M8" s="359"/>
      <c r="N8" s="340"/>
      <c r="O8" s="326"/>
    </row>
    <row r="9" spans="1:15" ht="21.75" customHeight="1" x14ac:dyDescent="0.25">
      <c r="A9" s="383"/>
      <c r="B9" s="28" t="s">
        <v>175</v>
      </c>
      <c r="C9" s="29"/>
      <c r="D9" s="24" t="s">
        <v>176</v>
      </c>
      <c r="E9" s="29" t="s">
        <v>170</v>
      </c>
      <c r="F9" s="24" t="s">
        <v>177</v>
      </c>
      <c r="G9" s="30"/>
      <c r="H9" s="24" t="s">
        <v>178</v>
      </c>
      <c r="I9" s="26"/>
      <c r="J9" s="385"/>
      <c r="K9" s="378"/>
      <c r="L9" s="27" t="s">
        <v>179</v>
      </c>
      <c r="M9" s="359"/>
      <c r="N9" s="340"/>
      <c r="O9" s="326"/>
    </row>
    <row r="10" spans="1:15" ht="21.75" customHeight="1" x14ac:dyDescent="0.25">
      <c r="A10" s="324"/>
      <c r="B10" s="24" t="s">
        <v>180</v>
      </c>
      <c r="C10" s="25"/>
      <c r="D10" s="24" t="s">
        <v>181</v>
      </c>
      <c r="E10" s="30"/>
      <c r="F10" s="24" t="s">
        <v>182</v>
      </c>
      <c r="G10" s="30"/>
      <c r="H10" s="24" t="s">
        <v>183</v>
      </c>
      <c r="I10" s="26"/>
      <c r="J10" s="386"/>
      <c r="K10" s="346"/>
      <c r="L10" s="27" t="s">
        <v>184</v>
      </c>
      <c r="M10" s="359" t="s">
        <v>170</v>
      </c>
      <c r="N10" s="340"/>
      <c r="O10" s="326"/>
    </row>
    <row r="11" spans="1:15" ht="15" customHeight="1" x14ac:dyDescent="0.25">
      <c r="A11" s="31"/>
      <c r="B11" s="32"/>
      <c r="C11" s="32"/>
      <c r="D11" s="33"/>
      <c r="E11" s="34"/>
      <c r="F11" s="34"/>
      <c r="G11" s="34"/>
      <c r="H11" s="34"/>
      <c r="I11" s="35"/>
      <c r="J11" s="35"/>
      <c r="K11" s="32"/>
      <c r="L11" s="32"/>
      <c r="M11" s="32"/>
      <c r="N11" s="32"/>
      <c r="O11" s="32"/>
    </row>
    <row r="12" spans="1:15" ht="15" customHeight="1" x14ac:dyDescent="0.25">
      <c r="A12" s="387" t="s">
        <v>185</v>
      </c>
      <c r="B12" s="390" t="s">
        <v>186</v>
      </c>
      <c r="C12" s="374"/>
      <c r="D12" s="374"/>
      <c r="E12" s="374"/>
      <c r="F12" s="374"/>
      <c r="G12" s="374"/>
      <c r="H12" s="374"/>
      <c r="I12" s="374"/>
      <c r="J12" s="374"/>
      <c r="K12" s="374"/>
      <c r="L12" s="374"/>
      <c r="M12" s="374"/>
      <c r="N12" s="374"/>
      <c r="O12" s="363"/>
    </row>
    <row r="13" spans="1:15" ht="15" customHeight="1" x14ac:dyDescent="0.25">
      <c r="A13" s="388"/>
      <c r="B13" s="372"/>
      <c r="C13" s="377"/>
      <c r="D13" s="377"/>
      <c r="E13" s="377"/>
      <c r="F13" s="377"/>
      <c r="G13" s="377"/>
      <c r="H13" s="377"/>
      <c r="I13" s="377"/>
      <c r="J13" s="377"/>
      <c r="K13" s="377"/>
      <c r="L13" s="377"/>
      <c r="M13" s="377"/>
      <c r="N13" s="377"/>
      <c r="O13" s="378"/>
    </row>
    <row r="14" spans="1:15" ht="15" customHeight="1" x14ac:dyDescent="0.25">
      <c r="A14" s="389"/>
      <c r="B14" s="364"/>
      <c r="C14" s="380"/>
      <c r="D14" s="380"/>
      <c r="E14" s="380"/>
      <c r="F14" s="380"/>
      <c r="G14" s="380"/>
      <c r="H14" s="380"/>
      <c r="I14" s="380"/>
      <c r="J14" s="380"/>
      <c r="K14" s="380"/>
      <c r="L14" s="380"/>
      <c r="M14" s="380"/>
      <c r="N14" s="380"/>
      <c r="O14" s="346"/>
    </row>
    <row r="15" spans="1:15" ht="9" customHeight="1" x14ac:dyDescent="0.25">
      <c r="A15" s="36"/>
      <c r="B15" s="37"/>
      <c r="C15" s="38"/>
      <c r="D15" s="38"/>
      <c r="E15" s="38"/>
      <c r="F15" s="38"/>
      <c r="G15" s="39"/>
      <c r="H15" s="39"/>
      <c r="I15" s="39"/>
      <c r="J15" s="39"/>
      <c r="K15" s="39"/>
      <c r="L15" s="40"/>
      <c r="M15" s="40"/>
      <c r="N15" s="40"/>
      <c r="O15" s="40"/>
    </row>
    <row r="16" spans="1:15" ht="37.5" customHeight="1" x14ac:dyDescent="0.25">
      <c r="A16" s="23" t="s">
        <v>13</v>
      </c>
      <c r="B16" s="359" t="s">
        <v>187</v>
      </c>
      <c r="C16" s="340"/>
      <c r="D16" s="340"/>
      <c r="E16" s="340"/>
      <c r="F16" s="326"/>
      <c r="G16" s="391" t="s">
        <v>15</v>
      </c>
      <c r="H16" s="326"/>
      <c r="I16" s="359" t="s">
        <v>188</v>
      </c>
      <c r="J16" s="340"/>
      <c r="K16" s="340"/>
      <c r="L16" s="340"/>
      <c r="M16" s="340"/>
      <c r="N16" s="340"/>
      <c r="O16" s="326"/>
    </row>
    <row r="17" spans="1:15" ht="9" customHeight="1" x14ac:dyDescent="0.25">
      <c r="A17" s="36"/>
      <c r="B17" s="39"/>
      <c r="C17" s="38"/>
      <c r="D17" s="38"/>
      <c r="E17" s="38"/>
      <c r="F17" s="38"/>
      <c r="G17" s="39"/>
      <c r="H17" s="39"/>
      <c r="I17" s="39"/>
      <c r="J17" s="39"/>
      <c r="K17" s="39"/>
      <c r="L17" s="40"/>
      <c r="M17" s="40"/>
      <c r="N17" s="40"/>
      <c r="O17" s="40"/>
    </row>
    <row r="18" spans="1:15" ht="56.25" customHeight="1" x14ac:dyDescent="0.25">
      <c r="A18" s="23" t="s">
        <v>17</v>
      </c>
      <c r="B18" s="359" t="s">
        <v>189</v>
      </c>
      <c r="C18" s="340"/>
      <c r="D18" s="340"/>
      <c r="E18" s="326"/>
      <c r="F18" s="23" t="s">
        <v>19</v>
      </c>
      <c r="G18" s="360" t="s">
        <v>190</v>
      </c>
      <c r="H18" s="340"/>
      <c r="I18" s="326"/>
      <c r="J18" s="23" t="s">
        <v>21</v>
      </c>
      <c r="K18" s="359" t="s">
        <v>191</v>
      </c>
      <c r="L18" s="340"/>
      <c r="M18" s="340"/>
      <c r="N18" s="340"/>
      <c r="O18" s="326"/>
    </row>
    <row r="19" spans="1:15" ht="9" customHeight="1" x14ac:dyDescent="0.25">
      <c r="A19" s="43"/>
      <c r="B19" s="44"/>
      <c r="C19" s="365"/>
      <c r="D19" s="366"/>
      <c r="E19" s="366"/>
      <c r="F19" s="366"/>
      <c r="G19" s="366"/>
      <c r="H19" s="366"/>
      <c r="I19" s="366"/>
      <c r="J19" s="366"/>
      <c r="K19" s="366"/>
      <c r="L19" s="366"/>
      <c r="M19" s="366"/>
      <c r="N19" s="366"/>
      <c r="O19" s="367"/>
    </row>
    <row r="20" spans="1:15" ht="16.5" customHeight="1" x14ac:dyDescent="0.25">
      <c r="A20" s="45"/>
      <c r="B20" s="46"/>
      <c r="C20" s="46"/>
      <c r="D20" s="46"/>
      <c r="E20" s="46"/>
      <c r="F20" s="46"/>
      <c r="G20" s="46"/>
      <c r="H20" s="46"/>
      <c r="I20" s="46"/>
      <c r="J20" s="46"/>
      <c r="K20" s="46"/>
      <c r="L20" s="46"/>
      <c r="M20" s="46"/>
      <c r="N20" s="46"/>
      <c r="O20" s="46"/>
    </row>
    <row r="21" spans="1:15" ht="31.5" customHeight="1" x14ac:dyDescent="0.25">
      <c r="A21" s="368" t="s">
        <v>23</v>
      </c>
      <c r="B21" s="340"/>
      <c r="C21" s="340"/>
      <c r="D21" s="340"/>
      <c r="E21" s="340"/>
      <c r="F21" s="340"/>
      <c r="G21" s="340"/>
      <c r="H21" s="340"/>
      <c r="I21" s="340"/>
      <c r="J21" s="340"/>
      <c r="K21" s="340"/>
      <c r="L21" s="340"/>
      <c r="M21" s="340"/>
      <c r="N21" s="340"/>
      <c r="O21" s="326"/>
    </row>
    <row r="22" spans="1:15" ht="31.5" customHeight="1" x14ac:dyDescent="0.25">
      <c r="A22" s="368" t="s">
        <v>192</v>
      </c>
      <c r="B22" s="340"/>
      <c r="C22" s="340"/>
      <c r="D22" s="340"/>
      <c r="E22" s="340"/>
      <c r="F22" s="340"/>
      <c r="G22" s="340"/>
      <c r="H22" s="340"/>
      <c r="I22" s="340"/>
      <c r="J22" s="340"/>
      <c r="K22" s="340"/>
      <c r="L22" s="340"/>
      <c r="M22" s="340"/>
      <c r="N22" s="340"/>
      <c r="O22" s="326"/>
    </row>
    <row r="23" spans="1:15" ht="31.5" customHeight="1" thickBot="1" x14ac:dyDescent="0.3">
      <c r="A23" s="47"/>
      <c r="B23" s="48" t="s">
        <v>169</v>
      </c>
      <c r="C23" s="48" t="s">
        <v>171</v>
      </c>
      <c r="D23" s="48" t="s">
        <v>172</v>
      </c>
      <c r="E23" s="48" t="s">
        <v>173</v>
      </c>
      <c r="F23" s="48" t="s">
        <v>175</v>
      </c>
      <c r="G23" s="48" t="s">
        <v>176</v>
      </c>
      <c r="H23" s="48" t="s">
        <v>177</v>
      </c>
      <c r="I23" s="48" t="s">
        <v>178</v>
      </c>
      <c r="J23" s="48" t="s">
        <v>180</v>
      </c>
      <c r="K23" s="48" t="s">
        <v>181</v>
      </c>
      <c r="L23" s="48" t="s">
        <v>182</v>
      </c>
      <c r="M23" s="48" t="s">
        <v>183</v>
      </c>
      <c r="N23" s="49" t="s">
        <v>193</v>
      </c>
      <c r="O23" s="49" t="s">
        <v>194</v>
      </c>
    </row>
    <row r="24" spans="1:15" ht="31.5" customHeight="1" x14ac:dyDescent="0.25">
      <c r="A24" s="50" t="s">
        <v>24</v>
      </c>
      <c r="B24" s="51">
        <v>8839194000</v>
      </c>
      <c r="C24" s="51">
        <v>0</v>
      </c>
      <c r="D24" s="268">
        <f>32835000-697972</f>
        <v>32137028</v>
      </c>
      <c r="E24" s="256">
        <v>74470000</v>
      </c>
      <c r="F24" s="285">
        <v>0</v>
      </c>
      <c r="G24" s="256">
        <v>333130000</v>
      </c>
      <c r="H24" s="51"/>
      <c r="I24" s="51"/>
      <c r="J24" s="51">
        <v>21855000</v>
      </c>
      <c r="K24" s="51">
        <v>24720000</v>
      </c>
      <c r="L24" s="51"/>
      <c r="M24" s="51"/>
      <c r="N24" s="286">
        <f t="shared" ref="N24:N29" si="0">SUM(B24:M24)</f>
        <v>9325506028</v>
      </c>
      <c r="O24" s="287">
        <v>1</v>
      </c>
    </row>
    <row r="25" spans="1:15" ht="31.5" customHeight="1" x14ac:dyDescent="0.25">
      <c r="A25" s="50" t="s">
        <v>26</v>
      </c>
      <c r="B25" s="51">
        <v>8751319541</v>
      </c>
      <c r="C25" s="51">
        <v>40455355</v>
      </c>
      <c r="D25" s="268">
        <v>-16182729</v>
      </c>
      <c r="E25" s="256">
        <v>249418671</v>
      </c>
      <c r="F25" s="285">
        <v>1207181</v>
      </c>
      <c r="G25" s="295">
        <v>30043112</v>
      </c>
      <c r="H25" s="51"/>
      <c r="I25" s="51"/>
      <c r="J25" s="51"/>
      <c r="K25" s="51"/>
      <c r="L25" s="51"/>
      <c r="M25" s="51"/>
      <c r="N25" s="299">
        <f t="shared" si="0"/>
        <v>9056261131</v>
      </c>
      <c r="O25" s="288">
        <f>N25/N24</f>
        <v>0.97112811935442567</v>
      </c>
    </row>
    <row r="26" spans="1:15" ht="31.5" customHeight="1" x14ac:dyDescent="0.25">
      <c r="A26" s="50" t="s">
        <v>28</v>
      </c>
      <c r="B26" s="51"/>
      <c r="C26" s="51">
        <v>156969573</v>
      </c>
      <c r="D26" s="268">
        <v>525720487</v>
      </c>
      <c r="E26" s="256">
        <v>594372676</v>
      </c>
      <c r="F26" s="285">
        <v>665242935</v>
      </c>
      <c r="G26" s="295">
        <v>995483912</v>
      </c>
      <c r="H26" s="52"/>
      <c r="I26" s="52"/>
      <c r="J26" s="52"/>
      <c r="K26" s="52"/>
      <c r="L26" s="52"/>
      <c r="M26" s="52"/>
      <c r="N26" s="299">
        <f t="shared" si="0"/>
        <v>2937789583</v>
      </c>
      <c r="O26" s="288">
        <f>N26/N24</f>
        <v>0.31502736411077681</v>
      </c>
    </row>
    <row r="27" spans="1:15" ht="31.5" customHeight="1" x14ac:dyDescent="0.25">
      <c r="A27" s="50" t="s">
        <v>195</v>
      </c>
      <c r="B27" s="51">
        <v>65878290</v>
      </c>
      <c r="C27" s="51">
        <v>631259605</v>
      </c>
      <c r="D27" s="268">
        <v>370849509</v>
      </c>
      <c r="E27" s="256">
        <f>262137745-E28</f>
        <v>259223806</v>
      </c>
      <c r="F27" s="289">
        <f>-F28</f>
        <v>-8195452</v>
      </c>
      <c r="G27" s="296">
        <f>+-G28</f>
        <v>-636475</v>
      </c>
      <c r="H27" s="51"/>
      <c r="I27" s="51"/>
      <c r="J27" s="51"/>
      <c r="K27" s="51"/>
      <c r="L27" s="51"/>
      <c r="M27" s="51"/>
      <c r="N27" s="299">
        <f t="shared" si="0"/>
        <v>1318379283</v>
      </c>
      <c r="O27" s="288">
        <v>1</v>
      </c>
    </row>
    <row r="28" spans="1:15" ht="31.5" customHeight="1" x14ac:dyDescent="0.25">
      <c r="A28" s="50" t="s">
        <v>196</v>
      </c>
      <c r="B28" s="51"/>
      <c r="C28" s="51">
        <v>41673639</v>
      </c>
      <c r="D28" s="268">
        <v>0</v>
      </c>
      <c r="E28" s="256">
        <v>2913939</v>
      </c>
      <c r="F28" s="285">
        <v>8195452</v>
      </c>
      <c r="G28" s="297">
        <v>636475</v>
      </c>
      <c r="H28" s="52"/>
      <c r="I28" s="52"/>
      <c r="J28" s="52"/>
      <c r="K28" s="52"/>
      <c r="L28" s="52"/>
      <c r="M28" s="52"/>
      <c r="N28" s="299">
        <f t="shared" si="0"/>
        <v>53419505</v>
      </c>
      <c r="O28" s="288">
        <f>N28/N27</f>
        <v>4.0519071930835246E-2</v>
      </c>
    </row>
    <row r="29" spans="1:15" ht="31.5" customHeight="1" thickBot="1" x14ac:dyDescent="0.3">
      <c r="A29" s="53" t="s">
        <v>34</v>
      </c>
      <c r="B29" s="51">
        <v>67200731</v>
      </c>
      <c r="C29" s="51">
        <v>396097854</v>
      </c>
      <c r="D29" s="268">
        <v>314823466</v>
      </c>
      <c r="E29" s="256">
        <v>287045417</v>
      </c>
      <c r="F29" s="285">
        <v>129016206</v>
      </c>
      <c r="G29" s="298">
        <v>115832467</v>
      </c>
      <c r="H29" s="290"/>
      <c r="I29" s="290"/>
      <c r="J29" s="290"/>
      <c r="K29" s="290"/>
      <c r="L29" s="290"/>
      <c r="M29" s="290"/>
      <c r="N29" s="300">
        <f t="shared" si="0"/>
        <v>1310016141</v>
      </c>
      <c r="O29" s="291">
        <f>N29/N27</f>
        <v>0.99365649771060605</v>
      </c>
    </row>
    <row r="30" spans="1:15" ht="16.5" customHeight="1" x14ac:dyDescent="0.25">
      <c r="A30" s="54"/>
      <c r="B30" s="54"/>
      <c r="C30" s="54"/>
      <c r="D30" s="54"/>
      <c r="E30" s="54"/>
      <c r="F30" s="54"/>
      <c r="G30" s="54"/>
      <c r="H30" s="54"/>
      <c r="I30" s="54"/>
      <c r="J30" s="54"/>
      <c r="K30" s="54"/>
      <c r="L30" s="54"/>
      <c r="M30" s="54"/>
      <c r="N30" s="54"/>
      <c r="O30" s="54"/>
    </row>
    <row r="31" spans="1:15" ht="17.25" customHeight="1" x14ac:dyDescent="0.25">
      <c r="A31" s="54"/>
      <c r="B31" s="54"/>
      <c r="C31" s="54"/>
      <c r="D31" s="54"/>
      <c r="E31" s="54"/>
      <c r="F31" s="54"/>
      <c r="G31" s="54"/>
      <c r="H31" s="54"/>
      <c r="I31" s="54"/>
      <c r="J31" s="54"/>
      <c r="K31" s="54"/>
      <c r="L31" s="54"/>
      <c r="M31" s="54"/>
      <c r="N31" s="54"/>
      <c r="O31" s="54"/>
    </row>
    <row r="32" spans="1:15" ht="5.25" customHeight="1" x14ac:dyDescent="0.25">
      <c r="A32" s="19"/>
      <c r="B32" s="19"/>
      <c r="C32" s="19"/>
      <c r="D32" s="19"/>
      <c r="E32" s="19"/>
      <c r="F32" s="19"/>
      <c r="G32" s="19"/>
      <c r="H32" s="19"/>
      <c r="I32" s="19"/>
      <c r="J32" s="19"/>
      <c r="K32" s="19"/>
      <c r="L32" s="19"/>
      <c r="M32" s="19"/>
      <c r="N32" s="19"/>
      <c r="O32" s="19"/>
    </row>
    <row r="33" spans="1:15" ht="48" customHeight="1" x14ac:dyDescent="0.25">
      <c r="A33" s="369" t="s">
        <v>197</v>
      </c>
      <c r="B33" s="340"/>
      <c r="C33" s="340"/>
      <c r="D33" s="340"/>
      <c r="E33" s="340"/>
      <c r="F33" s="340"/>
      <c r="G33" s="340"/>
      <c r="H33" s="340"/>
      <c r="I33" s="326"/>
      <c r="J33" s="55"/>
      <c r="K33" s="19"/>
      <c r="L33" s="19"/>
      <c r="M33" s="19"/>
      <c r="N33" s="19"/>
      <c r="O33" s="19"/>
    </row>
    <row r="34" spans="1:15" ht="50.25" customHeight="1" x14ac:dyDescent="0.25">
      <c r="A34" s="56" t="s">
        <v>198</v>
      </c>
      <c r="B34" s="370" t="str">
        <f>+B12</f>
        <v>Implementar cuatro (4) modelos de operación (a nivel urbano y rural) que fortalezcan el cumplimiento de los objetivos del Sistema de Cuidado de acuerdo a su marco normativo Distrital y las necesidades identificadas a nivel social, cultural, ecónómicas, formativas y políticas.</v>
      </c>
      <c r="C34" s="340"/>
      <c r="D34" s="340"/>
      <c r="E34" s="340"/>
      <c r="F34" s="340"/>
      <c r="G34" s="340"/>
      <c r="H34" s="340"/>
      <c r="I34" s="326"/>
      <c r="J34" s="57"/>
      <c r="K34" s="19"/>
      <c r="L34" s="19"/>
      <c r="M34" s="58"/>
      <c r="N34" s="19"/>
      <c r="O34" s="19"/>
    </row>
    <row r="35" spans="1:15" ht="18.75" customHeight="1" x14ac:dyDescent="0.25">
      <c r="A35" s="323" t="s">
        <v>39</v>
      </c>
      <c r="B35" s="59">
        <v>2024</v>
      </c>
      <c r="C35" s="59">
        <v>2025</v>
      </c>
      <c r="D35" s="59">
        <v>2026</v>
      </c>
      <c r="E35" s="59">
        <v>2027</v>
      </c>
      <c r="F35" s="59" t="s">
        <v>199</v>
      </c>
      <c r="G35" s="361" t="s">
        <v>41</v>
      </c>
      <c r="H35" s="362" t="s">
        <v>200</v>
      </c>
      <c r="I35" s="363"/>
      <c r="J35" s="57"/>
      <c r="K35" s="19"/>
      <c r="L35" s="19"/>
      <c r="M35" s="58"/>
      <c r="N35" s="19"/>
      <c r="O35" s="19"/>
    </row>
    <row r="36" spans="1:15" ht="50.25" customHeight="1" x14ac:dyDescent="0.25">
      <c r="A36" s="324"/>
      <c r="B36" s="60">
        <v>0.5</v>
      </c>
      <c r="C36" s="60">
        <v>2</v>
      </c>
      <c r="D36" s="60">
        <v>1</v>
      </c>
      <c r="E36" s="60">
        <v>0.5</v>
      </c>
      <c r="F36" s="61">
        <f>B36+C36+D36+E36</f>
        <v>4</v>
      </c>
      <c r="G36" s="324"/>
      <c r="H36" s="364"/>
      <c r="I36" s="346"/>
      <c r="J36" s="57"/>
      <c r="K36" s="19"/>
      <c r="L36" s="19"/>
      <c r="M36" s="58"/>
      <c r="N36" s="19"/>
      <c r="O36" s="19"/>
    </row>
    <row r="37" spans="1:15" ht="52.5" customHeight="1" x14ac:dyDescent="0.25">
      <c r="A37" s="62" t="s">
        <v>43</v>
      </c>
      <c r="B37" s="345" t="s">
        <v>201</v>
      </c>
      <c r="C37" s="346"/>
      <c r="D37" s="347" t="s">
        <v>202</v>
      </c>
      <c r="E37" s="340"/>
      <c r="F37" s="340"/>
      <c r="G37" s="340"/>
      <c r="H37" s="340"/>
      <c r="I37" s="326"/>
      <c r="J37" s="19"/>
      <c r="K37" s="19"/>
      <c r="L37" s="19"/>
      <c r="M37" s="19"/>
      <c r="N37" s="19"/>
      <c r="O37" s="19"/>
    </row>
    <row r="38" spans="1:15" ht="48" customHeight="1" x14ac:dyDescent="0.25">
      <c r="A38" s="323" t="s">
        <v>203</v>
      </c>
      <c r="B38" s="62" t="s">
        <v>204</v>
      </c>
      <c r="C38" s="56" t="s">
        <v>87</v>
      </c>
      <c r="D38" s="338" t="s">
        <v>89</v>
      </c>
      <c r="E38" s="326"/>
      <c r="F38" s="338" t="s">
        <v>91</v>
      </c>
      <c r="G38" s="326"/>
      <c r="H38" s="63" t="s">
        <v>93</v>
      </c>
      <c r="I38" s="64" t="s">
        <v>94</v>
      </c>
      <c r="J38" s="65"/>
      <c r="K38" s="65"/>
      <c r="L38" s="65"/>
      <c r="M38" s="66"/>
      <c r="N38" s="65"/>
      <c r="O38" s="65"/>
    </row>
    <row r="39" spans="1:15" ht="48" customHeight="1" x14ac:dyDescent="0.25">
      <c r="A39" s="324"/>
      <c r="B39" s="67"/>
      <c r="C39" s="68"/>
      <c r="D39" s="348"/>
      <c r="E39" s="326"/>
      <c r="F39" s="344"/>
      <c r="G39" s="326"/>
      <c r="H39" s="69"/>
      <c r="I39" s="70"/>
      <c r="J39" s="19"/>
      <c r="K39" s="19"/>
      <c r="L39" s="19"/>
      <c r="M39" s="58"/>
      <c r="N39" s="19"/>
      <c r="O39" s="19"/>
    </row>
    <row r="40" spans="1:15" ht="48" customHeight="1" x14ac:dyDescent="0.25">
      <c r="A40" s="323" t="s">
        <v>205</v>
      </c>
      <c r="B40" s="71" t="s">
        <v>204</v>
      </c>
      <c r="C40" s="63" t="s">
        <v>87</v>
      </c>
      <c r="D40" s="338" t="s">
        <v>89</v>
      </c>
      <c r="E40" s="326"/>
      <c r="F40" s="338" t="s">
        <v>91</v>
      </c>
      <c r="G40" s="326"/>
      <c r="H40" s="63" t="s">
        <v>93</v>
      </c>
      <c r="I40" s="64" t="s">
        <v>94</v>
      </c>
      <c r="J40" s="65"/>
      <c r="K40" s="65"/>
      <c r="L40" s="65"/>
      <c r="M40" s="65"/>
      <c r="N40" s="65"/>
      <c r="O40" s="65"/>
    </row>
    <row r="41" spans="1:15" ht="48" customHeight="1" x14ac:dyDescent="0.25">
      <c r="A41" s="324"/>
      <c r="B41" s="72"/>
      <c r="C41" s="68"/>
      <c r="D41" s="349"/>
      <c r="E41" s="326"/>
      <c r="F41" s="344"/>
      <c r="G41" s="326"/>
      <c r="H41" s="69"/>
      <c r="I41" s="70"/>
      <c r="J41" s="19"/>
      <c r="K41" s="19"/>
      <c r="L41" s="19"/>
      <c r="M41" s="19"/>
      <c r="N41" s="19"/>
      <c r="O41" s="19"/>
    </row>
    <row r="42" spans="1:15" ht="48" customHeight="1" x14ac:dyDescent="0.25">
      <c r="A42" s="323" t="s">
        <v>206</v>
      </c>
      <c r="B42" s="71" t="s">
        <v>204</v>
      </c>
      <c r="C42" s="63" t="s">
        <v>87</v>
      </c>
      <c r="D42" s="338" t="s">
        <v>89</v>
      </c>
      <c r="E42" s="326"/>
      <c r="F42" s="338" t="s">
        <v>91</v>
      </c>
      <c r="G42" s="326"/>
      <c r="H42" s="63" t="s">
        <v>93</v>
      </c>
      <c r="I42" s="64" t="s">
        <v>94</v>
      </c>
      <c r="J42" s="65"/>
      <c r="K42" s="65"/>
      <c r="L42" s="65"/>
      <c r="M42" s="65"/>
      <c r="N42" s="65"/>
      <c r="O42" s="65"/>
    </row>
    <row r="43" spans="1:15" ht="48" customHeight="1" x14ac:dyDescent="0.25">
      <c r="A43" s="324"/>
      <c r="B43" s="73"/>
      <c r="C43" s="73"/>
      <c r="D43" s="349"/>
      <c r="E43" s="326"/>
      <c r="F43" s="344"/>
      <c r="G43" s="326"/>
      <c r="H43" s="69"/>
      <c r="I43" s="70"/>
      <c r="J43" s="19"/>
      <c r="K43" s="19"/>
      <c r="L43" s="19"/>
      <c r="M43" s="19"/>
      <c r="N43" s="19"/>
      <c r="O43" s="19"/>
    </row>
    <row r="44" spans="1:15" ht="48" customHeight="1" x14ac:dyDescent="0.25">
      <c r="A44" s="323" t="s">
        <v>207</v>
      </c>
      <c r="B44" s="71" t="s">
        <v>204</v>
      </c>
      <c r="C44" s="71" t="s">
        <v>87</v>
      </c>
      <c r="D44" s="338" t="s">
        <v>89</v>
      </c>
      <c r="E44" s="326"/>
      <c r="F44" s="338" t="s">
        <v>91</v>
      </c>
      <c r="G44" s="326"/>
      <c r="H44" s="63" t="s">
        <v>93</v>
      </c>
      <c r="I44" s="63" t="s">
        <v>94</v>
      </c>
      <c r="J44" s="65"/>
      <c r="K44" s="65"/>
      <c r="L44" s="65"/>
      <c r="M44" s="65"/>
      <c r="N44" s="65"/>
      <c r="O44" s="65"/>
    </row>
    <row r="45" spans="1:15" ht="48" customHeight="1" x14ac:dyDescent="0.25">
      <c r="A45" s="324"/>
      <c r="B45" s="73"/>
      <c r="C45" s="68"/>
      <c r="D45" s="418"/>
      <c r="E45" s="326"/>
      <c r="F45" s="418"/>
      <c r="G45" s="326"/>
      <c r="H45" s="74"/>
      <c r="I45" s="75"/>
      <c r="J45" s="19"/>
      <c r="K45" s="19"/>
      <c r="L45" s="19"/>
      <c r="M45" s="19"/>
      <c r="N45" s="19"/>
      <c r="O45" s="19"/>
    </row>
    <row r="46" spans="1:15" ht="48" customHeight="1" x14ac:dyDescent="0.25">
      <c r="A46" s="323" t="s">
        <v>208</v>
      </c>
      <c r="B46" s="71" t="s">
        <v>204</v>
      </c>
      <c r="C46" s="63" t="s">
        <v>87</v>
      </c>
      <c r="D46" s="338" t="s">
        <v>89</v>
      </c>
      <c r="E46" s="326"/>
      <c r="F46" s="338" t="s">
        <v>91</v>
      </c>
      <c r="G46" s="326"/>
      <c r="H46" s="63" t="s">
        <v>93</v>
      </c>
      <c r="I46" s="64" t="s">
        <v>94</v>
      </c>
      <c r="J46" s="65"/>
      <c r="K46" s="65"/>
      <c r="L46" s="65"/>
      <c r="M46" s="65"/>
      <c r="N46" s="65"/>
      <c r="O46" s="65"/>
    </row>
    <row r="47" spans="1:15" ht="48" customHeight="1" x14ac:dyDescent="0.25">
      <c r="A47" s="324"/>
      <c r="B47" s="73"/>
      <c r="C47" s="68"/>
      <c r="D47" s="325"/>
      <c r="E47" s="326"/>
      <c r="F47" s="325"/>
      <c r="G47" s="326"/>
      <c r="H47" s="76"/>
      <c r="I47" s="77"/>
      <c r="J47" s="19"/>
      <c r="K47" s="19"/>
      <c r="L47" s="19"/>
      <c r="M47" s="19"/>
      <c r="N47" s="19"/>
      <c r="O47" s="19"/>
    </row>
    <row r="48" spans="1:15" ht="48" customHeight="1" x14ac:dyDescent="0.25">
      <c r="A48" s="323" t="s">
        <v>209</v>
      </c>
      <c r="B48" s="71" t="s">
        <v>204</v>
      </c>
      <c r="C48" s="63" t="s">
        <v>87</v>
      </c>
      <c r="D48" s="338" t="s">
        <v>89</v>
      </c>
      <c r="E48" s="326"/>
      <c r="F48" s="338" t="s">
        <v>91</v>
      </c>
      <c r="G48" s="326"/>
      <c r="H48" s="63" t="s">
        <v>93</v>
      </c>
      <c r="I48" s="64" t="s">
        <v>94</v>
      </c>
      <c r="J48" s="65"/>
      <c r="K48" s="65"/>
      <c r="L48" s="65"/>
      <c r="M48" s="65"/>
      <c r="N48" s="65"/>
      <c r="O48" s="65"/>
    </row>
    <row r="49" spans="1:15" ht="48" customHeight="1" x14ac:dyDescent="0.25">
      <c r="A49" s="324"/>
      <c r="B49" s="73"/>
      <c r="C49" s="78"/>
      <c r="D49" s="325"/>
      <c r="E49" s="326"/>
      <c r="F49" s="325"/>
      <c r="G49" s="326"/>
      <c r="H49" s="76"/>
      <c r="I49" s="77"/>
      <c r="J49" s="19"/>
      <c r="K49" s="19"/>
      <c r="L49" s="19"/>
      <c r="M49" s="19"/>
      <c r="N49" s="19"/>
      <c r="O49" s="19"/>
    </row>
    <row r="50" spans="1:15" ht="48" customHeight="1" x14ac:dyDescent="0.25">
      <c r="A50" s="323" t="s">
        <v>210</v>
      </c>
      <c r="B50" s="62" t="s">
        <v>204</v>
      </c>
      <c r="C50" s="56" t="s">
        <v>87</v>
      </c>
      <c r="D50" s="338" t="s">
        <v>89</v>
      </c>
      <c r="E50" s="326"/>
      <c r="F50" s="338" t="s">
        <v>91</v>
      </c>
      <c r="G50" s="326"/>
      <c r="H50" s="63" t="s">
        <v>93</v>
      </c>
      <c r="I50" s="64" t="s">
        <v>94</v>
      </c>
      <c r="J50" s="19"/>
      <c r="K50" s="19"/>
      <c r="L50" s="19"/>
      <c r="M50" s="19"/>
      <c r="N50" s="19"/>
      <c r="O50" s="19"/>
    </row>
    <row r="51" spans="1:15" ht="48" customHeight="1" x14ac:dyDescent="0.25">
      <c r="A51" s="324"/>
      <c r="B51" s="73"/>
      <c r="C51" s="78"/>
      <c r="D51" s="325"/>
      <c r="E51" s="340"/>
      <c r="F51" s="325"/>
      <c r="G51" s="326"/>
      <c r="H51" s="76"/>
      <c r="I51" s="77"/>
      <c r="J51" s="19"/>
      <c r="K51" s="19"/>
      <c r="L51" s="19"/>
      <c r="M51" s="19"/>
      <c r="N51" s="19"/>
      <c r="O51" s="19"/>
    </row>
    <row r="52" spans="1:15" ht="48" customHeight="1" x14ac:dyDescent="0.25">
      <c r="A52" s="323" t="s">
        <v>211</v>
      </c>
      <c r="B52" s="62" t="s">
        <v>204</v>
      </c>
      <c r="C52" s="56" t="s">
        <v>87</v>
      </c>
      <c r="D52" s="338" t="s">
        <v>89</v>
      </c>
      <c r="E52" s="326"/>
      <c r="F52" s="338" t="s">
        <v>91</v>
      </c>
      <c r="G52" s="326"/>
      <c r="H52" s="63" t="s">
        <v>93</v>
      </c>
      <c r="I52" s="64" t="s">
        <v>94</v>
      </c>
      <c r="J52" s="19"/>
      <c r="K52" s="19"/>
      <c r="L52" s="19"/>
      <c r="M52" s="19"/>
      <c r="N52" s="19"/>
      <c r="O52" s="19"/>
    </row>
    <row r="53" spans="1:15" ht="48" customHeight="1" x14ac:dyDescent="0.25">
      <c r="A53" s="324"/>
      <c r="B53" s="73"/>
      <c r="C53" s="78"/>
      <c r="D53" s="325"/>
      <c r="E53" s="340"/>
      <c r="F53" s="325"/>
      <c r="G53" s="326"/>
      <c r="H53" s="79"/>
      <c r="I53" s="77"/>
      <c r="J53" s="19"/>
      <c r="K53" s="19"/>
      <c r="L53" s="19"/>
      <c r="M53" s="19"/>
      <c r="N53" s="19"/>
      <c r="O53" s="19"/>
    </row>
    <row r="54" spans="1:15" ht="48" customHeight="1" x14ac:dyDescent="0.25">
      <c r="A54" s="323" t="s">
        <v>212</v>
      </c>
      <c r="B54" s="62" t="s">
        <v>204</v>
      </c>
      <c r="C54" s="56" t="s">
        <v>87</v>
      </c>
      <c r="D54" s="338" t="s">
        <v>89</v>
      </c>
      <c r="E54" s="326"/>
      <c r="F54" s="338" t="s">
        <v>91</v>
      </c>
      <c r="G54" s="326"/>
      <c r="H54" s="63" t="s">
        <v>93</v>
      </c>
      <c r="I54" s="64" t="s">
        <v>94</v>
      </c>
      <c r="J54" s="19"/>
      <c r="K54" s="19"/>
      <c r="L54" s="19"/>
      <c r="M54" s="19"/>
      <c r="N54" s="19"/>
      <c r="O54" s="19"/>
    </row>
    <row r="55" spans="1:15" ht="48" customHeight="1" x14ac:dyDescent="0.25">
      <c r="A55" s="324"/>
      <c r="B55" s="73"/>
      <c r="C55" s="78"/>
      <c r="D55" s="325"/>
      <c r="E55" s="326"/>
      <c r="F55" s="325"/>
      <c r="G55" s="326"/>
      <c r="H55" s="76"/>
      <c r="I55" s="76"/>
      <c r="J55" s="19"/>
      <c r="K55" s="19"/>
      <c r="L55" s="19"/>
      <c r="M55" s="19"/>
      <c r="N55" s="19"/>
      <c r="O55" s="19"/>
    </row>
    <row r="56" spans="1:15" ht="48" customHeight="1" x14ac:dyDescent="0.25">
      <c r="A56" s="323" t="s">
        <v>213</v>
      </c>
      <c r="B56" s="62" t="s">
        <v>204</v>
      </c>
      <c r="C56" s="56" t="s">
        <v>87</v>
      </c>
      <c r="D56" s="338" t="s">
        <v>89</v>
      </c>
      <c r="E56" s="326"/>
      <c r="F56" s="338" t="s">
        <v>91</v>
      </c>
      <c r="G56" s="326"/>
      <c r="H56" s="63" t="s">
        <v>93</v>
      </c>
      <c r="I56" s="64" t="s">
        <v>94</v>
      </c>
      <c r="J56" s="19"/>
      <c r="K56" s="19"/>
      <c r="L56" s="19"/>
      <c r="M56" s="19"/>
      <c r="N56" s="19"/>
      <c r="O56" s="19"/>
    </row>
    <row r="57" spans="1:15" ht="48" customHeight="1" x14ac:dyDescent="0.25">
      <c r="A57" s="324"/>
      <c r="B57" s="73"/>
      <c r="C57" s="78"/>
      <c r="D57" s="325"/>
      <c r="E57" s="326"/>
      <c r="F57" s="325"/>
      <c r="G57" s="326"/>
      <c r="H57" s="76"/>
      <c r="I57" s="77"/>
      <c r="J57" s="19"/>
      <c r="K57" s="19"/>
      <c r="L57" s="19"/>
      <c r="M57" s="19"/>
      <c r="N57" s="19"/>
      <c r="O57" s="19"/>
    </row>
    <row r="58" spans="1:15" ht="48" customHeight="1" x14ac:dyDescent="0.25">
      <c r="A58" s="323" t="s">
        <v>214</v>
      </c>
      <c r="B58" s="62" t="s">
        <v>204</v>
      </c>
      <c r="C58" s="56" t="s">
        <v>87</v>
      </c>
      <c r="D58" s="338" t="s">
        <v>89</v>
      </c>
      <c r="E58" s="326"/>
      <c r="F58" s="338" t="s">
        <v>91</v>
      </c>
      <c r="G58" s="326"/>
      <c r="H58" s="63" t="s">
        <v>93</v>
      </c>
      <c r="I58" s="64" t="s">
        <v>94</v>
      </c>
      <c r="J58" s="19"/>
      <c r="K58" s="19"/>
      <c r="L58" s="19"/>
      <c r="M58" s="19"/>
      <c r="N58" s="19"/>
      <c r="O58" s="19"/>
    </row>
    <row r="59" spans="1:15" ht="48" customHeight="1" x14ac:dyDescent="0.25">
      <c r="A59" s="324"/>
      <c r="B59" s="73">
        <v>1</v>
      </c>
      <c r="C59" s="78"/>
      <c r="D59" s="325"/>
      <c r="E59" s="326"/>
      <c r="F59" s="339"/>
      <c r="G59" s="340"/>
      <c r="H59" s="76"/>
      <c r="I59" s="76"/>
      <c r="J59" s="19"/>
      <c r="K59" s="19"/>
      <c r="L59" s="19"/>
      <c r="M59" s="19"/>
      <c r="N59" s="19"/>
      <c r="O59" s="19"/>
    </row>
    <row r="60" spans="1:15" ht="48" customHeight="1" x14ac:dyDescent="0.25">
      <c r="A60" s="323" t="s">
        <v>215</v>
      </c>
      <c r="B60" s="62" t="s">
        <v>204</v>
      </c>
      <c r="C60" s="56" t="s">
        <v>87</v>
      </c>
      <c r="D60" s="338" t="s">
        <v>89</v>
      </c>
      <c r="E60" s="326"/>
      <c r="F60" s="338" t="s">
        <v>91</v>
      </c>
      <c r="G60" s="326"/>
      <c r="H60" s="63" t="s">
        <v>93</v>
      </c>
      <c r="I60" s="64" t="s">
        <v>94</v>
      </c>
      <c r="J60" s="19"/>
      <c r="K60" s="19"/>
      <c r="L60" s="19"/>
      <c r="M60" s="19"/>
      <c r="N60" s="19"/>
      <c r="O60" s="19"/>
    </row>
    <row r="61" spans="1:15" ht="48" customHeight="1" x14ac:dyDescent="0.25">
      <c r="A61" s="324"/>
      <c r="B61" s="72"/>
      <c r="C61" s="78"/>
      <c r="D61" s="325"/>
      <c r="E61" s="326"/>
      <c r="F61" s="325"/>
      <c r="G61" s="326"/>
      <c r="H61" s="76"/>
      <c r="I61" s="76"/>
      <c r="J61" s="19"/>
      <c r="K61" s="19"/>
      <c r="L61" s="19"/>
      <c r="M61" s="19"/>
      <c r="N61" s="19"/>
      <c r="O61" s="19"/>
    </row>
    <row r="62" spans="1:15" ht="48" customHeight="1" x14ac:dyDescent="0.25">
      <c r="A62" s="19"/>
      <c r="B62" s="80">
        <f>+B47+B43+B41+B45+B49+B51+B53+B55+B57+B59+B61</f>
        <v>1</v>
      </c>
      <c r="C62" s="19"/>
      <c r="D62" s="19"/>
      <c r="E62" s="19"/>
      <c r="F62" s="19"/>
      <c r="G62" s="19"/>
      <c r="H62" s="19"/>
      <c r="I62" s="19"/>
      <c r="J62" s="19"/>
      <c r="K62" s="19"/>
      <c r="L62" s="19"/>
      <c r="M62" s="19"/>
      <c r="N62" s="19"/>
      <c r="O62" s="19"/>
    </row>
    <row r="63" spans="1:15" ht="13.5" customHeight="1" x14ac:dyDescent="0.25">
      <c r="A63" s="19"/>
      <c r="B63" s="19"/>
      <c r="C63" s="19"/>
      <c r="D63" s="19"/>
      <c r="E63" s="19"/>
      <c r="F63" s="19"/>
      <c r="G63" s="19"/>
      <c r="H63" s="19"/>
      <c r="I63" s="19"/>
      <c r="J63" s="19"/>
      <c r="K63" s="19"/>
      <c r="L63" s="19"/>
      <c r="M63" s="19"/>
      <c r="N63" s="19"/>
      <c r="O63" s="19"/>
    </row>
    <row r="64" spans="1:15" ht="30" customHeight="1" x14ac:dyDescent="0.25">
      <c r="A64" s="19"/>
      <c r="B64" s="19"/>
      <c r="C64" s="19"/>
      <c r="D64" s="19"/>
      <c r="E64" s="19"/>
      <c r="F64" s="19"/>
      <c r="G64" s="19"/>
      <c r="H64" s="19"/>
      <c r="I64" s="19"/>
      <c r="J64" s="57"/>
      <c r="K64" s="57"/>
      <c r="L64" s="57"/>
      <c r="M64" s="57"/>
      <c r="N64" s="57"/>
      <c r="O64" s="57"/>
    </row>
    <row r="65" spans="1:15" ht="34.5" customHeight="1" x14ac:dyDescent="0.25">
      <c r="A65" s="327" t="s">
        <v>57</v>
      </c>
      <c r="B65" s="328"/>
      <c r="C65" s="328"/>
      <c r="D65" s="328"/>
      <c r="E65" s="328"/>
      <c r="F65" s="328"/>
      <c r="G65" s="328"/>
      <c r="H65" s="328"/>
      <c r="I65" s="313"/>
      <c r="J65" s="19"/>
      <c r="K65" s="19"/>
      <c r="L65" s="19"/>
      <c r="M65" s="19"/>
      <c r="N65" s="19"/>
      <c r="O65" s="19"/>
    </row>
    <row r="66" spans="1:15" ht="137.44999999999999" customHeight="1" x14ac:dyDescent="0.25">
      <c r="A66" s="81" t="s">
        <v>58</v>
      </c>
      <c r="B66" s="329" t="s">
        <v>216</v>
      </c>
      <c r="C66" s="313"/>
      <c r="D66" s="329" t="s">
        <v>217</v>
      </c>
      <c r="E66" s="313"/>
      <c r="F66" s="329" t="s">
        <v>218</v>
      </c>
      <c r="G66" s="313"/>
      <c r="H66" s="329" t="s">
        <v>219</v>
      </c>
      <c r="I66" s="313"/>
      <c r="J66" s="329" t="s">
        <v>220</v>
      </c>
      <c r="K66" s="313"/>
      <c r="L66" s="19"/>
      <c r="M66" s="19"/>
      <c r="N66" s="19"/>
      <c r="O66" s="19"/>
    </row>
    <row r="67" spans="1:15" ht="66.75" customHeight="1" x14ac:dyDescent="0.25">
      <c r="A67" s="81" t="s">
        <v>221</v>
      </c>
      <c r="B67" s="398">
        <v>6.6699999999999995E-2</v>
      </c>
      <c r="C67" s="313"/>
      <c r="D67" s="398">
        <v>6.6699999999999995E-2</v>
      </c>
      <c r="E67" s="313"/>
      <c r="F67" s="398">
        <v>6.6699999999999995E-2</v>
      </c>
      <c r="G67" s="313"/>
      <c r="H67" s="398">
        <v>6.6699999999999995E-2</v>
      </c>
      <c r="I67" s="313"/>
      <c r="J67" s="398">
        <v>6.6600000000000006E-2</v>
      </c>
      <c r="K67" s="313"/>
      <c r="L67" s="82"/>
      <c r="M67" s="82"/>
      <c r="N67" s="82"/>
      <c r="O67" s="82"/>
    </row>
    <row r="68" spans="1:15" ht="30" customHeight="1" x14ac:dyDescent="0.25">
      <c r="A68" s="317" t="s">
        <v>169</v>
      </c>
      <c r="B68" s="83" t="s">
        <v>85</v>
      </c>
      <c r="C68" s="83" t="s">
        <v>87</v>
      </c>
      <c r="D68" s="83" t="s">
        <v>85</v>
      </c>
      <c r="E68" s="83" t="s">
        <v>87</v>
      </c>
      <c r="F68" s="83" t="s">
        <v>85</v>
      </c>
      <c r="G68" s="83" t="s">
        <v>87</v>
      </c>
      <c r="H68" s="83" t="s">
        <v>85</v>
      </c>
      <c r="I68" s="83" t="s">
        <v>87</v>
      </c>
      <c r="J68" s="83" t="s">
        <v>85</v>
      </c>
      <c r="K68" s="83" t="s">
        <v>87</v>
      </c>
      <c r="L68" s="19"/>
      <c r="M68" s="19"/>
      <c r="N68" s="19"/>
      <c r="O68" s="19"/>
    </row>
    <row r="69" spans="1:15" ht="30" customHeight="1" x14ac:dyDescent="0.25">
      <c r="A69" s="318"/>
      <c r="B69" s="84"/>
      <c r="C69" s="84"/>
      <c r="D69" s="84"/>
      <c r="E69" s="84"/>
      <c r="F69" s="84"/>
      <c r="G69" s="84"/>
      <c r="H69" s="85"/>
      <c r="I69" s="84"/>
      <c r="J69" s="85"/>
      <c r="K69" s="84"/>
      <c r="L69" s="19"/>
      <c r="M69" s="19"/>
      <c r="N69" s="19"/>
      <c r="O69" s="19"/>
    </row>
    <row r="70" spans="1:15" ht="90" customHeight="1" x14ac:dyDescent="0.25">
      <c r="A70" s="81" t="s">
        <v>222</v>
      </c>
      <c r="B70" s="314"/>
      <c r="C70" s="313"/>
      <c r="D70" s="343"/>
      <c r="E70" s="313"/>
      <c r="F70" s="395"/>
      <c r="G70" s="313"/>
      <c r="H70" s="332"/>
      <c r="I70" s="313"/>
      <c r="J70" s="332"/>
      <c r="K70" s="313"/>
      <c r="L70" s="19"/>
      <c r="M70" s="19"/>
      <c r="N70" s="19"/>
      <c r="O70" s="19"/>
    </row>
    <row r="71" spans="1:15" ht="32.25" customHeight="1" x14ac:dyDescent="0.25">
      <c r="A71" s="81" t="s">
        <v>223</v>
      </c>
      <c r="B71" s="314"/>
      <c r="C71" s="313"/>
      <c r="D71" s="314"/>
      <c r="E71" s="313"/>
      <c r="F71" s="314"/>
      <c r="G71" s="313"/>
      <c r="H71" s="320"/>
      <c r="I71" s="313"/>
      <c r="J71" s="320"/>
      <c r="K71" s="313"/>
      <c r="L71" s="19"/>
      <c r="M71" s="19"/>
      <c r="N71" s="19"/>
      <c r="O71" s="19"/>
    </row>
    <row r="72" spans="1:15" ht="30.75" customHeight="1" x14ac:dyDescent="0.25">
      <c r="A72" s="317" t="s">
        <v>171</v>
      </c>
      <c r="B72" s="83" t="s">
        <v>85</v>
      </c>
      <c r="C72" s="83" t="s">
        <v>87</v>
      </c>
      <c r="D72" s="83" t="s">
        <v>85</v>
      </c>
      <c r="E72" s="83" t="s">
        <v>87</v>
      </c>
      <c r="F72" s="83" t="s">
        <v>85</v>
      </c>
      <c r="G72" s="83" t="s">
        <v>87</v>
      </c>
      <c r="H72" s="83" t="s">
        <v>85</v>
      </c>
      <c r="I72" s="83" t="s">
        <v>87</v>
      </c>
      <c r="J72" s="83" t="s">
        <v>85</v>
      </c>
      <c r="K72" s="83" t="s">
        <v>87</v>
      </c>
      <c r="L72" s="19"/>
      <c r="M72" s="19"/>
      <c r="N72" s="19"/>
      <c r="O72" s="19"/>
    </row>
    <row r="73" spans="1:15" ht="30.75" customHeight="1" x14ac:dyDescent="0.25">
      <c r="A73" s="318"/>
      <c r="B73" s="84">
        <v>0.1</v>
      </c>
      <c r="C73" s="84">
        <v>0.1</v>
      </c>
      <c r="D73" s="84">
        <v>0.04</v>
      </c>
      <c r="E73" s="84">
        <v>0.04</v>
      </c>
      <c r="F73" s="84">
        <v>0.04</v>
      </c>
      <c r="G73" s="84">
        <v>0.04</v>
      </c>
      <c r="H73" s="85"/>
      <c r="I73" s="84"/>
      <c r="J73" s="85"/>
      <c r="K73" s="84"/>
      <c r="L73" s="19"/>
      <c r="M73" s="19"/>
      <c r="N73" s="19"/>
      <c r="O73" s="19"/>
    </row>
    <row r="74" spans="1:15" ht="315.60000000000002" customHeight="1" x14ac:dyDescent="0.25">
      <c r="A74" s="81" t="s">
        <v>222</v>
      </c>
      <c r="B74" s="341" t="s">
        <v>355</v>
      </c>
      <c r="C74" s="342"/>
      <c r="D74" s="411" t="s">
        <v>345</v>
      </c>
      <c r="E74" s="342"/>
      <c r="F74" s="341" t="s">
        <v>356</v>
      </c>
      <c r="G74" s="342"/>
      <c r="H74" s="396"/>
      <c r="I74" s="313"/>
      <c r="J74" s="396"/>
      <c r="K74" s="313"/>
      <c r="L74" s="19"/>
      <c r="M74" s="19"/>
      <c r="N74" s="19"/>
      <c r="O74" s="19"/>
    </row>
    <row r="75" spans="1:15" ht="44.25" customHeight="1" x14ac:dyDescent="0.25">
      <c r="A75" s="81" t="s">
        <v>223</v>
      </c>
      <c r="B75" s="341" t="s">
        <v>344</v>
      </c>
      <c r="C75" s="342"/>
      <c r="D75" s="412" t="s">
        <v>346</v>
      </c>
      <c r="E75" s="342"/>
      <c r="F75" s="413" t="s">
        <v>347</v>
      </c>
      <c r="G75" s="342"/>
      <c r="H75" s="320"/>
      <c r="I75" s="313"/>
      <c r="J75" s="320"/>
      <c r="K75" s="313"/>
      <c r="L75" s="19"/>
      <c r="M75" s="19"/>
      <c r="N75" s="19"/>
      <c r="O75" s="19"/>
    </row>
    <row r="76" spans="1:15" ht="30.75" customHeight="1" x14ac:dyDescent="0.25">
      <c r="A76" s="317" t="s">
        <v>172</v>
      </c>
      <c r="B76" s="83" t="s">
        <v>85</v>
      </c>
      <c r="C76" s="83" t="s">
        <v>87</v>
      </c>
      <c r="D76" s="83" t="s">
        <v>85</v>
      </c>
      <c r="E76" s="83" t="s">
        <v>87</v>
      </c>
      <c r="F76" s="83" t="s">
        <v>85</v>
      </c>
      <c r="G76" s="83" t="s">
        <v>87</v>
      </c>
      <c r="H76" s="83" t="s">
        <v>85</v>
      </c>
      <c r="I76" s="83" t="s">
        <v>87</v>
      </c>
      <c r="J76" s="83" t="s">
        <v>85</v>
      </c>
      <c r="K76" s="83" t="s">
        <v>87</v>
      </c>
      <c r="L76" s="19"/>
      <c r="M76" s="19"/>
      <c r="N76" s="19"/>
      <c r="O76" s="19"/>
    </row>
    <row r="77" spans="1:15" ht="30.75" customHeight="1" x14ac:dyDescent="0.25">
      <c r="A77" s="318"/>
      <c r="B77" s="84">
        <v>7.0000000000000007E-2</v>
      </c>
      <c r="C77" s="84">
        <v>7.0000000000000007E-2</v>
      </c>
      <c r="D77" s="84">
        <v>0.05</v>
      </c>
      <c r="E77" s="84">
        <v>0.05</v>
      </c>
      <c r="F77" s="84">
        <v>0.05</v>
      </c>
      <c r="G77" s="84">
        <v>0.05</v>
      </c>
      <c r="H77" s="85"/>
      <c r="I77" s="84"/>
      <c r="J77" s="85">
        <v>0.1</v>
      </c>
      <c r="K77" s="85">
        <v>0.1</v>
      </c>
      <c r="L77" s="19"/>
      <c r="M77" s="19"/>
      <c r="N77" s="19"/>
      <c r="O77" s="19"/>
    </row>
    <row r="78" spans="1:15" ht="409.15" customHeight="1" x14ac:dyDescent="0.25">
      <c r="A78" s="81" t="s">
        <v>222</v>
      </c>
      <c r="B78" s="314" t="s">
        <v>382</v>
      </c>
      <c r="C78" s="313"/>
      <c r="D78" s="314" t="s">
        <v>383</v>
      </c>
      <c r="E78" s="313"/>
      <c r="F78" s="314" t="s">
        <v>392</v>
      </c>
      <c r="G78" s="313"/>
      <c r="H78" s="320"/>
      <c r="I78" s="313"/>
      <c r="J78" s="417" t="s">
        <v>369</v>
      </c>
      <c r="K78" s="313"/>
      <c r="L78" s="19"/>
      <c r="M78" s="19"/>
      <c r="N78" s="19"/>
      <c r="O78" s="19"/>
    </row>
    <row r="79" spans="1:15" ht="145.15" customHeight="1" x14ac:dyDescent="0.25">
      <c r="A79" s="81" t="s">
        <v>223</v>
      </c>
      <c r="B79" s="314" t="s">
        <v>368</v>
      </c>
      <c r="C79" s="313"/>
      <c r="D79" s="314" t="s">
        <v>368</v>
      </c>
      <c r="E79" s="313"/>
      <c r="F79" s="314" t="s">
        <v>347</v>
      </c>
      <c r="G79" s="313"/>
      <c r="H79" s="320"/>
      <c r="I79" s="313"/>
      <c r="J79" s="314" t="s">
        <v>368</v>
      </c>
      <c r="K79" s="313"/>
      <c r="L79" s="19"/>
      <c r="M79" s="19"/>
      <c r="N79" s="19"/>
      <c r="O79" s="19"/>
    </row>
    <row r="80" spans="1:15" ht="30.75" customHeight="1" x14ac:dyDescent="0.25">
      <c r="A80" s="317" t="s">
        <v>173</v>
      </c>
      <c r="B80" s="83" t="s">
        <v>85</v>
      </c>
      <c r="C80" s="83" t="s">
        <v>87</v>
      </c>
      <c r="D80" s="83" t="s">
        <v>85</v>
      </c>
      <c r="E80" s="83" t="s">
        <v>87</v>
      </c>
      <c r="F80" s="83" t="s">
        <v>85</v>
      </c>
      <c r="G80" s="83" t="s">
        <v>87</v>
      </c>
      <c r="H80" s="83" t="s">
        <v>85</v>
      </c>
      <c r="I80" s="83" t="s">
        <v>87</v>
      </c>
      <c r="J80" s="83" t="s">
        <v>85</v>
      </c>
      <c r="K80" s="83" t="s">
        <v>87</v>
      </c>
      <c r="L80" s="19"/>
      <c r="M80" s="19"/>
      <c r="N80" s="19"/>
      <c r="O80" s="19"/>
    </row>
    <row r="81" spans="1:15" ht="30.75" customHeight="1" x14ac:dyDescent="0.25">
      <c r="A81" s="318"/>
      <c r="B81" s="84">
        <v>0.1</v>
      </c>
      <c r="C81" s="84">
        <v>0.1</v>
      </c>
      <c r="D81" s="84">
        <v>7.0000000000000007E-2</v>
      </c>
      <c r="E81" s="84">
        <v>7.0000000000000007E-2</v>
      </c>
      <c r="F81" s="84">
        <v>7.0000000000000007E-2</v>
      </c>
      <c r="G81" s="84">
        <v>7.0000000000000007E-2</v>
      </c>
      <c r="H81" s="85"/>
      <c r="I81" s="84"/>
      <c r="J81" s="85"/>
      <c r="K81" s="84"/>
      <c r="L81" s="19"/>
      <c r="M81" s="19"/>
      <c r="N81" s="19"/>
      <c r="O81" s="19"/>
    </row>
    <row r="82" spans="1:15" ht="408.6" customHeight="1" x14ac:dyDescent="0.25">
      <c r="A82" s="81" t="s">
        <v>222</v>
      </c>
      <c r="B82" s="337" t="s">
        <v>398</v>
      </c>
      <c r="C82" s="313"/>
      <c r="D82" s="337" t="s">
        <v>419</v>
      </c>
      <c r="E82" s="319"/>
      <c r="F82" s="337" t="s">
        <v>401</v>
      </c>
      <c r="G82" s="313"/>
      <c r="H82" s="320"/>
      <c r="I82" s="313"/>
      <c r="J82" s="320"/>
      <c r="K82" s="313"/>
      <c r="L82" s="19"/>
      <c r="M82" s="19"/>
      <c r="N82" s="19"/>
      <c r="O82" s="19"/>
    </row>
    <row r="83" spans="1:15" ht="81" customHeight="1" x14ac:dyDescent="0.25">
      <c r="A83" s="81" t="s">
        <v>223</v>
      </c>
      <c r="B83" s="314" t="s">
        <v>399</v>
      </c>
      <c r="C83" s="313"/>
      <c r="D83" s="314" t="s">
        <v>400</v>
      </c>
      <c r="E83" s="313"/>
      <c r="F83" s="314" t="s">
        <v>402</v>
      </c>
      <c r="G83" s="313"/>
      <c r="H83" s="320"/>
      <c r="I83" s="313"/>
      <c r="J83" s="320"/>
      <c r="K83" s="313"/>
      <c r="L83" s="19"/>
      <c r="M83" s="19"/>
      <c r="N83" s="19"/>
      <c r="O83" s="19"/>
    </row>
    <row r="84" spans="1:15" ht="30" customHeight="1" x14ac:dyDescent="0.25">
      <c r="A84" s="317" t="s">
        <v>175</v>
      </c>
      <c r="B84" s="83" t="s">
        <v>85</v>
      </c>
      <c r="C84" s="83" t="s">
        <v>87</v>
      </c>
      <c r="D84" s="83" t="s">
        <v>85</v>
      </c>
      <c r="E84" s="83" t="s">
        <v>87</v>
      </c>
      <c r="F84" s="83" t="s">
        <v>85</v>
      </c>
      <c r="G84" s="83" t="s">
        <v>87</v>
      </c>
      <c r="H84" s="83" t="s">
        <v>85</v>
      </c>
      <c r="I84" s="83" t="s">
        <v>87</v>
      </c>
      <c r="J84" s="83" t="s">
        <v>85</v>
      </c>
      <c r="K84" s="83" t="s">
        <v>87</v>
      </c>
      <c r="L84" s="19"/>
      <c r="M84" s="19"/>
      <c r="N84" s="19"/>
      <c r="O84" s="19"/>
    </row>
    <row r="85" spans="1:15" ht="30" customHeight="1" x14ac:dyDescent="0.25">
      <c r="A85" s="318"/>
      <c r="B85" s="84">
        <v>7.0000000000000007E-2</v>
      </c>
      <c r="C85" s="84">
        <v>7.0000000000000007E-2</v>
      </c>
      <c r="D85" s="84">
        <v>7.0000000000000007E-2</v>
      </c>
      <c r="E85" s="84">
        <v>7.0000000000000007E-2</v>
      </c>
      <c r="F85" s="84">
        <v>7.0000000000000007E-2</v>
      </c>
      <c r="G85" s="84">
        <v>7.0000000000000007E-2</v>
      </c>
      <c r="H85" s="85"/>
      <c r="I85" s="84"/>
      <c r="J85" s="85"/>
      <c r="K85" s="84"/>
      <c r="L85" s="19"/>
      <c r="M85" s="19"/>
      <c r="N85" s="19"/>
      <c r="O85" s="19"/>
    </row>
    <row r="86" spans="1:15" ht="408.6" customHeight="1" x14ac:dyDescent="0.25">
      <c r="A86" s="81" t="s">
        <v>222</v>
      </c>
      <c r="B86" s="414" t="s">
        <v>435</v>
      </c>
      <c r="C86" s="415"/>
      <c r="D86" s="314" t="s">
        <v>421</v>
      </c>
      <c r="E86" s="319"/>
      <c r="F86" s="314" t="s">
        <v>436</v>
      </c>
      <c r="G86" s="313"/>
      <c r="H86" s="316"/>
      <c r="I86" s="313"/>
      <c r="J86" s="316"/>
      <c r="K86" s="313"/>
      <c r="L86" s="19"/>
      <c r="M86" s="19"/>
      <c r="N86" s="19"/>
      <c r="O86" s="19"/>
    </row>
    <row r="87" spans="1:15" ht="80.25" customHeight="1" x14ac:dyDescent="0.25">
      <c r="A87" s="81" t="s">
        <v>223</v>
      </c>
      <c r="B87" s="314" t="s">
        <v>420</v>
      </c>
      <c r="C87" s="313"/>
      <c r="D87" s="314" t="s">
        <v>438</v>
      </c>
      <c r="E87" s="315"/>
      <c r="F87" s="316" t="s">
        <v>402</v>
      </c>
      <c r="G87" s="313"/>
      <c r="H87" s="316"/>
      <c r="I87" s="313"/>
      <c r="J87" s="316"/>
      <c r="K87" s="313"/>
      <c r="L87" s="19"/>
      <c r="M87" s="19"/>
      <c r="N87" s="19"/>
      <c r="O87" s="19"/>
    </row>
    <row r="88" spans="1:15" ht="29.25" customHeight="1" x14ac:dyDescent="0.25">
      <c r="A88" s="317" t="s">
        <v>176</v>
      </c>
      <c r="B88" s="83" t="s">
        <v>85</v>
      </c>
      <c r="C88" s="83" t="s">
        <v>87</v>
      </c>
      <c r="D88" s="83" t="s">
        <v>85</v>
      </c>
      <c r="E88" s="83" t="s">
        <v>87</v>
      </c>
      <c r="F88" s="83" t="s">
        <v>85</v>
      </c>
      <c r="G88" s="83" t="s">
        <v>87</v>
      </c>
      <c r="H88" s="83" t="s">
        <v>85</v>
      </c>
      <c r="I88" s="83" t="s">
        <v>87</v>
      </c>
      <c r="J88" s="83" t="s">
        <v>85</v>
      </c>
      <c r="K88" s="83" t="s">
        <v>87</v>
      </c>
      <c r="L88" s="19"/>
      <c r="M88" s="19"/>
      <c r="N88" s="19"/>
      <c r="O88" s="19"/>
    </row>
    <row r="89" spans="1:15" ht="29.25" customHeight="1" x14ac:dyDescent="0.25">
      <c r="A89" s="318"/>
      <c r="B89" s="84">
        <v>0.1</v>
      </c>
      <c r="C89" s="84">
        <v>0.1</v>
      </c>
      <c r="D89" s="84">
        <v>0.11</v>
      </c>
      <c r="E89" s="84">
        <v>0.11</v>
      </c>
      <c r="F89" s="84">
        <v>0.11</v>
      </c>
      <c r="G89" s="84">
        <v>0.11</v>
      </c>
      <c r="H89" s="85">
        <v>0.2</v>
      </c>
      <c r="I89" s="85">
        <v>0.2</v>
      </c>
      <c r="J89" s="85">
        <v>0.2</v>
      </c>
      <c r="K89" s="85">
        <v>0.2</v>
      </c>
      <c r="L89" s="19"/>
      <c r="M89" s="19"/>
      <c r="N89" s="19"/>
      <c r="O89" s="19"/>
    </row>
    <row r="90" spans="1:15" ht="409.6" customHeight="1" x14ac:dyDescent="0.25">
      <c r="A90" s="81" t="s">
        <v>222</v>
      </c>
      <c r="B90" s="314" t="s">
        <v>444</v>
      </c>
      <c r="C90" s="319"/>
      <c r="D90" s="416" t="s">
        <v>445</v>
      </c>
      <c r="E90" s="313"/>
      <c r="F90" s="314" t="s">
        <v>446</v>
      </c>
      <c r="G90" s="319"/>
      <c r="H90" s="314" t="s">
        <v>447</v>
      </c>
      <c r="I90" s="319"/>
      <c r="J90" s="314" t="s">
        <v>448</v>
      </c>
      <c r="K90" s="319"/>
      <c r="L90" s="19"/>
      <c r="M90" s="19"/>
      <c r="N90" s="19"/>
      <c r="O90" s="19"/>
    </row>
    <row r="91" spans="1:15" ht="80.25" customHeight="1" x14ac:dyDescent="0.25">
      <c r="A91" s="81" t="s">
        <v>223</v>
      </c>
      <c r="B91" s="314" t="s">
        <v>460</v>
      </c>
      <c r="C91" s="315"/>
      <c r="D91" s="314" t="s">
        <v>461</v>
      </c>
      <c r="E91" s="315"/>
      <c r="F91" s="314" t="s">
        <v>462</v>
      </c>
      <c r="G91" s="315"/>
      <c r="H91" s="314" t="s">
        <v>469</v>
      </c>
      <c r="I91" s="315"/>
      <c r="J91" s="314" t="s">
        <v>463</v>
      </c>
      <c r="K91" s="315"/>
      <c r="L91" s="19"/>
      <c r="M91" s="19"/>
      <c r="N91" s="19"/>
      <c r="O91" s="19"/>
    </row>
    <row r="92" spans="1:15" ht="24.75" customHeight="1" x14ac:dyDescent="0.25">
      <c r="A92" s="317" t="s">
        <v>177</v>
      </c>
      <c r="B92" s="83" t="s">
        <v>85</v>
      </c>
      <c r="C92" s="83" t="s">
        <v>87</v>
      </c>
      <c r="D92" s="83" t="s">
        <v>85</v>
      </c>
      <c r="E92" s="83" t="s">
        <v>87</v>
      </c>
      <c r="F92" s="83" t="s">
        <v>85</v>
      </c>
      <c r="G92" s="83" t="s">
        <v>87</v>
      </c>
      <c r="H92" s="83" t="s">
        <v>85</v>
      </c>
      <c r="I92" s="83" t="s">
        <v>87</v>
      </c>
      <c r="J92" s="83" t="s">
        <v>85</v>
      </c>
      <c r="K92" s="83" t="s">
        <v>87</v>
      </c>
      <c r="L92" s="19"/>
      <c r="M92" s="19"/>
      <c r="N92" s="19"/>
      <c r="O92" s="19"/>
    </row>
    <row r="93" spans="1:15" ht="24.75" customHeight="1" x14ac:dyDescent="0.25">
      <c r="A93" s="318"/>
      <c r="B93" s="84">
        <v>7.0000000000000007E-2</v>
      </c>
      <c r="C93" s="86"/>
      <c r="D93" s="84">
        <v>0.11</v>
      </c>
      <c r="E93" s="84"/>
      <c r="F93" s="84">
        <v>0.11</v>
      </c>
      <c r="G93" s="84"/>
      <c r="H93" s="85"/>
      <c r="I93" s="84"/>
      <c r="J93" s="85"/>
      <c r="K93" s="84"/>
      <c r="L93" s="19"/>
      <c r="M93" s="19"/>
      <c r="N93" s="19"/>
      <c r="O93" s="19"/>
    </row>
    <row r="94" spans="1:15" ht="80.25" customHeight="1" x14ac:dyDescent="0.25">
      <c r="A94" s="81" t="s">
        <v>222</v>
      </c>
      <c r="B94" s="312"/>
      <c r="C94" s="313"/>
      <c r="D94" s="312"/>
      <c r="E94" s="313"/>
      <c r="F94" s="312"/>
      <c r="G94" s="313"/>
      <c r="H94" s="312"/>
      <c r="I94" s="313"/>
      <c r="J94" s="312"/>
      <c r="K94" s="313"/>
      <c r="L94" s="19"/>
      <c r="M94" s="19"/>
      <c r="N94" s="19"/>
      <c r="O94" s="19"/>
    </row>
    <row r="95" spans="1:15" ht="80.25" customHeight="1" x14ac:dyDescent="0.25">
      <c r="A95" s="81" t="s">
        <v>223</v>
      </c>
      <c r="B95" s="316"/>
      <c r="C95" s="313"/>
      <c r="D95" s="316"/>
      <c r="E95" s="313"/>
      <c r="F95" s="316"/>
      <c r="G95" s="313"/>
      <c r="H95" s="316"/>
      <c r="I95" s="313"/>
      <c r="J95" s="316"/>
      <c r="K95" s="313"/>
      <c r="L95" s="19"/>
      <c r="M95" s="19"/>
      <c r="N95" s="19"/>
      <c r="O95" s="19"/>
    </row>
    <row r="96" spans="1:15" ht="24.75" customHeight="1" x14ac:dyDescent="0.25">
      <c r="A96" s="317" t="s">
        <v>178</v>
      </c>
      <c r="B96" s="83" t="s">
        <v>85</v>
      </c>
      <c r="C96" s="83" t="s">
        <v>87</v>
      </c>
      <c r="D96" s="83" t="s">
        <v>85</v>
      </c>
      <c r="E96" s="83" t="s">
        <v>87</v>
      </c>
      <c r="F96" s="83" t="s">
        <v>85</v>
      </c>
      <c r="G96" s="83" t="s">
        <v>87</v>
      </c>
      <c r="H96" s="83" t="s">
        <v>85</v>
      </c>
      <c r="I96" s="83" t="s">
        <v>87</v>
      </c>
      <c r="J96" s="83" t="s">
        <v>85</v>
      </c>
      <c r="K96" s="83" t="s">
        <v>87</v>
      </c>
      <c r="L96" s="19"/>
      <c r="M96" s="19"/>
      <c r="N96" s="19"/>
      <c r="O96" s="19"/>
    </row>
    <row r="97" spans="1:15" ht="24.75" customHeight="1" x14ac:dyDescent="0.25">
      <c r="A97" s="318"/>
      <c r="B97" s="84">
        <v>0.1</v>
      </c>
      <c r="C97" s="86"/>
      <c r="D97" s="84">
        <v>0.11</v>
      </c>
      <c r="E97" s="84"/>
      <c r="F97" s="84">
        <v>0.11</v>
      </c>
      <c r="G97" s="84"/>
      <c r="H97" s="85"/>
      <c r="I97" s="84"/>
      <c r="J97" s="85"/>
      <c r="K97" s="84"/>
      <c r="L97" s="19"/>
      <c r="M97" s="19"/>
      <c r="N97" s="19"/>
      <c r="O97" s="19"/>
    </row>
    <row r="98" spans="1:15" ht="80.25" customHeight="1" x14ac:dyDescent="0.25">
      <c r="A98" s="81" t="s">
        <v>222</v>
      </c>
      <c r="B98" s="312"/>
      <c r="C98" s="313"/>
      <c r="D98" s="312"/>
      <c r="E98" s="313"/>
      <c r="F98" s="312"/>
      <c r="G98" s="313"/>
      <c r="H98" s="312"/>
      <c r="I98" s="313"/>
      <c r="J98" s="312"/>
      <c r="K98" s="313"/>
      <c r="L98" s="19"/>
      <c r="M98" s="19"/>
      <c r="N98" s="19"/>
      <c r="O98" s="19"/>
    </row>
    <row r="99" spans="1:15" ht="80.25" customHeight="1" x14ac:dyDescent="0.25">
      <c r="A99" s="81" t="s">
        <v>223</v>
      </c>
      <c r="B99" s="316"/>
      <c r="C99" s="313"/>
      <c r="D99" s="316"/>
      <c r="E99" s="313"/>
      <c r="F99" s="316"/>
      <c r="G99" s="313"/>
      <c r="H99" s="316"/>
      <c r="I99" s="313"/>
      <c r="J99" s="316"/>
      <c r="K99" s="313"/>
      <c r="L99" s="19"/>
      <c r="M99" s="19"/>
      <c r="N99" s="19"/>
      <c r="O99" s="19"/>
    </row>
    <row r="100" spans="1:15" ht="24.75" customHeight="1" x14ac:dyDescent="0.25">
      <c r="A100" s="317" t="s">
        <v>180</v>
      </c>
      <c r="B100" s="83" t="s">
        <v>85</v>
      </c>
      <c r="C100" s="83" t="s">
        <v>87</v>
      </c>
      <c r="D100" s="83" t="s">
        <v>85</v>
      </c>
      <c r="E100" s="83" t="s">
        <v>87</v>
      </c>
      <c r="F100" s="83" t="s">
        <v>85</v>
      </c>
      <c r="G100" s="83" t="s">
        <v>87</v>
      </c>
      <c r="H100" s="83" t="s">
        <v>85</v>
      </c>
      <c r="I100" s="83" t="s">
        <v>87</v>
      </c>
      <c r="J100" s="83" t="s">
        <v>85</v>
      </c>
      <c r="K100" s="83" t="s">
        <v>87</v>
      </c>
      <c r="L100" s="19"/>
      <c r="M100" s="19"/>
      <c r="N100" s="19"/>
      <c r="O100" s="19"/>
    </row>
    <row r="101" spans="1:15" ht="24.75" customHeight="1" x14ac:dyDescent="0.25">
      <c r="A101" s="318"/>
      <c r="B101" s="84">
        <v>7.0000000000000007E-2</v>
      </c>
      <c r="C101" s="86"/>
      <c r="D101" s="84">
        <v>0.11</v>
      </c>
      <c r="E101" s="84"/>
      <c r="F101" s="84">
        <v>0.11</v>
      </c>
      <c r="G101" s="84"/>
      <c r="H101" s="85">
        <v>0.2</v>
      </c>
      <c r="I101" s="84"/>
      <c r="J101" s="85">
        <v>0.3</v>
      </c>
      <c r="K101" s="84"/>
      <c r="L101" s="19"/>
      <c r="M101" s="19"/>
      <c r="N101" s="19"/>
      <c r="O101" s="19"/>
    </row>
    <row r="102" spans="1:15" ht="80.25" customHeight="1" x14ac:dyDescent="0.25">
      <c r="A102" s="81" t="s">
        <v>222</v>
      </c>
      <c r="B102" s="312"/>
      <c r="C102" s="313"/>
      <c r="D102" s="312"/>
      <c r="E102" s="313"/>
      <c r="F102" s="312"/>
      <c r="G102" s="313"/>
      <c r="H102" s="312"/>
      <c r="I102" s="313"/>
      <c r="J102" s="312"/>
      <c r="K102" s="313"/>
      <c r="L102" s="19"/>
      <c r="M102" s="19"/>
      <c r="N102" s="19"/>
      <c r="O102" s="19"/>
    </row>
    <row r="103" spans="1:15" ht="80.25" customHeight="1" x14ac:dyDescent="0.25">
      <c r="A103" s="81" t="s">
        <v>223</v>
      </c>
      <c r="B103" s="316"/>
      <c r="C103" s="313"/>
      <c r="D103" s="316"/>
      <c r="E103" s="313"/>
      <c r="F103" s="316"/>
      <c r="G103" s="313"/>
      <c r="H103" s="316"/>
      <c r="I103" s="313"/>
      <c r="J103" s="316"/>
      <c r="K103" s="313"/>
      <c r="L103" s="19"/>
      <c r="M103" s="19"/>
      <c r="N103" s="19"/>
      <c r="O103" s="19"/>
    </row>
    <row r="104" spans="1:15" ht="24.75" customHeight="1" x14ac:dyDescent="0.25">
      <c r="A104" s="317" t="s">
        <v>181</v>
      </c>
      <c r="B104" s="83" t="s">
        <v>85</v>
      </c>
      <c r="C104" s="83" t="s">
        <v>87</v>
      </c>
      <c r="D104" s="83" t="s">
        <v>85</v>
      </c>
      <c r="E104" s="83" t="s">
        <v>87</v>
      </c>
      <c r="F104" s="83" t="s">
        <v>85</v>
      </c>
      <c r="G104" s="83" t="s">
        <v>87</v>
      </c>
      <c r="H104" s="83" t="s">
        <v>85</v>
      </c>
      <c r="I104" s="83" t="s">
        <v>87</v>
      </c>
      <c r="J104" s="83" t="s">
        <v>85</v>
      </c>
      <c r="K104" s="83" t="s">
        <v>87</v>
      </c>
      <c r="L104" s="19"/>
      <c r="M104" s="19"/>
      <c r="N104" s="19"/>
      <c r="O104" s="19"/>
    </row>
    <row r="105" spans="1:15" ht="24.75" customHeight="1" x14ac:dyDescent="0.25">
      <c r="A105" s="318"/>
      <c r="B105" s="84">
        <v>0.1</v>
      </c>
      <c r="C105" s="86"/>
      <c r="D105" s="84">
        <v>0.11</v>
      </c>
      <c r="E105" s="84"/>
      <c r="F105" s="84">
        <v>0.11</v>
      </c>
      <c r="G105" s="84"/>
      <c r="H105" s="85"/>
      <c r="I105" s="84"/>
      <c r="J105" s="85"/>
      <c r="K105" s="84"/>
      <c r="L105" s="19"/>
      <c r="M105" s="19"/>
      <c r="N105" s="19"/>
      <c r="O105" s="19"/>
    </row>
    <row r="106" spans="1:15" ht="80.25" customHeight="1" x14ac:dyDescent="0.25">
      <c r="A106" s="81" t="s">
        <v>222</v>
      </c>
      <c r="B106" s="312"/>
      <c r="C106" s="313"/>
      <c r="D106" s="312"/>
      <c r="E106" s="313"/>
      <c r="F106" s="312"/>
      <c r="G106" s="313"/>
      <c r="H106" s="312"/>
      <c r="I106" s="313"/>
      <c r="J106" s="312"/>
      <c r="K106" s="313"/>
      <c r="L106" s="19"/>
      <c r="M106" s="19"/>
      <c r="N106" s="19"/>
      <c r="O106" s="19"/>
    </row>
    <row r="107" spans="1:15" ht="80.25" customHeight="1" x14ac:dyDescent="0.25">
      <c r="A107" s="81" t="s">
        <v>223</v>
      </c>
      <c r="B107" s="316"/>
      <c r="C107" s="313"/>
      <c r="D107" s="316"/>
      <c r="E107" s="313"/>
      <c r="F107" s="316"/>
      <c r="G107" s="313"/>
      <c r="H107" s="316"/>
      <c r="I107" s="313"/>
      <c r="J107" s="316"/>
      <c r="K107" s="313"/>
      <c r="L107" s="19"/>
      <c r="M107" s="19"/>
      <c r="N107" s="19"/>
      <c r="O107" s="19"/>
    </row>
    <row r="108" spans="1:15" ht="24.75" customHeight="1" x14ac:dyDescent="0.25">
      <c r="A108" s="317" t="s">
        <v>182</v>
      </c>
      <c r="B108" s="83" t="s">
        <v>85</v>
      </c>
      <c r="C108" s="83" t="s">
        <v>87</v>
      </c>
      <c r="D108" s="83" t="s">
        <v>85</v>
      </c>
      <c r="E108" s="83" t="s">
        <v>87</v>
      </c>
      <c r="F108" s="83" t="s">
        <v>85</v>
      </c>
      <c r="G108" s="83" t="s">
        <v>87</v>
      </c>
      <c r="H108" s="83" t="s">
        <v>85</v>
      </c>
      <c r="I108" s="83" t="s">
        <v>87</v>
      </c>
      <c r="J108" s="83" t="s">
        <v>85</v>
      </c>
      <c r="K108" s="83" t="s">
        <v>87</v>
      </c>
      <c r="L108" s="19"/>
      <c r="M108" s="19"/>
      <c r="N108" s="19"/>
      <c r="O108" s="19"/>
    </row>
    <row r="109" spans="1:15" ht="24.75" customHeight="1" x14ac:dyDescent="0.25">
      <c r="A109" s="318"/>
      <c r="B109" s="84">
        <v>7.0000000000000007E-2</v>
      </c>
      <c r="C109" s="86"/>
      <c r="D109" s="84">
        <v>0.11</v>
      </c>
      <c r="E109" s="84"/>
      <c r="F109" s="84">
        <v>0.11</v>
      </c>
      <c r="G109" s="84"/>
      <c r="H109" s="85"/>
      <c r="I109" s="84"/>
      <c r="J109" s="85"/>
      <c r="K109" s="84"/>
      <c r="L109" s="19"/>
      <c r="M109" s="19"/>
      <c r="N109" s="19"/>
      <c r="O109" s="19"/>
    </row>
    <row r="110" spans="1:15" ht="80.25" customHeight="1" x14ac:dyDescent="0.25">
      <c r="A110" s="81" t="s">
        <v>222</v>
      </c>
      <c r="B110" s="312"/>
      <c r="C110" s="313"/>
      <c r="D110" s="312"/>
      <c r="E110" s="313"/>
      <c r="F110" s="312"/>
      <c r="G110" s="313"/>
      <c r="H110" s="312"/>
      <c r="I110" s="313"/>
      <c r="J110" s="312"/>
      <c r="K110" s="313"/>
      <c r="L110" s="19"/>
      <c r="M110" s="19"/>
      <c r="N110" s="19"/>
      <c r="O110" s="19"/>
    </row>
    <row r="111" spans="1:15" ht="80.25" customHeight="1" x14ac:dyDescent="0.25">
      <c r="A111" s="81" t="s">
        <v>223</v>
      </c>
      <c r="B111" s="316"/>
      <c r="C111" s="313"/>
      <c r="D111" s="316"/>
      <c r="E111" s="313"/>
      <c r="F111" s="316"/>
      <c r="G111" s="313"/>
      <c r="H111" s="316"/>
      <c r="I111" s="313"/>
      <c r="J111" s="316"/>
      <c r="K111" s="313"/>
      <c r="L111" s="19"/>
      <c r="M111" s="19"/>
      <c r="N111" s="19"/>
      <c r="O111" s="19"/>
    </row>
    <row r="112" spans="1:15" ht="24.75" customHeight="1" x14ac:dyDescent="0.25">
      <c r="A112" s="317" t="s">
        <v>183</v>
      </c>
      <c r="B112" s="83" t="s">
        <v>85</v>
      </c>
      <c r="C112" s="83" t="s">
        <v>87</v>
      </c>
      <c r="D112" s="83" t="s">
        <v>85</v>
      </c>
      <c r="E112" s="83" t="s">
        <v>87</v>
      </c>
      <c r="F112" s="83" t="s">
        <v>85</v>
      </c>
      <c r="G112" s="83" t="s">
        <v>87</v>
      </c>
      <c r="H112" s="83" t="s">
        <v>85</v>
      </c>
      <c r="I112" s="83" t="s">
        <v>87</v>
      </c>
      <c r="J112" s="83" t="s">
        <v>85</v>
      </c>
      <c r="K112" s="83" t="s">
        <v>87</v>
      </c>
      <c r="L112" s="19"/>
      <c r="M112" s="19"/>
      <c r="N112" s="19"/>
      <c r="O112" s="19"/>
    </row>
    <row r="113" spans="1:15" ht="24.75" customHeight="1" x14ac:dyDescent="0.25">
      <c r="A113" s="318"/>
      <c r="B113" s="84">
        <v>0.15</v>
      </c>
      <c r="C113" s="87"/>
      <c r="D113" s="84">
        <v>0.11</v>
      </c>
      <c r="E113" s="87"/>
      <c r="F113" s="84">
        <v>0.11</v>
      </c>
      <c r="G113" s="87"/>
      <c r="H113" s="86">
        <v>0.6</v>
      </c>
      <c r="I113" s="88"/>
      <c r="J113" s="86">
        <v>0.4</v>
      </c>
      <c r="K113" s="88"/>
      <c r="L113" s="19"/>
      <c r="M113" s="19"/>
      <c r="N113" s="19"/>
      <c r="O113" s="19"/>
    </row>
    <row r="114" spans="1:15" ht="80.25" customHeight="1" x14ac:dyDescent="0.25">
      <c r="A114" s="81" t="s">
        <v>222</v>
      </c>
      <c r="B114" s="400"/>
      <c r="C114" s="313"/>
      <c r="D114" s="400"/>
      <c r="E114" s="313"/>
      <c r="F114" s="400"/>
      <c r="G114" s="313"/>
      <c r="H114" s="400"/>
      <c r="I114" s="313"/>
      <c r="J114" s="400"/>
      <c r="K114" s="313"/>
      <c r="L114" s="19"/>
      <c r="M114" s="19"/>
      <c r="N114" s="19"/>
      <c r="O114" s="19"/>
    </row>
    <row r="115" spans="1:15" ht="80.25" customHeight="1" x14ac:dyDescent="0.25">
      <c r="A115" s="81" t="s">
        <v>223</v>
      </c>
      <c r="B115" s="316"/>
      <c r="C115" s="313"/>
      <c r="D115" s="316"/>
      <c r="E115" s="313"/>
      <c r="F115" s="316"/>
      <c r="G115" s="313"/>
      <c r="H115" s="316"/>
      <c r="I115" s="313"/>
      <c r="J115" s="316"/>
      <c r="K115" s="313"/>
      <c r="L115" s="19"/>
      <c r="M115" s="19"/>
      <c r="N115" s="19"/>
      <c r="O115" s="19"/>
    </row>
    <row r="116" spans="1:15" ht="13.5" customHeight="1" x14ac:dyDescent="0.25">
      <c r="A116" s="89" t="s">
        <v>224</v>
      </c>
      <c r="B116" s="90">
        <f t="shared" ref="B116:K116" si="1">(B69+B73+B77+B81+B85+B89+B93+B97+B101+B105+B109+B113)</f>
        <v>0.99999999999999989</v>
      </c>
      <c r="C116" s="90">
        <f t="shared" si="1"/>
        <v>0.44000000000000006</v>
      </c>
      <c r="D116" s="90">
        <f t="shared" si="1"/>
        <v>1</v>
      </c>
      <c r="E116" s="90">
        <f t="shared" si="1"/>
        <v>0.34</v>
      </c>
      <c r="F116" s="90">
        <f t="shared" si="1"/>
        <v>1</v>
      </c>
      <c r="G116" s="90">
        <f t="shared" si="1"/>
        <v>0.34</v>
      </c>
      <c r="H116" s="90">
        <f t="shared" si="1"/>
        <v>1</v>
      </c>
      <c r="I116" s="90">
        <f t="shared" si="1"/>
        <v>0.2</v>
      </c>
      <c r="J116" s="90">
        <f t="shared" si="1"/>
        <v>1</v>
      </c>
      <c r="K116" s="90">
        <f t="shared" si="1"/>
        <v>0.30000000000000004</v>
      </c>
      <c r="L116" s="19"/>
      <c r="M116" s="19"/>
      <c r="N116" s="19"/>
      <c r="O116" s="19"/>
    </row>
  </sheetData>
  <mergeCells count="237">
    <mergeCell ref="F40:G40"/>
    <mergeCell ref="D41:E41"/>
    <mergeCell ref="F41:G41"/>
    <mergeCell ref="B37:C37"/>
    <mergeCell ref="D37:I37"/>
    <mergeCell ref="A38:A39"/>
    <mergeCell ref="D38:E38"/>
    <mergeCell ref="F38:G38"/>
    <mergeCell ref="F39:G39"/>
    <mergeCell ref="A40:A41"/>
    <mergeCell ref="D39:E39"/>
    <mergeCell ref="D40:E40"/>
    <mergeCell ref="F47:G47"/>
    <mergeCell ref="F48:G48"/>
    <mergeCell ref="D48:E48"/>
    <mergeCell ref="D49:E49"/>
    <mergeCell ref="D50:E50"/>
    <mergeCell ref="D51:E51"/>
    <mergeCell ref="A42:A43"/>
    <mergeCell ref="D42:E42"/>
    <mergeCell ref="F42:G42"/>
    <mergeCell ref="D43:E43"/>
    <mergeCell ref="F43:G43"/>
    <mergeCell ref="F44:G44"/>
    <mergeCell ref="F45:G45"/>
    <mergeCell ref="D44:E44"/>
    <mergeCell ref="D45:E45"/>
    <mergeCell ref="F49:G49"/>
    <mergeCell ref="F50:G50"/>
    <mergeCell ref="F51:G51"/>
    <mergeCell ref="D61:E61"/>
    <mergeCell ref="A44:A45"/>
    <mergeCell ref="A46:A47"/>
    <mergeCell ref="A48:A49"/>
    <mergeCell ref="A50:A51"/>
    <mergeCell ref="A52:A53"/>
    <mergeCell ref="A54:A55"/>
    <mergeCell ref="A56:A57"/>
    <mergeCell ref="A58:A59"/>
    <mergeCell ref="A60:A61"/>
    <mergeCell ref="D60:E60"/>
    <mergeCell ref="D46:E46"/>
    <mergeCell ref="D47:E47"/>
    <mergeCell ref="J66:K66"/>
    <mergeCell ref="J67:K67"/>
    <mergeCell ref="B98:C98"/>
    <mergeCell ref="D98:E98"/>
    <mergeCell ref="F98:G98"/>
    <mergeCell ref="H98:I98"/>
    <mergeCell ref="J98:K98"/>
    <mergeCell ref="B99:C99"/>
    <mergeCell ref="D99:E99"/>
    <mergeCell ref="J99:K99"/>
    <mergeCell ref="F99:G99"/>
    <mergeCell ref="H99:I99"/>
    <mergeCell ref="H74:I74"/>
    <mergeCell ref="J74:K74"/>
    <mergeCell ref="H75:I75"/>
    <mergeCell ref="J75:K75"/>
    <mergeCell ref="D78:E78"/>
    <mergeCell ref="F78:G78"/>
    <mergeCell ref="H78:I78"/>
    <mergeCell ref="J78:K78"/>
    <mergeCell ref="B79:C79"/>
    <mergeCell ref="D79:E79"/>
    <mergeCell ref="F79:G79"/>
    <mergeCell ref="J70:K70"/>
    <mergeCell ref="F102:G102"/>
    <mergeCell ref="H102:I102"/>
    <mergeCell ref="J102:K102"/>
    <mergeCell ref="B102:C102"/>
    <mergeCell ref="B103:C103"/>
    <mergeCell ref="D103:E103"/>
    <mergeCell ref="F103:G103"/>
    <mergeCell ref="H103:I103"/>
    <mergeCell ref="J103:K103"/>
    <mergeCell ref="F115:G115"/>
    <mergeCell ref="H115:I115"/>
    <mergeCell ref="B114:C114"/>
    <mergeCell ref="D114:E114"/>
    <mergeCell ref="F114:G114"/>
    <mergeCell ref="H114:I114"/>
    <mergeCell ref="J114:K114"/>
    <mergeCell ref="B115:C115"/>
    <mergeCell ref="D115:E115"/>
    <mergeCell ref="J115:K115"/>
    <mergeCell ref="F67:G67"/>
    <mergeCell ref="H67:I67"/>
    <mergeCell ref="A68:A69"/>
    <mergeCell ref="B70:C70"/>
    <mergeCell ref="D70:E70"/>
    <mergeCell ref="A112:A113"/>
    <mergeCell ref="A108:A109"/>
    <mergeCell ref="D110:E110"/>
    <mergeCell ref="F110:G110"/>
    <mergeCell ref="H110:I110"/>
    <mergeCell ref="B95:C95"/>
    <mergeCell ref="D95:E95"/>
    <mergeCell ref="F95:G95"/>
    <mergeCell ref="H95:I95"/>
    <mergeCell ref="B78:C78"/>
    <mergeCell ref="H83:I83"/>
    <mergeCell ref="H79:I79"/>
    <mergeCell ref="H106:I106"/>
    <mergeCell ref="B107:C107"/>
    <mergeCell ref="D107:E107"/>
    <mergeCell ref="F107:G107"/>
    <mergeCell ref="H107:I107"/>
    <mergeCell ref="A100:A101"/>
    <mergeCell ref="D102:E102"/>
    <mergeCell ref="J110:K110"/>
    <mergeCell ref="B110:C110"/>
    <mergeCell ref="B111:C111"/>
    <mergeCell ref="D111:E111"/>
    <mergeCell ref="F111:G111"/>
    <mergeCell ref="H111:I111"/>
    <mergeCell ref="J111:K111"/>
    <mergeCell ref="A104:A105"/>
    <mergeCell ref="B106:C106"/>
    <mergeCell ref="D106:E106"/>
    <mergeCell ref="F106:G106"/>
    <mergeCell ref="J106:K106"/>
    <mergeCell ref="J107:K107"/>
    <mergeCell ref="J95:K95"/>
    <mergeCell ref="A96:A97"/>
    <mergeCell ref="A84:A85"/>
    <mergeCell ref="D86:E86"/>
    <mergeCell ref="F86:G86"/>
    <mergeCell ref="H86:I86"/>
    <mergeCell ref="J86:K86"/>
    <mergeCell ref="B86:C86"/>
    <mergeCell ref="B87:C87"/>
    <mergeCell ref="D87:E87"/>
    <mergeCell ref="F87:G87"/>
    <mergeCell ref="H87:I87"/>
    <mergeCell ref="J87:K87"/>
    <mergeCell ref="A88:A89"/>
    <mergeCell ref="B90:C90"/>
    <mergeCell ref="D90:E90"/>
    <mergeCell ref="F90:G90"/>
    <mergeCell ref="D94:E94"/>
    <mergeCell ref="F94:G94"/>
    <mergeCell ref="H94:I94"/>
    <mergeCell ref="J94:K94"/>
    <mergeCell ref="B94:C94"/>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F52:G52"/>
    <mergeCell ref="F53:G53"/>
    <mergeCell ref="F54:G54"/>
    <mergeCell ref="F55:G55"/>
    <mergeCell ref="A12:A14"/>
    <mergeCell ref="B12:O14"/>
    <mergeCell ref="B16:F16"/>
    <mergeCell ref="G16:H16"/>
    <mergeCell ref="I16:O16"/>
    <mergeCell ref="B18:E18"/>
    <mergeCell ref="G18:I18"/>
    <mergeCell ref="G35:G36"/>
    <mergeCell ref="H35:I36"/>
    <mergeCell ref="K18:O18"/>
    <mergeCell ref="C19:O19"/>
    <mergeCell ref="A21:O21"/>
    <mergeCell ref="A22:O22"/>
    <mergeCell ref="A33:I33"/>
    <mergeCell ref="B34:I34"/>
    <mergeCell ref="A35:A36"/>
    <mergeCell ref="D52:E52"/>
    <mergeCell ref="D53:E53"/>
    <mergeCell ref="D54:E54"/>
    <mergeCell ref="F46:G46"/>
    <mergeCell ref="F60:G60"/>
    <mergeCell ref="D55:E55"/>
    <mergeCell ref="D56:E56"/>
    <mergeCell ref="D57:E57"/>
    <mergeCell ref="D58:E58"/>
    <mergeCell ref="F58:G58"/>
    <mergeCell ref="D59:E59"/>
    <mergeCell ref="F59:G59"/>
    <mergeCell ref="B71:C71"/>
    <mergeCell ref="D71:E71"/>
    <mergeCell ref="F71:G71"/>
    <mergeCell ref="F56:G56"/>
    <mergeCell ref="F57:G57"/>
    <mergeCell ref="F61:G61"/>
    <mergeCell ref="A65:I65"/>
    <mergeCell ref="B66:C66"/>
    <mergeCell ref="D66:E66"/>
    <mergeCell ref="F66:G66"/>
    <mergeCell ref="F70:G70"/>
    <mergeCell ref="H70:I70"/>
    <mergeCell ref="H66:I66"/>
    <mergeCell ref="H71:I71"/>
    <mergeCell ref="B67:C67"/>
    <mergeCell ref="D67:E67"/>
    <mergeCell ref="J71:K71"/>
    <mergeCell ref="A72:A73"/>
    <mergeCell ref="B74:C74"/>
    <mergeCell ref="D74:E74"/>
    <mergeCell ref="F74:G74"/>
    <mergeCell ref="B75:C75"/>
    <mergeCell ref="D75:E75"/>
    <mergeCell ref="F75:G75"/>
    <mergeCell ref="A76:A77"/>
    <mergeCell ref="J79:K79"/>
    <mergeCell ref="H90:I90"/>
    <mergeCell ref="J90:K90"/>
    <mergeCell ref="B91:C91"/>
    <mergeCell ref="D91:E91"/>
    <mergeCell ref="J91:K91"/>
    <mergeCell ref="F91:G91"/>
    <mergeCell ref="H91:I91"/>
    <mergeCell ref="A92:A93"/>
    <mergeCell ref="J83:K83"/>
    <mergeCell ref="A80:A81"/>
    <mergeCell ref="B82:C82"/>
    <mergeCell ref="D82:E82"/>
    <mergeCell ref="F82:G82"/>
    <mergeCell ref="H82:I82"/>
    <mergeCell ref="J82:K82"/>
    <mergeCell ref="B83:C83"/>
    <mergeCell ref="D83:E83"/>
    <mergeCell ref="F83:G83"/>
  </mergeCells>
  <dataValidations count="1">
    <dataValidation type="list" allowBlank="1" showErrorMessage="1" sqref="H35" xr:uid="{00000000-0002-0000-0100-000000000000}">
      <formula1>#REF!</formula1>
    </dataValidation>
  </dataValidations>
  <pageMargins left="0.25" right="0.25" top="0.75" bottom="0.75" header="0" footer="0"/>
  <pageSetup scale="20" fitToHeight="0" orientation="landscape" r:id="rId1"/>
  <rowBreaks count="1" manualBreakCount="1">
    <brk id="63" max="14"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5B8B7"/>
    <pageSetUpPr fitToPage="1"/>
  </sheetPr>
  <dimension ref="A1:O116"/>
  <sheetViews>
    <sheetView showGridLines="0" view="pageBreakPreview" topLeftCell="C47" zoomScale="70" zoomScaleNormal="80" zoomScaleSheetLayoutView="70" workbookViewId="0">
      <selection activeCell="F49" sqref="F49:G49"/>
    </sheetView>
  </sheetViews>
  <sheetFormatPr baseColWidth="10" defaultColWidth="14.42578125" defaultRowHeight="15" customHeight="1" x14ac:dyDescent="0.25"/>
  <cols>
    <col min="1" max="1" width="49.7109375" customWidth="1"/>
    <col min="2" max="2" width="71.28515625" customWidth="1"/>
    <col min="3" max="3" width="70.7109375" customWidth="1"/>
    <col min="4" max="4" width="53.42578125" customWidth="1"/>
    <col min="5" max="5" width="70.85546875" customWidth="1"/>
    <col min="6" max="6" width="43" customWidth="1"/>
    <col min="7" max="7" width="87.85546875" customWidth="1"/>
    <col min="8" max="8" width="35.7109375" customWidth="1"/>
    <col min="9" max="9" width="42.140625" customWidth="1"/>
    <col min="10" max="13" width="21.42578125" customWidth="1"/>
    <col min="14" max="14" width="24" customWidth="1"/>
    <col min="15" max="15" width="18.140625" customWidth="1"/>
    <col min="16" max="26" width="10.85546875" customWidth="1"/>
  </cols>
  <sheetData>
    <row r="1" spans="1:15" ht="21.75" customHeight="1" x14ac:dyDescent="0.25">
      <c r="A1" s="371"/>
      <c r="B1" s="373" t="s">
        <v>160</v>
      </c>
      <c r="C1" s="374"/>
      <c r="D1" s="374"/>
      <c r="E1" s="374"/>
      <c r="F1" s="374"/>
      <c r="G1" s="374"/>
      <c r="H1" s="374"/>
      <c r="I1" s="374"/>
      <c r="J1" s="374"/>
      <c r="K1" s="374"/>
      <c r="L1" s="363"/>
      <c r="M1" s="375" t="s">
        <v>161</v>
      </c>
      <c r="N1" s="340"/>
      <c r="O1" s="326"/>
    </row>
    <row r="2" spans="1:15" ht="18" customHeight="1" x14ac:dyDescent="0.25">
      <c r="A2" s="372"/>
      <c r="B2" s="376" t="s">
        <v>162</v>
      </c>
      <c r="C2" s="377"/>
      <c r="D2" s="377"/>
      <c r="E2" s="377"/>
      <c r="F2" s="377"/>
      <c r="G2" s="377"/>
      <c r="H2" s="377"/>
      <c r="I2" s="377"/>
      <c r="J2" s="377"/>
      <c r="K2" s="377"/>
      <c r="L2" s="378"/>
      <c r="M2" s="375" t="s">
        <v>163</v>
      </c>
      <c r="N2" s="340"/>
      <c r="O2" s="326"/>
    </row>
    <row r="3" spans="1:15" ht="19.5" customHeight="1" x14ac:dyDescent="0.25">
      <c r="A3" s="372"/>
      <c r="B3" s="376" t="s">
        <v>0</v>
      </c>
      <c r="C3" s="377"/>
      <c r="D3" s="377"/>
      <c r="E3" s="377"/>
      <c r="F3" s="377"/>
      <c r="G3" s="377"/>
      <c r="H3" s="377"/>
      <c r="I3" s="377"/>
      <c r="J3" s="377"/>
      <c r="K3" s="377"/>
      <c r="L3" s="378"/>
      <c r="M3" s="375" t="s">
        <v>164</v>
      </c>
      <c r="N3" s="340"/>
      <c r="O3" s="326"/>
    </row>
    <row r="4" spans="1:15" ht="21.75" customHeight="1" x14ac:dyDescent="0.25">
      <c r="A4" s="364"/>
      <c r="B4" s="379" t="s">
        <v>165</v>
      </c>
      <c r="C4" s="380"/>
      <c r="D4" s="380"/>
      <c r="E4" s="380"/>
      <c r="F4" s="380"/>
      <c r="G4" s="380"/>
      <c r="H4" s="380"/>
      <c r="I4" s="380"/>
      <c r="J4" s="380"/>
      <c r="K4" s="380"/>
      <c r="L4" s="346"/>
      <c r="M4" s="375" t="s">
        <v>166</v>
      </c>
      <c r="N4" s="340"/>
      <c r="O4" s="326"/>
    </row>
    <row r="5" spans="1:15" ht="15.75" customHeight="1" x14ac:dyDescent="0.25">
      <c r="A5" s="20"/>
      <c r="B5" s="21"/>
      <c r="C5" s="21"/>
      <c r="D5" s="21"/>
      <c r="E5" s="21"/>
      <c r="F5" s="21"/>
      <c r="G5" s="21"/>
      <c r="H5" s="21"/>
      <c r="I5" s="21"/>
      <c r="J5" s="21"/>
      <c r="K5" s="21"/>
      <c r="L5" s="21"/>
      <c r="M5" s="22"/>
      <c r="N5" s="22"/>
      <c r="O5" s="22"/>
    </row>
    <row r="6" spans="1:15" ht="39.75" customHeight="1" x14ac:dyDescent="0.25">
      <c r="A6" s="23" t="s">
        <v>167</v>
      </c>
      <c r="B6" s="359" t="s">
        <v>225</v>
      </c>
      <c r="C6" s="340"/>
      <c r="D6" s="340"/>
      <c r="E6" s="340"/>
      <c r="F6" s="340"/>
      <c r="G6" s="340"/>
      <c r="H6" s="340"/>
      <c r="I6" s="340"/>
      <c r="J6" s="340"/>
      <c r="K6" s="326"/>
      <c r="L6" s="24" t="s">
        <v>168</v>
      </c>
      <c r="M6" s="381">
        <v>2024110010309</v>
      </c>
      <c r="N6" s="340"/>
      <c r="O6" s="326"/>
    </row>
    <row r="7" spans="1:15" ht="18" customHeight="1" x14ac:dyDescent="0.25">
      <c r="A7" s="20"/>
      <c r="B7" s="21"/>
      <c r="C7" s="21"/>
      <c r="D7" s="21"/>
      <c r="E7" s="21"/>
      <c r="F7" s="21"/>
      <c r="G7" s="21"/>
      <c r="H7" s="21"/>
      <c r="I7" s="21"/>
      <c r="J7" s="21"/>
      <c r="K7" s="21"/>
      <c r="L7" s="21"/>
      <c r="M7" s="22"/>
      <c r="N7" s="22"/>
      <c r="O7" s="22"/>
    </row>
    <row r="8" spans="1:15" ht="21.75" customHeight="1" x14ac:dyDescent="0.25">
      <c r="A8" s="382" t="s">
        <v>6</v>
      </c>
      <c r="B8" s="24" t="s">
        <v>169</v>
      </c>
      <c r="C8" s="245" t="s">
        <v>348</v>
      </c>
      <c r="D8" s="24" t="s">
        <v>171</v>
      </c>
      <c r="E8" s="25"/>
      <c r="F8" s="24" t="s">
        <v>172</v>
      </c>
      <c r="G8" s="25"/>
      <c r="H8" s="24" t="s">
        <v>173</v>
      </c>
      <c r="I8" s="25"/>
      <c r="J8" s="384" t="s">
        <v>8</v>
      </c>
      <c r="K8" s="363"/>
      <c r="L8" s="27" t="s">
        <v>174</v>
      </c>
      <c r="M8" s="359"/>
      <c r="N8" s="340"/>
      <c r="O8" s="326"/>
    </row>
    <row r="9" spans="1:15" ht="21.75" customHeight="1" x14ac:dyDescent="0.25">
      <c r="A9" s="383"/>
      <c r="B9" s="28" t="s">
        <v>175</v>
      </c>
      <c r="C9" s="29" t="s">
        <v>170</v>
      </c>
      <c r="D9" s="24" t="s">
        <v>176</v>
      </c>
      <c r="E9" s="30"/>
      <c r="F9" s="24" t="s">
        <v>177</v>
      </c>
      <c r="G9" s="30"/>
      <c r="H9" s="24" t="s">
        <v>178</v>
      </c>
      <c r="I9" s="26"/>
      <c r="J9" s="385"/>
      <c r="K9" s="378"/>
      <c r="L9" s="27" t="s">
        <v>179</v>
      </c>
      <c r="M9" s="359"/>
      <c r="N9" s="340"/>
      <c r="O9" s="326"/>
    </row>
    <row r="10" spans="1:15" ht="21.75" customHeight="1" x14ac:dyDescent="0.25">
      <c r="A10" s="324"/>
      <c r="B10" s="24" t="s">
        <v>180</v>
      </c>
      <c r="C10" s="25"/>
      <c r="D10" s="24" t="s">
        <v>181</v>
      </c>
      <c r="E10" s="30"/>
      <c r="F10" s="24" t="s">
        <v>182</v>
      </c>
      <c r="G10" s="30"/>
      <c r="H10" s="24" t="s">
        <v>183</v>
      </c>
      <c r="I10" s="26"/>
      <c r="J10" s="386"/>
      <c r="K10" s="346"/>
      <c r="L10" s="27" t="s">
        <v>184</v>
      </c>
      <c r="M10" s="359" t="s">
        <v>170</v>
      </c>
      <c r="N10" s="340"/>
      <c r="O10" s="326"/>
    </row>
    <row r="11" spans="1:15" ht="15" customHeight="1" x14ac:dyDescent="0.25">
      <c r="A11" s="31"/>
      <c r="B11" s="32"/>
      <c r="C11" s="32"/>
      <c r="D11" s="33"/>
      <c r="E11" s="34"/>
      <c r="F11" s="34"/>
      <c r="G11" s="34"/>
      <c r="H11" s="34"/>
      <c r="I11" s="35"/>
      <c r="J11" s="35"/>
      <c r="K11" s="32"/>
      <c r="L11" s="32"/>
      <c r="M11" s="32"/>
      <c r="N11" s="32"/>
      <c r="O11" s="32"/>
    </row>
    <row r="12" spans="1:15" ht="15" customHeight="1" x14ac:dyDescent="0.25">
      <c r="A12" s="387" t="s">
        <v>185</v>
      </c>
      <c r="B12" s="390" t="s">
        <v>226</v>
      </c>
      <c r="C12" s="374"/>
      <c r="D12" s="374"/>
      <c r="E12" s="374"/>
      <c r="F12" s="374"/>
      <c r="G12" s="374"/>
      <c r="H12" s="374"/>
      <c r="I12" s="374"/>
      <c r="J12" s="374"/>
      <c r="K12" s="374"/>
      <c r="L12" s="374"/>
      <c r="M12" s="374"/>
      <c r="N12" s="374"/>
      <c r="O12" s="363"/>
    </row>
    <row r="13" spans="1:15" ht="15" customHeight="1" x14ac:dyDescent="0.25">
      <c r="A13" s="388"/>
      <c r="B13" s="372"/>
      <c r="C13" s="377"/>
      <c r="D13" s="377"/>
      <c r="E13" s="377"/>
      <c r="F13" s="377"/>
      <c r="G13" s="377"/>
      <c r="H13" s="377"/>
      <c r="I13" s="377"/>
      <c r="J13" s="377"/>
      <c r="K13" s="377"/>
      <c r="L13" s="377"/>
      <c r="M13" s="377"/>
      <c r="N13" s="377"/>
      <c r="O13" s="378"/>
    </row>
    <row r="14" spans="1:15" ht="15" customHeight="1" x14ac:dyDescent="0.25">
      <c r="A14" s="389"/>
      <c r="B14" s="364"/>
      <c r="C14" s="380"/>
      <c r="D14" s="380"/>
      <c r="E14" s="380"/>
      <c r="F14" s="380"/>
      <c r="G14" s="380"/>
      <c r="H14" s="380"/>
      <c r="I14" s="380"/>
      <c r="J14" s="380"/>
      <c r="K14" s="380"/>
      <c r="L14" s="380"/>
      <c r="M14" s="380"/>
      <c r="N14" s="380"/>
      <c r="O14" s="346"/>
    </row>
    <row r="15" spans="1:15" ht="9" customHeight="1" x14ac:dyDescent="0.25">
      <c r="A15" s="36"/>
      <c r="B15" s="37"/>
      <c r="C15" s="38"/>
      <c r="D15" s="38"/>
      <c r="E15" s="38"/>
      <c r="F15" s="38"/>
      <c r="G15" s="39"/>
      <c r="H15" s="39"/>
      <c r="I15" s="39"/>
      <c r="J15" s="39"/>
      <c r="K15" s="39"/>
      <c r="L15" s="40"/>
      <c r="M15" s="40"/>
      <c r="N15" s="40"/>
      <c r="O15" s="40"/>
    </row>
    <row r="16" spans="1:15" ht="37.5" customHeight="1" x14ac:dyDescent="0.25">
      <c r="A16" s="23" t="s">
        <v>13</v>
      </c>
      <c r="B16" s="359" t="s">
        <v>187</v>
      </c>
      <c r="C16" s="340"/>
      <c r="D16" s="340"/>
      <c r="E16" s="340"/>
      <c r="F16" s="326"/>
      <c r="G16" s="391" t="s">
        <v>15</v>
      </c>
      <c r="H16" s="326"/>
      <c r="I16" s="359" t="s">
        <v>227</v>
      </c>
      <c r="J16" s="340"/>
      <c r="K16" s="340"/>
      <c r="L16" s="340"/>
      <c r="M16" s="340"/>
      <c r="N16" s="340"/>
      <c r="O16" s="326"/>
    </row>
    <row r="17" spans="1:15" ht="9" customHeight="1" x14ac:dyDescent="0.25">
      <c r="A17" s="36"/>
      <c r="B17" s="39"/>
      <c r="C17" s="38"/>
      <c r="D17" s="38"/>
      <c r="E17" s="38"/>
      <c r="F17" s="38"/>
      <c r="G17" s="39"/>
      <c r="H17" s="39"/>
      <c r="I17" s="39"/>
      <c r="J17" s="39"/>
      <c r="K17" s="39"/>
      <c r="L17" s="40"/>
      <c r="M17" s="40"/>
      <c r="N17" s="40"/>
      <c r="O17" s="40"/>
    </row>
    <row r="18" spans="1:15" ht="56.25" customHeight="1" x14ac:dyDescent="0.25">
      <c r="A18" s="23" t="s">
        <v>17</v>
      </c>
      <c r="B18" s="359" t="s">
        <v>189</v>
      </c>
      <c r="C18" s="340"/>
      <c r="D18" s="340"/>
      <c r="E18" s="326"/>
      <c r="F18" s="23" t="s">
        <v>19</v>
      </c>
      <c r="G18" s="360" t="s">
        <v>190</v>
      </c>
      <c r="H18" s="340"/>
      <c r="I18" s="326"/>
      <c r="J18" s="23" t="s">
        <v>21</v>
      </c>
      <c r="K18" s="359" t="s">
        <v>191</v>
      </c>
      <c r="L18" s="340"/>
      <c r="M18" s="340"/>
      <c r="N18" s="340"/>
      <c r="O18" s="326"/>
    </row>
    <row r="19" spans="1:15" ht="9" customHeight="1" x14ac:dyDescent="0.25">
      <c r="A19" s="43"/>
      <c r="B19" s="44"/>
      <c r="C19" s="365"/>
      <c r="D19" s="366"/>
      <c r="E19" s="366"/>
      <c r="F19" s="366"/>
      <c r="G19" s="366"/>
      <c r="H19" s="366"/>
      <c r="I19" s="366"/>
      <c r="J19" s="366"/>
      <c r="K19" s="366"/>
      <c r="L19" s="366"/>
      <c r="M19" s="366"/>
      <c r="N19" s="366"/>
      <c r="O19" s="367"/>
    </row>
    <row r="20" spans="1:15" ht="16.5" customHeight="1" x14ac:dyDescent="0.25">
      <c r="A20" s="45"/>
      <c r="B20" s="46"/>
      <c r="C20" s="46"/>
      <c r="D20" s="46"/>
      <c r="E20" s="46"/>
      <c r="F20" s="46"/>
      <c r="G20" s="46"/>
      <c r="H20" s="46"/>
      <c r="I20" s="46"/>
      <c r="J20" s="46"/>
      <c r="K20" s="46"/>
      <c r="L20" s="46"/>
      <c r="M20" s="46"/>
      <c r="N20" s="46"/>
      <c r="O20" s="46"/>
    </row>
    <row r="21" spans="1:15" ht="31.5" customHeight="1" x14ac:dyDescent="0.25">
      <c r="A21" s="368" t="s">
        <v>23</v>
      </c>
      <c r="B21" s="340"/>
      <c r="C21" s="340"/>
      <c r="D21" s="340"/>
      <c r="E21" s="340"/>
      <c r="F21" s="340"/>
      <c r="G21" s="340"/>
      <c r="H21" s="340"/>
      <c r="I21" s="340"/>
      <c r="J21" s="340"/>
      <c r="K21" s="340"/>
      <c r="L21" s="340"/>
      <c r="M21" s="340"/>
      <c r="N21" s="340"/>
      <c r="O21" s="326"/>
    </row>
    <row r="22" spans="1:15" ht="31.5" customHeight="1" x14ac:dyDescent="0.25">
      <c r="A22" s="368" t="s">
        <v>192</v>
      </c>
      <c r="B22" s="340"/>
      <c r="C22" s="340"/>
      <c r="D22" s="340"/>
      <c r="E22" s="340"/>
      <c r="F22" s="340"/>
      <c r="G22" s="340"/>
      <c r="H22" s="340"/>
      <c r="I22" s="340"/>
      <c r="J22" s="340"/>
      <c r="K22" s="340"/>
      <c r="L22" s="340"/>
      <c r="M22" s="340"/>
      <c r="N22" s="340"/>
      <c r="O22" s="326"/>
    </row>
    <row r="23" spans="1:15" ht="31.5" customHeight="1" thickBot="1" x14ac:dyDescent="0.3">
      <c r="A23" s="47"/>
      <c r="B23" s="48" t="s">
        <v>169</v>
      </c>
      <c r="C23" s="48" t="s">
        <v>171</v>
      </c>
      <c r="D23" s="48" t="s">
        <v>172</v>
      </c>
      <c r="E23" s="48" t="s">
        <v>173</v>
      </c>
      <c r="F23" s="48" t="s">
        <v>175</v>
      </c>
      <c r="G23" s="48" t="s">
        <v>176</v>
      </c>
      <c r="H23" s="48" t="s">
        <v>177</v>
      </c>
      <c r="I23" s="48" t="s">
        <v>178</v>
      </c>
      <c r="J23" s="48" t="s">
        <v>180</v>
      </c>
      <c r="K23" s="48" t="s">
        <v>181</v>
      </c>
      <c r="L23" s="48" t="s">
        <v>182</v>
      </c>
      <c r="M23" s="48" t="s">
        <v>183</v>
      </c>
      <c r="N23" s="49" t="s">
        <v>193</v>
      </c>
      <c r="O23" s="49" t="s">
        <v>194</v>
      </c>
    </row>
    <row r="24" spans="1:15" ht="31.5" customHeight="1" x14ac:dyDescent="0.25">
      <c r="A24" s="50" t="s">
        <v>24</v>
      </c>
      <c r="B24" s="51">
        <v>1842017000</v>
      </c>
      <c r="C24" s="51"/>
      <c r="D24" s="256"/>
      <c r="E24" s="256"/>
      <c r="F24" s="285"/>
      <c r="G24" s="256"/>
      <c r="H24" s="51"/>
      <c r="I24" s="51"/>
      <c r="J24" s="51"/>
      <c r="K24" s="51"/>
      <c r="L24" s="51"/>
      <c r="M24" s="51"/>
      <c r="N24" s="299">
        <f t="shared" ref="N24:N29" si="0">SUM(B24:M24)</f>
        <v>1842017000</v>
      </c>
      <c r="O24" s="287">
        <v>1</v>
      </c>
    </row>
    <row r="25" spans="1:15" ht="31.5" customHeight="1" x14ac:dyDescent="0.25">
      <c r="A25" s="50" t="s">
        <v>26</v>
      </c>
      <c r="B25" s="51">
        <v>1607014060</v>
      </c>
      <c r="C25" s="51">
        <v>0</v>
      </c>
      <c r="D25" s="269">
        <v>0</v>
      </c>
      <c r="E25" s="269">
        <v>0</v>
      </c>
      <c r="F25" s="289">
        <v>0</v>
      </c>
      <c r="G25" s="269">
        <v>0</v>
      </c>
      <c r="H25" s="51"/>
      <c r="I25" s="51"/>
      <c r="J25" s="51"/>
      <c r="K25" s="51"/>
      <c r="L25" s="51"/>
      <c r="M25" s="51"/>
      <c r="N25" s="299">
        <f t="shared" si="0"/>
        <v>1607014060</v>
      </c>
      <c r="O25" s="288">
        <f>N25/N24</f>
        <v>0.87242086256532925</v>
      </c>
    </row>
    <row r="26" spans="1:15" ht="31.5" customHeight="1" x14ac:dyDescent="0.25">
      <c r="A26" s="50" t="s">
        <v>28</v>
      </c>
      <c r="B26" s="51"/>
      <c r="C26" s="51">
        <v>64327813</v>
      </c>
      <c r="D26" s="270">
        <v>171438385</v>
      </c>
      <c r="E26" s="270">
        <v>186894240</v>
      </c>
      <c r="F26" s="285">
        <v>171819460</v>
      </c>
      <c r="G26" s="301">
        <v>171819460</v>
      </c>
      <c r="H26" s="52"/>
      <c r="I26" s="52"/>
      <c r="J26" s="52"/>
      <c r="K26" s="52"/>
      <c r="L26" s="52"/>
      <c r="M26" s="52"/>
      <c r="N26" s="299">
        <f t="shared" si="0"/>
        <v>766299358</v>
      </c>
      <c r="O26" s="288">
        <f>N26/N24</f>
        <v>0.41601101292767656</v>
      </c>
    </row>
    <row r="27" spans="1:15" ht="31.5" customHeight="1" x14ac:dyDescent="0.25">
      <c r="A27" s="50" t="s">
        <v>195</v>
      </c>
      <c r="B27" s="51">
        <v>33576909</v>
      </c>
      <c r="C27" s="51">
        <v>61748122</v>
      </c>
      <c r="D27" s="269">
        <v>7393821</v>
      </c>
      <c r="E27" s="269"/>
      <c r="F27" s="285"/>
      <c r="G27" s="296"/>
      <c r="H27" s="51"/>
      <c r="I27" s="51"/>
      <c r="J27" s="51"/>
      <c r="K27" s="51"/>
      <c r="L27" s="51"/>
      <c r="M27" s="51"/>
      <c r="N27" s="299">
        <f t="shared" si="0"/>
        <v>102718852</v>
      </c>
      <c r="O27" s="288">
        <v>1</v>
      </c>
    </row>
    <row r="28" spans="1:15" ht="31.5" customHeight="1" x14ac:dyDescent="0.25">
      <c r="A28" s="50" t="s">
        <v>196</v>
      </c>
      <c r="B28" s="51"/>
      <c r="C28" s="51">
        <v>7393821</v>
      </c>
      <c r="D28" s="270">
        <v>0</v>
      </c>
      <c r="E28" s="270">
        <v>0</v>
      </c>
      <c r="F28" s="285">
        <v>0</v>
      </c>
      <c r="G28" s="301">
        <v>0</v>
      </c>
      <c r="H28" s="52"/>
      <c r="I28" s="52"/>
      <c r="J28" s="52"/>
      <c r="K28" s="52"/>
      <c r="L28" s="52"/>
      <c r="M28" s="52"/>
      <c r="N28" s="299">
        <f t="shared" si="0"/>
        <v>7393821</v>
      </c>
      <c r="O28" s="288">
        <f>N28/N27</f>
        <v>7.1981149088387403E-2</v>
      </c>
    </row>
    <row r="29" spans="1:15" ht="31.5" customHeight="1" thickBot="1" x14ac:dyDescent="0.3">
      <c r="A29" s="53" t="s">
        <v>34</v>
      </c>
      <c r="B29" s="91">
        <v>33532682</v>
      </c>
      <c r="C29" s="91">
        <v>54186170</v>
      </c>
      <c r="D29" s="271">
        <v>0</v>
      </c>
      <c r="E29" s="271">
        <v>12000000</v>
      </c>
      <c r="F29" s="285">
        <v>3000000</v>
      </c>
      <c r="G29" s="302">
        <v>0</v>
      </c>
      <c r="H29" s="290"/>
      <c r="I29" s="290"/>
      <c r="J29" s="290"/>
      <c r="K29" s="290"/>
      <c r="L29" s="290"/>
      <c r="M29" s="290"/>
      <c r="N29" s="300">
        <f t="shared" si="0"/>
        <v>102718852</v>
      </c>
      <c r="O29" s="291">
        <f>N29/N27</f>
        <v>1</v>
      </c>
    </row>
    <row r="30" spans="1:15" ht="16.5" customHeight="1" x14ac:dyDescent="0.25">
      <c r="A30" s="54"/>
      <c r="B30" s="54"/>
      <c r="C30" s="54"/>
      <c r="D30" s="54"/>
      <c r="E30" s="54"/>
      <c r="F30" s="54"/>
      <c r="G30" s="54"/>
      <c r="H30" s="54"/>
      <c r="I30" s="54"/>
      <c r="J30" s="54"/>
      <c r="K30" s="54"/>
      <c r="L30" s="54"/>
      <c r="M30" s="54"/>
      <c r="N30" s="54"/>
      <c r="O30" s="54"/>
    </row>
    <row r="31" spans="1:15" ht="17.25" customHeight="1" x14ac:dyDescent="0.25">
      <c r="A31" s="54"/>
      <c r="B31" s="54"/>
      <c r="C31" s="54"/>
      <c r="D31" s="54"/>
      <c r="E31" s="54"/>
      <c r="F31" s="54"/>
      <c r="G31" s="54"/>
      <c r="H31" s="54"/>
      <c r="I31" s="54"/>
      <c r="J31" s="54"/>
      <c r="K31" s="54"/>
      <c r="L31" s="54"/>
      <c r="M31" s="54"/>
      <c r="N31" s="54"/>
      <c r="O31" s="54"/>
    </row>
    <row r="32" spans="1:15" ht="5.25" customHeight="1" x14ac:dyDescent="0.25">
      <c r="A32" s="19"/>
      <c r="B32" s="19"/>
      <c r="C32" s="19"/>
      <c r="D32" s="19"/>
      <c r="E32" s="19"/>
      <c r="F32" s="19"/>
      <c r="G32" s="19"/>
      <c r="H32" s="19"/>
      <c r="I32" s="19"/>
      <c r="J32" s="19"/>
      <c r="K32" s="19"/>
      <c r="L32" s="19"/>
      <c r="M32" s="19"/>
      <c r="N32" s="19"/>
      <c r="O32" s="19"/>
    </row>
    <row r="33" spans="1:15" ht="48" customHeight="1" x14ac:dyDescent="0.25">
      <c r="A33" s="369" t="s">
        <v>197</v>
      </c>
      <c r="B33" s="340"/>
      <c r="C33" s="340"/>
      <c r="D33" s="340"/>
      <c r="E33" s="340"/>
      <c r="F33" s="340"/>
      <c r="G33" s="340"/>
      <c r="H33" s="340"/>
      <c r="I33" s="326"/>
      <c r="J33" s="55"/>
      <c r="K33" s="19"/>
      <c r="L33" s="19"/>
      <c r="M33" s="19"/>
      <c r="N33" s="19"/>
      <c r="O33" s="19"/>
    </row>
    <row r="34" spans="1:15" ht="50.25" customHeight="1" x14ac:dyDescent="0.25">
      <c r="A34" s="56" t="s">
        <v>198</v>
      </c>
      <c r="B34" s="370" t="str">
        <f>+B12</f>
        <v>Coordinar un (1) mecanismo de Gobernanza para la articulación y gestión intersectorial con las entidades e instancias que permita la implementación, seguimiento y evaluación del Sistema Distrital de Cuidado.</v>
      </c>
      <c r="C34" s="340"/>
      <c r="D34" s="340"/>
      <c r="E34" s="340"/>
      <c r="F34" s="340"/>
      <c r="G34" s="340"/>
      <c r="H34" s="340"/>
      <c r="I34" s="326"/>
      <c r="J34" s="57"/>
      <c r="K34" s="19"/>
      <c r="L34" s="19"/>
      <c r="M34" s="58"/>
      <c r="N34" s="19"/>
      <c r="O34" s="19"/>
    </row>
    <row r="35" spans="1:15" ht="18.75" customHeight="1" x14ac:dyDescent="0.25">
      <c r="A35" s="323" t="s">
        <v>39</v>
      </c>
      <c r="B35" s="59">
        <v>2024</v>
      </c>
      <c r="C35" s="59">
        <v>2025</v>
      </c>
      <c r="D35" s="59">
        <v>2026</v>
      </c>
      <c r="E35" s="59">
        <v>2027</v>
      </c>
      <c r="F35" s="59" t="s">
        <v>199</v>
      </c>
      <c r="G35" s="361" t="s">
        <v>41</v>
      </c>
      <c r="H35" s="362" t="s">
        <v>228</v>
      </c>
      <c r="I35" s="363"/>
      <c r="J35" s="57"/>
      <c r="K35" s="19"/>
      <c r="L35" s="19"/>
      <c r="M35" s="58"/>
      <c r="N35" s="19"/>
      <c r="O35" s="19"/>
    </row>
    <row r="36" spans="1:15" ht="50.25" customHeight="1" x14ac:dyDescent="0.25">
      <c r="A36" s="324"/>
      <c r="B36" s="92">
        <v>1</v>
      </c>
      <c r="C36" s="92">
        <v>1</v>
      </c>
      <c r="D36" s="92">
        <v>1</v>
      </c>
      <c r="E36" s="92">
        <v>1</v>
      </c>
      <c r="F36" s="61">
        <v>1</v>
      </c>
      <c r="G36" s="324"/>
      <c r="H36" s="364"/>
      <c r="I36" s="346"/>
      <c r="J36" s="57"/>
      <c r="K36" s="19"/>
      <c r="L36" s="19"/>
      <c r="M36" s="58"/>
      <c r="N36" s="19"/>
      <c r="O36" s="19"/>
    </row>
    <row r="37" spans="1:15" ht="52.5" customHeight="1" x14ac:dyDescent="0.25">
      <c r="A37" s="62" t="s">
        <v>43</v>
      </c>
      <c r="B37" s="345" t="s">
        <v>201</v>
      </c>
      <c r="C37" s="346"/>
      <c r="D37" s="347" t="s">
        <v>202</v>
      </c>
      <c r="E37" s="340"/>
      <c r="F37" s="340"/>
      <c r="G37" s="340"/>
      <c r="H37" s="340"/>
      <c r="I37" s="326"/>
      <c r="J37" s="19"/>
      <c r="K37" s="19"/>
      <c r="L37" s="19"/>
      <c r="M37" s="19"/>
      <c r="N37" s="19"/>
      <c r="O37" s="19"/>
    </row>
    <row r="38" spans="1:15" ht="48" customHeight="1" x14ac:dyDescent="0.25">
      <c r="A38" s="323" t="s">
        <v>203</v>
      </c>
      <c r="B38" s="62" t="s">
        <v>204</v>
      </c>
      <c r="C38" s="56" t="s">
        <v>87</v>
      </c>
      <c r="D38" s="338" t="s">
        <v>89</v>
      </c>
      <c r="E38" s="326"/>
      <c r="F38" s="338" t="s">
        <v>91</v>
      </c>
      <c r="G38" s="326"/>
      <c r="H38" s="63" t="s">
        <v>93</v>
      </c>
      <c r="I38" s="64" t="s">
        <v>94</v>
      </c>
      <c r="J38" s="65"/>
      <c r="K38" s="65"/>
      <c r="L38" s="65"/>
      <c r="M38" s="66"/>
      <c r="N38" s="65"/>
      <c r="O38" s="65"/>
    </row>
    <row r="39" spans="1:15" ht="141.75" customHeight="1" x14ac:dyDescent="0.25">
      <c r="A39" s="324"/>
      <c r="B39" s="78">
        <v>8.344E-2</v>
      </c>
      <c r="C39" s="78">
        <v>8.344E-2</v>
      </c>
      <c r="D39" s="348" t="s">
        <v>229</v>
      </c>
      <c r="E39" s="326"/>
      <c r="F39" s="348" t="s">
        <v>229</v>
      </c>
      <c r="G39" s="326"/>
      <c r="H39" s="69" t="s">
        <v>230</v>
      </c>
      <c r="I39" s="70" t="s">
        <v>231</v>
      </c>
      <c r="J39" s="19"/>
      <c r="K39" s="19"/>
      <c r="L39" s="19"/>
      <c r="M39" s="58"/>
      <c r="N39" s="19"/>
      <c r="O39" s="19"/>
    </row>
    <row r="40" spans="1:15" ht="39" customHeight="1" thickBot="1" x14ac:dyDescent="0.3">
      <c r="A40" s="323" t="s">
        <v>205</v>
      </c>
      <c r="B40" s="71" t="s">
        <v>204</v>
      </c>
      <c r="C40" s="63" t="s">
        <v>87</v>
      </c>
      <c r="D40" s="338" t="s">
        <v>89</v>
      </c>
      <c r="E40" s="326"/>
      <c r="F40" s="338" t="s">
        <v>91</v>
      </c>
      <c r="G40" s="326"/>
      <c r="H40" s="63" t="s">
        <v>93</v>
      </c>
      <c r="I40" s="64" t="s">
        <v>94</v>
      </c>
      <c r="J40" s="65"/>
      <c r="K40" s="65"/>
      <c r="L40" s="65"/>
      <c r="M40" s="65"/>
      <c r="N40" s="65"/>
      <c r="O40" s="65"/>
    </row>
    <row r="41" spans="1:15" s="258" customFormat="1" ht="378.6" customHeight="1" thickBot="1" x14ac:dyDescent="0.35">
      <c r="A41" s="324"/>
      <c r="B41" s="78">
        <v>8.344E-2</v>
      </c>
      <c r="C41" s="78">
        <v>8.344E-2</v>
      </c>
      <c r="D41" s="349" t="s">
        <v>366</v>
      </c>
      <c r="E41" s="350"/>
      <c r="F41" s="344" t="s">
        <v>354</v>
      </c>
      <c r="G41" s="350"/>
      <c r="H41" s="69" t="s">
        <v>230</v>
      </c>
      <c r="I41" s="70" t="s">
        <v>358</v>
      </c>
      <c r="J41" s="257"/>
      <c r="K41" s="257"/>
      <c r="L41" s="257"/>
      <c r="M41" s="257"/>
      <c r="N41" s="257"/>
      <c r="O41" s="257"/>
    </row>
    <row r="42" spans="1:15" ht="39" customHeight="1" thickBot="1" x14ac:dyDescent="0.3">
      <c r="A42" s="323" t="s">
        <v>206</v>
      </c>
      <c r="B42" s="71" t="s">
        <v>204</v>
      </c>
      <c r="C42" s="63" t="s">
        <v>87</v>
      </c>
      <c r="D42" s="338" t="s">
        <v>89</v>
      </c>
      <c r="E42" s="326"/>
      <c r="F42" s="338" t="s">
        <v>91</v>
      </c>
      <c r="G42" s="326"/>
      <c r="H42" s="63" t="s">
        <v>93</v>
      </c>
      <c r="I42" s="64" t="s">
        <v>94</v>
      </c>
      <c r="J42" s="65"/>
      <c r="K42" s="65"/>
      <c r="L42" s="65"/>
      <c r="M42" s="65"/>
      <c r="N42" s="65"/>
      <c r="O42" s="65"/>
    </row>
    <row r="43" spans="1:15" ht="409.6" customHeight="1" thickBot="1" x14ac:dyDescent="0.35">
      <c r="A43" s="324"/>
      <c r="B43" s="78">
        <v>8.344E-2</v>
      </c>
      <c r="C43" s="78">
        <v>8.344E-2</v>
      </c>
      <c r="D43" s="349" t="s">
        <v>370</v>
      </c>
      <c r="E43" s="350"/>
      <c r="F43" s="344" t="s">
        <v>393</v>
      </c>
      <c r="G43" s="350"/>
      <c r="H43" s="69" t="s">
        <v>230</v>
      </c>
      <c r="I43" s="70" t="s">
        <v>358</v>
      </c>
      <c r="J43" s="19"/>
      <c r="K43" s="19"/>
      <c r="L43" s="19"/>
      <c r="M43" s="19"/>
      <c r="N43" s="19"/>
      <c r="O43" s="19"/>
    </row>
    <row r="44" spans="1:15" ht="39" customHeight="1" thickBot="1" x14ac:dyDescent="0.3">
      <c r="A44" s="323" t="s">
        <v>207</v>
      </c>
      <c r="B44" s="71" t="s">
        <v>204</v>
      </c>
      <c r="C44" s="71" t="s">
        <v>87</v>
      </c>
      <c r="D44" s="338" t="s">
        <v>89</v>
      </c>
      <c r="E44" s="326"/>
      <c r="F44" s="338" t="s">
        <v>91</v>
      </c>
      <c r="G44" s="326"/>
      <c r="H44" s="63" t="s">
        <v>93</v>
      </c>
      <c r="I44" s="63" t="s">
        <v>94</v>
      </c>
      <c r="J44" s="65"/>
      <c r="K44" s="65"/>
      <c r="L44" s="65"/>
      <c r="M44" s="65"/>
      <c r="N44" s="65"/>
      <c r="O44" s="65"/>
    </row>
    <row r="45" spans="1:15" ht="408" customHeight="1" thickBot="1" x14ac:dyDescent="0.3">
      <c r="A45" s="324"/>
      <c r="B45" s="78">
        <v>8.344E-2</v>
      </c>
      <c r="C45" s="78">
        <v>8.344E-2</v>
      </c>
      <c r="D45" s="353" t="s">
        <v>417</v>
      </c>
      <c r="E45" s="354"/>
      <c r="F45" s="351" t="s">
        <v>403</v>
      </c>
      <c r="G45" s="352"/>
      <c r="H45" s="69" t="s">
        <v>230</v>
      </c>
      <c r="I45" s="70" t="s">
        <v>358</v>
      </c>
      <c r="J45" s="19"/>
      <c r="K45" s="19"/>
      <c r="L45" s="19"/>
      <c r="M45" s="19"/>
      <c r="N45" s="19"/>
      <c r="O45" s="19"/>
    </row>
    <row r="46" spans="1:15" ht="39" customHeight="1" thickBot="1" x14ac:dyDescent="0.3">
      <c r="A46" s="323" t="s">
        <v>208</v>
      </c>
      <c r="B46" s="71" t="s">
        <v>204</v>
      </c>
      <c r="C46" s="63" t="s">
        <v>87</v>
      </c>
      <c r="D46" s="338" t="s">
        <v>89</v>
      </c>
      <c r="E46" s="326"/>
      <c r="F46" s="338" t="s">
        <v>91</v>
      </c>
      <c r="G46" s="326"/>
      <c r="H46" s="63" t="s">
        <v>93</v>
      </c>
      <c r="I46" s="64" t="s">
        <v>94</v>
      </c>
      <c r="J46" s="65"/>
      <c r="K46" s="65"/>
      <c r="L46" s="65"/>
      <c r="M46" s="65"/>
      <c r="N46" s="65"/>
      <c r="O46" s="65"/>
    </row>
    <row r="47" spans="1:15" ht="409.6" customHeight="1" thickBot="1" x14ac:dyDescent="0.3">
      <c r="A47" s="324"/>
      <c r="B47" s="78">
        <v>8.344E-2</v>
      </c>
      <c r="C47" s="78">
        <v>8.344E-2</v>
      </c>
      <c r="D47" s="355" t="s">
        <v>423</v>
      </c>
      <c r="E47" s="356"/>
      <c r="F47" s="357" t="s">
        <v>422</v>
      </c>
      <c r="G47" s="358"/>
      <c r="H47" s="69" t="s">
        <v>230</v>
      </c>
      <c r="I47" s="70" t="s">
        <v>358</v>
      </c>
      <c r="J47" s="19"/>
      <c r="K47" s="19"/>
      <c r="L47" s="19"/>
      <c r="M47" s="19"/>
      <c r="N47" s="19"/>
      <c r="O47" s="19"/>
    </row>
    <row r="48" spans="1:15" ht="39" customHeight="1" thickBot="1" x14ac:dyDescent="0.3">
      <c r="A48" s="323" t="s">
        <v>209</v>
      </c>
      <c r="B48" s="63" t="s">
        <v>204</v>
      </c>
      <c r="C48" s="63" t="s">
        <v>87</v>
      </c>
      <c r="D48" s="338" t="s">
        <v>89</v>
      </c>
      <c r="E48" s="326"/>
      <c r="F48" s="338" t="s">
        <v>91</v>
      </c>
      <c r="G48" s="326"/>
      <c r="H48" s="63" t="s">
        <v>93</v>
      </c>
      <c r="I48" s="64" t="s">
        <v>94</v>
      </c>
      <c r="J48" s="65"/>
      <c r="K48" s="65"/>
      <c r="L48" s="65"/>
      <c r="M48" s="65"/>
      <c r="N48" s="65"/>
      <c r="O48" s="65"/>
    </row>
    <row r="49" spans="1:15" ht="409.6" customHeight="1" thickBot="1" x14ac:dyDescent="0.3">
      <c r="A49" s="324"/>
      <c r="B49" s="78">
        <v>8.344E-2</v>
      </c>
      <c r="C49" s="78">
        <v>8.344E-2</v>
      </c>
      <c r="D49" s="344" t="s">
        <v>449</v>
      </c>
      <c r="E49" s="326"/>
      <c r="F49" s="344" t="s">
        <v>464</v>
      </c>
      <c r="G49" s="326"/>
      <c r="H49" s="69" t="s">
        <v>230</v>
      </c>
      <c r="I49" s="70" t="s">
        <v>358</v>
      </c>
      <c r="J49" s="19"/>
      <c r="K49" s="19"/>
      <c r="L49" s="19"/>
      <c r="M49" s="19"/>
      <c r="N49" s="19"/>
      <c r="O49" s="19"/>
    </row>
    <row r="50" spans="1:15" ht="39" customHeight="1" thickBot="1" x14ac:dyDescent="0.3">
      <c r="A50" s="323" t="s">
        <v>210</v>
      </c>
      <c r="B50" s="56" t="s">
        <v>204</v>
      </c>
      <c r="C50" s="56" t="s">
        <v>87</v>
      </c>
      <c r="D50" s="338" t="s">
        <v>89</v>
      </c>
      <c r="E50" s="326"/>
      <c r="F50" s="338" t="s">
        <v>91</v>
      </c>
      <c r="G50" s="326"/>
      <c r="H50" s="63" t="s">
        <v>93</v>
      </c>
      <c r="I50" s="64" t="s">
        <v>94</v>
      </c>
      <c r="J50" s="19"/>
      <c r="K50" s="19"/>
      <c r="L50" s="19"/>
      <c r="M50" s="19"/>
      <c r="N50" s="19"/>
      <c r="O50" s="19"/>
    </row>
    <row r="51" spans="1:15" ht="39" customHeight="1" x14ac:dyDescent="0.25">
      <c r="A51" s="324"/>
      <c r="B51" s="78">
        <v>8.344E-2</v>
      </c>
      <c r="C51" s="78"/>
      <c r="D51" s="325"/>
      <c r="E51" s="340"/>
      <c r="F51" s="325"/>
      <c r="G51" s="326"/>
      <c r="H51" s="76"/>
      <c r="I51" s="77"/>
      <c r="J51" s="19"/>
      <c r="K51" s="19"/>
      <c r="L51" s="19"/>
      <c r="M51" s="19"/>
      <c r="N51" s="19"/>
      <c r="O51" s="19"/>
    </row>
    <row r="52" spans="1:15" ht="39" customHeight="1" x14ac:dyDescent="0.25">
      <c r="A52" s="323" t="s">
        <v>211</v>
      </c>
      <c r="B52" s="56" t="s">
        <v>204</v>
      </c>
      <c r="C52" s="56" t="s">
        <v>87</v>
      </c>
      <c r="D52" s="338" t="s">
        <v>89</v>
      </c>
      <c r="E52" s="326"/>
      <c r="F52" s="338" t="s">
        <v>91</v>
      </c>
      <c r="G52" s="326"/>
      <c r="H52" s="63" t="s">
        <v>93</v>
      </c>
      <c r="I52" s="64" t="s">
        <v>94</v>
      </c>
      <c r="J52" s="19"/>
      <c r="K52" s="19"/>
      <c r="L52" s="19"/>
      <c r="M52" s="19"/>
      <c r="N52" s="19"/>
      <c r="O52" s="19"/>
    </row>
    <row r="53" spans="1:15" ht="39" customHeight="1" x14ac:dyDescent="0.25">
      <c r="A53" s="324"/>
      <c r="B53" s="78">
        <v>8.344E-2</v>
      </c>
      <c r="C53" s="78"/>
      <c r="D53" s="325"/>
      <c r="E53" s="340"/>
      <c r="F53" s="325"/>
      <c r="G53" s="326"/>
      <c r="H53" s="79"/>
      <c r="I53" s="77"/>
      <c r="J53" s="19"/>
      <c r="K53" s="19"/>
      <c r="L53" s="19"/>
      <c r="M53" s="19"/>
      <c r="N53" s="19"/>
      <c r="O53" s="19"/>
    </row>
    <row r="54" spans="1:15" ht="39" customHeight="1" x14ac:dyDescent="0.25">
      <c r="A54" s="323" t="s">
        <v>212</v>
      </c>
      <c r="B54" s="56" t="s">
        <v>204</v>
      </c>
      <c r="C54" s="56" t="s">
        <v>87</v>
      </c>
      <c r="D54" s="338" t="s">
        <v>89</v>
      </c>
      <c r="E54" s="326"/>
      <c r="F54" s="338" t="s">
        <v>91</v>
      </c>
      <c r="G54" s="326"/>
      <c r="H54" s="63" t="s">
        <v>93</v>
      </c>
      <c r="I54" s="64" t="s">
        <v>94</v>
      </c>
      <c r="J54" s="19"/>
      <c r="K54" s="19"/>
      <c r="L54" s="19"/>
      <c r="M54" s="19"/>
      <c r="N54" s="19"/>
      <c r="O54" s="19"/>
    </row>
    <row r="55" spans="1:15" ht="39" customHeight="1" x14ac:dyDescent="0.25">
      <c r="A55" s="324"/>
      <c r="B55" s="78">
        <v>8.344E-2</v>
      </c>
      <c r="C55" s="78"/>
      <c r="D55" s="325"/>
      <c r="E55" s="326"/>
      <c r="F55" s="325"/>
      <c r="G55" s="326"/>
      <c r="H55" s="76"/>
      <c r="I55" s="76"/>
      <c r="J55" s="19"/>
      <c r="K55" s="19"/>
      <c r="L55" s="19"/>
      <c r="M55" s="19"/>
      <c r="N55" s="19"/>
      <c r="O55" s="19"/>
    </row>
    <row r="56" spans="1:15" ht="39" customHeight="1" x14ac:dyDescent="0.25">
      <c r="A56" s="323" t="s">
        <v>213</v>
      </c>
      <c r="B56" s="56" t="s">
        <v>204</v>
      </c>
      <c r="C56" s="56" t="s">
        <v>87</v>
      </c>
      <c r="D56" s="338" t="s">
        <v>89</v>
      </c>
      <c r="E56" s="326"/>
      <c r="F56" s="338" t="s">
        <v>91</v>
      </c>
      <c r="G56" s="326"/>
      <c r="H56" s="63" t="s">
        <v>93</v>
      </c>
      <c r="I56" s="64" t="s">
        <v>94</v>
      </c>
      <c r="J56" s="19"/>
      <c r="K56" s="19"/>
      <c r="L56" s="19"/>
      <c r="M56" s="19"/>
      <c r="N56" s="19"/>
      <c r="O56" s="19"/>
    </row>
    <row r="57" spans="1:15" ht="39" customHeight="1" x14ac:dyDescent="0.25">
      <c r="A57" s="324"/>
      <c r="B57" s="78">
        <v>8.344E-2</v>
      </c>
      <c r="C57" s="78"/>
      <c r="D57" s="325"/>
      <c r="E57" s="326"/>
      <c r="F57" s="325"/>
      <c r="G57" s="326"/>
      <c r="H57" s="76"/>
      <c r="I57" s="77"/>
      <c r="J57" s="19"/>
      <c r="K57" s="19"/>
      <c r="L57" s="19"/>
      <c r="M57" s="19"/>
      <c r="N57" s="19"/>
      <c r="O57" s="19"/>
    </row>
    <row r="58" spans="1:15" ht="39" customHeight="1" x14ac:dyDescent="0.25">
      <c r="A58" s="323" t="s">
        <v>214</v>
      </c>
      <c r="B58" s="56" t="s">
        <v>204</v>
      </c>
      <c r="C58" s="56" t="s">
        <v>87</v>
      </c>
      <c r="D58" s="338" t="s">
        <v>89</v>
      </c>
      <c r="E58" s="326"/>
      <c r="F58" s="338" t="s">
        <v>91</v>
      </c>
      <c r="G58" s="326"/>
      <c r="H58" s="63" t="s">
        <v>93</v>
      </c>
      <c r="I58" s="64" t="s">
        <v>94</v>
      </c>
      <c r="J58" s="19"/>
      <c r="K58" s="19"/>
      <c r="L58" s="19"/>
      <c r="M58" s="19"/>
      <c r="N58" s="19"/>
      <c r="O58" s="19"/>
    </row>
    <row r="59" spans="1:15" ht="39" customHeight="1" x14ac:dyDescent="0.25">
      <c r="A59" s="324"/>
      <c r="B59" s="78">
        <v>8.344E-2</v>
      </c>
      <c r="C59" s="78"/>
      <c r="D59" s="325"/>
      <c r="E59" s="326"/>
      <c r="F59" s="339"/>
      <c r="G59" s="340"/>
      <c r="H59" s="76"/>
      <c r="I59" s="76"/>
      <c r="J59" s="19"/>
      <c r="K59" s="19"/>
      <c r="L59" s="19"/>
      <c r="M59" s="19"/>
      <c r="N59" s="19"/>
      <c r="O59" s="19"/>
    </row>
    <row r="60" spans="1:15" ht="39" customHeight="1" x14ac:dyDescent="0.25">
      <c r="A60" s="323" t="s">
        <v>215</v>
      </c>
      <c r="B60" s="56" t="s">
        <v>204</v>
      </c>
      <c r="C60" s="56" t="s">
        <v>87</v>
      </c>
      <c r="D60" s="338" t="s">
        <v>89</v>
      </c>
      <c r="E60" s="326"/>
      <c r="F60" s="338" t="s">
        <v>91</v>
      </c>
      <c r="G60" s="326"/>
      <c r="H60" s="63" t="s">
        <v>93</v>
      </c>
      <c r="I60" s="64" t="s">
        <v>94</v>
      </c>
      <c r="J60" s="19"/>
      <c r="K60" s="19"/>
      <c r="L60" s="19"/>
      <c r="M60" s="19"/>
      <c r="N60" s="19"/>
      <c r="O60" s="19"/>
    </row>
    <row r="61" spans="1:15" ht="39" customHeight="1" thickBot="1" x14ac:dyDescent="0.3">
      <c r="A61" s="324"/>
      <c r="B61" s="78">
        <v>8.3449999999999996E-2</v>
      </c>
      <c r="C61" s="78"/>
      <c r="D61" s="325"/>
      <c r="E61" s="326"/>
      <c r="F61" s="325"/>
      <c r="G61" s="326"/>
      <c r="H61" s="76"/>
      <c r="I61" s="76"/>
      <c r="J61" s="19"/>
      <c r="K61" s="19"/>
      <c r="L61" s="19"/>
      <c r="M61" s="19"/>
      <c r="N61" s="19"/>
      <c r="O61" s="19"/>
    </row>
    <row r="62" spans="1:15" ht="13.5" customHeight="1" x14ac:dyDescent="0.25">
      <c r="A62" s="19"/>
      <c r="B62" s="80"/>
      <c r="C62" s="19"/>
      <c r="D62" s="19"/>
      <c r="E62" s="19"/>
      <c r="F62" s="19"/>
      <c r="G62" s="19"/>
      <c r="H62" s="19"/>
      <c r="I62" s="19"/>
      <c r="J62" s="19"/>
      <c r="K62" s="19"/>
      <c r="L62" s="19"/>
      <c r="M62" s="19"/>
      <c r="N62" s="19"/>
      <c r="O62" s="19"/>
    </row>
    <row r="63" spans="1:15" ht="13.5" customHeight="1" x14ac:dyDescent="0.25">
      <c r="A63" s="19"/>
      <c r="B63" s="19"/>
      <c r="C63" s="19"/>
      <c r="D63" s="19"/>
      <c r="E63" s="19"/>
      <c r="F63" s="19"/>
      <c r="G63" s="19"/>
      <c r="H63" s="19"/>
      <c r="I63" s="19"/>
      <c r="J63" s="19"/>
      <c r="K63" s="19"/>
      <c r="L63" s="19"/>
      <c r="M63" s="19"/>
      <c r="N63" s="19"/>
      <c r="O63" s="19"/>
    </row>
    <row r="64" spans="1:15" ht="30" customHeight="1" x14ac:dyDescent="0.25">
      <c r="A64" s="19"/>
      <c r="B64" s="19"/>
      <c r="C64" s="19"/>
      <c r="D64" s="19"/>
      <c r="E64" s="19"/>
      <c r="F64" s="19"/>
      <c r="G64" s="19"/>
      <c r="H64" s="19"/>
      <c r="I64" s="19"/>
      <c r="J64" s="57"/>
      <c r="K64" s="57"/>
      <c r="L64" s="19"/>
      <c r="M64" s="57"/>
      <c r="N64" s="57"/>
      <c r="O64" s="57"/>
    </row>
    <row r="65" spans="1:15" ht="34.5" customHeight="1" x14ac:dyDescent="0.25">
      <c r="A65" s="327" t="s">
        <v>57</v>
      </c>
      <c r="B65" s="328"/>
      <c r="C65" s="328"/>
      <c r="D65" s="328"/>
      <c r="E65" s="328"/>
      <c r="F65" s="328"/>
      <c r="G65" s="328"/>
      <c r="H65" s="328"/>
      <c r="I65" s="313"/>
      <c r="J65" s="19"/>
      <c r="K65" s="19"/>
      <c r="L65" s="19"/>
      <c r="M65" s="19"/>
      <c r="N65" s="19"/>
      <c r="O65" s="19"/>
    </row>
    <row r="66" spans="1:15" ht="67.5" customHeight="1" x14ac:dyDescent="0.25">
      <c r="A66" s="81" t="s">
        <v>58</v>
      </c>
      <c r="B66" s="329" t="s">
        <v>232</v>
      </c>
      <c r="C66" s="313"/>
      <c r="D66" s="329" t="s">
        <v>233</v>
      </c>
      <c r="E66" s="313"/>
      <c r="F66" s="330"/>
      <c r="G66" s="313"/>
      <c r="H66" s="331"/>
      <c r="I66" s="313"/>
      <c r="J66" s="19"/>
      <c r="K66" s="19"/>
      <c r="L66" s="19"/>
      <c r="M66" s="19"/>
      <c r="N66" s="19"/>
      <c r="O66" s="19"/>
    </row>
    <row r="67" spans="1:15" ht="40.5" customHeight="1" x14ac:dyDescent="0.25">
      <c r="A67" s="81" t="s">
        <v>221</v>
      </c>
      <c r="B67" s="398">
        <v>0.16669999999999999</v>
      </c>
      <c r="C67" s="313"/>
      <c r="D67" s="398">
        <v>0.16669999999999999</v>
      </c>
      <c r="E67" s="313"/>
      <c r="F67" s="399"/>
      <c r="G67" s="313"/>
      <c r="H67" s="399"/>
      <c r="I67" s="313"/>
      <c r="J67" s="19"/>
      <c r="K67" s="19"/>
      <c r="L67" s="19"/>
      <c r="M67" s="19"/>
      <c r="N67" s="19"/>
      <c r="O67" s="19"/>
    </row>
    <row r="68" spans="1:15" ht="30" customHeight="1" x14ac:dyDescent="0.25">
      <c r="A68" s="317" t="s">
        <v>169</v>
      </c>
      <c r="B68" s="83" t="s">
        <v>85</v>
      </c>
      <c r="C68" s="83" t="s">
        <v>87</v>
      </c>
      <c r="D68" s="83" t="s">
        <v>85</v>
      </c>
      <c r="E68" s="83" t="s">
        <v>87</v>
      </c>
      <c r="F68" s="83" t="s">
        <v>85</v>
      </c>
      <c r="G68" s="83" t="s">
        <v>87</v>
      </c>
      <c r="H68" s="83" t="s">
        <v>85</v>
      </c>
      <c r="I68" s="83" t="s">
        <v>87</v>
      </c>
      <c r="J68" s="19"/>
      <c r="K68" s="19"/>
      <c r="L68" s="19"/>
      <c r="M68" s="19"/>
      <c r="N68" s="19"/>
      <c r="O68" s="19"/>
    </row>
    <row r="69" spans="1:15" ht="30" customHeight="1" x14ac:dyDescent="0.25">
      <c r="A69" s="318"/>
      <c r="B69" s="84">
        <v>8.3000000000000004E-2</v>
      </c>
      <c r="C69" s="84">
        <v>8.3000000000000004E-2</v>
      </c>
      <c r="D69" s="84"/>
      <c r="E69" s="84"/>
      <c r="F69" s="84"/>
      <c r="G69" s="84"/>
      <c r="H69" s="85"/>
      <c r="I69" s="84"/>
      <c r="J69" s="19"/>
      <c r="K69" s="19"/>
      <c r="L69" s="19"/>
      <c r="M69" s="19"/>
      <c r="N69" s="19"/>
      <c r="O69" s="19"/>
    </row>
    <row r="70" spans="1:15" ht="81.75" customHeight="1" x14ac:dyDescent="0.25">
      <c r="A70" s="81" t="s">
        <v>222</v>
      </c>
      <c r="B70" s="314" t="s">
        <v>234</v>
      </c>
      <c r="C70" s="313"/>
      <c r="D70" s="343"/>
      <c r="E70" s="313"/>
      <c r="F70" s="395"/>
      <c r="G70" s="313"/>
      <c r="H70" s="332"/>
      <c r="I70" s="313"/>
      <c r="J70" s="19"/>
      <c r="K70" s="19"/>
      <c r="L70" s="19"/>
      <c r="M70" s="19"/>
      <c r="N70" s="19"/>
      <c r="O70" s="19"/>
    </row>
    <row r="71" spans="1:15" ht="72" customHeight="1" x14ac:dyDescent="0.25">
      <c r="A71" s="81" t="s">
        <v>223</v>
      </c>
      <c r="B71" s="397" t="s">
        <v>235</v>
      </c>
      <c r="C71" s="313"/>
      <c r="D71" s="314"/>
      <c r="E71" s="313"/>
      <c r="F71" s="314"/>
      <c r="G71" s="313"/>
      <c r="H71" s="320"/>
      <c r="I71" s="313"/>
      <c r="J71" s="19"/>
      <c r="K71" s="19"/>
      <c r="L71" s="19"/>
      <c r="M71" s="19"/>
      <c r="N71" s="19"/>
      <c r="O71" s="19"/>
    </row>
    <row r="72" spans="1:15" ht="30.75" customHeight="1" x14ac:dyDescent="0.25">
      <c r="A72" s="317" t="s">
        <v>171</v>
      </c>
      <c r="B72" s="83" t="s">
        <v>85</v>
      </c>
      <c r="C72" s="83" t="s">
        <v>87</v>
      </c>
      <c r="D72" s="83" t="s">
        <v>85</v>
      </c>
      <c r="E72" s="83" t="s">
        <v>87</v>
      </c>
      <c r="F72" s="83" t="s">
        <v>85</v>
      </c>
      <c r="G72" s="83" t="s">
        <v>87</v>
      </c>
      <c r="H72" s="83" t="s">
        <v>85</v>
      </c>
      <c r="I72" s="83" t="s">
        <v>87</v>
      </c>
      <c r="J72" s="19"/>
      <c r="K72" s="19"/>
      <c r="L72" s="19"/>
      <c r="M72" s="19"/>
      <c r="N72" s="19"/>
      <c r="O72" s="19"/>
    </row>
    <row r="73" spans="1:15" ht="30.75" customHeight="1" x14ac:dyDescent="0.25">
      <c r="A73" s="318"/>
      <c r="B73" s="84">
        <v>8.3000000000000004E-2</v>
      </c>
      <c r="C73" s="84">
        <v>8.3000000000000004E-2</v>
      </c>
      <c r="D73" s="84"/>
      <c r="E73" s="84"/>
      <c r="F73" s="84"/>
      <c r="G73" s="84"/>
      <c r="H73" s="85"/>
      <c r="I73" s="84"/>
      <c r="J73" s="19"/>
      <c r="K73" s="19"/>
      <c r="L73" s="19"/>
      <c r="M73" s="19"/>
      <c r="N73" s="19"/>
      <c r="O73" s="19"/>
    </row>
    <row r="74" spans="1:15" ht="210.6" customHeight="1" x14ac:dyDescent="0.25">
      <c r="A74" s="81" t="s">
        <v>222</v>
      </c>
      <c r="B74" s="341" t="s">
        <v>349</v>
      </c>
      <c r="C74" s="342"/>
      <c r="D74" s="337"/>
      <c r="E74" s="313"/>
      <c r="F74" s="395"/>
      <c r="G74" s="313"/>
      <c r="H74" s="396"/>
      <c r="I74" s="313"/>
      <c r="J74" s="19"/>
      <c r="K74" s="19"/>
      <c r="L74" s="19"/>
      <c r="M74" s="19"/>
      <c r="N74" s="19"/>
      <c r="O74" s="19"/>
    </row>
    <row r="75" spans="1:15" ht="54" customHeight="1" x14ac:dyDescent="0.25">
      <c r="A75" s="81" t="s">
        <v>223</v>
      </c>
      <c r="B75" s="341" t="s">
        <v>350</v>
      </c>
      <c r="C75" s="342"/>
      <c r="D75" s="343"/>
      <c r="E75" s="313"/>
      <c r="F75" s="314"/>
      <c r="G75" s="313"/>
      <c r="H75" s="320"/>
      <c r="I75" s="313"/>
      <c r="J75" s="19"/>
      <c r="K75" s="19"/>
      <c r="L75" s="19"/>
      <c r="M75" s="19"/>
      <c r="N75" s="19"/>
      <c r="O75" s="19"/>
    </row>
    <row r="76" spans="1:15" ht="30.75" customHeight="1" x14ac:dyDescent="0.25">
      <c r="A76" s="317" t="s">
        <v>172</v>
      </c>
      <c r="B76" s="83" t="s">
        <v>85</v>
      </c>
      <c r="C76" s="83" t="s">
        <v>87</v>
      </c>
      <c r="D76" s="83" t="s">
        <v>85</v>
      </c>
      <c r="E76" s="83" t="s">
        <v>87</v>
      </c>
      <c r="F76" s="83" t="s">
        <v>85</v>
      </c>
      <c r="G76" s="83" t="s">
        <v>87</v>
      </c>
      <c r="H76" s="83" t="s">
        <v>85</v>
      </c>
      <c r="I76" s="83" t="s">
        <v>87</v>
      </c>
      <c r="J76" s="19"/>
      <c r="K76" s="19"/>
      <c r="L76" s="19"/>
      <c r="M76" s="19"/>
      <c r="N76" s="19"/>
      <c r="O76" s="19"/>
    </row>
    <row r="77" spans="1:15" ht="30.75" customHeight="1" x14ac:dyDescent="0.25">
      <c r="A77" s="318"/>
      <c r="B77" s="266">
        <v>8.3000000000000004E-2</v>
      </c>
      <c r="C77" s="266">
        <v>8.3000000000000004E-2</v>
      </c>
      <c r="D77" s="84">
        <v>0.25</v>
      </c>
      <c r="E77" s="84">
        <v>0.25</v>
      </c>
      <c r="F77" s="84"/>
      <c r="G77" s="84"/>
      <c r="H77" s="85"/>
      <c r="I77" s="84"/>
      <c r="J77" s="19"/>
      <c r="K77" s="19"/>
      <c r="L77" s="19"/>
      <c r="M77" s="19"/>
      <c r="N77" s="19"/>
      <c r="O77" s="19"/>
    </row>
    <row r="78" spans="1:15" ht="276.60000000000002" customHeight="1" x14ac:dyDescent="0.25">
      <c r="A78" s="265" t="s">
        <v>222</v>
      </c>
      <c r="B78" s="392" t="s">
        <v>384</v>
      </c>
      <c r="C78" s="393"/>
      <c r="D78" s="394" t="s">
        <v>371</v>
      </c>
      <c r="E78" s="336"/>
      <c r="F78" s="314"/>
      <c r="G78" s="313"/>
      <c r="H78" s="320"/>
      <c r="I78" s="313"/>
      <c r="J78" s="19"/>
      <c r="K78" s="19"/>
      <c r="L78" s="19"/>
      <c r="M78" s="19"/>
      <c r="N78" s="19"/>
      <c r="O78" s="19"/>
    </row>
    <row r="79" spans="1:15" ht="47.45" customHeight="1" x14ac:dyDescent="0.25">
      <c r="A79" s="81" t="s">
        <v>223</v>
      </c>
      <c r="B79" s="333" t="s">
        <v>372</v>
      </c>
      <c r="C79" s="334"/>
      <c r="D79" s="314" t="s">
        <v>372</v>
      </c>
      <c r="E79" s="313"/>
      <c r="F79" s="314"/>
      <c r="G79" s="313"/>
      <c r="H79" s="320"/>
      <c r="I79" s="313"/>
      <c r="J79" s="19"/>
      <c r="K79" s="19"/>
      <c r="L79" s="19"/>
      <c r="M79" s="19"/>
      <c r="N79" s="19"/>
      <c r="O79" s="19"/>
    </row>
    <row r="80" spans="1:15" ht="30.75" customHeight="1" x14ac:dyDescent="0.25">
      <c r="A80" s="317" t="s">
        <v>173</v>
      </c>
      <c r="B80" s="83" t="s">
        <v>85</v>
      </c>
      <c r="C80" s="83" t="s">
        <v>87</v>
      </c>
      <c r="D80" s="83" t="s">
        <v>85</v>
      </c>
      <c r="E80" s="83" t="s">
        <v>87</v>
      </c>
      <c r="F80" s="83" t="s">
        <v>85</v>
      </c>
      <c r="G80" s="83" t="s">
        <v>87</v>
      </c>
      <c r="H80" s="83" t="s">
        <v>85</v>
      </c>
      <c r="I80" s="83" t="s">
        <v>87</v>
      </c>
      <c r="J80" s="19"/>
      <c r="K80" s="19"/>
      <c r="L80" s="19"/>
      <c r="M80" s="19"/>
      <c r="N80" s="19"/>
      <c r="O80" s="19"/>
    </row>
    <row r="81" spans="1:15" ht="30.75" customHeight="1" x14ac:dyDescent="0.25">
      <c r="A81" s="318"/>
      <c r="B81" s="84">
        <v>8.3000000000000004E-2</v>
      </c>
      <c r="C81" s="84">
        <v>8.3000000000000004E-2</v>
      </c>
      <c r="D81" s="84"/>
      <c r="E81" s="84"/>
      <c r="F81" s="84"/>
      <c r="G81" s="84"/>
      <c r="H81" s="85"/>
      <c r="I81" s="84"/>
      <c r="J81" s="19"/>
      <c r="K81" s="19"/>
      <c r="L81" s="19"/>
      <c r="M81" s="19"/>
      <c r="N81" s="19"/>
      <c r="O81" s="19"/>
    </row>
    <row r="82" spans="1:15" ht="378.6" customHeight="1" x14ac:dyDescent="0.25">
      <c r="A82" s="81" t="s">
        <v>222</v>
      </c>
      <c r="B82" s="335" t="s">
        <v>404</v>
      </c>
      <c r="C82" s="336"/>
      <c r="D82" s="337"/>
      <c r="E82" s="313"/>
      <c r="F82" s="332"/>
      <c r="G82" s="313"/>
      <c r="H82" s="320"/>
      <c r="I82" s="313"/>
      <c r="J82" s="19"/>
      <c r="K82" s="19"/>
      <c r="L82" s="19"/>
      <c r="M82" s="19"/>
      <c r="N82" s="19"/>
      <c r="O82" s="19"/>
    </row>
    <row r="83" spans="1:15" ht="70.900000000000006" customHeight="1" x14ac:dyDescent="0.25">
      <c r="A83" s="81" t="s">
        <v>223</v>
      </c>
      <c r="B83" s="314" t="s">
        <v>405</v>
      </c>
      <c r="C83" s="313"/>
      <c r="D83" s="314"/>
      <c r="E83" s="313"/>
      <c r="F83" s="320"/>
      <c r="G83" s="313"/>
      <c r="H83" s="320"/>
      <c r="I83" s="313"/>
      <c r="J83" s="19"/>
      <c r="K83" s="19"/>
      <c r="L83" s="19"/>
      <c r="M83" s="19"/>
      <c r="N83" s="19"/>
      <c r="O83" s="19"/>
    </row>
    <row r="84" spans="1:15" ht="30" customHeight="1" x14ac:dyDescent="0.25">
      <c r="A84" s="317" t="s">
        <v>175</v>
      </c>
      <c r="B84" s="83" t="s">
        <v>85</v>
      </c>
      <c r="C84" s="83" t="s">
        <v>87</v>
      </c>
      <c r="D84" s="83" t="s">
        <v>85</v>
      </c>
      <c r="E84" s="83" t="s">
        <v>87</v>
      </c>
      <c r="F84" s="83" t="s">
        <v>85</v>
      </c>
      <c r="G84" s="83" t="s">
        <v>87</v>
      </c>
      <c r="H84" s="83" t="s">
        <v>85</v>
      </c>
      <c r="I84" s="83" t="s">
        <v>87</v>
      </c>
      <c r="J84" s="19"/>
      <c r="K84" s="19"/>
      <c r="L84" s="19"/>
      <c r="M84" s="19"/>
      <c r="N84" s="19"/>
      <c r="O84" s="19"/>
    </row>
    <row r="85" spans="1:15" ht="30" customHeight="1" x14ac:dyDescent="0.25">
      <c r="A85" s="318"/>
      <c r="B85" s="84">
        <v>8.3000000000000004E-2</v>
      </c>
      <c r="C85" s="84">
        <v>8.3000000000000004E-2</v>
      </c>
      <c r="D85" s="84"/>
      <c r="E85" s="84"/>
      <c r="F85" s="84"/>
      <c r="G85" s="84"/>
      <c r="H85" s="85"/>
      <c r="I85" s="84"/>
      <c r="J85" s="19"/>
      <c r="K85" s="19"/>
      <c r="L85" s="19"/>
      <c r="M85" s="19"/>
      <c r="N85" s="19"/>
      <c r="O85" s="19"/>
    </row>
    <row r="86" spans="1:15" ht="409.6" customHeight="1" x14ac:dyDescent="0.3">
      <c r="A86" s="81" t="s">
        <v>222</v>
      </c>
      <c r="B86" s="321" t="s">
        <v>425</v>
      </c>
      <c r="C86" s="322"/>
      <c r="D86" s="316"/>
      <c r="E86" s="313"/>
      <c r="F86" s="316"/>
      <c r="G86" s="313"/>
      <c r="H86" s="316"/>
      <c r="I86" s="313"/>
      <c r="J86" s="19"/>
      <c r="K86" s="19"/>
      <c r="L86" s="19"/>
      <c r="M86" s="19"/>
      <c r="N86" s="19"/>
      <c r="O86" s="19"/>
    </row>
    <row r="87" spans="1:15" ht="51" customHeight="1" x14ac:dyDescent="0.25">
      <c r="A87" s="81" t="s">
        <v>223</v>
      </c>
      <c r="B87" s="314" t="s">
        <v>424</v>
      </c>
      <c r="C87" s="315"/>
      <c r="D87" s="316"/>
      <c r="E87" s="313"/>
      <c r="F87" s="316"/>
      <c r="G87" s="313"/>
      <c r="H87" s="316"/>
      <c r="I87" s="313"/>
      <c r="J87" s="19"/>
      <c r="K87" s="19"/>
      <c r="L87" s="19"/>
      <c r="M87" s="19"/>
      <c r="N87" s="19"/>
      <c r="O87" s="19"/>
    </row>
    <row r="88" spans="1:15" ht="29.25" customHeight="1" x14ac:dyDescent="0.25">
      <c r="A88" s="317" t="s">
        <v>176</v>
      </c>
      <c r="B88" s="83" t="s">
        <v>85</v>
      </c>
      <c r="C88" s="83" t="s">
        <v>87</v>
      </c>
      <c r="D88" s="83" t="s">
        <v>85</v>
      </c>
      <c r="E88" s="83" t="s">
        <v>87</v>
      </c>
      <c r="F88" s="83" t="s">
        <v>85</v>
      </c>
      <c r="G88" s="83" t="s">
        <v>87</v>
      </c>
      <c r="H88" s="83" t="s">
        <v>85</v>
      </c>
      <c r="I88" s="83" t="s">
        <v>87</v>
      </c>
      <c r="J88" s="19"/>
      <c r="K88" s="19"/>
      <c r="L88" s="19"/>
      <c r="M88" s="19"/>
      <c r="N88" s="19"/>
      <c r="O88" s="19"/>
    </row>
    <row r="89" spans="1:15" ht="29.25" customHeight="1" x14ac:dyDescent="0.25">
      <c r="A89" s="318"/>
      <c r="B89" s="84">
        <v>8.3000000000000004E-2</v>
      </c>
      <c r="C89" s="84">
        <v>8.3000000000000004E-2</v>
      </c>
      <c r="D89" s="84">
        <v>0.25</v>
      </c>
      <c r="E89" s="84">
        <v>0.25</v>
      </c>
      <c r="F89" s="84"/>
      <c r="G89" s="84"/>
      <c r="H89" s="85"/>
      <c r="I89" s="84"/>
      <c r="J89" s="19"/>
      <c r="K89" s="19"/>
      <c r="L89" s="19"/>
      <c r="M89" s="19"/>
      <c r="N89" s="19"/>
      <c r="O89" s="19"/>
    </row>
    <row r="90" spans="1:15" ht="249" customHeight="1" x14ac:dyDescent="0.25">
      <c r="A90" s="81" t="s">
        <v>222</v>
      </c>
      <c r="B90" s="314" t="s">
        <v>449</v>
      </c>
      <c r="C90" s="319"/>
      <c r="D90" s="314" t="s">
        <v>450</v>
      </c>
      <c r="E90" s="319"/>
      <c r="F90" s="312"/>
      <c r="G90" s="313"/>
      <c r="H90" s="312"/>
      <c r="I90" s="313"/>
      <c r="J90" s="19"/>
      <c r="K90" s="19"/>
      <c r="L90" s="19"/>
      <c r="M90" s="19"/>
      <c r="N90" s="19"/>
      <c r="O90" s="19"/>
    </row>
    <row r="91" spans="1:15" ht="80.25" customHeight="1" x14ac:dyDescent="0.25">
      <c r="A91" s="81" t="s">
        <v>223</v>
      </c>
      <c r="B91" s="314" t="s">
        <v>451</v>
      </c>
      <c r="C91" s="315"/>
      <c r="D91" s="314" t="s">
        <v>452</v>
      </c>
      <c r="E91" s="315"/>
      <c r="F91" s="316"/>
      <c r="G91" s="313"/>
      <c r="H91" s="316"/>
      <c r="I91" s="313"/>
      <c r="J91" s="19"/>
      <c r="K91" s="19"/>
      <c r="L91" s="19"/>
      <c r="M91" s="19"/>
      <c r="N91" s="19"/>
      <c r="O91" s="19"/>
    </row>
    <row r="92" spans="1:15" ht="24.75" customHeight="1" x14ac:dyDescent="0.25">
      <c r="A92" s="317" t="s">
        <v>177</v>
      </c>
      <c r="B92" s="83" t="s">
        <v>85</v>
      </c>
      <c r="C92" s="83" t="s">
        <v>87</v>
      </c>
      <c r="D92" s="83" t="s">
        <v>85</v>
      </c>
      <c r="E92" s="83" t="s">
        <v>87</v>
      </c>
      <c r="F92" s="83" t="s">
        <v>85</v>
      </c>
      <c r="G92" s="83" t="s">
        <v>87</v>
      </c>
      <c r="H92" s="83" t="s">
        <v>85</v>
      </c>
      <c r="I92" s="83" t="s">
        <v>87</v>
      </c>
      <c r="J92" s="19"/>
      <c r="K92" s="19"/>
      <c r="L92" s="19"/>
      <c r="M92" s="19"/>
      <c r="N92" s="19"/>
      <c r="O92" s="19"/>
    </row>
    <row r="93" spans="1:15" ht="24.75" customHeight="1" x14ac:dyDescent="0.25">
      <c r="A93" s="318"/>
      <c r="B93" s="84">
        <v>8.3000000000000004E-2</v>
      </c>
      <c r="C93" s="86"/>
      <c r="D93" s="84"/>
      <c r="E93" s="84"/>
      <c r="F93" s="84"/>
      <c r="G93" s="84"/>
      <c r="H93" s="85"/>
      <c r="I93" s="84"/>
      <c r="J93" s="19"/>
      <c r="K93" s="19"/>
      <c r="L93" s="19"/>
      <c r="M93" s="19"/>
      <c r="N93" s="19"/>
      <c r="O93" s="19"/>
    </row>
    <row r="94" spans="1:15" ht="80.25" customHeight="1" x14ac:dyDescent="0.25">
      <c r="A94" s="81" t="s">
        <v>222</v>
      </c>
      <c r="B94" s="312"/>
      <c r="C94" s="313"/>
      <c r="D94" s="312"/>
      <c r="E94" s="313"/>
      <c r="F94" s="312"/>
      <c r="G94" s="313"/>
      <c r="H94" s="312"/>
      <c r="I94" s="313"/>
      <c r="J94" s="19"/>
      <c r="K94" s="19"/>
      <c r="L94" s="19"/>
      <c r="M94" s="19"/>
      <c r="N94" s="19"/>
      <c r="O94" s="19"/>
    </row>
    <row r="95" spans="1:15" ht="80.25" customHeight="1" x14ac:dyDescent="0.25">
      <c r="A95" s="81" t="s">
        <v>223</v>
      </c>
      <c r="B95" s="316"/>
      <c r="C95" s="313"/>
      <c r="D95" s="316"/>
      <c r="E95" s="313"/>
      <c r="F95" s="316"/>
      <c r="G95" s="313"/>
      <c r="H95" s="316"/>
      <c r="I95" s="313"/>
      <c r="J95" s="19"/>
      <c r="K95" s="19"/>
      <c r="L95" s="19"/>
      <c r="M95" s="19"/>
      <c r="N95" s="19"/>
      <c r="O95" s="19"/>
    </row>
    <row r="96" spans="1:15" ht="24.75" customHeight="1" x14ac:dyDescent="0.25">
      <c r="A96" s="317" t="s">
        <v>178</v>
      </c>
      <c r="B96" s="83" t="s">
        <v>85</v>
      </c>
      <c r="C96" s="83" t="s">
        <v>87</v>
      </c>
      <c r="D96" s="83" t="s">
        <v>85</v>
      </c>
      <c r="E96" s="83" t="s">
        <v>87</v>
      </c>
      <c r="F96" s="83" t="s">
        <v>85</v>
      </c>
      <c r="G96" s="83" t="s">
        <v>87</v>
      </c>
      <c r="H96" s="83" t="s">
        <v>85</v>
      </c>
      <c r="I96" s="83" t="s">
        <v>87</v>
      </c>
      <c r="J96" s="19"/>
      <c r="K96" s="19"/>
      <c r="L96" s="19"/>
      <c r="M96" s="19"/>
      <c r="N96" s="19"/>
      <c r="O96" s="19"/>
    </row>
    <row r="97" spans="1:15" ht="24.75" customHeight="1" x14ac:dyDescent="0.25">
      <c r="A97" s="318"/>
      <c r="B97" s="84">
        <v>8.3000000000000004E-2</v>
      </c>
      <c r="C97" s="86"/>
      <c r="D97" s="84"/>
      <c r="E97" s="84"/>
      <c r="F97" s="84"/>
      <c r="G97" s="84"/>
      <c r="H97" s="85"/>
      <c r="I97" s="84"/>
      <c r="J97" s="19"/>
      <c r="K97" s="19"/>
      <c r="L97" s="19"/>
      <c r="M97" s="19"/>
      <c r="N97" s="19"/>
      <c r="O97" s="19"/>
    </row>
    <row r="98" spans="1:15" ht="80.25" customHeight="1" x14ac:dyDescent="0.25">
      <c r="A98" s="81" t="s">
        <v>222</v>
      </c>
      <c r="B98" s="312"/>
      <c r="C98" s="313"/>
      <c r="D98" s="312"/>
      <c r="E98" s="313"/>
      <c r="F98" s="312"/>
      <c r="G98" s="313"/>
      <c r="H98" s="312"/>
      <c r="I98" s="313"/>
      <c r="J98" s="19"/>
      <c r="K98" s="19"/>
      <c r="L98" s="19"/>
      <c r="M98" s="19"/>
      <c r="N98" s="19"/>
      <c r="O98" s="19"/>
    </row>
    <row r="99" spans="1:15" ht="80.25" customHeight="1" x14ac:dyDescent="0.25">
      <c r="A99" s="81" t="s">
        <v>223</v>
      </c>
      <c r="B99" s="316"/>
      <c r="C99" s="313"/>
      <c r="D99" s="316"/>
      <c r="E99" s="313"/>
      <c r="F99" s="316"/>
      <c r="G99" s="313"/>
      <c r="H99" s="316"/>
      <c r="I99" s="313"/>
      <c r="J99" s="19"/>
      <c r="K99" s="19"/>
      <c r="L99" s="19"/>
      <c r="M99" s="19"/>
      <c r="N99" s="19"/>
      <c r="O99" s="19"/>
    </row>
    <row r="100" spans="1:15" ht="24.75" customHeight="1" x14ac:dyDescent="0.25">
      <c r="A100" s="317" t="s">
        <v>180</v>
      </c>
      <c r="B100" s="83" t="s">
        <v>85</v>
      </c>
      <c r="C100" s="83" t="s">
        <v>87</v>
      </c>
      <c r="D100" s="83" t="s">
        <v>85</v>
      </c>
      <c r="E100" s="83" t="s">
        <v>87</v>
      </c>
      <c r="F100" s="83" t="s">
        <v>85</v>
      </c>
      <c r="G100" s="83" t="s">
        <v>87</v>
      </c>
      <c r="H100" s="83" t="s">
        <v>85</v>
      </c>
      <c r="I100" s="83" t="s">
        <v>87</v>
      </c>
      <c r="J100" s="19"/>
      <c r="K100" s="19"/>
      <c r="L100" s="19"/>
      <c r="M100" s="19"/>
      <c r="N100" s="19"/>
      <c r="O100" s="19"/>
    </row>
    <row r="101" spans="1:15" ht="24.75" customHeight="1" x14ac:dyDescent="0.25">
      <c r="A101" s="318"/>
      <c r="B101" s="84">
        <v>8.3000000000000004E-2</v>
      </c>
      <c r="C101" s="86"/>
      <c r="D101" s="84">
        <v>0.25</v>
      </c>
      <c r="E101" s="84"/>
      <c r="F101" s="84"/>
      <c r="G101" s="84"/>
      <c r="H101" s="85"/>
      <c r="I101" s="84"/>
      <c r="J101" s="19"/>
      <c r="K101" s="19"/>
      <c r="L101" s="19"/>
      <c r="M101" s="19"/>
      <c r="N101" s="19"/>
      <c r="O101" s="19"/>
    </row>
    <row r="102" spans="1:15" ht="80.25" customHeight="1" x14ac:dyDescent="0.25">
      <c r="A102" s="81" t="s">
        <v>222</v>
      </c>
      <c r="B102" s="312"/>
      <c r="C102" s="313"/>
      <c r="D102" s="312"/>
      <c r="E102" s="313"/>
      <c r="F102" s="312"/>
      <c r="G102" s="313"/>
      <c r="H102" s="312"/>
      <c r="I102" s="313"/>
      <c r="J102" s="19"/>
      <c r="K102" s="19"/>
      <c r="L102" s="19"/>
      <c r="M102" s="19"/>
      <c r="N102" s="19"/>
      <c r="O102" s="19"/>
    </row>
    <row r="103" spans="1:15" ht="80.25" customHeight="1" x14ac:dyDescent="0.25">
      <c r="A103" s="81" t="s">
        <v>223</v>
      </c>
      <c r="B103" s="316"/>
      <c r="C103" s="313"/>
      <c r="D103" s="316"/>
      <c r="E103" s="313"/>
      <c r="F103" s="316"/>
      <c r="G103" s="313"/>
      <c r="H103" s="316"/>
      <c r="I103" s="313"/>
      <c r="J103" s="19"/>
      <c r="K103" s="19"/>
      <c r="L103" s="19"/>
      <c r="M103" s="19"/>
      <c r="N103" s="19"/>
      <c r="O103" s="19"/>
    </row>
    <row r="104" spans="1:15" ht="24.75" customHeight="1" x14ac:dyDescent="0.25">
      <c r="A104" s="317" t="s">
        <v>181</v>
      </c>
      <c r="B104" s="83" t="s">
        <v>85</v>
      </c>
      <c r="C104" s="83" t="s">
        <v>87</v>
      </c>
      <c r="D104" s="83" t="s">
        <v>85</v>
      </c>
      <c r="E104" s="83" t="s">
        <v>87</v>
      </c>
      <c r="F104" s="83" t="s">
        <v>85</v>
      </c>
      <c r="G104" s="83" t="s">
        <v>87</v>
      </c>
      <c r="H104" s="83" t="s">
        <v>85</v>
      </c>
      <c r="I104" s="83" t="s">
        <v>87</v>
      </c>
      <c r="J104" s="19"/>
      <c r="K104" s="19"/>
      <c r="L104" s="19"/>
      <c r="M104" s="19"/>
      <c r="N104" s="19"/>
      <c r="O104" s="19"/>
    </row>
    <row r="105" spans="1:15" ht="24.75" customHeight="1" x14ac:dyDescent="0.25">
      <c r="A105" s="318"/>
      <c r="B105" s="84">
        <v>8.3000000000000004E-2</v>
      </c>
      <c r="C105" s="86"/>
      <c r="D105" s="84"/>
      <c r="E105" s="84"/>
      <c r="F105" s="84"/>
      <c r="G105" s="84"/>
      <c r="H105" s="85"/>
      <c r="I105" s="84"/>
      <c r="J105" s="19"/>
      <c r="K105" s="19"/>
      <c r="L105" s="19"/>
      <c r="M105" s="19"/>
      <c r="N105" s="19"/>
      <c r="O105" s="19"/>
    </row>
    <row r="106" spans="1:15" ht="80.25" customHeight="1" x14ac:dyDescent="0.25">
      <c r="A106" s="81" t="s">
        <v>222</v>
      </c>
      <c r="B106" s="312"/>
      <c r="C106" s="313"/>
      <c r="D106" s="312"/>
      <c r="E106" s="313"/>
      <c r="F106" s="312"/>
      <c r="G106" s="313"/>
      <c r="H106" s="312"/>
      <c r="I106" s="313"/>
      <c r="J106" s="19"/>
      <c r="K106" s="19"/>
      <c r="L106" s="19"/>
      <c r="M106" s="19"/>
      <c r="N106" s="19"/>
      <c r="O106" s="19"/>
    </row>
    <row r="107" spans="1:15" ht="80.25" customHeight="1" x14ac:dyDescent="0.25">
      <c r="A107" s="81" t="s">
        <v>223</v>
      </c>
      <c r="B107" s="316"/>
      <c r="C107" s="313"/>
      <c r="D107" s="316"/>
      <c r="E107" s="313"/>
      <c r="F107" s="316"/>
      <c r="G107" s="313"/>
      <c r="H107" s="316"/>
      <c r="I107" s="313"/>
      <c r="J107" s="19"/>
      <c r="K107" s="19"/>
      <c r="L107" s="19"/>
      <c r="M107" s="19"/>
      <c r="N107" s="19"/>
      <c r="O107" s="19"/>
    </row>
    <row r="108" spans="1:15" ht="24.75" customHeight="1" x14ac:dyDescent="0.25">
      <c r="A108" s="317" t="s">
        <v>182</v>
      </c>
      <c r="B108" s="83" t="s">
        <v>85</v>
      </c>
      <c r="C108" s="83" t="s">
        <v>87</v>
      </c>
      <c r="D108" s="83" t="s">
        <v>85</v>
      </c>
      <c r="E108" s="83" t="s">
        <v>87</v>
      </c>
      <c r="F108" s="83" t="s">
        <v>85</v>
      </c>
      <c r="G108" s="83" t="s">
        <v>87</v>
      </c>
      <c r="H108" s="83" t="s">
        <v>85</v>
      </c>
      <c r="I108" s="83" t="s">
        <v>87</v>
      </c>
      <c r="J108" s="19"/>
      <c r="K108" s="19"/>
      <c r="L108" s="19"/>
      <c r="M108" s="19"/>
      <c r="N108" s="19"/>
      <c r="O108" s="19"/>
    </row>
    <row r="109" spans="1:15" ht="24.75" customHeight="1" x14ac:dyDescent="0.25">
      <c r="A109" s="318"/>
      <c r="B109" s="84">
        <v>8.3000000000000004E-2</v>
      </c>
      <c r="C109" s="86"/>
      <c r="D109" s="84"/>
      <c r="E109" s="84"/>
      <c r="F109" s="84"/>
      <c r="G109" s="84"/>
      <c r="H109" s="85"/>
      <c r="I109" s="84"/>
      <c r="J109" s="19"/>
      <c r="K109" s="19"/>
      <c r="L109" s="19"/>
      <c r="M109" s="19"/>
      <c r="N109" s="19"/>
      <c r="O109" s="19"/>
    </row>
    <row r="110" spans="1:15" ht="80.25" customHeight="1" x14ac:dyDescent="0.25">
      <c r="A110" s="81" t="s">
        <v>222</v>
      </c>
      <c r="B110" s="312"/>
      <c r="C110" s="313"/>
      <c r="D110" s="312"/>
      <c r="E110" s="313"/>
      <c r="F110" s="312"/>
      <c r="G110" s="313"/>
      <c r="H110" s="312"/>
      <c r="I110" s="313"/>
      <c r="J110" s="19"/>
      <c r="K110" s="19"/>
      <c r="L110" s="19"/>
      <c r="M110" s="19"/>
      <c r="N110" s="19"/>
      <c r="O110" s="19"/>
    </row>
    <row r="111" spans="1:15" ht="80.25" customHeight="1" x14ac:dyDescent="0.25">
      <c r="A111" s="81" t="s">
        <v>223</v>
      </c>
      <c r="B111" s="316"/>
      <c r="C111" s="313"/>
      <c r="D111" s="316"/>
      <c r="E111" s="313"/>
      <c r="F111" s="316"/>
      <c r="G111" s="313"/>
      <c r="H111" s="316"/>
      <c r="I111" s="313"/>
      <c r="J111" s="19"/>
      <c r="K111" s="19"/>
      <c r="L111" s="19"/>
      <c r="M111" s="19"/>
      <c r="N111" s="19"/>
      <c r="O111" s="19"/>
    </row>
    <row r="112" spans="1:15" ht="24.75" customHeight="1" x14ac:dyDescent="0.25">
      <c r="A112" s="317" t="s">
        <v>183</v>
      </c>
      <c r="B112" s="83" t="s">
        <v>85</v>
      </c>
      <c r="C112" s="83" t="s">
        <v>87</v>
      </c>
      <c r="D112" s="83" t="s">
        <v>85</v>
      </c>
      <c r="E112" s="83" t="s">
        <v>87</v>
      </c>
      <c r="F112" s="83" t="s">
        <v>85</v>
      </c>
      <c r="G112" s="83" t="s">
        <v>87</v>
      </c>
      <c r="H112" s="83" t="s">
        <v>85</v>
      </c>
      <c r="I112" s="83" t="s">
        <v>87</v>
      </c>
      <c r="J112" s="19"/>
      <c r="K112" s="19"/>
      <c r="L112" s="19"/>
      <c r="M112" s="19"/>
      <c r="N112" s="19"/>
      <c r="O112" s="19"/>
    </row>
    <row r="113" spans="1:15" ht="24.75" customHeight="1" x14ac:dyDescent="0.25">
      <c r="A113" s="318"/>
      <c r="B113" s="84">
        <v>8.3000000000000004E-2</v>
      </c>
      <c r="C113" s="87"/>
      <c r="D113" s="84">
        <v>0.25</v>
      </c>
      <c r="E113" s="87"/>
      <c r="F113" s="84"/>
      <c r="G113" s="88"/>
      <c r="H113" s="87"/>
      <c r="I113" s="88"/>
      <c r="J113" s="19"/>
      <c r="K113" s="19"/>
      <c r="L113" s="19"/>
      <c r="M113" s="19"/>
      <c r="N113" s="19"/>
      <c r="O113" s="19"/>
    </row>
    <row r="114" spans="1:15" ht="80.25" customHeight="1" x14ac:dyDescent="0.25">
      <c r="A114" s="81" t="s">
        <v>222</v>
      </c>
      <c r="B114" s="400"/>
      <c r="C114" s="313"/>
      <c r="D114" s="400"/>
      <c r="E114" s="313"/>
      <c r="F114" s="400"/>
      <c r="G114" s="313"/>
      <c r="H114" s="400"/>
      <c r="I114" s="313"/>
      <c r="J114" s="19"/>
      <c r="K114" s="19"/>
      <c r="L114" s="19"/>
      <c r="M114" s="19"/>
      <c r="N114" s="19"/>
      <c r="O114" s="19"/>
    </row>
    <row r="115" spans="1:15" ht="80.25" customHeight="1" x14ac:dyDescent="0.25">
      <c r="A115" s="81" t="s">
        <v>223</v>
      </c>
      <c r="B115" s="316"/>
      <c r="C115" s="313"/>
      <c r="D115" s="316"/>
      <c r="E115" s="313"/>
      <c r="F115" s="316"/>
      <c r="G115" s="313"/>
      <c r="H115" s="316"/>
      <c r="I115" s="313"/>
      <c r="J115" s="19"/>
      <c r="K115" s="19"/>
      <c r="L115" s="19"/>
      <c r="M115" s="19"/>
      <c r="N115" s="19"/>
      <c r="O115" s="19"/>
    </row>
    <row r="116" spans="1:15" ht="13.5" customHeight="1" x14ac:dyDescent="0.25">
      <c r="A116" s="89" t="s">
        <v>224</v>
      </c>
      <c r="B116" s="90">
        <f t="shared" ref="B116:I116" si="1">(B69+B73+B77+B81+B85+B89+B93+B97+B101+B105+B109+B113)</f>
        <v>0.99599999999999989</v>
      </c>
      <c r="C116" s="90">
        <f t="shared" si="1"/>
        <v>0.49800000000000005</v>
      </c>
      <c r="D116" s="90">
        <f t="shared" si="1"/>
        <v>1</v>
      </c>
      <c r="E116" s="90">
        <f t="shared" si="1"/>
        <v>0.5</v>
      </c>
      <c r="F116" s="90">
        <f t="shared" si="1"/>
        <v>0</v>
      </c>
      <c r="G116" s="90">
        <f t="shared" si="1"/>
        <v>0</v>
      </c>
      <c r="H116" s="90">
        <f t="shared" si="1"/>
        <v>0</v>
      </c>
      <c r="I116" s="90">
        <f t="shared" si="1"/>
        <v>0</v>
      </c>
      <c r="J116" s="19"/>
      <c r="K116" s="19"/>
      <c r="L116" s="19"/>
      <c r="M116" s="19"/>
      <c r="N116" s="19"/>
      <c r="O116" s="19"/>
    </row>
  </sheetData>
  <mergeCells count="211">
    <mergeCell ref="F94:G94"/>
    <mergeCell ref="H94:I94"/>
    <mergeCell ref="B91:C91"/>
    <mergeCell ref="D91:E91"/>
    <mergeCell ref="F91:G91"/>
    <mergeCell ref="H91:I91"/>
    <mergeCell ref="A92:A93"/>
    <mergeCell ref="B94:C94"/>
    <mergeCell ref="D94:E94"/>
    <mergeCell ref="F98:G98"/>
    <mergeCell ref="H98:I98"/>
    <mergeCell ref="B95:C95"/>
    <mergeCell ref="D95:E95"/>
    <mergeCell ref="F95:G95"/>
    <mergeCell ref="H95:I95"/>
    <mergeCell ref="A96:A97"/>
    <mergeCell ref="B98:C98"/>
    <mergeCell ref="D98:E98"/>
    <mergeCell ref="F102:G102"/>
    <mergeCell ref="H102:I102"/>
    <mergeCell ref="B99:C99"/>
    <mergeCell ref="D99:E99"/>
    <mergeCell ref="F99:G99"/>
    <mergeCell ref="H99:I99"/>
    <mergeCell ref="A100:A101"/>
    <mergeCell ref="B102:C102"/>
    <mergeCell ref="D102:E102"/>
    <mergeCell ref="F106:G106"/>
    <mergeCell ref="H106:I106"/>
    <mergeCell ref="B103:C103"/>
    <mergeCell ref="D103:E103"/>
    <mergeCell ref="F103:G103"/>
    <mergeCell ref="H103:I103"/>
    <mergeCell ref="A104:A105"/>
    <mergeCell ref="B106:C106"/>
    <mergeCell ref="D106:E106"/>
    <mergeCell ref="F110:G110"/>
    <mergeCell ref="H110:I110"/>
    <mergeCell ref="B107:C107"/>
    <mergeCell ref="D107:E107"/>
    <mergeCell ref="F107:G107"/>
    <mergeCell ref="H107:I107"/>
    <mergeCell ref="A108:A109"/>
    <mergeCell ref="B110:C110"/>
    <mergeCell ref="D110:E110"/>
    <mergeCell ref="F114:G114"/>
    <mergeCell ref="H114:I114"/>
    <mergeCell ref="B111:C111"/>
    <mergeCell ref="D111:E111"/>
    <mergeCell ref="F111:G111"/>
    <mergeCell ref="H111:I111"/>
    <mergeCell ref="A112:A113"/>
    <mergeCell ref="B114:C114"/>
    <mergeCell ref="D114:E114"/>
    <mergeCell ref="F70:G70"/>
    <mergeCell ref="H70:I70"/>
    <mergeCell ref="B66:C66"/>
    <mergeCell ref="B67:C67"/>
    <mergeCell ref="D67:E67"/>
    <mergeCell ref="F67:G67"/>
    <mergeCell ref="H67:I67"/>
    <mergeCell ref="B70:C70"/>
    <mergeCell ref="D70:E70"/>
    <mergeCell ref="F75:G75"/>
    <mergeCell ref="H75:I75"/>
    <mergeCell ref="A76:A77"/>
    <mergeCell ref="B78:C78"/>
    <mergeCell ref="D78:E78"/>
    <mergeCell ref="F74:G74"/>
    <mergeCell ref="H74:I74"/>
    <mergeCell ref="B71:C71"/>
    <mergeCell ref="D71:E71"/>
    <mergeCell ref="F71:G71"/>
    <mergeCell ref="H71:I71"/>
    <mergeCell ref="A72:A73"/>
    <mergeCell ref="B74:C74"/>
    <mergeCell ref="D74:E74"/>
    <mergeCell ref="B115:C115"/>
    <mergeCell ref="D115:E115"/>
    <mergeCell ref="F115:G115"/>
    <mergeCell ref="H115:I115"/>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A12:A14"/>
    <mergeCell ref="B12:O14"/>
    <mergeCell ref="B16:F16"/>
    <mergeCell ref="G16:H16"/>
    <mergeCell ref="I16:O16"/>
    <mergeCell ref="B18:E18"/>
    <mergeCell ref="G18:I18"/>
    <mergeCell ref="G35:G36"/>
    <mergeCell ref="H35:I36"/>
    <mergeCell ref="K18:O18"/>
    <mergeCell ref="C19:O19"/>
    <mergeCell ref="A21:O21"/>
    <mergeCell ref="A22:O22"/>
    <mergeCell ref="A33:I33"/>
    <mergeCell ref="B34:I34"/>
    <mergeCell ref="A35:A36"/>
    <mergeCell ref="F44:G44"/>
    <mergeCell ref="F45:G45"/>
    <mergeCell ref="D44:E44"/>
    <mergeCell ref="D45:E45"/>
    <mergeCell ref="D46:E46"/>
    <mergeCell ref="F46:G46"/>
    <mergeCell ref="D47:E47"/>
    <mergeCell ref="F47:G47"/>
    <mergeCell ref="F48:G48"/>
    <mergeCell ref="D48:E48"/>
    <mergeCell ref="F56:G56"/>
    <mergeCell ref="F57:G57"/>
    <mergeCell ref="F49:G49"/>
    <mergeCell ref="F50:G50"/>
    <mergeCell ref="F51:G51"/>
    <mergeCell ref="F52:G52"/>
    <mergeCell ref="F53:G53"/>
    <mergeCell ref="F54:G54"/>
    <mergeCell ref="F55:G55"/>
    <mergeCell ref="B37:C37"/>
    <mergeCell ref="D37:I37"/>
    <mergeCell ref="A38:A39"/>
    <mergeCell ref="D38:E38"/>
    <mergeCell ref="F38:G38"/>
    <mergeCell ref="F39:G39"/>
    <mergeCell ref="A40:A41"/>
    <mergeCell ref="A42:A43"/>
    <mergeCell ref="D42:E42"/>
    <mergeCell ref="F42:G42"/>
    <mergeCell ref="D43:E43"/>
    <mergeCell ref="F43:G43"/>
    <mergeCell ref="D39:E39"/>
    <mergeCell ref="D40:E40"/>
    <mergeCell ref="F40:G40"/>
    <mergeCell ref="D41:E41"/>
    <mergeCell ref="F41:G41"/>
    <mergeCell ref="D49:E49"/>
    <mergeCell ref="D50:E50"/>
    <mergeCell ref="D51:E51"/>
    <mergeCell ref="D52:E52"/>
    <mergeCell ref="D53:E53"/>
    <mergeCell ref="D54:E54"/>
    <mergeCell ref="D61:E61"/>
    <mergeCell ref="A44:A45"/>
    <mergeCell ref="A46:A47"/>
    <mergeCell ref="A48:A49"/>
    <mergeCell ref="A50:A51"/>
    <mergeCell ref="A52:A53"/>
    <mergeCell ref="A54:A55"/>
    <mergeCell ref="A56:A57"/>
    <mergeCell ref="D60:E60"/>
    <mergeCell ref="D55:E55"/>
    <mergeCell ref="D56:E56"/>
    <mergeCell ref="D57:E57"/>
    <mergeCell ref="D58:E58"/>
    <mergeCell ref="D59:E59"/>
    <mergeCell ref="A68:A69"/>
    <mergeCell ref="A58:A59"/>
    <mergeCell ref="A60:A61"/>
    <mergeCell ref="F61:G61"/>
    <mergeCell ref="A65:I65"/>
    <mergeCell ref="D66:E66"/>
    <mergeCell ref="F66:G66"/>
    <mergeCell ref="H66:I66"/>
    <mergeCell ref="F82:G82"/>
    <mergeCell ref="H82:I82"/>
    <mergeCell ref="B79:C79"/>
    <mergeCell ref="D79:E79"/>
    <mergeCell ref="F79:G79"/>
    <mergeCell ref="H79:I79"/>
    <mergeCell ref="A80:A81"/>
    <mergeCell ref="B82:C82"/>
    <mergeCell ref="D82:E82"/>
    <mergeCell ref="F60:G60"/>
    <mergeCell ref="F58:G58"/>
    <mergeCell ref="F59:G59"/>
    <mergeCell ref="F78:G78"/>
    <mergeCell ref="H78:I78"/>
    <mergeCell ref="B75:C75"/>
    <mergeCell ref="D75:E75"/>
    <mergeCell ref="F86:G86"/>
    <mergeCell ref="H86:I86"/>
    <mergeCell ref="B83:C83"/>
    <mergeCell ref="D83:E83"/>
    <mergeCell ref="F83:G83"/>
    <mergeCell ref="H83:I83"/>
    <mergeCell ref="A84:A85"/>
    <mergeCell ref="B86:C86"/>
    <mergeCell ref="D86:E86"/>
    <mergeCell ref="F90:G90"/>
    <mergeCell ref="H90:I90"/>
    <mergeCell ref="B87:C87"/>
    <mergeCell ref="D87:E87"/>
    <mergeCell ref="F87:G87"/>
    <mergeCell ref="H87:I87"/>
    <mergeCell ref="A88:A89"/>
    <mergeCell ref="B90:C90"/>
    <mergeCell ref="D90:E90"/>
  </mergeCells>
  <dataValidations disablePrompts="1" count="1">
    <dataValidation type="list" allowBlank="1" showErrorMessage="1" sqref="H35" xr:uid="{00000000-0002-0000-0200-000000000000}">
      <formula1>#REF!</formula1>
    </dataValidation>
  </dataValidations>
  <hyperlinks>
    <hyperlink ref="B71" r:id="rId1" xr:uid="{00000000-0004-0000-0200-000000000000}"/>
  </hyperlinks>
  <pageMargins left="0.25" right="0.25" top="0.75" bottom="0.75" header="0" footer="0"/>
  <pageSetup scale="20" fitToHeight="0" orientation="landscape" r:id="rId2"/>
  <rowBreaks count="3" manualBreakCount="3">
    <brk id="41" max="14" man="1"/>
    <brk id="64" max="14" man="1"/>
    <brk id="87" max="14" man="1"/>
  </rowBreaks>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5B8B7"/>
    <pageSetUpPr fitToPage="1"/>
  </sheetPr>
  <dimension ref="A1:O116"/>
  <sheetViews>
    <sheetView showGridLines="0" view="pageBreakPreview" topLeftCell="C90" zoomScale="85" zoomScaleNormal="25" zoomScaleSheetLayoutView="85" workbookViewId="0">
      <selection activeCell="D91" sqref="D91:E91"/>
    </sheetView>
  </sheetViews>
  <sheetFormatPr baseColWidth="10" defaultColWidth="14.42578125" defaultRowHeight="15" customHeight="1" x14ac:dyDescent="0.25"/>
  <cols>
    <col min="1" max="1" width="49.7109375" customWidth="1"/>
    <col min="2" max="3" width="72.28515625" customWidth="1"/>
    <col min="4" max="4" width="62.28515625" customWidth="1"/>
    <col min="5" max="5" width="57.28515625" customWidth="1"/>
    <col min="6" max="6" width="43" customWidth="1"/>
    <col min="7" max="7" width="45.5703125" customWidth="1"/>
    <col min="8" max="8" width="35.7109375" customWidth="1"/>
    <col min="9" max="9" width="51.28515625" customWidth="1"/>
    <col min="10" max="13" width="24.28515625" customWidth="1"/>
    <col min="14" max="14" width="31.5703125" customWidth="1"/>
    <col min="15" max="15" width="18.140625" customWidth="1"/>
    <col min="16" max="26" width="10.85546875" customWidth="1"/>
  </cols>
  <sheetData>
    <row r="1" spans="1:15" ht="21.75" customHeight="1" x14ac:dyDescent="0.25">
      <c r="A1" s="371"/>
      <c r="B1" s="373" t="s">
        <v>160</v>
      </c>
      <c r="C1" s="374"/>
      <c r="D1" s="374"/>
      <c r="E1" s="374"/>
      <c r="F1" s="374"/>
      <c r="G1" s="374"/>
      <c r="H1" s="374"/>
      <c r="I1" s="374"/>
      <c r="J1" s="374"/>
      <c r="K1" s="374"/>
      <c r="L1" s="363"/>
      <c r="M1" s="375" t="s">
        <v>161</v>
      </c>
      <c r="N1" s="340"/>
      <c r="O1" s="326"/>
    </row>
    <row r="2" spans="1:15" ht="18" customHeight="1" x14ac:dyDescent="0.25">
      <c r="A2" s="372"/>
      <c r="B2" s="376" t="s">
        <v>162</v>
      </c>
      <c r="C2" s="377"/>
      <c r="D2" s="377"/>
      <c r="E2" s="377"/>
      <c r="F2" s="377"/>
      <c r="G2" s="377"/>
      <c r="H2" s="377"/>
      <c r="I2" s="377"/>
      <c r="J2" s="377"/>
      <c r="K2" s="377"/>
      <c r="L2" s="378"/>
      <c r="M2" s="375" t="s">
        <v>163</v>
      </c>
      <c r="N2" s="340"/>
      <c r="O2" s="326"/>
    </row>
    <row r="3" spans="1:15" ht="19.5" customHeight="1" x14ac:dyDescent="0.25">
      <c r="A3" s="372"/>
      <c r="B3" s="376" t="s">
        <v>0</v>
      </c>
      <c r="C3" s="377"/>
      <c r="D3" s="377"/>
      <c r="E3" s="377"/>
      <c r="F3" s="377"/>
      <c r="G3" s="377"/>
      <c r="H3" s="377"/>
      <c r="I3" s="377"/>
      <c r="J3" s="377"/>
      <c r="K3" s="377"/>
      <c r="L3" s="378"/>
      <c r="M3" s="375" t="s">
        <v>164</v>
      </c>
      <c r="N3" s="340"/>
      <c r="O3" s="326"/>
    </row>
    <row r="4" spans="1:15" ht="21.75" customHeight="1" x14ac:dyDescent="0.25">
      <c r="A4" s="364"/>
      <c r="B4" s="379" t="s">
        <v>165</v>
      </c>
      <c r="C4" s="380"/>
      <c r="D4" s="380"/>
      <c r="E4" s="380"/>
      <c r="F4" s="380"/>
      <c r="G4" s="380"/>
      <c r="H4" s="380"/>
      <c r="I4" s="380"/>
      <c r="J4" s="380"/>
      <c r="K4" s="380"/>
      <c r="L4" s="346"/>
      <c r="M4" s="375" t="s">
        <v>166</v>
      </c>
      <c r="N4" s="340"/>
      <c r="O4" s="326"/>
    </row>
    <row r="5" spans="1:15" ht="15.75" customHeight="1" x14ac:dyDescent="0.25">
      <c r="A5" s="20"/>
      <c r="B5" s="21"/>
      <c r="C5" s="21"/>
      <c r="D5" s="21"/>
      <c r="E5" s="21"/>
      <c r="F5" s="21"/>
      <c r="G5" s="21"/>
      <c r="H5" s="21"/>
      <c r="I5" s="21"/>
      <c r="J5" s="21"/>
      <c r="K5" s="21"/>
      <c r="L5" s="21"/>
      <c r="M5" s="22"/>
      <c r="N5" s="22"/>
      <c r="O5" s="22"/>
    </row>
    <row r="6" spans="1:15" ht="39.75" customHeight="1" x14ac:dyDescent="0.25">
      <c r="A6" s="23" t="s">
        <v>167</v>
      </c>
      <c r="B6" s="359" t="s">
        <v>225</v>
      </c>
      <c r="C6" s="340"/>
      <c r="D6" s="340"/>
      <c r="E6" s="340"/>
      <c r="F6" s="340"/>
      <c r="G6" s="340"/>
      <c r="H6" s="340"/>
      <c r="I6" s="340"/>
      <c r="J6" s="340"/>
      <c r="K6" s="326"/>
      <c r="L6" s="24" t="s">
        <v>168</v>
      </c>
      <c r="M6" s="381">
        <v>2024110010309</v>
      </c>
      <c r="N6" s="340"/>
      <c r="O6" s="326"/>
    </row>
    <row r="7" spans="1:15" ht="18" customHeight="1" x14ac:dyDescent="0.25">
      <c r="A7" s="20"/>
      <c r="B7" s="21"/>
      <c r="C7" s="21"/>
      <c r="D7" s="21"/>
      <c r="E7" s="21"/>
      <c r="F7" s="21"/>
      <c r="G7" s="21"/>
      <c r="H7" s="21"/>
      <c r="I7" s="21"/>
      <c r="J7" s="21"/>
      <c r="K7" s="21"/>
      <c r="L7" s="21"/>
      <c r="M7" s="22"/>
      <c r="N7" s="22"/>
      <c r="O7" s="22"/>
    </row>
    <row r="8" spans="1:15" ht="21.75" customHeight="1" x14ac:dyDescent="0.25">
      <c r="A8" s="382" t="s">
        <v>6</v>
      </c>
      <c r="B8" s="24" t="s">
        <v>169</v>
      </c>
      <c r="C8" s="25"/>
      <c r="D8" s="24" t="s">
        <v>171</v>
      </c>
      <c r="E8" s="25"/>
      <c r="F8" s="24" t="s">
        <v>172</v>
      </c>
      <c r="G8" s="25"/>
      <c r="H8" s="24" t="s">
        <v>173</v>
      </c>
      <c r="I8" s="25"/>
      <c r="J8" s="384" t="s">
        <v>8</v>
      </c>
      <c r="K8" s="363"/>
      <c r="L8" s="27" t="s">
        <v>174</v>
      </c>
      <c r="M8" s="359"/>
      <c r="N8" s="340"/>
      <c r="O8" s="326"/>
    </row>
    <row r="9" spans="1:15" ht="21.75" customHeight="1" x14ac:dyDescent="0.25">
      <c r="A9" s="383"/>
      <c r="B9" s="28" t="s">
        <v>175</v>
      </c>
      <c r="C9" s="29" t="s">
        <v>170</v>
      </c>
      <c r="D9" s="24" t="s">
        <v>176</v>
      </c>
      <c r="E9" s="29"/>
      <c r="F9" s="24" t="s">
        <v>177</v>
      </c>
      <c r="G9" s="29"/>
      <c r="H9" s="24" t="s">
        <v>178</v>
      </c>
      <c r="I9" s="26"/>
      <c r="J9" s="385"/>
      <c r="K9" s="378"/>
      <c r="L9" s="27" t="s">
        <v>179</v>
      </c>
      <c r="M9" s="359"/>
      <c r="N9" s="340"/>
      <c r="O9" s="326"/>
    </row>
    <row r="10" spans="1:15" ht="21.75" customHeight="1" x14ac:dyDescent="0.25">
      <c r="A10" s="324"/>
      <c r="B10" s="24" t="s">
        <v>180</v>
      </c>
      <c r="C10" s="25"/>
      <c r="D10" s="24" t="s">
        <v>181</v>
      </c>
      <c r="E10" s="29"/>
      <c r="F10" s="24" t="s">
        <v>182</v>
      </c>
      <c r="G10" s="29"/>
      <c r="H10" s="24" t="s">
        <v>183</v>
      </c>
      <c r="I10" s="29"/>
      <c r="J10" s="386"/>
      <c r="K10" s="346"/>
      <c r="L10" s="27" t="s">
        <v>184</v>
      </c>
      <c r="M10" s="359" t="s">
        <v>170</v>
      </c>
      <c r="N10" s="340"/>
      <c r="O10" s="326"/>
    </row>
    <row r="11" spans="1:15" ht="15" customHeight="1" x14ac:dyDescent="0.25">
      <c r="A11" s="31"/>
      <c r="B11" s="32"/>
      <c r="C11" s="32"/>
      <c r="D11" s="33"/>
      <c r="E11" s="34"/>
      <c r="F11" s="34"/>
      <c r="G11" s="34"/>
      <c r="H11" s="34"/>
      <c r="I11" s="35"/>
      <c r="J11" s="35"/>
      <c r="K11" s="32"/>
      <c r="L11" s="32"/>
      <c r="M11" s="32"/>
      <c r="N11" s="32"/>
      <c r="O11" s="32"/>
    </row>
    <row r="12" spans="1:15" ht="15" customHeight="1" x14ac:dyDescent="0.25">
      <c r="A12" s="387" t="s">
        <v>185</v>
      </c>
      <c r="B12" s="390" t="s">
        <v>236</v>
      </c>
      <c r="C12" s="374"/>
      <c r="D12" s="374"/>
      <c r="E12" s="374"/>
      <c r="F12" s="374"/>
      <c r="G12" s="374"/>
      <c r="H12" s="374"/>
      <c r="I12" s="374"/>
      <c r="J12" s="374"/>
      <c r="K12" s="374"/>
      <c r="L12" s="374"/>
      <c r="M12" s="374"/>
      <c r="N12" s="374"/>
      <c r="O12" s="363"/>
    </row>
    <row r="13" spans="1:15" ht="15" customHeight="1" x14ac:dyDescent="0.25">
      <c r="A13" s="388"/>
      <c r="B13" s="372"/>
      <c r="C13" s="377"/>
      <c r="D13" s="377"/>
      <c r="E13" s="377"/>
      <c r="F13" s="377"/>
      <c r="G13" s="377"/>
      <c r="H13" s="377"/>
      <c r="I13" s="377"/>
      <c r="J13" s="377"/>
      <c r="K13" s="377"/>
      <c r="L13" s="377"/>
      <c r="M13" s="377"/>
      <c r="N13" s="377"/>
      <c r="O13" s="378"/>
    </row>
    <row r="14" spans="1:15" ht="15" customHeight="1" x14ac:dyDescent="0.25">
      <c r="A14" s="389"/>
      <c r="B14" s="364"/>
      <c r="C14" s="380"/>
      <c r="D14" s="380"/>
      <c r="E14" s="380"/>
      <c r="F14" s="380"/>
      <c r="G14" s="380"/>
      <c r="H14" s="380"/>
      <c r="I14" s="380"/>
      <c r="J14" s="380"/>
      <c r="K14" s="380"/>
      <c r="L14" s="380"/>
      <c r="M14" s="380"/>
      <c r="N14" s="380"/>
      <c r="O14" s="346"/>
    </row>
    <row r="15" spans="1:15" ht="9" customHeight="1" x14ac:dyDescent="0.25">
      <c r="A15" s="36"/>
      <c r="B15" s="37"/>
      <c r="C15" s="38"/>
      <c r="D15" s="38"/>
      <c r="E15" s="38"/>
      <c r="F15" s="38"/>
      <c r="G15" s="39"/>
      <c r="H15" s="39"/>
      <c r="I15" s="39"/>
      <c r="J15" s="39"/>
      <c r="K15" s="39"/>
      <c r="L15" s="40"/>
      <c r="M15" s="40"/>
      <c r="N15" s="40"/>
      <c r="O15" s="40"/>
    </row>
    <row r="16" spans="1:15" ht="37.5" customHeight="1" x14ac:dyDescent="0.25">
      <c r="A16" s="23" t="s">
        <v>13</v>
      </c>
      <c r="B16" s="359" t="s">
        <v>237</v>
      </c>
      <c r="C16" s="340"/>
      <c r="D16" s="340"/>
      <c r="E16" s="340"/>
      <c r="F16" s="326"/>
      <c r="G16" s="391" t="s">
        <v>15</v>
      </c>
      <c r="H16" s="326"/>
      <c r="I16" s="359" t="s">
        <v>238</v>
      </c>
      <c r="J16" s="340"/>
      <c r="K16" s="340"/>
      <c r="L16" s="340"/>
      <c r="M16" s="340"/>
      <c r="N16" s="340"/>
      <c r="O16" s="326"/>
    </row>
    <row r="17" spans="1:15" ht="9" customHeight="1" x14ac:dyDescent="0.25">
      <c r="A17" s="36"/>
      <c r="B17" s="39"/>
      <c r="C17" s="38"/>
      <c r="D17" s="38"/>
      <c r="E17" s="38"/>
      <c r="F17" s="38"/>
      <c r="G17" s="39"/>
      <c r="H17" s="39"/>
      <c r="I17" s="39"/>
      <c r="J17" s="39"/>
      <c r="K17" s="39"/>
      <c r="L17" s="40"/>
      <c r="M17" s="40"/>
      <c r="N17" s="40"/>
      <c r="O17" s="40"/>
    </row>
    <row r="18" spans="1:15" ht="56.25" customHeight="1" x14ac:dyDescent="0.25">
      <c r="A18" s="23" t="s">
        <v>17</v>
      </c>
      <c r="B18" s="359" t="s">
        <v>189</v>
      </c>
      <c r="C18" s="340"/>
      <c r="D18" s="340"/>
      <c r="E18" s="326"/>
      <c r="F18" s="23" t="s">
        <v>19</v>
      </c>
      <c r="G18" s="360" t="s">
        <v>190</v>
      </c>
      <c r="H18" s="340"/>
      <c r="I18" s="326"/>
      <c r="J18" s="23" t="s">
        <v>21</v>
      </c>
      <c r="K18" s="359" t="s">
        <v>239</v>
      </c>
      <c r="L18" s="340"/>
      <c r="M18" s="340"/>
      <c r="N18" s="340"/>
      <c r="O18" s="326"/>
    </row>
    <row r="19" spans="1:15" ht="9" customHeight="1" x14ac:dyDescent="0.25">
      <c r="A19" s="43"/>
      <c r="B19" s="44"/>
      <c r="C19" s="365"/>
      <c r="D19" s="366"/>
      <c r="E19" s="366"/>
      <c r="F19" s="366"/>
      <c r="G19" s="366"/>
      <c r="H19" s="366"/>
      <c r="I19" s="366"/>
      <c r="J19" s="366"/>
      <c r="K19" s="366"/>
      <c r="L19" s="366"/>
      <c r="M19" s="366"/>
      <c r="N19" s="366"/>
      <c r="O19" s="367"/>
    </row>
    <row r="20" spans="1:15" ht="16.5" customHeight="1" x14ac:dyDescent="0.25">
      <c r="A20" s="45"/>
      <c r="B20" s="46"/>
      <c r="C20" s="46"/>
      <c r="D20" s="46"/>
      <c r="E20" s="46"/>
      <c r="F20" s="46"/>
      <c r="G20" s="46"/>
      <c r="H20" s="46"/>
      <c r="I20" s="46"/>
      <c r="J20" s="46"/>
      <c r="K20" s="46"/>
      <c r="L20" s="46"/>
      <c r="M20" s="46"/>
      <c r="N20" s="46"/>
      <c r="O20" s="46"/>
    </row>
    <row r="21" spans="1:15" ht="31.5" customHeight="1" thickBot="1" x14ac:dyDescent="0.3">
      <c r="A21" s="368" t="s">
        <v>23</v>
      </c>
      <c r="B21" s="340"/>
      <c r="C21" s="340"/>
      <c r="D21" s="340"/>
      <c r="E21" s="340"/>
      <c r="F21" s="340"/>
      <c r="G21" s="340"/>
      <c r="H21" s="340"/>
      <c r="I21" s="340"/>
      <c r="J21" s="340"/>
      <c r="K21" s="340"/>
      <c r="L21" s="340"/>
      <c r="M21" s="340"/>
      <c r="N21" s="340"/>
      <c r="O21" s="326"/>
    </row>
    <row r="22" spans="1:15" ht="31.5" customHeight="1" thickBot="1" x14ac:dyDescent="0.3">
      <c r="A22" s="431" t="s">
        <v>192</v>
      </c>
      <c r="B22" s="432"/>
      <c r="C22" s="432"/>
      <c r="D22" s="432"/>
      <c r="E22" s="432"/>
      <c r="F22" s="432"/>
      <c r="G22" s="432"/>
      <c r="H22" s="432"/>
      <c r="I22" s="432"/>
      <c r="J22" s="432"/>
      <c r="K22" s="432"/>
      <c r="L22" s="432"/>
      <c r="M22" s="432"/>
      <c r="N22" s="432"/>
      <c r="O22" s="433"/>
    </row>
    <row r="23" spans="1:15" ht="31.5" customHeight="1" thickBot="1" x14ac:dyDescent="0.3">
      <c r="A23" s="272"/>
      <c r="B23" s="273" t="s">
        <v>169</v>
      </c>
      <c r="C23" s="273" t="s">
        <v>171</v>
      </c>
      <c r="D23" s="273" t="s">
        <v>172</v>
      </c>
      <c r="E23" s="273" t="s">
        <v>173</v>
      </c>
      <c r="F23" s="273" t="s">
        <v>175</v>
      </c>
      <c r="G23" s="273" t="s">
        <v>176</v>
      </c>
      <c r="H23" s="273" t="s">
        <v>177</v>
      </c>
      <c r="I23" s="273" t="s">
        <v>178</v>
      </c>
      <c r="J23" s="273" t="s">
        <v>180</v>
      </c>
      <c r="K23" s="273" t="s">
        <v>181</v>
      </c>
      <c r="L23" s="273" t="s">
        <v>182</v>
      </c>
      <c r="M23" s="273" t="s">
        <v>183</v>
      </c>
      <c r="N23" s="274" t="s">
        <v>193</v>
      </c>
      <c r="O23" s="275" t="s">
        <v>194</v>
      </c>
    </row>
    <row r="24" spans="1:15" ht="31.5" customHeight="1" x14ac:dyDescent="0.25">
      <c r="A24" s="276" t="s">
        <v>24</v>
      </c>
      <c r="B24" s="51">
        <v>1970307000</v>
      </c>
      <c r="C24" s="249"/>
      <c r="D24" s="256">
        <v>697972</v>
      </c>
      <c r="E24" s="256"/>
      <c r="F24" s="285"/>
      <c r="G24" s="256"/>
      <c r="H24" s="51">
        <v>71156000</v>
      </c>
      <c r="I24" s="51"/>
      <c r="J24" s="51"/>
      <c r="K24" s="51"/>
      <c r="L24" s="51"/>
      <c r="M24" s="51"/>
      <c r="N24" s="299">
        <f t="shared" ref="N24:N29" si="0">SUM(B24:M24)</f>
        <v>2042160972</v>
      </c>
      <c r="O24" s="277">
        <v>1</v>
      </c>
    </row>
    <row r="25" spans="1:15" ht="31.5" customHeight="1" x14ac:dyDescent="0.25">
      <c r="A25" s="276" t="s">
        <v>26</v>
      </c>
      <c r="B25" s="93">
        <v>1947793370</v>
      </c>
      <c r="C25" s="250" t="s">
        <v>343</v>
      </c>
      <c r="D25" s="256">
        <v>-824000</v>
      </c>
      <c r="E25" s="269">
        <v>0</v>
      </c>
      <c r="F25" s="289">
        <v>399386</v>
      </c>
      <c r="G25" s="296">
        <v>9841000</v>
      </c>
      <c r="H25" s="51"/>
      <c r="I25" s="51"/>
      <c r="J25" s="51"/>
      <c r="K25" s="51"/>
      <c r="L25" s="51"/>
      <c r="M25" s="51"/>
      <c r="N25" s="299">
        <f t="shared" si="0"/>
        <v>1957209756</v>
      </c>
      <c r="O25" s="278">
        <f>N25/N24</f>
        <v>0.95840131254844096</v>
      </c>
    </row>
    <row r="26" spans="1:15" ht="31.5" customHeight="1" x14ac:dyDescent="0.25">
      <c r="A26" s="276" t="s">
        <v>28</v>
      </c>
      <c r="B26" s="94"/>
      <c r="C26" s="251">
        <v>71289167</v>
      </c>
      <c r="D26" s="256">
        <v>181989999</v>
      </c>
      <c r="E26" s="270">
        <v>182000300</v>
      </c>
      <c r="F26" s="289">
        <v>174167150</v>
      </c>
      <c r="G26" s="301">
        <v>182407150</v>
      </c>
      <c r="H26" s="52"/>
      <c r="I26" s="52"/>
      <c r="J26" s="52"/>
      <c r="K26" s="52"/>
      <c r="L26" s="52"/>
      <c r="M26" s="52"/>
      <c r="N26" s="299">
        <f t="shared" si="0"/>
        <v>791853766</v>
      </c>
      <c r="O26" s="278">
        <f>N26/N24</f>
        <v>0.38775286417529281</v>
      </c>
    </row>
    <row r="27" spans="1:15" ht="31.5" customHeight="1" x14ac:dyDescent="0.25">
      <c r="A27" s="276" t="s">
        <v>195</v>
      </c>
      <c r="B27" s="95">
        <v>10699099</v>
      </c>
      <c r="C27" s="252">
        <v>22660000</v>
      </c>
      <c r="D27" s="256">
        <v>2060000</v>
      </c>
      <c r="E27" s="269"/>
      <c r="F27" s="289"/>
      <c r="G27" s="296"/>
      <c r="H27" s="51"/>
      <c r="I27" s="51"/>
      <c r="J27" s="51"/>
      <c r="K27" s="51"/>
      <c r="L27" s="51"/>
      <c r="M27" s="51"/>
      <c r="N27" s="299">
        <f t="shared" si="0"/>
        <v>35419099</v>
      </c>
      <c r="O27" s="278">
        <v>1</v>
      </c>
    </row>
    <row r="28" spans="1:15" ht="31.5" customHeight="1" x14ac:dyDescent="0.25">
      <c r="A28" s="276" t="s">
        <v>196</v>
      </c>
      <c r="B28" s="96"/>
      <c r="C28" s="253">
        <v>2060000</v>
      </c>
      <c r="D28" s="256">
        <v>0</v>
      </c>
      <c r="E28" s="270">
        <v>0</v>
      </c>
      <c r="F28" s="289">
        <v>0</v>
      </c>
      <c r="G28" s="301">
        <v>0</v>
      </c>
      <c r="H28" s="52"/>
      <c r="I28" s="52"/>
      <c r="J28" s="52"/>
      <c r="K28" s="52"/>
      <c r="L28" s="52"/>
      <c r="M28" s="52"/>
      <c r="N28" s="299">
        <f t="shared" si="0"/>
        <v>2060000</v>
      </c>
      <c r="O28" s="278">
        <f>N28/N27</f>
        <v>5.8160711541533003E-2</v>
      </c>
    </row>
    <row r="29" spans="1:15" ht="31.5" customHeight="1" thickBot="1" x14ac:dyDescent="0.3">
      <c r="A29" s="279" t="s">
        <v>34</v>
      </c>
      <c r="B29" s="280">
        <v>10699099</v>
      </c>
      <c r="C29" s="254">
        <v>6180000</v>
      </c>
      <c r="D29" s="264">
        <v>6180000</v>
      </c>
      <c r="E29" s="264">
        <v>4120000</v>
      </c>
      <c r="F29" s="292">
        <v>4120000</v>
      </c>
      <c r="G29" s="298">
        <v>3982667</v>
      </c>
      <c r="H29" s="293"/>
      <c r="I29" s="293"/>
      <c r="J29" s="293"/>
      <c r="K29" s="293"/>
      <c r="L29" s="293"/>
      <c r="M29" s="293"/>
      <c r="N29" s="303">
        <f t="shared" si="0"/>
        <v>35281766</v>
      </c>
      <c r="O29" s="281">
        <f>N29/N27</f>
        <v>0.99612262864168288</v>
      </c>
    </row>
    <row r="30" spans="1:15" ht="16.5" customHeight="1" x14ac:dyDescent="0.25">
      <c r="A30" s="54"/>
      <c r="B30" s="54"/>
      <c r="C30" s="54"/>
      <c r="D30" s="54"/>
      <c r="E30" s="54"/>
      <c r="F30" s="54"/>
      <c r="G30" s="54"/>
      <c r="H30" s="54"/>
      <c r="I30" s="54"/>
      <c r="J30" s="54"/>
      <c r="K30" s="54"/>
      <c r="L30" s="54"/>
      <c r="M30" s="54"/>
      <c r="N30" s="54"/>
      <c r="O30" s="54"/>
    </row>
    <row r="31" spans="1:15" ht="17.25" customHeight="1" x14ac:dyDescent="0.25">
      <c r="A31" s="54"/>
      <c r="B31" s="54"/>
      <c r="C31" s="54"/>
      <c r="D31" s="54"/>
      <c r="E31" s="54"/>
      <c r="F31" s="54"/>
      <c r="G31" s="54"/>
      <c r="H31" s="54"/>
      <c r="I31" s="54"/>
      <c r="J31" s="54"/>
      <c r="K31" s="54"/>
      <c r="L31" s="54"/>
      <c r="M31" s="54"/>
      <c r="N31" s="54"/>
      <c r="O31" s="54"/>
    </row>
    <row r="32" spans="1:15" ht="5.25" customHeight="1" x14ac:dyDescent="0.25">
      <c r="A32" s="19"/>
      <c r="B32" s="19"/>
      <c r="C32" s="19"/>
      <c r="D32" s="19"/>
      <c r="E32" s="19"/>
      <c r="F32" s="19"/>
      <c r="G32" s="19"/>
      <c r="H32" s="19"/>
      <c r="I32" s="19"/>
      <c r="J32" s="19"/>
      <c r="K32" s="19"/>
      <c r="L32" s="19"/>
      <c r="M32" s="19"/>
      <c r="N32" s="19"/>
      <c r="O32" s="19"/>
    </row>
    <row r="33" spans="1:15" ht="48" customHeight="1" x14ac:dyDescent="0.25">
      <c r="A33" s="369" t="s">
        <v>197</v>
      </c>
      <c r="B33" s="340"/>
      <c r="C33" s="340"/>
      <c r="D33" s="340"/>
      <c r="E33" s="340"/>
      <c r="F33" s="340"/>
      <c r="G33" s="340"/>
      <c r="H33" s="340"/>
      <c r="I33" s="326"/>
      <c r="J33" s="55"/>
      <c r="K33" s="19"/>
      <c r="L33" s="19"/>
      <c r="M33" s="19"/>
      <c r="N33" s="19"/>
      <c r="O33" s="19"/>
    </row>
    <row r="34" spans="1:15" ht="50.25" customHeight="1" x14ac:dyDescent="0.25">
      <c r="A34" s="56" t="s">
        <v>198</v>
      </c>
      <c r="B34" s="370" t="str">
        <f>+B12</f>
        <v>Implementrar una (1) estrategia de formación para mujeres, en el reconocimiento, empoderamiento y garantía de sus derechos que fomenten la autonomía en condiciones de equidad.</v>
      </c>
      <c r="C34" s="340"/>
      <c r="D34" s="340"/>
      <c r="E34" s="340"/>
      <c r="F34" s="340"/>
      <c r="G34" s="340"/>
      <c r="H34" s="340"/>
      <c r="I34" s="326"/>
      <c r="J34" s="57"/>
      <c r="K34" s="19"/>
      <c r="L34" s="19"/>
      <c r="M34" s="58"/>
      <c r="N34" s="19"/>
      <c r="O34" s="19"/>
    </row>
    <row r="35" spans="1:15" ht="18.75" customHeight="1" x14ac:dyDescent="0.25">
      <c r="A35" s="323" t="s">
        <v>39</v>
      </c>
      <c r="B35" s="59">
        <v>2024</v>
      </c>
      <c r="C35" s="59">
        <v>2025</v>
      </c>
      <c r="D35" s="59">
        <v>2026</v>
      </c>
      <c r="E35" s="59">
        <v>2027</v>
      </c>
      <c r="F35" s="59" t="s">
        <v>199</v>
      </c>
      <c r="G35" s="361" t="s">
        <v>41</v>
      </c>
      <c r="H35" s="362" t="s">
        <v>228</v>
      </c>
      <c r="I35" s="363"/>
      <c r="J35" s="57"/>
      <c r="K35" s="19"/>
      <c r="L35" s="19"/>
      <c r="M35" s="58"/>
      <c r="N35" s="19"/>
      <c r="O35" s="19"/>
    </row>
    <row r="36" spans="1:15" ht="50.25" customHeight="1" x14ac:dyDescent="0.25">
      <c r="A36" s="324"/>
      <c r="B36" s="60">
        <v>1</v>
      </c>
      <c r="C36" s="60">
        <v>1</v>
      </c>
      <c r="D36" s="60">
        <v>1</v>
      </c>
      <c r="E36" s="60">
        <v>1</v>
      </c>
      <c r="F36" s="97">
        <v>1</v>
      </c>
      <c r="G36" s="324"/>
      <c r="H36" s="364"/>
      <c r="I36" s="346"/>
      <c r="J36" s="57"/>
      <c r="K36" s="19"/>
      <c r="L36" s="19"/>
      <c r="M36" s="58"/>
      <c r="N36" s="19"/>
      <c r="O36" s="19"/>
    </row>
    <row r="37" spans="1:15" ht="52.5" customHeight="1" x14ac:dyDescent="0.25">
      <c r="A37" s="62" t="s">
        <v>43</v>
      </c>
      <c r="B37" s="345" t="s">
        <v>201</v>
      </c>
      <c r="C37" s="346"/>
      <c r="D37" s="347" t="s">
        <v>202</v>
      </c>
      <c r="E37" s="340"/>
      <c r="F37" s="340"/>
      <c r="G37" s="340"/>
      <c r="H37" s="340"/>
      <c r="I37" s="326"/>
      <c r="J37" s="19"/>
      <c r="K37" s="19"/>
      <c r="L37" s="19"/>
      <c r="M37" s="19"/>
      <c r="N37" s="19"/>
      <c r="O37" s="19"/>
    </row>
    <row r="38" spans="1:15" ht="48" customHeight="1" x14ac:dyDescent="0.25">
      <c r="A38" s="323" t="s">
        <v>203</v>
      </c>
      <c r="B38" s="62" t="s">
        <v>204</v>
      </c>
      <c r="C38" s="56" t="s">
        <v>87</v>
      </c>
      <c r="D38" s="338" t="s">
        <v>89</v>
      </c>
      <c r="E38" s="326"/>
      <c r="F38" s="338" t="s">
        <v>91</v>
      </c>
      <c r="G38" s="326"/>
      <c r="H38" s="63" t="s">
        <v>93</v>
      </c>
      <c r="I38" s="64" t="s">
        <v>94</v>
      </c>
      <c r="J38" s="65"/>
      <c r="K38" s="65"/>
      <c r="L38" s="65"/>
      <c r="M38" s="66"/>
      <c r="N38" s="65"/>
      <c r="O38" s="65"/>
    </row>
    <row r="39" spans="1:15" ht="195" customHeight="1" x14ac:dyDescent="0.25">
      <c r="A39" s="324"/>
      <c r="B39" s="98">
        <v>8.3400000000000002E-2</v>
      </c>
      <c r="C39" s="98">
        <v>8.3400000000000002E-2</v>
      </c>
      <c r="D39" s="348" t="s">
        <v>359</v>
      </c>
      <c r="E39" s="326"/>
      <c r="F39" s="348" t="s">
        <v>240</v>
      </c>
      <c r="G39" s="326"/>
      <c r="H39" s="69" t="s">
        <v>230</v>
      </c>
      <c r="I39" s="70" t="s">
        <v>231</v>
      </c>
      <c r="J39" s="19"/>
      <c r="K39" s="19"/>
      <c r="L39" s="19"/>
      <c r="M39" s="58"/>
      <c r="N39" s="19"/>
      <c r="O39" s="19"/>
    </row>
    <row r="40" spans="1:15" ht="39" customHeight="1" thickBot="1" x14ac:dyDescent="0.3">
      <c r="A40" s="323" t="s">
        <v>205</v>
      </c>
      <c r="B40" s="71" t="s">
        <v>204</v>
      </c>
      <c r="C40" s="63" t="s">
        <v>87</v>
      </c>
      <c r="D40" s="338" t="s">
        <v>89</v>
      </c>
      <c r="E40" s="326"/>
      <c r="F40" s="338" t="s">
        <v>91</v>
      </c>
      <c r="G40" s="326"/>
      <c r="H40" s="63" t="s">
        <v>93</v>
      </c>
      <c r="I40" s="64" t="s">
        <v>94</v>
      </c>
      <c r="J40" s="65"/>
      <c r="K40" s="65"/>
      <c r="L40" s="65"/>
      <c r="M40" s="65"/>
      <c r="N40" s="65"/>
      <c r="O40" s="65"/>
    </row>
    <row r="41" spans="1:15" ht="274.14999999999998" customHeight="1" thickBot="1" x14ac:dyDescent="0.3">
      <c r="A41" s="324"/>
      <c r="B41" s="98">
        <v>8.3400000000000002E-2</v>
      </c>
      <c r="C41" s="98">
        <v>8.3400000000000002E-2</v>
      </c>
      <c r="D41" s="344" t="s">
        <v>365</v>
      </c>
      <c r="E41" s="326"/>
      <c r="F41" s="344" t="s">
        <v>385</v>
      </c>
      <c r="G41" s="326"/>
      <c r="H41" s="69" t="s">
        <v>230</v>
      </c>
      <c r="I41" s="70" t="s">
        <v>360</v>
      </c>
      <c r="J41" s="19"/>
      <c r="K41" s="19"/>
      <c r="L41" s="19"/>
      <c r="M41" s="19"/>
      <c r="N41" s="19"/>
      <c r="O41" s="19"/>
    </row>
    <row r="42" spans="1:15" ht="39" customHeight="1" thickBot="1" x14ac:dyDescent="0.3">
      <c r="A42" s="323" t="s">
        <v>206</v>
      </c>
      <c r="B42" s="71" t="s">
        <v>204</v>
      </c>
      <c r="C42" s="63" t="s">
        <v>87</v>
      </c>
      <c r="D42" s="338" t="s">
        <v>89</v>
      </c>
      <c r="E42" s="326"/>
      <c r="F42" s="338" t="s">
        <v>91</v>
      </c>
      <c r="G42" s="326"/>
      <c r="H42" s="63" t="s">
        <v>93</v>
      </c>
      <c r="I42" s="64" t="s">
        <v>94</v>
      </c>
      <c r="J42" s="65"/>
      <c r="K42" s="65"/>
      <c r="L42" s="65"/>
      <c r="M42" s="65"/>
      <c r="N42" s="65"/>
      <c r="O42" s="65"/>
    </row>
    <row r="43" spans="1:15" ht="284.45" customHeight="1" thickBot="1" x14ac:dyDescent="0.3">
      <c r="A43" s="324"/>
      <c r="B43" s="98">
        <v>8.3400000000000002E-2</v>
      </c>
      <c r="C43" s="98">
        <v>8.3400000000000002E-2</v>
      </c>
      <c r="D43" s="423" t="s">
        <v>394</v>
      </c>
      <c r="E43" s="424"/>
      <c r="F43" s="344" t="s">
        <v>411</v>
      </c>
      <c r="G43" s="425"/>
      <c r="H43" s="69" t="s">
        <v>230</v>
      </c>
      <c r="I43" s="70" t="s">
        <v>360</v>
      </c>
      <c r="J43" s="19"/>
      <c r="K43" s="19"/>
      <c r="L43" s="19"/>
      <c r="M43" s="19"/>
      <c r="N43" s="19"/>
      <c r="O43" s="19"/>
    </row>
    <row r="44" spans="1:15" ht="39" customHeight="1" thickBot="1" x14ac:dyDescent="0.3">
      <c r="A44" s="323" t="s">
        <v>207</v>
      </c>
      <c r="B44" s="71" t="s">
        <v>204</v>
      </c>
      <c r="C44" s="71" t="s">
        <v>87</v>
      </c>
      <c r="D44" s="338" t="s">
        <v>89</v>
      </c>
      <c r="E44" s="326"/>
      <c r="F44" s="338" t="s">
        <v>91</v>
      </c>
      <c r="G44" s="326"/>
      <c r="H44" s="63" t="s">
        <v>93</v>
      </c>
      <c r="I44" s="63" t="s">
        <v>94</v>
      </c>
      <c r="J44" s="65"/>
      <c r="K44" s="65"/>
      <c r="L44" s="65"/>
      <c r="M44" s="65"/>
      <c r="N44" s="65"/>
      <c r="O44" s="65"/>
    </row>
    <row r="45" spans="1:15" ht="409.6" customHeight="1" thickBot="1" x14ac:dyDescent="0.3">
      <c r="A45" s="324"/>
      <c r="B45" s="98">
        <v>8.3400000000000002E-2</v>
      </c>
      <c r="C45" s="98">
        <v>8.3400000000000002E-2</v>
      </c>
      <c r="D45" s="426" t="s">
        <v>416</v>
      </c>
      <c r="E45" s="427"/>
      <c r="F45" s="423" t="s">
        <v>418</v>
      </c>
      <c r="G45" s="326"/>
      <c r="H45" s="69" t="s">
        <v>230</v>
      </c>
      <c r="I45" s="70" t="s">
        <v>360</v>
      </c>
      <c r="J45" s="19"/>
      <c r="K45" s="19"/>
      <c r="L45" s="19"/>
      <c r="M45" s="19"/>
      <c r="N45" s="19"/>
      <c r="O45" s="19"/>
    </row>
    <row r="46" spans="1:15" ht="39" customHeight="1" thickBot="1" x14ac:dyDescent="0.3">
      <c r="A46" s="323" t="s">
        <v>208</v>
      </c>
      <c r="B46" s="71" t="s">
        <v>204</v>
      </c>
      <c r="C46" s="63" t="s">
        <v>87</v>
      </c>
      <c r="D46" s="428" t="s">
        <v>89</v>
      </c>
      <c r="E46" s="326"/>
      <c r="F46" s="428" t="s">
        <v>91</v>
      </c>
      <c r="G46" s="326"/>
      <c r="H46" s="63" t="s">
        <v>93</v>
      </c>
      <c r="I46" s="64" t="s">
        <v>94</v>
      </c>
      <c r="J46" s="65"/>
      <c r="K46" s="65"/>
      <c r="L46" s="65"/>
      <c r="M46" s="65"/>
      <c r="N46" s="65"/>
      <c r="O46" s="65"/>
    </row>
    <row r="47" spans="1:15" ht="409.6" customHeight="1" thickBot="1" x14ac:dyDescent="0.3">
      <c r="A47" s="324"/>
      <c r="B47" s="98">
        <v>8.3400000000000002E-2</v>
      </c>
      <c r="C47" s="98">
        <v>8.3400000000000002E-2</v>
      </c>
      <c r="D47" s="429" t="s">
        <v>427</v>
      </c>
      <c r="E47" s="430"/>
      <c r="F47" s="344" t="s">
        <v>426</v>
      </c>
      <c r="G47" s="422"/>
      <c r="H47" s="69" t="s">
        <v>230</v>
      </c>
      <c r="I47" s="70" t="s">
        <v>360</v>
      </c>
      <c r="J47" s="19"/>
      <c r="K47" s="19"/>
      <c r="L47" s="19"/>
      <c r="M47" s="19"/>
      <c r="N47" s="19"/>
      <c r="O47" s="19"/>
    </row>
    <row r="48" spans="1:15" ht="39" customHeight="1" thickBot="1" x14ac:dyDescent="0.3">
      <c r="A48" s="323" t="s">
        <v>209</v>
      </c>
      <c r="B48" s="63" t="s">
        <v>204</v>
      </c>
      <c r="C48" s="63" t="s">
        <v>87</v>
      </c>
      <c r="D48" s="338" t="s">
        <v>89</v>
      </c>
      <c r="E48" s="326"/>
      <c r="F48" s="338" t="s">
        <v>91</v>
      </c>
      <c r="G48" s="326"/>
      <c r="H48" s="63" t="s">
        <v>93</v>
      </c>
      <c r="I48" s="64" t="s">
        <v>94</v>
      </c>
      <c r="J48" s="65"/>
      <c r="K48" s="65"/>
      <c r="L48" s="65"/>
      <c r="M48" s="65"/>
      <c r="N48" s="65"/>
      <c r="O48" s="65"/>
    </row>
    <row r="49" spans="1:15" ht="409.6" customHeight="1" thickBot="1" x14ac:dyDescent="0.3">
      <c r="A49" s="324"/>
      <c r="B49" s="78">
        <v>8.3400000000000002E-2</v>
      </c>
      <c r="C49" s="78">
        <v>8.3400000000000002E-2</v>
      </c>
      <c r="D49" s="344" t="s">
        <v>454</v>
      </c>
      <c r="E49" s="422"/>
      <c r="F49" s="344" t="s">
        <v>455</v>
      </c>
      <c r="G49" s="326"/>
      <c r="H49" s="69" t="s">
        <v>230</v>
      </c>
      <c r="I49" s="70" t="s">
        <v>360</v>
      </c>
      <c r="J49" s="19"/>
      <c r="K49" s="19"/>
      <c r="L49" s="19"/>
      <c r="M49" s="19"/>
      <c r="N49" s="19"/>
      <c r="O49" s="19"/>
    </row>
    <row r="50" spans="1:15" ht="39" customHeight="1" thickBot="1" x14ac:dyDescent="0.3">
      <c r="A50" s="323" t="s">
        <v>210</v>
      </c>
      <c r="B50" s="56" t="s">
        <v>204</v>
      </c>
      <c r="C50" s="56" t="s">
        <v>87</v>
      </c>
      <c r="D50" s="338" t="s">
        <v>89</v>
      </c>
      <c r="E50" s="326"/>
      <c r="F50" s="338" t="s">
        <v>91</v>
      </c>
      <c r="G50" s="326"/>
      <c r="H50" s="63" t="s">
        <v>93</v>
      </c>
      <c r="I50" s="64" t="s">
        <v>94</v>
      </c>
      <c r="J50" s="19"/>
      <c r="K50" s="19"/>
      <c r="L50" s="19"/>
      <c r="M50" s="19"/>
      <c r="N50" s="19"/>
      <c r="O50" s="19"/>
    </row>
    <row r="51" spans="1:15" ht="39" customHeight="1" x14ac:dyDescent="0.25">
      <c r="A51" s="324"/>
      <c r="B51" s="78">
        <v>8.3400000000000002E-2</v>
      </c>
      <c r="C51" s="78"/>
      <c r="D51" s="325"/>
      <c r="E51" s="340"/>
      <c r="F51" s="325"/>
      <c r="G51" s="326"/>
      <c r="H51" s="76"/>
      <c r="I51" s="77"/>
      <c r="J51" s="19"/>
      <c r="K51" s="19"/>
      <c r="L51" s="19"/>
      <c r="M51" s="19"/>
      <c r="N51" s="19"/>
      <c r="O51" s="19"/>
    </row>
    <row r="52" spans="1:15" ht="39" customHeight="1" x14ac:dyDescent="0.25">
      <c r="A52" s="323" t="s">
        <v>211</v>
      </c>
      <c r="B52" s="56" t="s">
        <v>204</v>
      </c>
      <c r="C52" s="56" t="s">
        <v>87</v>
      </c>
      <c r="D52" s="338" t="s">
        <v>89</v>
      </c>
      <c r="E52" s="326"/>
      <c r="F52" s="338" t="s">
        <v>91</v>
      </c>
      <c r="G52" s="326"/>
      <c r="H52" s="63" t="s">
        <v>93</v>
      </c>
      <c r="I52" s="64" t="s">
        <v>94</v>
      </c>
      <c r="J52" s="19"/>
      <c r="K52" s="19"/>
      <c r="L52" s="19"/>
      <c r="M52" s="19"/>
      <c r="N52" s="19"/>
      <c r="O52" s="19"/>
    </row>
    <row r="53" spans="1:15" ht="39" customHeight="1" x14ac:dyDescent="0.25">
      <c r="A53" s="324"/>
      <c r="B53" s="78">
        <v>8.3400000000000002E-2</v>
      </c>
      <c r="C53" s="78"/>
      <c r="D53" s="325"/>
      <c r="E53" s="340"/>
      <c r="F53" s="325"/>
      <c r="G53" s="326"/>
      <c r="H53" s="79"/>
      <c r="I53" s="77"/>
      <c r="J53" s="19"/>
      <c r="K53" s="19"/>
      <c r="L53" s="19"/>
      <c r="M53" s="19"/>
      <c r="N53" s="19"/>
      <c r="O53" s="19"/>
    </row>
    <row r="54" spans="1:15" ht="39" customHeight="1" x14ac:dyDescent="0.25">
      <c r="A54" s="323" t="s">
        <v>212</v>
      </c>
      <c r="B54" s="56" t="s">
        <v>204</v>
      </c>
      <c r="C54" s="56" t="s">
        <v>87</v>
      </c>
      <c r="D54" s="338" t="s">
        <v>89</v>
      </c>
      <c r="E54" s="326"/>
      <c r="F54" s="338" t="s">
        <v>91</v>
      </c>
      <c r="G54" s="326"/>
      <c r="H54" s="63" t="s">
        <v>93</v>
      </c>
      <c r="I54" s="64" t="s">
        <v>94</v>
      </c>
      <c r="J54" s="19"/>
      <c r="K54" s="19"/>
      <c r="L54" s="19"/>
      <c r="M54" s="19"/>
      <c r="N54" s="19"/>
      <c r="O54" s="19"/>
    </row>
    <row r="55" spans="1:15" ht="39" customHeight="1" x14ac:dyDescent="0.25">
      <c r="A55" s="324"/>
      <c r="B55" s="78">
        <v>8.3400000000000002E-2</v>
      </c>
      <c r="C55" s="78"/>
      <c r="D55" s="325"/>
      <c r="E55" s="326"/>
      <c r="F55" s="325"/>
      <c r="G55" s="326"/>
      <c r="H55" s="76"/>
      <c r="I55" s="76"/>
      <c r="J55" s="19"/>
      <c r="K55" s="19"/>
      <c r="L55" s="19"/>
      <c r="M55" s="19"/>
      <c r="N55" s="19"/>
      <c r="O55" s="19"/>
    </row>
    <row r="56" spans="1:15" ht="39" customHeight="1" x14ac:dyDescent="0.25">
      <c r="A56" s="323" t="s">
        <v>213</v>
      </c>
      <c r="B56" s="56" t="s">
        <v>204</v>
      </c>
      <c r="C56" s="56" t="s">
        <v>87</v>
      </c>
      <c r="D56" s="338" t="s">
        <v>89</v>
      </c>
      <c r="E56" s="326"/>
      <c r="F56" s="338" t="s">
        <v>91</v>
      </c>
      <c r="G56" s="326"/>
      <c r="H56" s="63" t="s">
        <v>93</v>
      </c>
      <c r="I56" s="64" t="s">
        <v>94</v>
      </c>
      <c r="J56" s="19"/>
      <c r="K56" s="19"/>
      <c r="L56" s="19"/>
      <c r="M56" s="19"/>
      <c r="N56" s="19"/>
      <c r="O56" s="19"/>
    </row>
    <row r="57" spans="1:15" ht="39" customHeight="1" x14ac:dyDescent="0.25">
      <c r="A57" s="324"/>
      <c r="B57" s="78">
        <v>8.3400000000000002E-2</v>
      </c>
      <c r="C57" s="78"/>
      <c r="D57" s="325"/>
      <c r="E57" s="326"/>
      <c r="F57" s="325"/>
      <c r="G57" s="326"/>
      <c r="H57" s="76"/>
      <c r="I57" s="77"/>
      <c r="J57" s="19"/>
      <c r="K57" s="19"/>
      <c r="L57" s="19"/>
      <c r="M57" s="19"/>
      <c r="N57" s="19"/>
      <c r="O57" s="19"/>
    </row>
    <row r="58" spans="1:15" ht="39" customHeight="1" x14ac:dyDescent="0.25">
      <c r="A58" s="323" t="s">
        <v>214</v>
      </c>
      <c r="B58" s="56" t="s">
        <v>204</v>
      </c>
      <c r="C58" s="56" t="s">
        <v>87</v>
      </c>
      <c r="D58" s="338" t="s">
        <v>89</v>
      </c>
      <c r="E58" s="326"/>
      <c r="F58" s="338" t="s">
        <v>91</v>
      </c>
      <c r="G58" s="326"/>
      <c r="H58" s="63" t="s">
        <v>93</v>
      </c>
      <c r="I58" s="64" t="s">
        <v>94</v>
      </c>
      <c r="J58" s="19"/>
      <c r="K58" s="19"/>
      <c r="L58" s="19"/>
      <c r="M58" s="19"/>
      <c r="N58" s="19"/>
      <c r="O58" s="19"/>
    </row>
    <row r="59" spans="1:15" ht="39" customHeight="1" x14ac:dyDescent="0.25">
      <c r="A59" s="324"/>
      <c r="B59" s="78">
        <v>8.3400000000000002E-2</v>
      </c>
      <c r="C59" s="78"/>
      <c r="D59" s="325"/>
      <c r="E59" s="326"/>
      <c r="F59" s="339"/>
      <c r="G59" s="340"/>
      <c r="H59" s="76"/>
      <c r="I59" s="76"/>
      <c r="J59" s="19"/>
      <c r="K59" s="19"/>
      <c r="L59" s="19"/>
      <c r="M59" s="19"/>
      <c r="N59" s="19"/>
      <c r="O59" s="19"/>
    </row>
    <row r="60" spans="1:15" ht="39" customHeight="1" x14ac:dyDescent="0.25">
      <c r="A60" s="323" t="s">
        <v>215</v>
      </c>
      <c r="B60" s="56" t="s">
        <v>204</v>
      </c>
      <c r="C60" s="56" t="s">
        <v>87</v>
      </c>
      <c r="D60" s="338" t="s">
        <v>89</v>
      </c>
      <c r="E60" s="326"/>
      <c r="F60" s="338" t="s">
        <v>91</v>
      </c>
      <c r="G60" s="326"/>
      <c r="H60" s="63" t="s">
        <v>93</v>
      </c>
      <c r="I60" s="64" t="s">
        <v>94</v>
      </c>
      <c r="J60" s="19"/>
      <c r="K60" s="19"/>
      <c r="L60" s="19"/>
      <c r="M60" s="19"/>
      <c r="N60" s="19"/>
      <c r="O60" s="19"/>
    </row>
    <row r="61" spans="1:15" ht="39" customHeight="1" x14ac:dyDescent="0.25">
      <c r="A61" s="324"/>
      <c r="B61" s="78">
        <v>8.3400000000000002E-2</v>
      </c>
      <c r="C61" s="78"/>
      <c r="D61" s="325"/>
      <c r="E61" s="326"/>
      <c r="F61" s="325"/>
      <c r="G61" s="326"/>
      <c r="H61" s="76"/>
      <c r="I61" s="76"/>
      <c r="J61" s="19"/>
      <c r="K61" s="19"/>
      <c r="L61" s="19"/>
      <c r="M61" s="19"/>
      <c r="N61" s="19"/>
      <c r="O61" s="19"/>
    </row>
    <row r="62" spans="1:15" ht="13.5" customHeight="1" x14ac:dyDescent="0.25">
      <c r="A62" s="19"/>
      <c r="B62" s="80">
        <f>+B47+B43+B41+B45+B49+B51+B53+B55+B57+B59+B61</f>
        <v>0.91740000000000022</v>
      </c>
      <c r="C62" s="19"/>
      <c r="D62" s="19"/>
      <c r="E62" s="19"/>
      <c r="F62" s="19"/>
      <c r="G62" s="19"/>
      <c r="H62" s="19"/>
      <c r="I62" s="19"/>
      <c r="J62" s="19"/>
      <c r="K62" s="19"/>
      <c r="L62" s="19"/>
      <c r="M62" s="19"/>
      <c r="N62" s="19"/>
      <c r="O62" s="19"/>
    </row>
    <row r="63" spans="1:15" ht="13.5" customHeight="1" x14ac:dyDescent="0.25">
      <c r="A63" s="19"/>
      <c r="B63" s="19"/>
      <c r="C63" s="19"/>
      <c r="D63" s="19"/>
      <c r="E63" s="19"/>
      <c r="F63" s="19"/>
      <c r="G63" s="19"/>
      <c r="H63" s="19"/>
      <c r="I63" s="19"/>
      <c r="J63" s="19"/>
      <c r="K63" s="19"/>
      <c r="L63" s="19"/>
      <c r="M63" s="19"/>
      <c r="N63" s="19"/>
      <c r="O63" s="19"/>
    </row>
    <row r="64" spans="1:15" ht="30" customHeight="1" x14ac:dyDescent="0.25">
      <c r="A64" s="19"/>
      <c r="B64" s="19"/>
      <c r="C64" s="19"/>
      <c r="D64" s="19"/>
      <c r="E64" s="19"/>
      <c r="F64" s="19"/>
      <c r="G64" s="19"/>
      <c r="H64" s="19"/>
      <c r="I64" s="19"/>
      <c r="J64" s="57"/>
      <c r="K64" s="57"/>
      <c r="L64" s="57"/>
      <c r="M64" s="57"/>
      <c r="N64" s="57"/>
      <c r="O64" s="57"/>
    </row>
    <row r="65" spans="1:15" ht="34.5" customHeight="1" x14ac:dyDescent="0.25">
      <c r="A65" s="327" t="s">
        <v>57</v>
      </c>
      <c r="B65" s="328"/>
      <c r="C65" s="328"/>
      <c r="D65" s="328"/>
      <c r="E65" s="328"/>
      <c r="F65" s="328"/>
      <c r="G65" s="328"/>
      <c r="H65" s="328"/>
      <c r="I65" s="313"/>
      <c r="J65" s="19"/>
      <c r="K65" s="19"/>
      <c r="L65" s="19"/>
      <c r="M65" s="19"/>
      <c r="N65" s="19"/>
      <c r="O65" s="19"/>
    </row>
    <row r="66" spans="1:15" ht="95.25" customHeight="1" x14ac:dyDescent="0.25">
      <c r="A66" s="81" t="s">
        <v>58</v>
      </c>
      <c r="B66" s="329" t="s">
        <v>241</v>
      </c>
      <c r="C66" s="313"/>
      <c r="D66" s="329" t="s">
        <v>242</v>
      </c>
      <c r="E66" s="313"/>
      <c r="F66" s="330" t="s">
        <v>243</v>
      </c>
      <c r="G66" s="313"/>
      <c r="H66" s="331" t="s">
        <v>244</v>
      </c>
      <c r="I66" s="313"/>
      <c r="J66" s="19"/>
      <c r="K66" s="19"/>
      <c r="L66" s="19"/>
      <c r="M66" s="19"/>
      <c r="N66" s="19"/>
      <c r="O66" s="19"/>
    </row>
    <row r="67" spans="1:15" ht="36" customHeight="1" x14ac:dyDescent="0.25">
      <c r="A67" s="81" t="s">
        <v>221</v>
      </c>
      <c r="B67" s="436">
        <v>0.16669999999999999</v>
      </c>
      <c r="C67" s="313"/>
      <c r="D67" s="436">
        <v>0.16669999999999999</v>
      </c>
      <c r="E67" s="313"/>
      <c r="F67" s="399"/>
      <c r="G67" s="313"/>
      <c r="H67" s="399"/>
      <c r="I67" s="313"/>
      <c r="J67" s="19"/>
      <c r="K67" s="19"/>
      <c r="L67" s="19"/>
      <c r="M67" s="19"/>
      <c r="N67" s="19"/>
      <c r="O67" s="19"/>
    </row>
    <row r="68" spans="1:15" ht="30" customHeight="1" x14ac:dyDescent="0.25">
      <c r="A68" s="317" t="s">
        <v>169</v>
      </c>
      <c r="B68" s="83" t="s">
        <v>85</v>
      </c>
      <c r="C68" s="83" t="s">
        <v>87</v>
      </c>
      <c r="D68" s="83" t="s">
        <v>85</v>
      </c>
      <c r="E68" s="83" t="s">
        <v>87</v>
      </c>
      <c r="F68" s="83" t="s">
        <v>85</v>
      </c>
      <c r="G68" s="83" t="s">
        <v>87</v>
      </c>
      <c r="H68" s="83" t="s">
        <v>85</v>
      </c>
      <c r="I68" s="83" t="s">
        <v>87</v>
      </c>
      <c r="J68" s="19"/>
      <c r="K68" s="19"/>
      <c r="L68" s="19"/>
      <c r="M68" s="19"/>
      <c r="N68" s="19"/>
      <c r="O68" s="19"/>
    </row>
    <row r="69" spans="1:15" ht="30" customHeight="1" x14ac:dyDescent="0.25">
      <c r="A69" s="318"/>
      <c r="B69" s="84"/>
      <c r="C69" s="84"/>
      <c r="D69" s="84"/>
      <c r="E69" s="84"/>
      <c r="F69" s="84"/>
      <c r="G69" s="84"/>
      <c r="H69" s="85"/>
      <c r="I69" s="84"/>
      <c r="J69" s="19"/>
      <c r="K69" s="19"/>
      <c r="L69" s="19"/>
      <c r="M69" s="19"/>
      <c r="N69" s="19"/>
      <c r="O69" s="19"/>
    </row>
    <row r="70" spans="1:15" ht="282" customHeight="1" x14ac:dyDescent="0.25">
      <c r="A70" s="81" t="s">
        <v>222</v>
      </c>
      <c r="B70" s="314" t="s">
        <v>245</v>
      </c>
      <c r="C70" s="313"/>
      <c r="D70" s="395"/>
      <c r="E70" s="313"/>
      <c r="F70" s="395"/>
      <c r="G70" s="313"/>
      <c r="H70" s="332"/>
      <c r="I70" s="313"/>
      <c r="J70" s="19"/>
      <c r="K70" s="19"/>
      <c r="L70" s="19"/>
      <c r="M70" s="19"/>
      <c r="N70" s="19"/>
      <c r="O70" s="19"/>
    </row>
    <row r="71" spans="1:15" ht="102.75" customHeight="1" x14ac:dyDescent="0.25">
      <c r="A71" s="81" t="s">
        <v>223</v>
      </c>
      <c r="B71" s="314" t="s">
        <v>246</v>
      </c>
      <c r="C71" s="313"/>
      <c r="D71" s="314"/>
      <c r="E71" s="313"/>
      <c r="F71" s="314"/>
      <c r="G71" s="313"/>
      <c r="H71" s="320"/>
      <c r="I71" s="313"/>
      <c r="J71" s="19"/>
      <c r="K71" s="19"/>
      <c r="L71" s="19"/>
      <c r="M71" s="19"/>
      <c r="N71" s="19"/>
      <c r="O71" s="19"/>
    </row>
    <row r="72" spans="1:15" ht="30.75" customHeight="1" x14ac:dyDescent="0.25">
      <c r="A72" s="317" t="s">
        <v>171</v>
      </c>
      <c r="B72" s="83" t="s">
        <v>85</v>
      </c>
      <c r="C72" s="83" t="s">
        <v>87</v>
      </c>
      <c r="D72" s="83" t="s">
        <v>85</v>
      </c>
      <c r="E72" s="83" t="s">
        <v>87</v>
      </c>
      <c r="F72" s="83" t="s">
        <v>85</v>
      </c>
      <c r="G72" s="83" t="s">
        <v>87</v>
      </c>
      <c r="H72" s="83" t="s">
        <v>85</v>
      </c>
      <c r="I72" s="83" t="s">
        <v>87</v>
      </c>
      <c r="J72" s="19"/>
      <c r="K72" s="19"/>
      <c r="L72" s="19"/>
      <c r="M72" s="19"/>
      <c r="N72" s="19"/>
      <c r="O72" s="19"/>
    </row>
    <row r="73" spans="1:15" ht="30.75" customHeight="1" x14ac:dyDescent="0.25">
      <c r="A73" s="318"/>
      <c r="B73" s="84">
        <v>0.05</v>
      </c>
      <c r="C73" s="84">
        <v>0.05</v>
      </c>
      <c r="D73" s="84">
        <v>0.05</v>
      </c>
      <c r="E73" s="84">
        <v>0.05</v>
      </c>
      <c r="F73" s="84"/>
      <c r="G73" s="84"/>
      <c r="H73" s="85"/>
      <c r="I73" s="84"/>
      <c r="J73" s="19"/>
      <c r="K73" s="19"/>
      <c r="L73" s="19"/>
      <c r="M73" s="19"/>
      <c r="N73" s="19"/>
      <c r="O73" s="19"/>
    </row>
    <row r="74" spans="1:15" ht="409.6" customHeight="1" x14ac:dyDescent="0.25">
      <c r="A74" s="81" t="s">
        <v>222</v>
      </c>
      <c r="B74" s="434" t="s">
        <v>351</v>
      </c>
      <c r="C74" s="435"/>
      <c r="D74" s="411" t="s">
        <v>361</v>
      </c>
      <c r="E74" s="342"/>
      <c r="F74" s="395"/>
      <c r="G74" s="313"/>
      <c r="H74" s="396"/>
      <c r="I74" s="313"/>
      <c r="J74" s="19"/>
      <c r="K74" s="19"/>
      <c r="L74" s="19"/>
      <c r="M74" s="19"/>
      <c r="N74" s="19"/>
      <c r="O74" s="19"/>
    </row>
    <row r="75" spans="1:15" ht="54" customHeight="1" x14ac:dyDescent="0.25">
      <c r="A75" s="81" t="s">
        <v>223</v>
      </c>
      <c r="B75" s="341" t="s">
        <v>364</v>
      </c>
      <c r="C75" s="342"/>
      <c r="D75" s="341" t="s">
        <v>352</v>
      </c>
      <c r="E75" s="342"/>
      <c r="F75" s="314"/>
      <c r="G75" s="313"/>
      <c r="H75" s="320"/>
      <c r="I75" s="313"/>
      <c r="J75" s="19"/>
      <c r="K75" s="19"/>
      <c r="L75" s="19"/>
      <c r="M75" s="19"/>
      <c r="N75" s="19"/>
      <c r="O75" s="19"/>
    </row>
    <row r="76" spans="1:15" ht="30.75" customHeight="1" x14ac:dyDescent="0.25">
      <c r="A76" s="317" t="s">
        <v>172</v>
      </c>
      <c r="B76" s="83" t="s">
        <v>85</v>
      </c>
      <c r="C76" s="83" t="s">
        <v>87</v>
      </c>
      <c r="D76" s="83" t="s">
        <v>85</v>
      </c>
      <c r="E76" s="83" t="s">
        <v>87</v>
      </c>
      <c r="F76" s="83" t="s">
        <v>85</v>
      </c>
      <c r="G76" s="83" t="s">
        <v>87</v>
      </c>
      <c r="H76" s="83" t="s">
        <v>85</v>
      </c>
      <c r="I76" s="83" t="s">
        <v>87</v>
      </c>
      <c r="J76" s="19"/>
      <c r="K76" s="19"/>
      <c r="L76" s="19"/>
      <c r="M76" s="19"/>
      <c r="N76" s="19"/>
      <c r="O76" s="19"/>
    </row>
    <row r="77" spans="1:15" ht="30.75" customHeight="1" x14ac:dyDescent="0.25">
      <c r="A77" s="318"/>
      <c r="B77" s="84">
        <v>7.0000000000000007E-2</v>
      </c>
      <c r="C77" s="84">
        <v>7.0000000000000007E-2</v>
      </c>
      <c r="D77" s="84">
        <v>7.0000000000000007E-2</v>
      </c>
      <c r="E77" s="84">
        <v>7.0000000000000007E-2</v>
      </c>
      <c r="F77" s="84"/>
      <c r="G77" s="84"/>
      <c r="H77" s="85"/>
      <c r="I77" s="84"/>
      <c r="J77" s="19"/>
      <c r="K77" s="19"/>
      <c r="L77" s="19"/>
      <c r="M77" s="19"/>
      <c r="N77" s="19"/>
      <c r="O77" s="19"/>
    </row>
    <row r="78" spans="1:15" ht="340.15" customHeight="1" x14ac:dyDescent="0.25">
      <c r="A78" s="81" t="s">
        <v>222</v>
      </c>
      <c r="B78" s="420" t="s">
        <v>373</v>
      </c>
      <c r="C78" s="421"/>
      <c r="D78" s="314" t="s">
        <v>390</v>
      </c>
      <c r="E78" s="313"/>
      <c r="F78" s="314"/>
      <c r="G78" s="313"/>
      <c r="H78" s="320"/>
      <c r="I78" s="313"/>
      <c r="J78" s="19"/>
      <c r="K78" s="19"/>
      <c r="L78" s="19"/>
      <c r="M78" s="19"/>
      <c r="N78" s="19"/>
      <c r="O78" s="19"/>
    </row>
    <row r="79" spans="1:15" ht="75.599999999999994" customHeight="1" x14ac:dyDescent="0.25">
      <c r="A79" s="81" t="s">
        <v>223</v>
      </c>
      <c r="B79" s="314" t="s">
        <v>386</v>
      </c>
      <c r="C79" s="419"/>
      <c r="D79" s="314" t="s">
        <v>374</v>
      </c>
      <c r="E79" s="313"/>
      <c r="F79" s="314"/>
      <c r="G79" s="313"/>
      <c r="H79" s="320"/>
      <c r="I79" s="313"/>
      <c r="J79" s="19"/>
      <c r="K79" s="19"/>
      <c r="L79" s="19"/>
      <c r="M79" s="19"/>
      <c r="N79" s="19"/>
      <c r="O79" s="19"/>
    </row>
    <row r="80" spans="1:15" ht="30.75" customHeight="1" x14ac:dyDescent="0.25">
      <c r="A80" s="317" t="s">
        <v>173</v>
      </c>
      <c r="B80" s="83" t="s">
        <v>85</v>
      </c>
      <c r="C80" s="83" t="s">
        <v>87</v>
      </c>
      <c r="D80" s="83" t="s">
        <v>85</v>
      </c>
      <c r="E80" s="83" t="s">
        <v>87</v>
      </c>
      <c r="F80" s="83" t="s">
        <v>85</v>
      </c>
      <c r="G80" s="83" t="s">
        <v>87</v>
      </c>
      <c r="H80" s="83" t="s">
        <v>85</v>
      </c>
      <c r="I80" s="83" t="s">
        <v>87</v>
      </c>
      <c r="J80" s="19"/>
      <c r="K80" s="19"/>
      <c r="L80" s="19"/>
      <c r="M80" s="19"/>
      <c r="N80" s="19"/>
      <c r="O80" s="19"/>
    </row>
    <row r="81" spans="1:15" ht="30.75" customHeight="1" x14ac:dyDescent="0.25">
      <c r="A81" s="318"/>
      <c r="B81" s="84">
        <v>0.09</v>
      </c>
      <c r="C81" s="84">
        <v>0.09</v>
      </c>
      <c r="D81" s="84">
        <v>0.09</v>
      </c>
      <c r="E81" s="84">
        <v>0.09</v>
      </c>
      <c r="F81" s="84"/>
      <c r="G81" s="84"/>
      <c r="H81" s="85"/>
      <c r="I81" s="84"/>
      <c r="J81" s="19"/>
      <c r="K81" s="19"/>
      <c r="L81" s="19"/>
      <c r="M81" s="19"/>
      <c r="N81" s="19"/>
      <c r="O81" s="19"/>
    </row>
    <row r="82" spans="1:15" ht="409.6" customHeight="1" x14ac:dyDescent="0.25">
      <c r="A82" s="81" t="s">
        <v>222</v>
      </c>
      <c r="B82" s="420" t="s">
        <v>407</v>
      </c>
      <c r="C82" s="421"/>
      <c r="D82" s="337" t="s">
        <v>408</v>
      </c>
      <c r="E82" s="313"/>
      <c r="F82" s="332"/>
      <c r="G82" s="313"/>
      <c r="H82" s="320"/>
      <c r="I82" s="313"/>
      <c r="J82" s="19"/>
      <c r="K82" s="19"/>
      <c r="L82" s="19"/>
      <c r="M82" s="19"/>
      <c r="N82" s="19"/>
      <c r="O82" s="19"/>
    </row>
    <row r="83" spans="1:15" ht="81" customHeight="1" x14ac:dyDescent="0.25">
      <c r="A83" s="81" t="s">
        <v>223</v>
      </c>
      <c r="B83" s="314" t="s">
        <v>412</v>
      </c>
      <c r="C83" s="313"/>
      <c r="D83" s="314" t="s">
        <v>413</v>
      </c>
      <c r="E83" s="313"/>
      <c r="F83" s="320"/>
      <c r="G83" s="313"/>
      <c r="H83" s="320"/>
      <c r="I83" s="313"/>
      <c r="J83" s="19"/>
      <c r="K83" s="19"/>
      <c r="L83" s="19"/>
      <c r="M83" s="19"/>
      <c r="N83" s="19"/>
      <c r="O83" s="19"/>
    </row>
    <row r="84" spans="1:15" ht="30" customHeight="1" x14ac:dyDescent="0.25">
      <c r="A84" s="317" t="s">
        <v>175</v>
      </c>
      <c r="B84" s="83" t="s">
        <v>85</v>
      </c>
      <c r="C84" s="83" t="s">
        <v>87</v>
      </c>
      <c r="D84" s="83" t="s">
        <v>85</v>
      </c>
      <c r="E84" s="83" t="s">
        <v>87</v>
      </c>
      <c r="F84" s="83" t="s">
        <v>85</v>
      </c>
      <c r="G84" s="83" t="s">
        <v>87</v>
      </c>
      <c r="H84" s="83" t="s">
        <v>85</v>
      </c>
      <c r="I84" s="83" t="s">
        <v>87</v>
      </c>
      <c r="J84" s="19"/>
      <c r="K84" s="19"/>
      <c r="L84" s="19"/>
      <c r="M84" s="19"/>
      <c r="N84" s="19"/>
      <c r="O84" s="19"/>
    </row>
    <row r="85" spans="1:15" ht="30" customHeight="1" x14ac:dyDescent="0.25">
      <c r="A85" s="318"/>
      <c r="B85" s="84">
        <v>0.09</v>
      </c>
      <c r="C85" s="84">
        <v>0.09</v>
      </c>
      <c r="D85" s="84">
        <v>0.09</v>
      </c>
      <c r="E85" s="84">
        <v>0.09</v>
      </c>
      <c r="F85" s="84"/>
      <c r="G85" s="84"/>
      <c r="H85" s="85"/>
      <c r="I85" s="84"/>
      <c r="J85" s="19"/>
      <c r="K85" s="19"/>
      <c r="L85" s="19"/>
      <c r="M85" s="19"/>
      <c r="N85" s="19"/>
      <c r="O85" s="19"/>
    </row>
    <row r="86" spans="1:15" ht="409.6" customHeight="1" x14ac:dyDescent="0.25">
      <c r="A86" s="81" t="s">
        <v>222</v>
      </c>
      <c r="B86" s="314" t="s">
        <v>428</v>
      </c>
      <c r="C86" s="315"/>
      <c r="D86" s="314" t="s">
        <v>433</v>
      </c>
      <c r="E86" s="315"/>
      <c r="F86" s="316"/>
      <c r="G86" s="313"/>
      <c r="H86" s="316"/>
      <c r="I86" s="313"/>
      <c r="J86" s="19"/>
      <c r="K86" s="19"/>
      <c r="L86" s="19"/>
      <c r="M86" s="19"/>
      <c r="N86" s="19"/>
      <c r="O86" s="19"/>
    </row>
    <row r="87" spans="1:15" ht="80.25" customHeight="1" x14ac:dyDescent="0.25">
      <c r="A87" s="81" t="s">
        <v>223</v>
      </c>
      <c r="B87" s="314" t="s">
        <v>429</v>
      </c>
      <c r="C87" s="313"/>
      <c r="D87" s="314" t="s">
        <v>430</v>
      </c>
      <c r="E87" s="313"/>
      <c r="F87" s="316"/>
      <c r="G87" s="313"/>
      <c r="H87" s="316"/>
      <c r="I87" s="313"/>
      <c r="J87" s="19"/>
      <c r="K87" s="19"/>
      <c r="L87" s="19"/>
      <c r="M87" s="19"/>
      <c r="N87" s="19"/>
      <c r="O87" s="19"/>
    </row>
    <row r="88" spans="1:15" ht="29.25" customHeight="1" x14ac:dyDescent="0.25">
      <c r="A88" s="317" t="s">
        <v>176</v>
      </c>
      <c r="B88" s="83" t="s">
        <v>85</v>
      </c>
      <c r="C88" s="83" t="s">
        <v>87</v>
      </c>
      <c r="D88" s="83" t="s">
        <v>85</v>
      </c>
      <c r="E88" s="83" t="s">
        <v>87</v>
      </c>
      <c r="F88" s="83" t="s">
        <v>85</v>
      </c>
      <c r="G88" s="83" t="s">
        <v>87</v>
      </c>
      <c r="H88" s="83" t="s">
        <v>85</v>
      </c>
      <c r="I88" s="83" t="s">
        <v>87</v>
      </c>
      <c r="J88" s="19"/>
      <c r="K88" s="19"/>
      <c r="L88" s="19"/>
      <c r="M88" s="19"/>
      <c r="N88" s="19"/>
      <c r="O88" s="19"/>
    </row>
    <row r="89" spans="1:15" ht="29.25" customHeight="1" x14ac:dyDescent="0.25">
      <c r="A89" s="318"/>
      <c r="B89" s="84">
        <v>0.1</v>
      </c>
      <c r="C89" s="84">
        <v>0.1</v>
      </c>
      <c r="D89" s="84">
        <v>0.1</v>
      </c>
      <c r="E89" s="84">
        <v>0.1</v>
      </c>
      <c r="F89" s="84"/>
      <c r="G89" s="84"/>
      <c r="H89" s="85"/>
      <c r="I89" s="84"/>
      <c r="J89" s="19"/>
      <c r="K89" s="19"/>
      <c r="L89" s="19"/>
      <c r="M89" s="19"/>
      <c r="N89" s="19"/>
      <c r="O89" s="19"/>
    </row>
    <row r="90" spans="1:15" ht="409.6" customHeight="1" x14ac:dyDescent="0.25">
      <c r="A90" s="81" t="s">
        <v>222</v>
      </c>
      <c r="B90" s="314" t="s">
        <v>456</v>
      </c>
      <c r="C90" s="319"/>
      <c r="D90" s="314" t="s">
        <v>453</v>
      </c>
      <c r="E90" s="319"/>
      <c r="F90" s="312"/>
      <c r="G90" s="313"/>
      <c r="H90" s="312"/>
      <c r="I90" s="313"/>
      <c r="J90" s="19"/>
      <c r="K90" s="19"/>
      <c r="L90" s="19"/>
      <c r="M90" s="19"/>
      <c r="N90" s="19"/>
      <c r="O90" s="19"/>
    </row>
    <row r="91" spans="1:15" ht="80.25" customHeight="1" x14ac:dyDescent="0.25">
      <c r="A91" s="81" t="s">
        <v>223</v>
      </c>
      <c r="B91" s="314" t="s">
        <v>465</v>
      </c>
      <c r="C91" s="315"/>
      <c r="D91" s="314" t="s">
        <v>466</v>
      </c>
      <c r="E91" s="315"/>
      <c r="F91" s="316"/>
      <c r="G91" s="313"/>
      <c r="H91" s="316"/>
      <c r="I91" s="313"/>
      <c r="J91" s="19"/>
      <c r="K91" s="19"/>
      <c r="L91" s="19"/>
      <c r="M91" s="19"/>
      <c r="N91" s="19"/>
      <c r="O91" s="19"/>
    </row>
    <row r="92" spans="1:15" ht="24.75" customHeight="1" x14ac:dyDescent="0.25">
      <c r="A92" s="317" t="s">
        <v>177</v>
      </c>
      <c r="B92" s="83" t="s">
        <v>85</v>
      </c>
      <c r="C92" s="83" t="s">
        <v>87</v>
      </c>
      <c r="D92" s="83" t="s">
        <v>85</v>
      </c>
      <c r="E92" s="83" t="s">
        <v>87</v>
      </c>
      <c r="F92" s="83" t="s">
        <v>85</v>
      </c>
      <c r="G92" s="83" t="s">
        <v>87</v>
      </c>
      <c r="H92" s="83" t="s">
        <v>85</v>
      </c>
      <c r="I92" s="83" t="s">
        <v>87</v>
      </c>
      <c r="J92" s="19"/>
      <c r="K92" s="19"/>
      <c r="L92" s="19"/>
      <c r="M92" s="19"/>
      <c r="N92" s="19"/>
      <c r="O92" s="19"/>
    </row>
    <row r="93" spans="1:15" ht="24.75" customHeight="1" x14ac:dyDescent="0.25">
      <c r="A93" s="318"/>
      <c r="B93" s="84">
        <v>0.1</v>
      </c>
      <c r="C93" s="84"/>
      <c r="D93" s="84">
        <v>0.1</v>
      </c>
      <c r="E93" s="84"/>
      <c r="F93" s="84"/>
      <c r="G93" s="84"/>
      <c r="H93" s="85"/>
      <c r="I93" s="84"/>
      <c r="J93" s="19"/>
      <c r="K93" s="19"/>
      <c r="L93" s="19"/>
      <c r="M93" s="19"/>
      <c r="N93" s="19"/>
      <c r="O93" s="19"/>
    </row>
    <row r="94" spans="1:15" ht="80.25" customHeight="1" x14ac:dyDescent="0.25">
      <c r="A94" s="81" t="s">
        <v>222</v>
      </c>
      <c r="B94" s="312"/>
      <c r="C94" s="313"/>
      <c r="D94" s="312"/>
      <c r="E94" s="313"/>
      <c r="F94" s="312"/>
      <c r="G94" s="313"/>
      <c r="H94" s="312"/>
      <c r="I94" s="313"/>
      <c r="J94" s="19"/>
      <c r="K94" s="19"/>
      <c r="L94" s="19"/>
      <c r="M94" s="19"/>
      <c r="N94" s="19"/>
      <c r="O94" s="19"/>
    </row>
    <row r="95" spans="1:15" ht="80.25" customHeight="1" x14ac:dyDescent="0.25">
      <c r="A95" s="81" t="s">
        <v>223</v>
      </c>
      <c r="B95" s="316"/>
      <c r="C95" s="313"/>
      <c r="D95" s="316"/>
      <c r="E95" s="313"/>
      <c r="F95" s="316"/>
      <c r="G95" s="313"/>
      <c r="H95" s="316"/>
      <c r="I95" s="313"/>
      <c r="J95" s="19"/>
      <c r="K95" s="19"/>
      <c r="L95" s="19"/>
      <c r="M95" s="19"/>
      <c r="N95" s="19"/>
      <c r="O95" s="19"/>
    </row>
    <row r="96" spans="1:15" ht="24.75" customHeight="1" x14ac:dyDescent="0.25">
      <c r="A96" s="317" t="s">
        <v>178</v>
      </c>
      <c r="B96" s="83" t="s">
        <v>85</v>
      </c>
      <c r="C96" s="83" t="s">
        <v>87</v>
      </c>
      <c r="D96" s="83" t="s">
        <v>85</v>
      </c>
      <c r="E96" s="83" t="s">
        <v>87</v>
      </c>
      <c r="F96" s="83" t="s">
        <v>85</v>
      </c>
      <c r="G96" s="83" t="s">
        <v>87</v>
      </c>
      <c r="H96" s="83" t="s">
        <v>85</v>
      </c>
      <c r="I96" s="83" t="s">
        <v>87</v>
      </c>
      <c r="J96" s="19"/>
      <c r="K96" s="19"/>
      <c r="L96" s="19"/>
      <c r="M96" s="19"/>
      <c r="N96" s="19"/>
      <c r="O96" s="19"/>
    </row>
    <row r="97" spans="1:15" ht="24.75" customHeight="1" x14ac:dyDescent="0.25">
      <c r="A97" s="318"/>
      <c r="B97" s="84">
        <v>0.1</v>
      </c>
      <c r="C97" s="86"/>
      <c r="D97" s="84">
        <v>0.1</v>
      </c>
      <c r="E97" s="84"/>
      <c r="F97" s="84"/>
      <c r="G97" s="84"/>
      <c r="H97" s="85"/>
      <c r="I97" s="84"/>
      <c r="J97" s="19"/>
      <c r="K97" s="19"/>
      <c r="L97" s="19"/>
      <c r="M97" s="19"/>
      <c r="N97" s="19"/>
      <c r="O97" s="19"/>
    </row>
    <row r="98" spans="1:15" ht="80.25" customHeight="1" x14ac:dyDescent="0.25">
      <c r="A98" s="81" t="s">
        <v>222</v>
      </c>
      <c r="B98" s="312"/>
      <c r="C98" s="313"/>
      <c r="D98" s="312"/>
      <c r="E98" s="313"/>
      <c r="F98" s="312"/>
      <c r="G98" s="313"/>
      <c r="H98" s="312"/>
      <c r="I98" s="313"/>
      <c r="J98" s="19"/>
      <c r="K98" s="19"/>
      <c r="L98" s="19"/>
      <c r="M98" s="19"/>
      <c r="N98" s="19"/>
      <c r="O98" s="19"/>
    </row>
    <row r="99" spans="1:15" ht="80.25" customHeight="1" x14ac:dyDescent="0.25">
      <c r="A99" s="81" t="s">
        <v>223</v>
      </c>
      <c r="B99" s="316"/>
      <c r="C99" s="313"/>
      <c r="D99" s="316"/>
      <c r="E99" s="313"/>
      <c r="F99" s="316"/>
      <c r="G99" s="313"/>
      <c r="H99" s="316"/>
      <c r="I99" s="313"/>
      <c r="J99" s="19"/>
      <c r="K99" s="19"/>
      <c r="L99" s="19"/>
      <c r="M99" s="19"/>
      <c r="N99" s="19"/>
      <c r="O99" s="19"/>
    </row>
    <row r="100" spans="1:15" ht="24.75" customHeight="1" x14ac:dyDescent="0.25">
      <c r="A100" s="317" t="s">
        <v>180</v>
      </c>
      <c r="B100" s="83" t="s">
        <v>85</v>
      </c>
      <c r="C100" s="83" t="s">
        <v>87</v>
      </c>
      <c r="D100" s="83" t="s">
        <v>85</v>
      </c>
      <c r="E100" s="83" t="s">
        <v>87</v>
      </c>
      <c r="F100" s="83" t="s">
        <v>85</v>
      </c>
      <c r="G100" s="83" t="s">
        <v>87</v>
      </c>
      <c r="H100" s="83" t="s">
        <v>85</v>
      </c>
      <c r="I100" s="83" t="s">
        <v>87</v>
      </c>
      <c r="J100" s="19"/>
      <c r="K100" s="19"/>
      <c r="L100" s="19"/>
      <c r="M100" s="19"/>
      <c r="N100" s="19"/>
      <c r="O100" s="19"/>
    </row>
    <row r="101" spans="1:15" ht="24.75" customHeight="1" x14ac:dyDescent="0.25">
      <c r="A101" s="318"/>
      <c r="B101" s="84">
        <v>0.1</v>
      </c>
      <c r="C101" s="86"/>
      <c r="D101" s="84">
        <v>0.1</v>
      </c>
      <c r="E101" s="84"/>
      <c r="F101" s="84"/>
      <c r="G101" s="84"/>
      <c r="H101" s="85"/>
      <c r="I101" s="84"/>
      <c r="J101" s="19"/>
      <c r="K101" s="19"/>
      <c r="L101" s="19"/>
      <c r="M101" s="19"/>
      <c r="N101" s="19"/>
      <c r="O101" s="19"/>
    </row>
    <row r="102" spans="1:15" ht="80.25" customHeight="1" x14ac:dyDescent="0.25">
      <c r="A102" s="81" t="s">
        <v>222</v>
      </c>
      <c r="B102" s="312"/>
      <c r="C102" s="313"/>
      <c r="D102" s="312"/>
      <c r="E102" s="313"/>
      <c r="F102" s="312"/>
      <c r="G102" s="313"/>
      <c r="H102" s="312"/>
      <c r="I102" s="313"/>
      <c r="J102" s="19"/>
      <c r="K102" s="19"/>
      <c r="L102" s="19"/>
      <c r="M102" s="19"/>
      <c r="N102" s="19"/>
      <c r="O102" s="19"/>
    </row>
    <row r="103" spans="1:15" ht="80.25" customHeight="1" x14ac:dyDescent="0.25">
      <c r="A103" s="81" t="s">
        <v>223</v>
      </c>
      <c r="B103" s="316"/>
      <c r="C103" s="313"/>
      <c r="D103" s="316"/>
      <c r="E103" s="313"/>
      <c r="F103" s="316"/>
      <c r="G103" s="313"/>
      <c r="H103" s="316"/>
      <c r="I103" s="313"/>
      <c r="J103" s="19"/>
      <c r="K103" s="19"/>
      <c r="L103" s="19"/>
      <c r="M103" s="19"/>
      <c r="N103" s="19"/>
      <c r="O103" s="19"/>
    </row>
    <row r="104" spans="1:15" ht="24.75" customHeight="1" x14ac:dyDescent="0.25">
      <c r="A104" s="317" t="s">
        <v>181</v>
      </c>
      <c r="B104" s="83" t="s">
        <v>85</v>
      </c>
      <c r="C104" s="83" t="s">
        <v>87</v>
      </c>
      <c r="D104" s="83" t="s">
        <v>85</v>
      </c>
      <c r="E104" s="83" t="s">
        <v>87</v>
      </c>
      <c r="F104" s="83" t="s">
        <v>85</v>
      </c>
      <c r="G104" s="83" t="s">
        <v>87</v>
      </c>
      <c r="H104" s="83" t="s">
        <v>85</v>
      </c>
      <c r="I104" s="83" t="s">
        <v>87</v>
      </c>
      <c r="J104" s="19"/>
      <c r="K104" s="19"/>
      <c r="L104" s="19"/>
      <c r="M104" s="19"/>
      <c r="N104" s="19"/>
      <c r="O104" s="19"/>
    </row>
    <row r="105" spans="1:15" ht="24.75" customHeight="1" x14ac:dyDescent="0.25">
      <c r="A105" s="318"/>
      <c r="B105" s="84">
        <v>0.1</v>
      </c>
      <c r="C105" s="86"/>
      <c r="D105" s="84">
        <v>0.1</v>
      </c>
      <c r="E105" s="84"/>
      <c r="F105" s="84"/>
      <c r="G105" s="84"/>
      <c r="H105" s="85"/>
      <c r="I105" s="84"/>
      <c r="J105" s="19"/>
      <c r="K105" s="19"/>
      <c r="L105" s="19"/>
      <c r="M105" s="19"/>
      <c r="N105" s="19"/>
      <c r="O105" s="19"/>
    </row>
    <row r="106" spans="1:15" ht="80.25" customHeight="1" x14ac:dyDescent="0.25">
      <c r="A106" s="81" t="s">
        <v>222</v>
      </c>
      <c r="B106" s="312"/>
      <c r="C106" s="313"/>
      <c r="D106" s="312"/>
      <c r="E106" s="313"/>
      <c r="F106" s="312"/>
      <c r="G106" s="313"/>
      <c r="H106" s="312"/>
      <c r="I106" s="313"/>
      <c r="J106" s="19"/>
      <c r="K106" s="19"/>
      <c r="L106" s="19"/>
      <c r="M106" s="19"/>
      <c r="N106" s="19"/>
      <c r="O106" s="19"/>
    </row>
    <row r="107" spans="1:15" ht="39" customHeight="1" x14ac:dyDescent="0.25">
      <c r="A107" s="81" t="s">
        <v>223</v>
      </c>
      <c r="B107" s="316"/>
      <c r="C107" s="313"/>
      <c r="D107" s="316"/>
      <c r="E107" s="313"/>
      <c r="F107" s="316"/>
      <c r="G107" s="313"/>
      <c r="H107" s="316"/>
      <c r="I107" s="313"/>
      <c r="J107" s="19"/>
      <c r="K107" s="19"/>
      <c r="L107" s="19"/>
      <c r="M107" s="19"/>
      <c r="N107" s="19"/>
      <c r="O107" s="19"/>
    </row>
    <row r="108" spans="1:15" ht="24.75" customHeight="1" x14ac:dyDescent="0.25">
      <c r="A108" s="317" t="s">
        <v>182</v>
      </c>
      <c r="B108" s="83" t="s">
        <v>85</v>
      </c>
      <c r="C108" s="83" t="s">
        <v>87</v>
      </c>
      <c r="D108" s="83" t="s">
        <v>85</v>
      </c>
      <c r="E108" s="83" t="s">
        <v>87</v>
      </c>
      <c r="F108" s="83" t="s">
        <v>85</v>
      </c>
      <c r="G108" s="83" t="s">
        <v>87</v>
      </c>
      <c r="H108" s="83" t="s">
        <v>85</v>
      </c>
      <c r="I108" s="83" t="s">
        <v>87</v>
      </c>
      <c r="J108" s="19"/>
      <c r="K108" s="19"/>
      <c r="L108" s="19"/>
      <c r="M108" s="19"/>
      <c r="N108" s="19"/>
      <c r="O108" s="19"/>
    </row>
    <row r="109" spans="1:15" ht="24.75" customHeight="1" x14ac:dyDescent="0.25">
      <c r="A109" s="318"/>
      <c r="B109" s="84">
        <v>0.1</v>
      </c>
      <c r="C109" s="86"/>
      <c r="D109" s="84">
        <v>0.1</v>
      </c>
      <c r="E109" s="84"/>
      <c r="F109" s="84"/>
      <c r="G109" s="84"/>
      <c r="H109" s="85"/>
      <c r="I109" s="84"/>
      <c r="J109" s="19"/>
      <c r="K109" s="19"/>
      <c r="L109" s="19"/>
      <c r="M109" s="19"/>
      <c r="N109" s="19"/>
      <c r="O109" s="19"/>
    </row>
    <row r="110" spans="1:15" ht="80.25" customHeight="1" x14ac:dyDescent="0.25">
      <c r="A110" s="81" t="s">
        <v>222</v>
      </c>
      <c r="B110" s="312"/>
      <c r="C110" s="313"/>
      <c r="D110" s="312"/>
      <c r="E110" s="313"/>
      <c r="F110" s="312"/>
      <c r="G110" s="313"/>
      <c r="H110" s="312"/>
      <c r="I110" s="313"/>
      <c r="J110" s="19"/>
      <c r="K110" s="19"/>
      <c r="L110" s="19"/>
      <c r="M110" s="19"/>
      <c r="N110" s="19"/>
      <c r="O110" s="19"/>
    </row>
    <row r="111" spans="1:15" ht="39" customHeight="1" x14ac:dyDescent="0.25">
      <c r="A111" s="81" t="s">
        <v>223</v>
      </c>
      <c r="B111" s="316"/>
      <c r="C111" s="313"/>
      <c r="D111" s="316"/>
      <c r="E111" s="313"/>
      <c r="F111" s="316"/>
      <c r="G111" s="313"/>
      <c r="H111" s="316"/>
      <c r="I111" s="313"/>
      <c r="J111" s="19"/>
      <c r="K111" s="19"/>
      <c r="L111" s="19"/>
      <c r="M111" s="19"/>
      <c r="N111" s="19"/>
      <c r="O111" s="19"/>
    </row>
    <row r="112" spans="1:15" ht="24.75" customHeight="1" x14ac:dyDescent="0.25">
      <c r="A112" s="317" t="s">
        <v>183</v>
      </c>
      <c r="B112" s="83" t="s">
        <v>85</v>
      </c>
      <c r="C112" s="83" t="s">
        <v>87</v>
      </c>
      <c r="D112" s="83" t="s">
        <v>85</v>
      </c>
      <c r="E112" s="83" t="s">
        <v>87</v>
      </c>
      <c r="F112" s="83" t="s">
        <v>85</v>
      </c>
      <c r="G112" s="83" t="s">
        <v>87</v>
      </c>
      <c r="H112" s="83" t="s">
        <v>85</v>
      </c>
      <c r="I112" s="83" t="s">
        <v>87</v>
      </c>
      <c r="J112" s="19"/>
      <c r="K112" s="19"/>
      <c r="L112" s="19"/>
      <c r="M112" s="19"/>
      <c r="N112" s="19"/>
      <c r="O112" s="19"/>
    </row>
    <row r="113" spans="1:15" ht="24.75" customHeight="1" x14ac:dyDescent="0.25">
      <c r="A113" s="318"/>
      <c r="B113" s="84">
        <v>0.1</v>
      </c>
      <c r="C113" s="86"/>
      <c r="D113" s="84">
        <v>0.1</v>
      </c>
      <c r="E113" s="87"/>
      <c r="F113" s="84"/>
      <c r="G113" s="88"/>
      <c r="H113" s="87"/>
      <c r="I113" s="88"/>
      <c r="J113" s="19"/>
      <c r="K113" s="19"/>
      <c r="L113" s="19"/>
      <c r="M113" s="19"/>
      <c r="N113" s="19"/>
      <c r="O113" s="19"/>
    </row>
    <row r="114" spans="1:15" ht="80.25" customHeight="1" x14ac:dyDescent="0.25">
      <c r="A114" s="81" t="s">
        <v>222</v>
      </c>
      <c r="B114" s="400"/>
      <c r="C114" s="313"/>
      <c r="D114" s="400"/>
      <c r="E114" s="313"/>
      <c r="F114" s="400"/>
      <c r="G114" s="313"/>
      <c r="H114" s="400"/>
      <c r="I114" s="313"/>
      <c r="J114" s="19"/>
      <c r="K114" s="19"/>
      <c r="L114" s="19"/>
      <c r="M114" s="19"/>
      <c r="N114" s="19"/>
      <c r="O114" s="19"/>
    </row>
    <row r="115" spans="1:15" ht="80.25" customHeight="1" x14ac:dyDescent="0.25">
      <c r="A115" s="81" t="s">
        <v>223</v>
      </c>
      <c r="B115" s="316"/>
      <c r="C115" s="313"/>
      <c r="D115" s="316"/>
      <c r="E115" s="313"/>
      <c r="F115" s="316"/>
      <c r="G115" s="313"/>
      <c r="H115" s="316"/>
      <c r="I115" s="313"/>
      <c r="J115" s="19"/>
      <c r="K115" s="19"/>
      <c r="L115" s="19"/>
      <c r="M115" s="19"/>
      <c r="N115" s="19"/>
      <c r="O115" s="19"/>
    </row>
    <row r="116" spans="1:15" ht="13.5" customHeight="1" x14ac:dyDescent="0.25">
      <c r="A116" s="89" t="s">
        <v>224</v>
      </c>
      <c r="B116" s="90">
        <f t="shared" ref="B116:I116" si="1">(B69+B73+B77+B81+B85+B89+B93+B97+B101+B105+B109+B113)</f>
        <v>0.99999999999999989</v>
      </c>
      <c r="C116" s="90">
        <f t="shared" si="1"/>
        <v>0.4</v>
      </c>
      <c r="D116" s="90">
        <f t="shared" si="1"/>
        <v>0.99999999999999989</v>
      </c>
      <c r="E116" s="90">
        <f t="shared" si="1"/>
        <v>0.4</v>
      </c>
      <c r="F116" s="90">
        <f t="shared" si="1"/>
        <v>0</v>
      </c>
      <c r="G116" s="90">
        <f t="shared" si="1"/>
        <v>0</v>
      </c>
      <c r="H116" s="90">
        <f t="shared" si="1"/>
        <v>0</v>
      </c>
      <c r="I116" s="90">
        <f t="shared" si="1"/>
        <v>0</v>
      </c>
      <c r="J116" s="19"/>
      <c r="K116" s="19"/>
      <c r="L116" s="19"/>
      <c r="M116" s="19"/>
      <c r="N116" s="19"/>
      <c r="O116" s="19"/>
    </row>
  </sheetData>
  <mergeCells count="211">
    <mergeCell ref="F94:G94"/>
    <mergeCell ref="H94:I94"/>
    <mergeCell ref="B91:C91"/>
    <mergeCell ref="D91:E91"/>
    <mergeCell ref="F91:G91"/>
    <mergeCell ref="H91:I91"/>
    <mergeCell ref="A92:A93"/>
    <mergeCell ref="B94:C94"/>
    <mergeCell ref="D94:E94"/>
    <mergeCell ref="F98:G98"/>
    <mergeCell ref="H98:I98"/>
    <mergeCell ref="B95:C95"/>
    <mergeCell ref="D95:E95"/>
    <mergeCell ref="F95:G95"/>
    <mergeCell ref="H95:I95"/>
    <mergeCell ref="A96:A97"/>
    <mergeCell ref="B98:C98"/>
    <mergeCell ref="D98:E98"/>
    <mergeCell ref="F102:G102"/>
    <mergeCell ref="H102:I102"/>
    <mergeCell ref="B99:C99"/>
    <mergeCell ref="D99:E99"/>
    <mergeCell ref="F99:G99"/>
    <mergeCell ref="H99:I99"/>
    <mergeCell ref="A100:A101"/>
    <mergeCell ref="B102:C102"/>
    <mergeCell ref="D102:E102"/>
    <mergeCell ref="F106:G106"/>
    <mergeCell ref="H106:I106"/>
    <mergeCell ref="B103:C103"/>
    <mergeCell ref="D103:E103"/>
    <mergeCell ref="F103:G103"/>
    <mergeCell ref="H103:I103"/>
    <mergeCell ref="A104:A105"/>
    <mergeCell ref="B106:C106"/>
    <mergeCell ref="D106:E106"/>
    <mergeCell ref="F110:G110"/>
    <mergeCell ref="H110:I110"/>
    <mergeCell ref="B107:C107"/>
    <mergeCell ref="D107:E107"/>
    <mergeCell ref="F107:G107"/>
    <mergeCell ref="H107:I107"/>
    <mergeCell ref="A108:A109"/>
    <mergeCell ref="B110:C110"/>
    <mergeCell ref="D110:E110"/>
    <mergeCell ref="F114:G114"/>
    <mergeCell ref="H114:I114"/>
    <mergeCell ref="B111:C111"/>
    <mergeCell ref="D111:E111"/>
    <mergeCell ref="F111:G111"/>
    <mergeCell ref="H111:I111"/>
    <mergeCell ref="A112:A113"/>
    <mergeCell ref="B114:C114"/>
    <mergeCell ref="D114:E114"/>
    <mergeCell ref="F70:G70"/>
    <mergeCell ref="H70:I70"/>
    <mergeCell ref="B66:C66"/>
    <mergeCell ref="B67:C67"/>
    <mergeCell ref="D67:E67"/>
    <mergeCell ref="F67:G67"/>
    <mergeCell ref="H67:I67"/>
    <mergeCell ref="B70:C70"/>
    <mergeCell ref="D70:E70"/>
    <mergeCell ref="F75:G75"/>
    <mergeCell ref="H75:I75"/>
    <mergeCell ref="A76:A77"/>
    <mergeCell ref="B78:C78"/>
    <mergeCell ref="D78:E78"/>
    <mergeCell ref="F74:G74"/>
    <mergeCell ref="H74:I74"/>
    <mergeCell ref="B71:C71"/>
    <mergeCell ref="D71:E71"/>
    <mergeCell ref="F71:G71"/>
    <mergeCell ref="H71:I71"/>
    <mergeCell ref="A72:A73"/>
    <mergeCell ref="B74:C74"/>
    <mergeCell ref="D74:E74"/>
    <mergeCell ref="B115:C115"/>
    <mergeCell ref="D115:E115"/>
    <mergeCell ref="F115:G115"/>
    <mergeCell ref="H115:I115"/>
    <mergeCell ref="A1:A4"/>
    <mergeCell ref="B1:L1"/>
    <mergeCell ref="M1:O1"/>
    <mergeCell ref="B2:L2"/>
    <mergeCell ref="M2:O2"/>
    <mergeCell ref="B3:L3"/>
    <mergeCell ref="M3:O3"/>
    <mergeCell ref="M9:O9"/>
    <mergeCell ref="M10:O10"/>
    <mergeCell ref="B4:L4"/>
    <mergeCell ref="M4:O4"/>
    <mergeCell ref="B6:K6"/>
    <mergeCell ref="M6:O6"/>
    <mergeCell ref="A8:A10"/>
    <mergeCell ref="J8:K10"/>
    <mergeCell ref="M8:O8"/>
    <mergeCell ref="A12:A14"/>
    <mergeCell ref="B12:O14"/>
    <mergeCell ref="B16:F16"/>
    <mergeCell ref="G16:H16"/>
    <mergeCell ref="I16:O16"/>
    <mergeCell ref="B18:E18"/>
    <mergeCell ref="G18:I18"/>
    <mergeCell ref="G35:G36"/>
    <mergeCell ref="H35:I36"/>
    <mergeCell ref="K18:O18"/>
    <mergeCell ref="C19:O19"/>
    <mergeCell ref="A21:O21"/>
    <mergeCell ref="A22:O22"/>
    <mergeCell ref="A33:I33"/>
    <mergeCell ref="B34:I34"/>
    <mergeCell ref="A35:A36"/>
    <mergeCell ref="F44:G44"/>
    <mergeCell ref="F45:G45"/>
    <mergeCell ref="D44:E44"/>
    <mergeCell ref="D45:E45"/>
    <mergeCell ref="D46:E46"/>
    <mergeCell ref="F46:G46"/>
    <mergeCell ref="D47:E47"/>
    <mergeCell ref="F47:G47"/>
    <mergeCell ref="F48:G48"/>
    <mergeCell ref="D48:E48"/>
    <mergeCell ref="F56:G56"/>
    <mergeCell ref="F57:G57"/>
    <mergeCell ref="F49:G49"/>
    <mergeCell ref="F50:G50"/>
    <mergeCell ref="F51:G51"/>
    <mergeCell ref="F52:G52"/>
    <mergeCell ref="F53:G53"/>
    <mergeCell ref="F54:G54"/>
    <mergeCell ref="F55:G55"/>
    <mergeCell ref="B37:C37"/>
    <mergeCell ref="D37:I37"/>
    <mergeCell ref="A38:A39"/>
    <mergeCell ref="D38:E38"/>
    <mergeCell ref="F38:G38"/>
    <mergeCell ref="F39:G39"/>
    <mergeCell ref="A40:A41"/>
    <mergeCell ref="A42:A43"/>
    <mergeCell ref="D42:E42"/>
    <mergeCell ref="F42:G42"/>
    <mergeCell ref="D43:E43"/>
    <mergeCell ref="F43:G43"/>
    <mergeCell ref="D39:E39"/>
    <mergeCell ref="D40:E40"/>
    <mergeCell ref="F40:G40"/>
    <mergeCell ref="D41:E41"/>
    <mergeCell ref="F41:G41"/>
    <mergeCell ref="D49:E49"/>
    <mergeCell ref="D50:E50"/>
    <mergeCell ref="D51:E51"/>
    <mergeCell ref="D52:E52"/>
    <mergeCell ref="D53:E53"/>
    <mergeCell ref="D54:E54"/>
    <mergeCell ref="D61:E61"/>
    <mergeCell ref="A44:A45"/>
    <mergeCell ref="A46:A47"/>
    <mergeCell ref="A48:A49"/>
    <mergeCell ref="A50:A51"/>
    <mergeCell ref="A52:A53"/>
    <mergeCell ref="A54:A55"/>
    <mergeCell ref="A56:A57"/>
    <mergeCell ref="D60:E60"/>
    <mergeCell ref="D55:E55"/>
    <mergeCell ref="D56:E56"/>
    <mergeCell ref="D57:E57"/>
    <mergeCell ref="D58:E58"/>
    <mergeCell ref="D59:E59"/>
    <mergeCell ref="A68:A69"/>
    <mergeCell ref="A58:A59"/>
    <mergeCell ref="A60:A61"/>
    <mergeCell ref="F61:G61"/>
    <mergeCell ref="A65:I65"/>
    <mergeCell ref="D66:E66"/>
    <mergeCell ref="F66:G66"/>
    <mergeCell ref="H66:I66"/>
    <mergeCell ref="F82:G82"/>
    <mergeCell ref="H82:I82"/>
    <mergeCell ref="B79:C79"/>
    <mergeCell ref="D79:E79"/>
    <mergeCell ref="F79:G79"/>
    <mergeCell ref="H79:I79"/>
    <mergeCell ref="A80:A81"/>
    <mergeCell ref="B82:C82"/>
    <mergeCell ref="D82:E82"/>
    <mergeCell ref="F60:G60"/>
    <mergeCell ref="F58:G58"/>
    <mergeCell ref="F59:G59"/>
    <mergeCell ref="F78:G78"/>
    <mergeCell ref="H78:I78"/>
    <mergeCell ref="B75:C75"/>
    <mergeCell ref="D75:E75"/>
    <mergeCell ref="F86:G86"/>
    <mergeCell ref="H86:I86"/>
    <mergeCell ref="B83:C83"/>
    <mergeCell ref="D83:E83"/>
    <mergeCell ref="F83:G83"/>
    <mergeCell ref="H83:I83"/>
    <mergeCell ref="A84:A85"/>
    <mergeCell ref="B86:C86"/>
    <mergeCell ref="D86:E86"/>
    <mergeCell ref="F90:G90"/>
    <mergeCell ref="H90:I90"/>
    <mergeCell ref="B87:C87"/>
    <mergeCell ref="D87:E87"/>
    <mergeCell ref="F87:G87"/>
    <mergeCell ref="H87:I87"/>
    <mergeCell ref="A88:A89"/>
    <mergeCell ref="B90:C90"/>
    <mergeCell ref="D90:E90"/>
  </mergeCells>
  <dataValidations disablePrompts="1" count="1">
    <dataValidation type="list" allowBlank="1" showErrorMessage="1" sqref="H35" xr:uid="{00000000-0002-0000-0300-000000000000}">
      <formula1>#REF!</formula1>
    </dataValidation>
  </dataValidations>
  <pageMargins left="0.25" right="0.25" top="0.75" bottom="0.75" header="0" footer="0"/>
  <pageSetup scale="21" fitToHeight="0" orientation="landscape" r:id="rId1"/>
  <rowBreaks count="3" manualBreakCount="3">
    <brk id="43" max="14" man="1"/>
    <brk id="71" max="14" man="1"/>
    <brk id="87" max="14"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2A1C7"/>
    <pageSetUpPr fitToPage="1"/>
  </sheetPr>
  <dimension ref="A1:M64"/>
  <sheetViews>
    <sheetView showGridLines="0" view="pageBreakPreview" topLeftCell="C39" zoomScaleNormal="80" zoomScaleSheetLayoutView="100" workbookViewId="0">
      <selection activeCell="D39" sqref="D39:E39"/>
    </sheetView>
  </sheetViews>
  <sheetFormatPr baseColWidth="10" defaultColWidth="14.42578125" defaultRowHeight="15" customHeight="1" x14ac:dyDescent="0.25"/>
  <cols>
    <col min="1" max="1" width="42.42578125" customWidth="1"/>
    <col min="2" max="4" width="35.7109375" customWidth="1"/>
    <col min="5" max="5" width="42.28515625" customWidth="1"/>
    <col min="6" max="6" width="41.28515625" customWidth="1"/>
    <col min="7" max="7" width="56.5703125" customWidth="1"/>
    <col min="8" max="10" width="35.7109375" customWidth="1"/>
    <col min="11" max="13" width="24.28515625" customWidth="1"/>
    <col min="14" max="21" width="18.140625" customWidth="1"/>
    <col min="22" max="22" width="22.7109375" customWidth="1"/>
    <col min="23" max="23" width="19" customWidth="1"/>
    <col min="24" max="24" width="19.42578125" customWidth="1"/>
    <col min="25" max="25" width="20.42578125" customWidth="1"/>
    <col min="26" max="26" width="10.85546875" customWidth="1"/>
  </cols>
  <sheetData>
    <row r="1" spans="1:13" ht="24" customHeight="1" x14ac:dyDescent="0.25">
      <c r="A1" s="444"/>
      <c r="B1" s="373" t="s">
        <v>160</v>
      </c>
      <c r="C1" s="374"/>
      <c r="D1" s="374"/>
      <c r="E1" s="374"/>
      <c r="F1" s="374"/>
      <c r="G1" s="374"/>
      <c r="H1" s="363"/>
      <c r="I1" s="23" t="s">
        <v>247</v>
      </c>
      <c r="J1" s="375" t="s">
        <v>161</v>
      </c>
      <c r="K1" s="340"/>
      <c r="L1" s="326"/>
      <c r="M1" s="57"/>
    </row>
    <row r="2" spans="1:13" ht="24" customHeight="1" x14ac:dyDescent="0.25">
      <c r="A2" s="383"/>
      <c r="B2" s="376" t="s">
        <v>162</v>
      </c>
      <c r="C2" s="377"/>
      <c r="D2" s="377"/>
      <c r="E2" s="377"/>
      <c r="F2" s="377"/>
      <c r="G2" s="377"/>
      <c r="H2" s="378"/>
      <c r="I2" s="23" t="s">
        <v>248</v>
      </c>
      <c r="J2" s="375" t="s">
        <v>163</v>
      </c>
      <c r="K2" s="340"/>
      <c r="L2" s="326"/>
      <c r="M2" s="57"/>
    </row>
    <row r="3" spans="1:13" ht="24" customHeight="1" x14ac:dyDescent="0.25">
      <c r="A3" s="383"/>
      <c r="B3" s="376" t="s">
        <v>0</v>
      </c>
      <c r="C3" s="377"/>
      <c r="D3" s="377"/>
      <c r="E3" s="377"/>
      <c r="F3" s="377"/>
      <c r="G3" s="377"/>
      <c r="H3" s="378"/>
      <c r="I3" s="23" t="s">
        <v>249</v>
      </c>
      <c r="J3" s="375" t="s">
        <v>164</v>
      </c>
      <c r="K3" s="340"/>
      <c r="L3" s="326"/>
      <c r="M3" s="57"/>
    </row>
    <row r="4" spans="1:13" ht="24" customHeight="1" x14ac:dyDescent="0.25">
      <c r="A4" s="324"/>
      <c r="B4" s="379" t="s">
        <v>250</v>
      </c>
      <c r="C4" s="380"/>
      <c r="D4" s="380"/>
      <c r="E4" s="380"/>
      <c r="F4" s="380"/>
      <c r="G4" s="380"/>
      <c r="H4" s="346"/>
      <c r="I4" s="23" t="s">
        <v>251</v>
      </c>
      <c r="J4" s="375" t="s">
        <v>252</v>
      </c>
      <c r="K4" s="340"/>
      <c r="L4" s="326"/>
      <c r="M4" s="57"/>
    </row>
    <row r="5" spans="1:13" ht="13.5" customHeight="1" x14ac:dyDescent="0.25">
      <c r="A5" s="19"/>
      <c r="B5" s="19"/>
      <c r="C5" s="19"/>
      <c r="D5" s="19"/>
      <c r="E5" s="19"/>
      <c r="F5" s="19"/>
      <c r="G5" s="19"/>
      <c r="H5" s="19"/>
      <c r="I5" s="19"/>
      <c r="J5" s="19"/>
      <c r="K5" s="19"/>
      <c r="L5" s="19"/>
      <c r="M5" s="19"/>
    </row>
    <row r="6" spans="1:13" ht="15" customHeight="1" x14ac:dyDescent="0.25">
      <c r="A6" s="31"/>
      <c r="B6" s="32"/>
      <c r="C6" s="32"/>
      <c r="D6" s="33"/>
      <c r="E6" s="34"/>
      <c r="F6" s="34"/>
      <c r="G6" s="34"/>
      <c r="H6" s="34"/>
      <c r="I6" s="35"/>
      <c r="J6" s="35"/>
      <c r="K6" s="32"/>
      <c r="L6" s="32"/>
      <c r="M6" s="32"/>
    </row>
    <row r="7" spans="1:13" ht="15" customHeight="1" x14ac:dyDescent="0.25">
      <c r="A7" s="443" t="s">
        <v>4</v>
      </c>
      <c r="B7" s="390" t="s">
        <v>225</v>
      </c>
      <c r="C7" s="374"/>
      <c r="D7" s="374"/>
      <c r="E7" s="374"/>
      <c r="F7" s="374"/>
      <c r="G7" s="374"/>
      <c r="H7" s="363"/>
      <c r="I7" s="443" t="s">
        <v>168</v>
      </c>
      <c r="J7" s="440">
        <v>2024110010309</v>
      </c>
      <c r="K7" s="32"/>
      <c r="L7" s="32"/>
      <c r="M7" s="32"/>
    </row>
    <row r="8" spans="1:13" ht="15" customHeight="1" x14ac:dyDescent="0.25">
      <c r="A8" s="388"/>
      <c r="B8" s="372"/>
      <c r="C8" s="377"/>
      <c r="D8" s="377"/>
      <c r="E8" s="377"/>
      <c r="F8" s="377"/>
      <c r="G8" s="377"/>
      <c r="H8" s="378"/>
      <c r="I8" s="388"/>
      <c r="J8" s="383"/>
      <c r="K8" s="32"/>
      <c r="L8" s="32"/>
      <c r="M8" s="32"/>
    </row>
    <row r="9" spans="1:13" ht="15" customHeight="1" x14ac:dyDescent="0.25">
      <c r="A9" s="388"/>
      <c r="B9" s="372"/>
      <c r="C9" s="377"/>
      <c r="D9" s="377"/>
      <c r="E9" s="377"/>
      <c r="F9" s="377"/>
      <c r="G9" s="377"/>
      <c r="H9" s="378"/>
      <c r="I9" s="388"/>
      <c r="J9" s="383"/>
      <c r="K9" s="32"/>
      <c r="L9" s="32"/>
      <c r="M9" s="32"/>
    </row>
    <row r="10" spans="1:13" ht="15" customHeight="1" x14ac:dyDescent="0.25">
      <c r="A10" s="389"/>
      <c r="B10" s="364"/>
      <c r="C10" s="380"/>
      <c r="D10" s="380"/>
      <c r="E10" s="380"/>
      <c r="F10" s="380"/>
      <c r="G10" s="380"/>
      <c r="H10" s="346"/>
      <c r="I10" s="389"/>
      <c r="J10" s="324"/>
      <c r="K10" s="32"/>
      <c r="L10" s="32"/>
      <c r="M10" s="32"/>
    </row>
    <row r="11" spans="1:13" ht="9" customHeight="1" x14ac:dyDescent="0.25">
      <c r="A11" s="36"/>
      <c r="B11" s="37"/>
      <c r="C11" s="32"/>
      <c r="D11" s="32"/>
      <c r="E11" s="32"/>
      <c r="F11" s="32"/>
      <c r="G11" s="32"/>
      <c r="H11" s="32"/>
      <c r="I11" s="32"/>
      <c r="J11" s="32"/>
      <c r="K11" s="32"/>
      <c r="L11" s="32"/>
      <c r="M11" s="32"/>
    </row>
    <row r="12" spans="1:13" ht="21.75" customHeight="1" x14ac:dyDescent="0.25">
      <c r="A12" s="382" t="s">
        <v>6</v>
      </c>
      <c r="B12" s="99" t="s">
        <v>169</v>
      </c>
      <c r="C12" s="100"/>
      <c r="D12" s="99" t="s">
        <v>171</v>
      </c>
      <c r="E12" s="100"/>
      <c r="F12" s="99" t="s">
        <v>172</v>
      </c>
      <c r="G12" s="100"/>
      <c r="H12" s="99" t="s">
        <v>173</v>
      </c>
      <c r="I12" s="101"/>
      <c r="J12" s="19"/>
      <c r="K12" s="19"/>
      <c r="L12" s="19"/>
      <c r="M12" s="19"/>
    </row>
    <row r="13" spans="1:13" ht="21.75" customHeight="1" x14ac:dyDescent="0.25">
      <c r="A13" s="383"/>
      <c r="B13" s="102" t="s">
        <v>175</v>
      </c>
      <c r="C13" s="103" t="s">
        <v>170</v>
      </c>
      <c r="D13" s="99" t="s">
        <v>176</v>
      </c>
      <c r="E13" s="104"/>
      <c r="F13" s="99" t="s">
        <v>177</v>
      </c>
      <c r="G13" s="104"/>
      <c r="H13" s="99" t="s">
        <v>178</v>
      </c>
      <c r="I13" s="101"/>
      <c r="J13" s="19"/>
      <c r="K13" s="19"/>
      <c r="L13" s="19"/>
      <c r="M13" s="19"/>
    </row>
    <row r="14" spans="1:13" ht="21.75" customHeight="1" x14ac:dyDescent="0.25">
      <c r="A14" s="324"/>
      <c r="B14" s="99" t="s">
        <v>180</v>
      </c>
      <c r="C14" s="100"/>
      <c r="D14" s="99" t="s">
        <v>181</v>
      </c>
      <c r="E14" s="104"/>
      <c r="F14" s="99" t="s">
        <v>182</v>
      </c>
      <c r="G14" s="104"/>
      <c r="H14" s="99" t="s">
        <v>183</v>
      </c>
      <c r="I14" s="101"/>
      <c r="J14" s="19"/>
      <c r="K14" s="19"/>
      <c r="L14" s="19"/>
      <c r="M14" s="19"/>
    </row>
    <row r="15" spans="1:13" ht="21.75" customHeight="1" x14ac:dyDescent="0.25">
      <c r="A15" s="19"/>
      <c r="B15" s="19"/>
      <c r="C15" s="19"/>
      <c r="D15" s="19"/>
      <c r="E15" s="19"/>
      <c r="F15" s="19"/>
      <c r="G15" s="19"/>
      <c r="H15" s="19"/>
      <c r="I15" s="19"/>
      <c r="J15" s="19"/>
      <c r="K15" s="19"/>
      <c r="L15" s="105"/>
      <c r="M15" s="34"/>
    </row>
    <row r="16" spans="1:13" ht="21.75" customHeight="1" x14ac:dyDescent="0.25">
      <c r="A16" s="441" t="s">
        <v>8</v>
      </c>
      <c r="B16" s="363"/>
      <c r="C16" s="27" t="s">
        <v>174</v>
      </c>
      <c r="D16" s="359"/>
      <c r="E16" s="340"/>
      <c r="F16" s="326"/>
      <c r="G16" s="19"/>
      <c r="H16" s="19"/>
      <c r="I16" s="19"/>
      <c r="J16" s="19"/>
      <c r="K16" s="19"/>
      <c r="L16" s="105"/>
      <c r="M16" s="34"/>
    </row>
    <row r="17" spans="1:13" ht="21.75" customHeight="1" x14ac:dyDescent="0.25">
      <c r="A17" s="372"/>
      <c r="B17" s="378"/>
      <c r="C17" s="27" t="s">
        <v>179</v>
      </c>
      <c r="D17" s="359"/>
      <c r="E17" s="340"/>
      <c r="F17" s="326"/>
      <c r="G17" s="19"/>
      <c r="H17" s="19"/>
      <c r="I17" s="19"/>
      <c r="J17" s="19"/>
      <c r="K17" s="19"/>
      <c r="L17" s="105"/>
      <c r="M17" s="34"/>
    </row>
    <row r="18" spans="1:13" ht="21.75" customHeight="1" x14ac:dyDescent="0.25">
      <c r="A18" s="364"/>
      <c r="B18" s="346"/>
      <c r="C18" s="27" t="s">
        <v>184</v>
      </c>
      <c r="D18" s="359" t="s">
        <v>170</v>
      </c>
      <c r="E18" s="340"/>
      <c r="F18" s="326"/>
      <c r="G18" s="19"/>
      <c r="H18" s="19"/>
      <c r="I18" s="19"/>
      <c r="J18" s="19"/>
      <c r="K18" s="19"/>
      <c r="L18" s="105"/>
      <c r="M18" s="34"/>
    </row>
    <row r="19" spans="1:13" ht="21.75" customHeight="1" x14ac:dyDescent="0.25">
      <c r="A19" s="19"/>
      <c r="B19" s="19"/>
      <c r="C19" s="19"/>
      <c r="D19" s="19"/>
      <c r="E19" s="19"/>
      <c r="F19" s="19"/>
      <c r="G19" s="19"/>
      <c r="H19" s="19"/>
      <c r="I19" s="19"/>
      <c r="J19" s="19"/>
      <c r="K19" s="19"/>
      <c r="L19" s="105"/>
      <c r="M19" s="34"/>
    </row>
    <row r="20" spans="1:13" ht="16.5" customHeight="1" x14ac:dyDescent="0.25">
      <c r="A20" s="54"/>
      <c r="B20" s="54"/>
      <c r="C20" s="54"/>
      <c r="D20" s="54"/>
      <c r="E20" s="54"/>
      <c r="F20" s="54"/>
      <c r="G20" s="54"/>
      <c r="H20" s="54"/>
      <c r="I20" s="54"/>
      <c r="J20" s="54"/>
      <c r="K20" s="54"/>
      <c r="L20" s="54"/>
      <c r="M20" s="54"/>
    </row>
    <row r="21" spans="1:13" ht="5.25" customHeight="1" x14ac:dyDescent="0.25">
      <c r="A21" s="19"/>
      <c r="B21" s="19"/>
      <c r="C21" s="19"/>
      <c r="D21" s="19"/>
      <c r="E21" s="19"/>
      <c r="F21" s="19"/>
      <c r="G21" s="19"/>
      <c r="H21" s="19"/>
      <c r="I21" s="19"/>
      <c r="J21" s="19"/>
      <c r="K21" s="19"/>
      <c r="L21" s="19"/>
      <c r="M21" s="19"/>
    </row>
    <row r="22" spans="1:13" ht="48" customHeight="1" x14ac:dyDescent="0.25">
      <c r="A22" s="442" t="s">
        <v>253</v>
      </c>
      <c r="B22" s="340"/>
      <c r="C22" s="340"/>
      <c r="D22" s="340"/>
      <c r="E22" s="340"/>
      <c r="F22" s="340"/>
      <c r="G22" s="340"/>
      <c r="H22" s="340"/>
      <c r="I22" s="340"/>
      <c r="J22" s="326"/>
      <c r="K22" s="19"/>
      <c r="L22" s="19"/>
      <c r="M22" s="19"/>
    </row>
    <row r="23" spans="1:13" ht="69.75" customHeight="1" x14ac:dyDescent="0.25">
      <c r="A23" s="106" t="s">
        <v>21</v>
      </c>
      <c r="B23" s="439" t="s">
        <v>254</v>
      </c>
      <c r="C23" s="340"/>
      <c r="D23" s="326"/>
      <c r="E23" s="107" t="s">
        <v>72</v>
      </c>
      <c r="F23" s="108" t="s">
        <v>255</v>
      </c>
      <c r="G23" s="107" t="s">
        <v>74</v>
      </c>
      <c r="H23" s="439" t="s">
        <v>256</v>
      </c>
      <c r="I23" s="340"/>
      <c r="J23" s="326"/>
      <c r="K23" s="19"/>
      <c r="L23" s="19"/>
      <c r="M23" s="19"/>
    </row>
    <row r="24" spans="1:13" ht="50.25" customHeight="1" x14ac:dyDescent="0.25">
      <c r="A24" s="109" t="s">
        <v>76</v>
      </c>
      <c r="B24" s="439" t="s">
        <v>257</v>
      </c>
      <c r="C24" s="340"/>
      <c r="D24" s="340"/>
      <c r="E24" s="340"/>
      <c r="F24" s="340"/>
      <c r="G24" s="340"/>
      <c r="H24" s="340"/>
      <c r="I24" s="340"/>
      <c r="J24" s="326"/>
      <c r="K24" s="19"/>
      <c r="L24" s="19"/>
      <c r="M24" s="19"/>
    </row>
    <row r="25" spans="1:13" ht="50.25" customHeight="1" x14ac:dyDescent="0.25">
      <c r="A25" s="437" t="s">
        <v>78</v>
      </c>
      <c r="B25" s="110">
        <v>2024</v>
      </c>
      <c r="C25" s="111">
        <v>2025</v>
      </c>
      <c r="D25" s="111">
        <v>2026</v>
      </c>
      <c r="E25" s="111">
        <v>2027</v>
      </c>
      <c r="F25" s="112" t="s">
        <v>258</v>
      </c>
      <c r="G25" s="106" t="s">
        <v>80</v>
      </c>
      <c r="H25" s="368" t="s">
        <v>82</v>
      </c>
      <c r="I25" s="340"/>
      <c r="J25" s="326"/>
      <c r="K25" s="19"/>
      <c r="L25" s="19"/>
      <c r="M25" s="19"/>
    </row>
    <row r="26" spans="1:13" ht="50.25" customHeight="1" x14ac:dyDescent="0.25">
      <c r="A26" s="324"/>
      <c r="B26" s="113">
        <v>25</v>
      </c>
      <c r="C26" s="114">
        <v>29</v>
      </c>
      <c r="D26" s="114">
        <v>30</v>
      </c>
      <c r="E26" s="114">
        <v>31</v>
      </c>
      <c r="F26" s="115">
        <f>+E26</f>
        <v>31</v>
      </c>
      <c r="G26" s="116">
        <v>29</v>
      </c>
      <c r="H26" s="439" t="s">
        <v>259</v>
      </c>
      <c r="I26" s="340"/>
      <c r="J26" s="326"/>
      <c r="K26" s="19"/>
      <c r="L26" s="19"/>
      <c r="M26" s="19"/>
    </row>
    <row r="27" spans="1:13" ht="52.5" customHeight="1" x14ac:dyDescent="0.25">
      <c r="A27" s="109"/>
      <c r="B27" s="438" t="s">
        <v>84</v>
      </c>
      <c r="C27" s="340"/>
      <c r="D27" s="340"/>
      <c r="E27" s="340"/>
      <c r="F27" s="340"/>
      <c r="G27" s="340"/>
      <c r="H27" s="340"/>
      <c r="I27" s="340"/>
      <c r="J27" s="326"/>
      <c r="K27" s="19"/>
      <c r="L27" s="19"/>
      <c r="M27" s="19"/>
    </row>
    <row r="28" spans="1:13" ht="56.25" customHeight="1" x14ac:dyDescent="0.25">
      <c r="A28" s="437" t="s">
        <v>203</v>
      </c>
      <c r="B28" s="109" t="s">
        <v>204</v>
      </c>
      <c r="C28" s="106" t="s">
        <v>87</v>
      </c>
      <c r="D28" s="368" t="s">
        <v>89</v>
      </c>
      <c r="E28" s="326"/>
      <c r="F28" s="368" t="s">
        <v>91</v>
      </c>
      <c r="G28" s="326"/>
      <c r="H28" s="117" t="s">
        <v>93</v>
      </c>
      <c r="I28" s="118" t="s">
        <v>94</v>
      </c>
      <c r="J28" s="118" t="s">
        <v>96</v>
      </c>
      <c r="K28" s="65"/>
      <c r="L28" s="65"/>
      <c r="M28" s="65"/>
    </row>
    <row r="29" spans="1:13" ht="252" customHeight="1" x14ac:dyDescent="0.25">
      <c r="A29" s="324"/>
      <c r="B29" s="119">
        <v>29</v>
      </c>
      <c r="C29" s="120">
        <v>29</v>
      </c>
      <c r="D29" s="454" t="s">
        <v>260</v>
      </c>
      <c r="E29" s="326"/>
      <c r="F29" s="439" t="s">
        <v>260</v>
      </c>
      <c r="G29" s="326"/>
      <c r="H29" s="69" t="s">
        <v>230</v>
      </c>
      <c r="I29" s="121" t="s">
        <v>231</v>
      </c>
      <c r="J29" s="121" t="s">
        <v>261</v>
      </c>
      <c r="K29" s="19"/>
      <c r="L29" s="19"/>
      <c r="M29" s="19"/>
    </row>
    <row r="30" spans="1:13" ht="45" customHeight="1" thickBot="1" x14ac:dyDescent="0.3">
      <c r="A30" s="437" t="s">
        <v>205</v>
      </c>
      <c r="B30" s="122" t="s">
        <v>204</v>
      </c>
      <c r="C30" s="117" t="s">
        <v>87</v>
      </c>
      <c r="D30" s="368" t="s">
        <v>89</v>
      </c>
      <c r="E30" s="326"/>
      <c r="F30" s="368" t="s">
        <v>91</v>
      </c>
      <c r="G30" s="326"/>
      <c r="H30" s="117" t="s">
        <v>93</v>
      </c>
      <c r="I30" s="118" t="s">
        <v>94</v>
      </c>
      <c r="J30" s="118" t="s">
        <v>96</v>
      </c>
      <c r="K30" s="65"/>
      <c r="L30" s="65"/>
      <c r="M30" s="65"/>
    </row>
    <row r="31" spans="1:13" ht="214.15" customHeight="1" thickBot="1" x14ac:dyDescent="0.3">
      <c r="A31" s="324"/>
      <c r="B31" s="119">
        <v>29</v>
      </c>
      <c r="C31" s="119">
        <v>29</v>
      </c>
      <c r="D31" s="452" t="s">
        <v>353</v>
      </c>
      <c r="E31" s="326"/>
      <c r="F31" s="439" t="s">
        <v>362</v>
      </c>
      <c r="G31" s="326"/>
      <c r="H31" s="69" t="s">
        <v>230</v>
      </c>
      <c r="I31" s="121" t="s">
        <v>357</v>
      </c>
      <c r="J31" s="121" t="s">
        <v>261</v>
      </c>
      <c r="K31" s="19"/>
      <c r="L31" s="19"/>
      <c r="M31" s="19"/>
    </row>
    <row r="32" spans="1:13" ht="54" customHeight="1" thickBot="1" x14ac:dyDescent="0.3">
      <c r="A32" s="437" t="s">
        <v>206</v>
      </c>
      <c r="B32" s="122" t="s">
        <v>204</v>
      </c>
      <c r="C32" s="117" t="s">
        <v>87</v>
      </c>
      <c r="D32" s="368" t="s">
        <v>89</v>
      </c>
      <c r="E32" s="326"/>
      <c r="F32" s="368" t="s">
        <v>91</v>
      </c>
      <c r="G32" s="326"/>
      <c r="H32" s="117" t="s">
        <v>93</v>
      </c>
      <c r="I32" s="118" t="s">
        <v>94</v>
      </c>
      <c r="J32" s="118" t="s">
        <v>96</v>
      </c>
      <c r="K32" s="65"/>
      <c r="L32" s="65"/>
      <c r="M32" s="65"/>
    </row>
    <row r="33" spans="1:13" ht="408.6" customHeight="1" thickBot="1" x14ac:dyDescent="0.3">
      <c r="A33" s="324"/>
      <c r="B33" s="119">
        <v>29</v>
      </c>
      <c r="C33" s="119">
        <v>29</v>
      </c>
      <c r="D33" s="453" t="s">
        <v>375</v>
      </c>
      <c r="E33" s="326"/>
      <c r="F33" s="448" t="s">
        <v>395</v>
      </c>
      <c r="G33" s="326"/>
      <c r="H33" s="69" t="s">
        <v>230</v>
      </c>
      <c r="I33" s="121" t="s">
        <v>357</v>
      </c>
      <c r="J33" s="121" t="s">
        <v>376</v>
      </c>
      <c r="K33" s="19"/>
      <c r="L33" s="19"/>
      <c r="M33" s="19"/>
    </row>
    <row r="34" spans="1:13" ht="47.25" customHeight="1" thickBot="1" x14ac:dyDescent="0.3">
      <c r="A34" s="437" t="s">
        <v>207</v>
      </c>
      <c r="B34" s="122" t="s">
        <v>204</v>
      </c>
      <c r="C34" s="122" t="s">
        <v>87</v>
      </c>
      <c r="D34" s="368" t="s">
        <v>89</v>
      </c>
      <c r="E34" s="326"/>
      <c r="F34" s="368" t="s">
        <v>91</v>
      </c>
      <c r="G34" s="326"/>
      <c r="H34" s="117" t="s">
        <v>93</v>
      </c>
      <c r="I34" s="117" t="s">
        <v>94</v>
      </c>
      <c r="J34" s="118" t="s">
        <v>96</v>
      </c>
      <c r="K34" s="65"/>
      <c r="L34" s="65"/>
      <c r="M34" s="65"/>
    </row>
    <row r="35" spans="1:13" s="54" customFormat="1" ht="361.15" customHeight="1" thickBot="1" x14ac:dyDescent="0.25">
      <c r="A35" s="324"/>
      <c r="B35" s="119">
        <v>29</v>
      </c>
      <c r="C35" s="119">
        <v>29</v>
      </c>
      <c r="D35" s="449" t="s">
        <v>409</v>
      </c>
      <c r="E35" s="450"/>
      <c r="F35" s="449" t="s">
        <v>414</v>
      </c>
      <c r="G35" s="451"/>
      <c r="H35" s="69" t="s">
        <v>230</v>
      </c>
      <c r="I35" s="121" t="s">
        <v>357</v>
      </c>
      <c r="J35" s="121" t="s">
        <v>376</v>
      </c>
      <c r="K35" s="19"/>
      <c r="L35" s="19"/>
      <c r="M35" s="19"/>
    </row>
    <row r="36" spans="1:13" ht="47.25" customHeight="1" thickBot="1" x14ac:dyDescent="0.3">
      <c r="A36" s="437" t="s">
        <v>208</v>
      </c>
      <c r="B36" s="122" t="s">
        <v>204</v>
      </c>
      <c r="C36" s="117" t="s">
        <v>87</v>
      </c>
      <c r="D36" s="368" t="s">
        <v>89</v>
      </c>
      <c r="E36" s="326"/>
      <c r="F36" s="368" t="s">
        <v>91</v>
      </c>
      <c r="G36" s="326"/>
      <c r="H36" s="117" t="s">
        <v>93</v>
      </c>
      <c r="I36" s="118" t="s">
        <v>94</v>
      </c>
      <c r="J36" s="118" t="s">
        <v>96</v>
      </c>
      <c r="K36" s="65"/>
      <c r="L36" s="65"/>
      <c r="M36" s="65"/>
    </row>
    <row r="37" spans="1:13" ht="408.6" customHeight="1" thickBot="1" x14ac:dyDescent="0.3">
      <c r="A37" s="324"/>
      <c r="B37" s="119">
        <v>29</v>
      </c>
      <c r="C37" s="119">
        <v>29</v>
      </c>
      <c r="D37" s="448" t="s">
        <v>437</v>
      </c>
      <c r="E37" s="422"/>
      <c r="F37" s="439" t="s">
        <v>443</v>
      </c>
      <c r="G37" s="422"/>
      <c r="H37" s="69" t="s">
        <v>230</v>
      </c>
      <c r="I37" s="121" t="s">
        <v>357</v>
      </c>
      <c r="J37" s="121" t="s">
        <v>439</v>
      </c>
      <c r="K37" s="19"/>
      <c r="L37" s="19"/>
      <c r="M37" s="19"/>
    </row>
    <row r="38" spans="1:13" ht="48.75" customHeight="1" thickBot="1" x14ac:dyDescent="0.3">
      <c r="A38" s="437" t="s">
        <v>209</v>
      </c>
      <c r="B38" s="122" t="s">
        <v>204</v>
      </c>
      <c r="C38" s="117" t="s">
        <v>87</v>
      </c>
      <c r="D38" s="368" t="s">
        <v>89</v>
      </c>
      <c r="E38" s="326"/>
      <c r="F38" s="368" t="s">
        <v>91</v>
      </c>
      <c r="G38" s="326"/>
      <c r="H38" s="117" t="s">
        <v>93</v>
      </c>
      <c r="I38" s="118" t="s">
        <v>94</v>
      </c>
      <c r="J38" s="118" t="s">
        <v>96</v>
      </c>
      <c r="K38" s="65"/>
      <c r="L38" s="65"/>
      <c r="M38" s="65"/>
    </row>
    <row r="39" spans="1:13" ht="408.6" customHeight="1" thickBot="1" x14ac:dyDescent="0.3">
      <c r="A39" s="324"/>
      <c r="B39" s="119">
        <v>29</v>
      </c>
      <c r="C39" s="123">
        <v>29</v>
      </c>
      <c r="D39" s="448" t="s">
        <v>467</v>
      </c>
      <c r="E39" s="422"/>
      <c r="F39" s="439" t="s">
        <v>468</v>
      </c>
      <c r="G39" s="422"/>
      <c r="H39" s="69" t="s">
        <v>230</v>
      </c>
      <c r="I39" s="121" t="s">
        <v>357</v>
      </c>
      <c r="J39" s="121" t="s">
        <v>439</v>
      </c>
      <c r="K39" s="19"/>
      <c r="L39" s="19"/>
      <c r="M39" s="19"/>
    </row>
    <row r="40" spans="1:13" ht="46.5" customHeight="1" thickBot="1" x14ac:dyDescent="0.3">
      <c r="A40" s="437" t="s">
        <v>210</v>
      </c>
      <c r="B40" s="117" t="s">
        <v>204</v>
      </c>
      <c r="C40" s="106" t="s">
        <v>87</v>
      </c>
      <c r="D40" s="368" t="s">
        <v>89</v>
      </c>
      <c r="E40" s="326"/>
      <c r="F40" s="368" t="s">
        <v>91</v>
      </c>
      <c r="G40" s="326"/>
      <c r="H40" s="117" t="s">
        <v>93</v>
      </c>
      <c r="I40" s="118" t="s">
        <v>94</v>
      </c>
      <c r="J40" s="118" t="s">
        <v>96</v>
      </c>
      <c r="K40" s="19"/>
      <c r="L40" s="19"/>
      <c r="M40" s="19"/>
    </row>
    <row r="41" spans="1:13" ht="72" customHeight="1" x14ac:dyDescent="0.25">
      <c r="A41" s="324"/>
      <c r="B41" s="123">
        <v>29</v>
      </c>
      <c r="C41" s="125"/>
      <c r="D41" s="360"/>
      <c r="E41" s="340"/>
      <c r="F41" s="360"/>
      <c r="G41" s="326"/>
      <c r="H41" s="123"/>
      <c r="I41" s="124"/>
      <c r="J41" s="124"/>
      <c r="K41" s="19"/>
      <c r="L41" s="19"/>
      <c r="M41" s="19"/>
    </row>
    <row r="42" spans="1:13" ht="48.75" customHeight="1" x14ac:dyDescent="0.25">
      <c r="A42" s="437" t="s">
        <v>211</v>
      </c>
      <c r="B42" s="109" t="s">
        <v>204</v>
      </c>
      <c r="C42" s="106" t="s">
        <v>87</v>
      </c>
      <c r="D42" s="368" t="s">
        <v>89</v>
      </c>
      <c r="E42" s="326"/>
      <c r="F42" s="368" t="s">
        <v>91</v>
      </c>
      <c r="G42" s="326"/>
      <c r="H42" s="117" t="s">
        <v>93</v>
      </c>
      <c r="I42" s="118" t="s">
        <v>94</v>
      </c>
      <c r="J42" s="118" t="s">
        <v>96</v>
      </c>
      <c r="K42" s="19"/>
      <c r="L42" s="19"/>
      <c r="M42" s="19"/>
    </row>
    <row r="43" spans="1:13" ht="87" customHeight="1" x14ac:dyDescent="0.25">
      <c r="A43" s="324"/>
      <c r="B43" s="123">
        <v>29</v>
      </c>
      <c r="C43" s="125"/>
      <c r="D43" s="360"/>
      <c r="E43" s="340"/>
      <c r="F43" s="360"/>
      <c r="G43" s="326"/>
      <c r="H43" s="126"/>
      <c r="I43" s="123"/>
      <c r="J43" s="124"/>
      <c r="K43" s="19"/>
      <c r="L43" s="19"/>
      <c r="M43" s="19"/>
    </row>
    <row r="44" spans="1:13" ht="42.75" customHeight="1" x14ac:dyDescent="0.25">
      <c r="A44" s="437" t="s">
        <v>212</v>
      </c>
      <c r="B44" s="109" t="s">
        <v>204</v>
      </c>
      <c r="C44" s="106" t="s">
        <v>87</v>
      </c>
      <c r="D44" s="368" t="s">
        <v>89</v>
      </c>
      <c r="E44" s="326"/>
      <c r="F44" s="368" t="s">
        <v>91</v>
      </c>
      <c r="G44" s="326"/>
      <c r="H44" s="117" t="s">
        <v>93</v>
      </c>
      <c r="I44" s="118" t="s">
        <v>94</v>
      </c>
      <c r="J44" s="118" t="s">
        <v>96</v>
      </c>
      <c r="K44" s="19"/>
      <c r="L44" s="19"/>
      <c r="M44" s="19"/>
    </row>
    <row r="45" spans="1:13" ht="78" customHeight="1" x14ac:dyDescent="0.25">
      <c r="A45" s="324"/>
      <c r="B45" s="123">
        <v>29</v>
      </c>
      <c r="C45" s="125"/>
      <c r="D45" s="360"/>
      <c r="E45" s="326"/>
      <c r="F45" s="360"/>
      <c r="G45" s="326"/>
      <c r="H45" s="123"/>
      <c r="I45" s="123"/>
      <c r="J45" s="123"/>
      <c r="K45" s="19"/>
      <c r="L45" s="19"/>
      <c r="M45" s="19"/>
    </row>
    <row r="46" spans="1:13" ht="45" customHeight="1" x14ac:dyDescent="0.25">
      <c r="A46" s="437" t="s">
        <v>213</v>
      </c>
      <c r="B46" s="117" t="s">
        <v>204</v>
      </c>
      <c r="C46" s="106" t="s">
        <v>87</v>
      </c>
      <c r="D46" s="368" t="s">
        <v>89</v>
      </c>
      <c r="E46" s="326"/>
      <c r="F46" s="368" t="s">
        <v>91</v>
      </c>
      <c r="G46" s="326"/>
      <c r="H46" s="117" t="s">
        <v>93</v>
      </c>
      <c r="I46" s="118" t="s">
        <v>94</v>
      </c>
      <c r="J46" s="118" t="s">
        <v>96</v>
      </c>
      <c r="K46" s="19"/>
      <c r="L46" s="19"/>
      <c r="M46" s="19"/>
    </row>
    <row r="47" spans="1:13" ht="75" customHeight="1" x14ac:dyDescent="0.25">
      <c r="A47" s="324"/>
      <c r="B47" s="123">
        <v>29</v>
      </c>
      <c r="C47" s="125"/>
      <c r="D47" s="360"/>
      <c r="E47" s="326"/>
      <c r="F47" s="360"/>
      <c r="G47" s="326"/>
      <c r="H47" s="123"/>
      <c r="I47" s="124"/>
      <c r="J47" s="124"/>
      <c r="K47" s="19"/>
      <c r="L47" s="19"/>
      <c r="M47" s="19"/>
    </row>
    <row r="48" spans="1:13" ht="46.5" customHeight="1" x14ac:dyDescent="0.25">
      <c r="A48" s="437" t="s">
        <v>214</v>
      </c>
      <c r="B48" s="117" t="s">
        <v>204</v>
      </c>
      <c r="C48" s="106" t="s">
        <v>87</v>
      </c>
      <c r="D48" s="368" t="s">
        <v>89</v>
      </c>
      <c r="E48" s="326"/>
      <c r="F48" s="368" t="s">
        <v>91</v>
      </c>
      <c r="G48" s="326"/>
      <c r="H48" s="117" t="s">
        <v>93</v>
      </c>
      <c r="I48" s="118" t="s">
        <v>94</v>
      </c>
      <c r="J48" s="118" t="s">
        <v>96</v>
      </c>
      <c r="K48" s="19"/>
      <c r="L48" s="19"/>
      <c r="M48" s="19"/>
    </row>
    <row r="49" spans="1:13" ht="72" customHeight="1" x14ac:dyDescent="0.25">
      <c r="A49" s="324"/>
      <c r="B49" s="123">
        <v>30</v>
      </c>
      <c r="C49" s="125"/>
      <c r="D49" s="360"/>
      <c r="E49" s="326"/>
      <c r="F49" s="447"/>
      <c r="G49" s="340"/>
      <c r="H49" s="123"/>
      <c r="I49" s="123"/>
      <c r="J49" s="123"/>
      <c r="K49" s="19"/>
      <c r="L49" s="19"/>
      <c r="M49" s="19"/>
    </row>
    <row r="50" spans="1:13" ht="48.75" customHeight="1" x14ac:dyDescent="0.25">
      <c r="A50" s="437" t="s">
        <v>215</v>
      </c>
      <c r="B50" s="109" t="s">
        <v>204</v>
      </c>
      <c r="C50" s="106" t="s">
        <v>87</v>
      </c>
      <c r="D50" s="368" t="s">
        <v>89</v>
      </c>
      <c r="E50" s="326"/>
      <c r="F50" s="368" t="s">
        <v>91</v>
      </c>
      <c r="G50" s="326"/>
      <c r="H50" s="117" t="s">
        <v>93</v>
      </c>
      <c r="I50" s="118" t="s">
        <v>94</v>
      </c>
      <c r="J50" s="118" t="s">
        <v>96</v>
      </c>
      <c r="K50" s="19"/>
      <c r="L50" s="19"/>
      <c r="M50" s="19"/>
    </row>
    <row r="51" spans="1:13" ht="72" customHeight="1" x14ac:dyDescent="0.25">
      <c r="A51" s="324"/>
      <c r="B51" s="127">
        <v>30</v>
      </c>
      <c r="C51" s="125"/>
      <c r="D51" s="360"/>
      <c r="E51" s="326"/>
      <c r="F51" s="360"/>
      <c r="G51" s="326"/>
      <c r="H51" s="123"/>
      <c r="I51" s="123"/>
      <c r="J51" s="123"/>
      <c r="K51" s="19"/>
      <c r="L51" s="19"/>
      <c r="M51" s="19"/>
    </row>
    <row r="52" spans="1:13" ht="13.5" customHeight="1" x14ac:dyDescent="0.25">
      <c r="A52" s="19"/>
      <c r="B52" s="19"/>
      <c r="C52" s="19"/>
      <c r="D52" s="19"/>
      <c r="E52" s="19"/>
      <c r="F52" s="19"/>
      <c r="G52" s="19"/>
      <c r="H52" s="19"/>
      <c r="I52" s="19"/>
      <c r="J52" s="19"/>
      <c r="K52" s="19"/>
      <c r="L52" s="19"/>
      <c r="M52" s="19"/>
    </row>
    <row r="53" spans="1:13" ht="13.5" customHeight="1" x14ac:dyDescent="0.25">
      <c r="A53" s="128" t="s">
        <v>262</v>
      </c>
      <c r="B53" s="19"/>
      <c r="C53" s="19"/>
      <c r="D53" s="19"/>
      <c r="E53" s="19"/>
      <c r="F53" s="19"/>
      <c r="G53" s="19"/>
      <c r="H53" s="19"/>
      <c r="I53" s="19"/>
      <c r="J53" s="19"/>
      <c r="K53" s="19"/>
      <c r="L53" s="19"/>
      <c r="M53" s="19"/>
    </row>
    <row r="54" spans="1:13" ht="18" customHeight="1" x14ac:dyDescent="0.25">
      <c r="A54" s="129"/>
      <c r="B54" s="19"/>
      <c r="C54" s="19"/>
      <c r="D54" s="19"/>
      <c r="E54" s="19"/>
      <c r="F54" s="19"/>
      <c r="G54" s="19"/>
      <c r="H54" s="19"/>
      <c r="I54" s="19"/>
      <c r="J54" s="19"/>
      <c r="K54" s="19"/>
      <c r="L54" s="19"/>
      <c r="M54" s="19"/>
    </row>
    <row r="55" spans="1:13" ht="13.5" customHeight="1" x14ac:dyDescent="0.25">
      <c r="A55" s="445" t="s">
        <v>263</v>
      </c>
      <c r="B55" s="130" t="s">
        <v>169</v>
      </c>
      <c r="C55" s="130" t="s">
        <v>171</v>
      </c>
      <c r="D55" s="130" t="s">
        <v>172</v>
      </c>
      <c r="E55" s="130" t="s">
        <v>173</v>
      </c>
      <c r="F55" s="130" t="s">
        <v>175</v>
      </c>
      <c r="G55" s="130" t="s">
        <v>176</v>
      </c>
      <c r="H55" s="130" t="s">
        <v>177</v>
      </c>
      <c r="I55" s="130" t="s">
        <v>178</v>
      </c>
      <c r="J55" s="130" t="s">
        <v>180</v>
      </c>
      <c r="K55" s="130" t="s">
        <v>181</v>
      </c>
      <c r="L55" s="130" t="s">
        <v>182</v>
      </c>
      <c r="M55" s="130" t="s">
        <v>183</v>
      </c>
    </row>
    <row r="56" spans="1:13" ht="24.75" customHeight="1" x14ac:dyDescent="0.25">
      <c r="A56" s="446"/>
      <c r="B56" s="131">
        <f>+B29</f>
        <v>29</v>
      </c>
      <c r="C56" s="131">
        <f>+C31</f>
        <v>29</v>
      </c>
      <c r="D56" s="131">
        <f>+C56</f>
        <v>29</v>
      </c>
      <c r="E56" s="131">
        <f>+D56</f>
        <v>29</v>
      </c>
      <c r="F56" s="131">
        <v>29</v>
      </c>
      <c r="G56" s="131">
        <v>29</v>
      </c>
      <c r="H56" s="131"/>
      <c r="I56" s="131"/>
      <c r="J56" s="131"/>
      <c r="K56" s="131"/>
      <c r="L56" s="131"/>
      <c r="M56" s="131"/>
    </row>
    <row r="57" spans="1:13" ht="12.75" customHeight="1" x14ac:dyDescent="0.25">
      <c r="A57" s="19"/>
      <c r="B57" s="19"/>
      <c r="C57" s="19"/>
      <c r="D57" s="19"/>
      <c r="E57" s="19"/>
      <c r="F57" s="19"/>
      <c r="G57" s="19"/>
      <c r="H57" s="19"/>
      <c r="I57" s="19"/>
      <c r="J57" s="57"/>
      <c r="K57" s="57"/>
      <c r="L57" s="57"/>
      <c r="M57" s="57"/>
    </row>
    <row r="58" spans="1:13" ht="13.5" customHeight="1" x14ac:dyDescent="0.25">
      <c r="A58" s="19"/>
      <c r="B58" s="19"/>
      <c r="C58" s="19"/>
      <c r="D58" s="19"/>
      <c r="E58" s="19"/>
      <c r="F58" s="19"/>
      <c r="G58" s="19"/>
      <c r="H58" s="19"/>
      <c r="I58" s="19"/>
      <c r="J58" s="19"/>
      <c r="K58" s="19"/>
      <c r="L58" s="19"/>
      <c r="M58" s="19"/>
    </row>
    <row r="59" spans="1:13" ht="44.25" customHeight="1" x14ac:dyDescent="0.25">
      <c r="A59" s="132" t="s">
        <v>264</v>
      </c>
      <c r="B59" s="133" t="s">
        <v>265</v>
      </c>
      <c r="C59" s="134" t="e" vm="1">
        <v>#VALUE!</v>
      </c>
      <c r="D59" s="135" t="s">
        <v>266</v>
      </c>
      <c r="E59" s="133" t="s">
        <v>265</v>
      </c>
      <c r="F59" s="134"/>
      <c r="G59" s="135" t="s">
        <v>267</v>
      </c>
      <c r="H59" s="133" t="s">
        <v>268</v>
      </c>
      <c r="I59" s="42"/>
      <c r="J59" s="124"/>
      <c r="K59" s="19"/>
      <c r="L59" s="19"/>
      <c r="M59" s="19"/>
    </row>
    <row r="60" spans="1:13" ht="21" customHeight="1" x14ac:dyDescent="0.25">
      <c r="A60" s="136"/>
      <c r="B60" s="133" t="s">
        <v>269</v>
      </c>
      <c r="C60" s="134" t="s">
        <v>270</v>
      </c>
      <c r="D60" s="137"/>
      <c r="E60" s="133" t="s">
        <v>269</v>
      </c>
      <c r="F60" s="134" t="s">
        <v>378</v>
      </c>
      <c r="G60" s="137"/>
      <c r="H60" s="133" t="s">
        <v>272</v>
      </c>
      <c r="I60" s="138"/>
      <c r="J60" s="124"/>
      <c r="K60" s="19"/>
      <c r="L60" s="19"/>
      <c r="M60" s="19"/>
    </row>
    <row r="61" spans="1:13" ht="13.5" customHeight="1" x14ac:dyDescent="0.25">
      <c r="A61" s="136"/>
      <c r="B61" s="133" t="s">
        <v>273</v>
      </c>
      <c r="C61" s="134"/>
      <c r="D61" s="137"/>
      <c r="E61" s="133" t="s">
        <v>273</v>
      </c>
      <c r="F61" s="134" t="s">
        <v>377</v>
      </c>
      <c r="G61" s="137"/>
      <c r="H61" s="133" t="s">
        <v>274</v>
      </c>
      <c r="I61" s="138"/>
      <c r="J61" s="124"/>
      <c r="K61" s="19"/>
      <c r="L61" s="19"/>
      <c r="M61" s="19"/>
    </row>
    <row r="62" spans="1:13" ht="39.75" customHeight="1" x14ac:dyDescent="0.25">
      <c r="A62" s="136"/>
      <c r="B62" s="133" t="s">
        <v>265</v>
      </c>
      <c r="C62" s="134"/>
      <c r="D62" s="137"/>
      <c r="E62" s="133" t="s">
        <v>265</v>
      </c>
      <c r="F62" s="134"/>
      <c r="G62" s="137"/>
      <c r="H62" s="133" t="s">
        <v>268</v>
      </c>
      <c r="I62" s="42"/>
      <c r="J62" s="124"/>
      <c r="K62" s="19"/>
      <c r="L62" s="19"/>
      <c r="M62" s="19"/>
    </row>
    <row r="63" spans="1:13" ht="13.5" customHeight="1" x14ac:dyDescent="0.25">
      <c r="A63" s="136"/>
      <c r="B63" s="133" t="s">
        <v>269</v>
      </c>
      <c r="C63" s="134"/>
      <c r="D63" s="137"/>
      <c r="E63" s="133" t="s">
        <v>269</v>
      </c>
      <c r="F63" s="134" t="s">
        <v>271</v>
      </c>
      <c r="G63" s="137"/>
      <c r="H63" s="133" t="s">
        <v>272</v>
      </c>
      <c r="I63" s="42"/>
      <c r="J63" s="124"/>
      <c r="K63" s="19"/>
      <c r="L63" s="19"/>
      <c r="M63" s="19"/>
    </row>
    <row r="64" spans="1:13" ht="34.5" customHeight="1" x14ac:dyDescent="0.25">
      <c r="A64" s="139"/>
      <c r="B64" s="133" t="s">
        <v>273</v>
      </c>
      <c r="C64" s="134"/>
      <c r="D64" s="140"/>
      <c r="E64" s="133" t="s">
        <v>273</v>
      </c>
      <c r="F64" s="134" t="s">
        <v>367</v>
      </c>
      <c r="G64" s="140"/>
      <c r="H64" s="133" t="s">
        <v>274</v>
      </c>
      <c r="I64" s="42"/>
      <c r="J64" s="124"/>
      <c r="K64" s="19"/>
      <c r="L64" s="19"/>
      <c r="M64" s="19"/>
    </row>
  </sheetData>
  <protectedRanges>
    <protectedRange sqref="D35:F35" name="Rango1"/>
  </protectedRanges>
  <mergeCells count="87">
    <mergeCell ref="D31:E31"/>
    <mergeCell ref="D32:E32"/>
    <mergeCell ref="D33:E33"/>
    <mergeCell ref="D28:E28"/>
    <mergeCell ref="F28:G28"/>
    <mergeCell ref="D29:E29"/>
    <mergeCell ref="F29:G29"/>
    <mergeCell ref="D30:E30"/>
    <mergeCell ref="F30:G30"/>
    <mergeCell ref="F31:G31"/>
    <mergeCell ref="D36:E36"/>
    <mergeCell ref="D37:E37"/>
    <mergeCell ref="D38:E38"/>
    <mergeCell ref="F32:G32"/>
    <mergeCell ref="F33:G33"/>
    <mergeCell ref="D34:E34"/>
    <mergeCell ref="F34:G34"/>
    <mergeCell ref="D35:E35"/>
    <mergeCell ref="F35:G35"/>
    <mergeCell ref="F36:G36"/>
    <mergeCell ref="F44:G44"/>
    <mergeCell ref="D41:E41"/>
    <mergeCell ref="D42:E42"/>
    <mergeCell ref="F37:G37"/>
    <mergeCell ref="F38:G38"/>
    <mergeCell ref="D39:E39"/>
    <mergeCell ref="F39:G39"/>
    <mergeCell ref="D40:E40"/>
    <mergeCell ref="F40:G40"/>
    <mergeCell ref="F41:G41"/>
    <mergeCell ref="F42:G42"/>
    <mergeCell ref="A48:A49"/>
    <mergeCell ref="A50:A51"/>
    <mergeCell ref="A55:A56"/>
    <mergeCell ref="D50:E50"/>
    <mergeCell ref="F50:G50"/>
    <mergeCell ref="D51:E51"/>
    <mergeCell ref="F51:G51"/>
    <mergeCell ref="D48:E48"/>
    <mergeCell ref="F48:G48"/>
    <mergeCell ref="D49:E49"/>
    <mergeCell ref="F49:G49"/>
    <mergeCell ref="J3:L3"/>
    <mergeCell ref="J4:L4"/>
    <mergeCell ref="A1:A4"/>
    <mergeCell ref="B1:H1"/>
    <mergeCell ref="J1:L1"/>
    <mergeCell ref="B2:H2"/>
    <mergeCell ref="J2:L2"/>
    <mergeCell ref="B3:H3"/>
    <mergeCell ref="B4:H4"/>
    <mergeCell ref="J7:J10"/>
    <mergeCell ref="A12:A14"/>
    <mergeCell ref="A16:B18"/>
    <mergeCell ref="D16:F16"/>
    <mergeCell ref="A22:J22"/>
    <mergeCell ref="D17:F17"/>
    <mergeCell ref="D18:F18"/>
    <mergeCell ref="A7:A10"/>
    <mergeCell ref="B7:H10"/>
    <mergeCell ref="I7:I10"/>
    <mergeCell ref="B23:D23"/>
    <mergeCell ref="H23:J23"/>
    <mergeCell ref="B24:J24"/>
    <mergeCell ref="H25:J25"/>
    <mergeCell ref="H26:J26"/>
    <mergeCell ref="B27:J27"/>
    <mergeCell ref="A44:A45"/>
    <mergeCell ref="A46:A47"/>
    <mergeCell ref="D47:E47"/>
    <mergeCell ref="F47:G47"/>
    <mergeCell ref="A36:A37"/>
    <mergeCell ref="A38:A39"/>
    <mergeCell ref="F45:G45"/>
    <mergeCell ref="D45:E45"/>
    <mergeCell ref="D46:E46"/>
    <mergeCell ref="F46:G46"/>
    <mergeCell ref="A40:A41"/>
    <mergeCell ref="A42:A43"/>
    <mergeCell ref="D43:E43"/>
    <mergeCell ref="F43:G43"/>
    <mergeCell ref="D44:E44"/>
    <mergeCell ref="A25:A26"/>
    <mergeCell ref="A28:A29"/>
    <mergeCell ref="A30:A31"/>
    <mergeCell ref="A32:A33"/>
    <mergeCell ref="A34:A35"/>
  </mergeCells>
  <dataValidations disablePrompts="1" count="1">
    <dataValidation type="list" allowBlank="1" showErrorMessage="1" sqref="H26" xr:uid="{00000000-0002-0000-0400-000000000000}">
      <formula1>#REF!</formula1>
    </dataValidation>
  </dataValidations>
  <pageMargins left="0.25" right="0.25" top="0.75" bottom="0.75" header="0" footer="0"/>
  <pageSetup scale="28"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2A1C7"/>
    <pageSetUpPr fitToPage="1"/>
  </sheetPr>
  <dimension ref="A1:M64"/>
  <sheetViews>
    <sheetView showGridLines="0" view="pageBreakPreview" topLeftCell="B37" zoomScale="85" zoomScaleNormal="100" zoomScaleSheetLayoutView="85" workbookViewId="0">
      <selection activeCell="F39" sqref="F39:G39"/>
    </sheetView>
  </sheetViews>
  <sheetFormatPr baseColWidth="10" defaultColWidth="14.42578125" defaultRowHeight="15" customHeight="1" x14ac:dyDescent="0.25"/>
  <cols>
    <col min="1" max="1" width="42.42578125" customWidth="1"/>
    <col min="2" max="5" width="35.7109375" customWidth="1"/>
    <col min="6" max="6" width="41.28515625" customWidth="1"/>
    <col min="7" max="10" width="35.7109375" customWidth="1"/>
    <col min="11" max="13" width="26.7109375" customWidth="1"/>
    <col min="14" max="21" width="18.140625" customWidth="1"/>
    <col min="22" max="22" width="22.7109375" customWidth="1"/>
    <col min="23" max="23" width="19" customWidth="1"/>
    <col min="24" max="24" width="19.42578125" customWidth="1"/>
    <col min="25" max="25" width="20.42578125" customWidth="1"/>
    <col min="26" max="26" width="10.85546875" customWidth="1"/>
  </cols>
  <sheetData>
    <row r="1" spans="1:13" ht="24" customHeight="1" x14ac:dyDescent="0.25">
      <c r="A1" s="444"/>
      <c r="B1" s="373" t="s">
        <v>160</v>
      </c>
      <c r="C1" s="374"/>
      <c r="D1" s="374"/>
      <c r="E1" s="374"/>
      <c r="F1" s="374"/>
      <c r="G1" s="374"/>
      <c r="H1" s="363"/>
      <c r="I1" s="23" t="s">
        <v>247</v>
      </c>
      <c r="J1" s="375" t="s">
        <v>161</v>
      </c>
      <c r="K1" s="340"/>
      <c r="L1" s="326"/>
      <c r="M1" s="57"/>
    </row>
    <row r="2" spans="1:13" ht="24" customHeight="1" x14ac:dyDescent="0.25">
      <c r="A2" s="383"/>
      <c r="B2" s="376" t="s">
        <v>162</v>
      </c>
      <c r="C2" s="377"/>
      <c r="D2" s="377"/>
      <c r="E2" s="377"/>
      <c r="F2" s="377"/>
      <c r="G2" s="377"/>
      <c r="H2" s="378"/>
      <c r="I2" s="23" t="s">
        <v>248</v>
      </c>
      <c r="J2" s="375" t="s">
        <v>163</v>
      </c>
      <c r="K2" s="340"/>
      <c r="L2" s="326"/>
      <c r="M2" s="57"/>
    </row>
    <row r="3" spans="1:13" ht="24" customHeight="1" x14ac:dyDescent="0.25">
      <c r="A3" s="383"/>
      <c r="B3" s="376" t="s">
        <v>0</v>
      </c>
      <c r="C3" s="377"/>
      <c r="D3" s="377"/>
      <c r="E3" s="377"/>
      <c r="F3" s="377"/>
      <c r="G3" s="377"/>
      <c r="H3" s="378"/>
      <c r="I3" s="23" t="s">
        <v>249</v>
      </c>
      <c r="J3" s="375" t="s">
        <v>164</v>
      </c>
      <c r="K3" s="340"/>
      <c r="L3" s="326"/>
      <c r="M3" s="57"/>
    </row>
    <row r="4" spans="1:13" ht="24" customHeight="1" x14ac:dyDescent="0.25">
      <c r="A4" s="324"/>
      <c r="B4" s="379" t="s">
        <v>250</v>
      </c>
      <c r="C4" s="380"/>
      <c r="D4" s="380"/>
      <c r="E4" s="380"/>
      <c r="F4" s="380"/>
      <c r="G4" s="380"/>
      <c r="H4" s="346"/>
      <c r="I4" s="23" t="s">
        <v>251</v>
      </c>
      <c r="J4" s="375" t="s">
        <v>252</v>
      </c>
      <c r="K4" s="340"/>
      <c r="L4" s="326"/>
      <c r="M4" s="57"/>
    </row>
    <row r="5" spans="1:13" ht="13.5" customHeight="1" x14ac:dyDescent="0.25">
      <c r="A5" s="19"/>
      <c r="B5" s="19"/>
      <c r="C5" s="19"/>
      <c r="D5" s="19"/>
      <c r="E5" s="19"/>
      <c r="F5" s="19"/>
      <c r="G5" s="19"/>
      <c r="H5" s="19"/>
      <c r="I5" s="19"/>
      <c r="J5" s="19"/>
      <c r="K5" s="19"/>
      <c r="L5" s="19"/>
      <c r="M5" s="19"/>
    </row>
    <row r="6" spans="1:13" ht="15" customHeight="1" x14ac:dyDescent="0.25">
      <c r="A6" s="31"/>
      <c r="B6" s="32"/>
      <c r="C6" s="32"/>
      <c r="D6" s="33"/>
      <c r="E6" s="34"/>
      <c r="F6" s="34"/>
      <c r="G6" s="34"/>
      <c r="H6" s="34"/>
      <c r="I6" s="35"/>
      <c r="J6" s="35"/>
      <c r="K6" s="32"/>
      <c r="L6" s="32"/>
      <c r="M6" s="32"/>
    </row>
    <row r="7" spans="1:13" ht="15" customHeight="1" x14ac:dyDescent="0.25">
      <c r="A7" s="443" t="s">
        <v>4</v>
      </c>
      <c r="B7" s="390" t="s">
        <v>225</v>
      </c>
      <c r="C7" s="374"/>
      <c r="D7" s="374"/>
      <c r="E7" s="374"/>
      <c r="F7" s="374"/>
      <c r="G7" s="374"/>
      <c r="H7" s="363"/>
      <c r="I7" s="443" t="s">
        <v>168</v>
      </c>
      <c r="J7" s="440">
        <v>2024110010309</v>
      </c>
      <c r="K7" s="32"/>
      <c r="L7" s="32"/>
      <c r="M7" s="32"/>
    </row>
    <row r="8" spans="1:13" ht="15" customHeight="1" x14ac:dyDescent="0.25">
      <c r="A8" s="388"/>
      <c r="B8" s="372"/>
      <c r="C8" s="377"/>
      <c r="D8" s="377"/>
      <c r="E8" s="377"/>
      <c r="F8" s="377"/>
      <c r="G8" s="377"/>
      <c r="H8" s="378"/>
      <c r="I8" s="388"/>
      <c r="J8" s="383"/>
      <c r="K8" s="32"/>
      <c r="L8" s="32"/>
      <c r="M8" s="32"/>
    </row>
    <row r="9" spans="1:13" ht="15" customHeight="1" x14ac:dyDescent="0.25">
      <c r="A9" s="388"/>
      <c r="B9" s="372"/>
      <c r="C9" s="377"/>
      <c r="D9" s="377"/>
      <c r="E9" s="377"/>
      <c r="F9" s="377"/>
      <c r="G9" s="377"/>
      <c r="H9" s="378"/>
      <c r="I9" s="388"/>
      <c r="J9" s="383"/>
      <c r="K9" s="32"/>
      <c r="L9" s="32"/>
      <c r="M9" s="32"/>
    </row>
    <row r="10" spans="1:13" ht="15" customHeight="1" x14ac:dyDescent="0.25">
      <c r="A10" s="389"/>
      <c r="B10" s="364"/>
      <c r="C10" s="380"/>
      <c r="D10" s="380"/>
      <c r="E10" s="380"/>
      <c r="F10" s="380"/>
      <c r="G10" s="380"/>
      <c r="H10" s="346"/>
      <c r="I10" s="389"/>
      <c r="J10" s="324"/>
      <c r="K10" s="32"/>
      <c r="L10" s="32"/>
      <c r="M10" s="32"/>
    </row>
    <row r="11" spans="1:13" ht="9" customHeight="1" x14ac:dyDescent="0.25">
      <c r="A11" s="36"/>
      <c r="B11" s="37"/>
      <c r="C11" s="32"/>
      <c r="D11" s="32"/>
      <c r="E11" s="32"/>
      <c r="F11" s="32"/>
      <c r="G11" s="32"/>
      <c r="H11" s="32"/>
      <c r="I11" s="32"/>
      <c r="J11" s="32"/>
      <c r="K11" s="32"/>
      <c r="L11" s="32"/>
      <c r="M11" s="32"/>
    </row>
    <row r="12" spans="1:13" ht="21.75" customHeight="1" x14ac:dyDescent="0.25">
      <c r="A12" s="382" t="s">
        <v>6</v>
      </c>
      <c r="B12" s="99" t="s">
        <v>169</v>
      </c>
      <c r="C12" s="100"/>
      <c r="D12" s="99" t="s">
        <v>171</v>
      </c>
      <c r="E12" s="100"/>
      <c r="F12" s="99" t="s">
        <v>172</v>
      </c>
      <c r="G12" s="100"/>
      <c r="H12" s="99" t="s">
        <v>173</v>
      </c>
      <c r="I12" s="100"/>
      <c r="J12" s="19"/>
      <c r="K12" s="19"/>
      <c r="L12" s="19"/>
      <c r="M12" s="19"/>
    </row>
    <row r="13" spans="1:13" ht="21.75" customHeight="1" x14ac:dyDescent="0.25">
      <c r="A13" s="383"/>
      <c r="B13" s="102" t="s">
        <v>175</v>
      </c>
      <c r="C13" s="103" t="s">
        <v>170</v>
      </c>
      <c r="D13" s="99" t="s">
        <v>176</v>
      </c>
      <c r="E13" s="104"/>
      <c r="F13" s="99" t="s">
        <v>177</v>
      </c>
      <c r="G13" s="104"/>
      <c r="H13" s="99" t="s">
        <v>178</v>
      </c>
      <c r="I13" s="101"/>
      <c r="J13" s="19"/>
      <c r="K13" s="19"/>
      <c r="L13" s="19"/>
      <c r="M13" s="19"/>
    </row>
    <row r="14" spans="1:13" ht="21.75" customHeight="1" x14ac:dyDescent="0.25">
      <c r="A14" s="324"/>
      <c r="B14" s="99" t="s">
        <v>180</v>
      </c>
      <c r="C14" s="100"/>
      <c r="D14" s="99" t="s">
        <v>181</v>
      </c>
      <c r="E14" s="104"/>
      <c r="F14" s="99" t="s">
        <v>182</v>
      </c>
      <c r="G14" s="104"/>
      <c r="H14" s="99" t="s">
        <v>183</v>
      </c>
      <c r="I14" s="101"/>
      <c r="J14" s="19"/>
      <c r="K14" s="19"/>
      <c r="L14" s="19"/>
      <c r="M14" s="19"/>
    </row>
    <row r="15" spans="1:13" ht="21.75" customHeight="1" x14ac:dyDescent="0.25">
      <c r="A15" s="19"/>
      <c r="B15" s="19"/>
      <c r="C15" s="19"/>
      <c r="D15" s="19"/>
      <c r="E15" s="19"/>
      <c r="F15" s="19"/>
      <c r="G15" s="19"/>
      <c r="H15" s="19"/>
      <c r="I15" s="19"/>
      <c r="J15" s="19"/>
      <c r="K15" s="19"/>
      <c r="L15" s="105"/>
      <c r="M15" s="34"/>
    </row>
    <row r="16" spans="1:13" ht="21.75" customHeight="1" x14ac:dyDescent="0.25">
      <c r="A16" s="441" t="s">
        <v>8</v>
      </c>
      <c r="B16" s="363"/>
      <c r="C16" s="27" t="s">
        <v>174</v>
      </c>
      <c r="D16" s="359"/>
      <c r="E16" s="340"/>
      <c r="F16" s="326"/>
      <c r="G16" s="19"/>
      <c r="H16" s="19"/>
      <c r="I16" s="19"/>
      <c r="J16" s="19"/>
      <c r="K16" s="19"/>
      <c r="L16" s="105"/>
      <c r="M16" s="34"/>
    </row>
    <row r="17" spans="1:13" ht="21.75" customHeight="1" x14ac:dyDescent="0.25">
      <c r="A17" s="372"/>
      <c r="B17" s="378"/>
      <c r="C17" s="27" t="s">
        <v>179</v>
      </c>
      <c r="D17" s="359"/>
      <c r="E17" s="340"/>
      <c r="F17" s="326"/>
      <c r="G17" s="19"/>
      <c r="H17" s="19"/>
      <c r="I17" s="19"/>
      <c r="J17" s="19"/>
      <c r="K17" s="19"/>
      <c r="L17" s="105"/>
      <c r="M17" s="34"/>
    </row>
    <row r="18" spans="1:13" ht="21.75" customHeight="1" x14ac:dyDescent="0.25">
      <c r="A18" s="364"/>
      <c r="B18" s="346"/>
      <c r="C18" s="27" t="s">
        <v>184</v>
      </c>
      <c r="D18" s="359" t="s">
        <v>170</v>
      </c>
      <c r="E18" s="340"/>
      <c r="F18" s="326"/>
      <c r="G18" s="19"/>
      <c r="H18" s="19"/>
      <c r="I18" s="19"/>
      <c r="J18" s="19"/>
      <c r="K18" s="19"/>
      <c r="L18" s="105"/>
      <c r="M18" s="34"/>
    </row>
    <row r="19" spans="1:13" ht="21.75" customHeight="1" x14ac:dyDescent="0.25">
      <c r="A19" s="19"/>
      <c r="B19" s="19"/>
      <c r="C19" s="19"/>
      <c r="D19" s="19"/>
      <c r="E19" s="19"/>
      <c r="F19" s="19"/>
      <c r="G19" s="19"/>
      <c r="H19" s="19"/>
      <c r="I19" s="19"/>
      <c r="J19" s="19"/>
      <c r="K19" s="19"/>
      <c r="L19" s="105"/>
      <c r="M19" s="34"/>
    </row>
    <row r="20" spans="1:13" ht="16.5" customHeight="1" x14ac:dyDescent="0.25">
      <c r="A20" s="54"/>
      <c r="B20" s="54"/>
      <c r="C20" s="54"/>
      <c r="D20" s="54"/>
      <c r="E20" s="54"/>
      <c r="F20" s="54"/>
      <c r="G20" s="54"/>
      <c r="H20" s="54"/>
      <c r="I20" s="54"/>
      <c r="J20" s="54"/>
      <c r="K20" s="54"/>
      <c r="L20" s="54"/>
      <c r="M20" s="54"/>
    </row>
    <row r="21" spans="1:13" ht="5.25" customHeight="1" x14ac:dyDescent="0.25">
      <c r="A21" s="19"/>
      <c r="B21" s="19"/>
      <c r="C21" s="19"/>
      <c r="D21" s="19"/>
      <c r="E21" s="19"/>
      <c r="F21" s="19"/>
      <c r="G21" s="19"/>
      <c r="H21" s="19"/>
      <c r="I21" s="19"/>
      <c r="J21" s="19"/>
      <c r="K21" s="19"/>
      <c r="L21" s="19"/>
      <c r="M21" s="19"/>
    </row>
    <row r="22" spans="1:13" ht="48" customHeight="1" x14ac:dyDescent="0.25">
      <c r="A22" s="442" t="s">
        <v>253</v>
      </c>
      <c r="B22" s="340"/>
      <c r="C22" s="340"/>
      <c r="D22" s="340"/>
      <c r="E22" s="340"/>
      <c r="F22" s="340"/>
      <c r="G22" s="340"/>
      <c r="H22" s="340"/>
      <c r="I22" s="340"/>
      <c r="J22" s="326"/>
      <c r="K22" s="19"/>
      <c r="L22" s="19"/>
      <c r="M22" s="19"/>
    </row>
    <row r="23" spans="1:13" ht="69.75" customHeight="1" x14ac:dyDescent="0.25">
      <c r="A23" s="106" t="s">
        <v>21</v>
      </c>
      <c r="B23" s="439" t="s">
        <v>275</v>
      </c>
      <c r="C23" s="340"/>
      <c r="D23" s="326"/>
      <c r="E23" s="107" t="s">
        <v>72</v>
      </c>
      <c r="F23" s="108" t="s">
        <v>255</v>
      </c>
      <c r="G23" s="107" t="s">
        <v>74</v>
      </c>
      <c r="H23" s="439" t="s">
        <v>276</v>
      </c>
      <c r="I23" s="340"/>
      <c r="J23" s="326"/>
      <c r="K23" s="19"/>
      <c r="L23" s="19"/>
      <c r="M23" s="19"/>
    </row>
    <row r="24" spans="1:13" ht="50.25" customHeight="1" x14ac:dyDescent="0.25">
      <c r="A24" s="109" t="s">
        <v>76</v>
      </c>
      <c r="B24" s="439" t="s">
        <v>277</v>
      </c>
      <c r="C24" s="340"/>
      <c r="D24" s="340"/>
      <c r="E24" s="340"/>
      <c r="F24" s="340"/>
      <c r="G24" s="340"/>
      <c r="H24" s="340"/>
      <c r="I24" s="340"/>
      <c r="J24" s="326"/>
      <c r="K24" s="19"/>
      <c r="L24" s="19"/>
      <c r="M24" s="19"/>
    </row>
    <row r="25" spans="1:13" ht="50.25" customHeight="1" x14ac:dyDescent="0.25">
      <c r="A25" s="437" t="s">
        <v>78</v>
      </c>
      <c r="B25" s="110">
        <v>2024</v>
      </c>
      <c r="C25" s="111">
        <v>2025</v>
      </c>
      <c r="D25" s="111">
        <v>2026</v>
      </c>
      <c r="E25" s="111">
        <v>2027</v>
      </c>
      <c r="F25" s="112" t="s">
        <v>258</v>
      </c>
      <c r="G25" s="106" t="s">
        <v>80</v>
      </c>
      <c r="H25" s="368" t="s">
        <v>82</v>
      </c>
      <c r="I25" s="340"/>
      <c r="J25" s="326"/>
      <c r="K25" s="19"/>
      <c r="L25" s="19"/>
      <c r="M25" s="19"/>
    </row>
    <row r="26" spans="1:13" ht="50.25" customHeight="1" x14ac:dyDescent="0.25">
      <c r="A26" s="324"/>
      <c r="B26" s="113">
        <v>362</v>
      </c>
      <c r="C26" s="142">
        <v>5505</v>
      </c>
      <c r="D26" s="142">
        <f>2492-290</f>
        <v>2202</v>
      </c>
      <c r="E26" s="142">
        <v>931</v>
      </c>
      <c r="F26" s="115">
        <f>SUM(B26:E26)</f>
        <v>9000</v>
      </c>
      <c r="G26" s="143">
        <v>5867</v>
      </c>
      <c r="H26" s="455" t="s">
        <v>200</v>
      </c>
      <c r="I26" s="340"/>
      <c r="J26" s="326"/>
      <c r="K26" s="19"/>
      <c r="L26" s="19"/>
      <c r="M26" s="19"/>
    </row>
    <row r="27" spans="1:13" ht="52.5" customHeight="1" x14ac:dyDescent="0.25">
      <c r="A27" s="109"/>
      <c r="B27" s="438" t="s">
        <v>84</v>
      </c>
      <c r="C27" s="340"/>
      <c r="D27" s="340"/>
      <c r="E27" s="340"/>
      <c r="F27" s="340"/>
      <c r="G27" s="340"/>
      <c r="H27" s="340"/>
      <c r="I27" s="340"/>
      <c r="J27" s="326"/>
      <c r="K27" s="19"/>
      <c r="L27" s="19"/>
      <c r="M27" s="19"/>
    </row>
    <row r="28" spans="1:13" ht="39.75" customHeight="1" x14ac:dyDescent="0.25">
      <c r="A28" s="437" t="s">
        <v>203</v>
      </c>
      <c r="B28" s="109" t="s">
        <v>204</v>
      </c>
      <c r="C28" s="106" t="s">
        <v>87</v>
      </c>
      <c r="D28" s="368" t="s">
        <v>89</v>
      </c>
      <c r="E28" s="326"/>
      <c r="F28" s="368" t="s">
        <v>91</v>
      </c>
      <c r="G28" s="326"/>
      <c r="H28" s="117" t="s">
        <v>93</v>
      </c>
      <c r="I28" s="118" t="s">
        <v>94</v>
      </c>
      <c r="J28" s="118" t="s">
        <v>96</v>
      </c>
      <c r="K28" s="65"/>
      <c r="L28" s="65"/>
      <c r="M28" s="65"/>
    </row>
    <row r="29" spans="1:13" ht="39.75" customHeight="1" x14ac:dyDescent="0.25">
      <c r="A29" s="324"/>
      <c r="B29" s="119">
        <v>0</v>
      </c>
      <c r="C29" s="119">
        <v>0</v>
      </c>
      <c r="D29" s="452"/>
      <c r="E29" s="326"/>
      <c r="F29" s="439"/>
      <c r="G29" s="326"/>
      <c r="H29" s="69"/>
      <c r="I29" s="121"/>
      <c r="J29" s="121"/>
      <c r="K29" s="19"/>
      <c r="L29" s="19"/>
      <c r="M29" s="19"/>
    </row>
    <row r="30" spans="1:13" ht="39.75" customHeight="1" x14ac:dyDescent="0.25">
      <c r="A30" s="437" t="s">
        <v>205</v>
      </c>
      <c r="B30" s="122" t="s">
        <v>204</v>
      </c>
      <c r="C30" s="117" t="s">
        <v>87</v>
      </c>
      <c r="D30" s="368" t="s">
        <v>89</v>
      </c>
      <c r="E30" s="326"/>
      <c r="F30" s="368" t="s">
        <v>91</v>
      </c>
      <c r="G30" s="326"/>
      <c r="H30" s="117" t="s">
        <v>93</v>
      </c>
      <c r="I30" s="118" t="s">
        <v>94</v>
      </c>
      <c r="J30" s="118" t="s">
        <v>96</v>
      </c>
      <c r="K30" s="65"/>
      <c r="L30" s="65"/>
      <c r="M30" s="65"/>
    </row>
    <row r="31" spans="1:13" ht="39.75" customHeight="1" x14ac:dyDescent="0.25">
      <c r="A31" s="324"/>
      <c r="B31" s="119">
        <v>0</v>
      </c>
      <c r="C31" s="119">
        <v>0</v>
      </c>
      <c r="D31" s="452"/>
      <c r="E31" s="326"/>
      <c r="F31" s="439"/>
      <c r="G31" s="326"/>
      <c r="H31" s="121"/>
      <c r="I31" s="121"/>
      <c r="J31" s="121"/>
      <c r="K31" s="19"/>
      <c r="L31" s="19"/>
      <c r="M31" s="19"/>
    </row>
    <row r="32" spans="1:13" ht="39.75" customHeight="1" x14ac:dyDescent="0.25">
      <c r="A32" s="437" t="s">
        <v>206</v>
      </c>
      <c r="B32" s="122" t="s">
        <v>204</v>
      </c>
      <c r="C32" s="117" t="s">
        <v>87</v>
      </c>
      <c r="D32" s="368" t="s">
        <v>89</v>
      </c>
      <c r="E32" s="326"/>
      <c r="F32" s="368" t="s">
        <v>91</v>
      </c>
      <c r="G32" s="326"/>
      <c r="H32" s="117" t="s">
        <v>93</v>
      </c>
      <c r="I32" s="118" t="s">
        <v>94</v>
      </c>
      <c r="J32" s="118" t="s">
        <v>96</v>
      </c>
      <c r="K32" s="65"/>
      <c r="L32" s="65"/>
      <c r="M32" s="65"/>
    </row>
    <row r="33" spans="1:13" s="259" customFormat="1" ht="409.15" customHeight="1" x14ac:dyDescent="0.25">
      <c r="A33" s="324"/>
      <c r="B33" s="123">
        <v>50</v>
      </c>
      <c r="C33" s="119">
        <v>1090</v>
      </c>
      <c r="D33" s="452" t="s">
        <v>397</v>
      </c>
      <c r="E33" s="425"/>
      <c r="F33" s="439" t="s">
        <v>396</v>
      </c>
      <c r="G33" s="425"/>
      <c r="H33" s="121" t="s">
        <v>230</v>
      </c>
      <c r="I33" s="121" t="s">
        <v>379</v>
      </c>
      <c r="J33" s="121" t="s">
        <v>380</v>
      </c>
      <c r="K33" s="19"/>
      <c r="L33" s="19"/>
      <c r="M33" s="19"/>
    </row>
    <row r="34" spans="1:13" ht="39.75" customHeight="1" thickBot="1" x14ac:dyDescent="0.3">
      <c r="A34" s="437" t="s">
        <v>207</v>
      </c>
      <c r="B34" s="109" t="s">
        <v>204</v>
      </c>
      <c r="C34" s="122" t="s">
        <v>87</v>
      </c>
      <c r="D34" s="368" t="s">
        <v>89</v>
      </c>
      <c r="E34" s="326"/>
      <c r="F34" s="368" t="s">
        <v>91</v>
      </c>
      <c r="G34" s="326"/>
      <c r="H34" s="117" t="s">
        <v>93</v>
      </c>
      <c r="I34" s="117" t="s">
        <v>94</v>
      </c>
      <c r="J34" s="118" t="s">
        <v>96</v>
      </c>
      <c r="K34" s="65"/>
      <c r="L34" s="65"/>
      <c r="M34" s="65"/>
    </row>
    <row r="35" spans="1:13" ht="294" customHeight="1" thickBot="1" x14ac:dyDescent="0.3">
      <c r="A35" s="324"/>
      <c r="B35" s="123">
        <v>100</v>
      </c>
      <c r="C35" s="120">
        <v>241</v>
      </c>
      <c r="D35" s="456" t="s">
        <v>410</v>
      </c>
      <c r="E35" s="457"/>
      <c r="F35" s="448" t="s">
        <v>415</v>
      </c>
      <c r="G35" s="326"/>
      <c r="H35" s="121" t="s">
        <v>230</v>
      </c>
      <c r="I35" s="121" t="s">
        <v>379</v>
      </c>
      <c r="J35" s="121" t="s">
        <v>380</v>
      </c>
      <c r="K35" s="19"/>
      <c r="L35" s="19"/>
      <c r="M35" s="19"/>
    </row>
    <row r="36" spans="1:13" ht="39.75" customHeight="1" thickBot="1" x14ac:dyDescent="0.3">
      <c r="A36" s="437" t="s">
        <v>208</v>
      </c>
      <c r="B36" s="109" t="s">
        <v>204</v>
      </c>
      <c r="C36" s="117" t="s">
        <v>87</v>
      </c>
      <c r="D36" s="368" t="s">
        <v>89</v>
      </c>
      <c r="E36" s="326"/>
      <c r="F36" s="368" t="s">
        <v>91</v>
      </c>
      <c r="G36" s="326"/>
      <c r="H36" s="117" t="s">
        <v>93</v>
      </c>
      <c r="I36" s="118" t="s">
        <v>94</v>
      </c>
      <c r="J36" s="118" t="s">
        <v>96</v>
      </c>
      <c r="K36" s="65"/>
      <c r="L36" s="65"/>
      <c r="M36" s="65"/>
    </row>
    <row r="37" spans="1:13" ht="298.89999999999998" customHeight="1" thickBot="1" x14ac:dyDescent="0.3">
      <c r="A37" s="324"/>
      <c r="B37" s="123">
        <v>100</v>
      </c>
      <c r="C37" s="120">
        <v>237</v>
      </c>
      <c r="D37" s="439" t="s">
        <v>431</v>
      </c>
      <c r="E37" s="422"/>
      <c r="F37" s="439" t="s">
        <v>432</v>
      </c>
      <c r="G37" s="422"/>
      <c r="H37" s="121" t="s">
        <v>230</v>
      </c>
      <c r="I37" s="121" t="s">
        <v>379</v>
      </c>
      <c r="J37" s="121" t="s">
        <v>440</v>
      </c>
      <c r="K37" s="19"/>
      <c r="L37" s="19"/>
      <c r="M37" s="19"/>
    </row>
    <row r="38" spans="1:13" ht="39.75" customHeight="1" thickBot="1" x14ac:dyDescent="0.3">
      <c r="A38" s="437" t="s">
        <v>209</v>
      </c>
      <c r="B38" s="109" t="s">
        <v>204</v>
      </c>
      <c r="C38" s="117" t="s">
        <v>87</v>
      </c>
      <c r="D38" s="368" t="s">
        <v>89</v>
      </c>
      <c r="E38" s="326"/>
      <c r="F38" s="368" t="s">
        <v>91</v>
      </c>
      <c r="G38" s="326"/>
      <c r="H38" s="117" t="s">
        <v>93</v>
      </c>
      <c r="I38" s="118" t="s">
        <v>94</v>
      </c>
      <c r="J38" s="118" t="s">
        <v>96</v>
      </c>
      <c r="K38" s="65"/>
      <c r="L38" s="65"/>
      <c r="M38" s="65"/>
    </row>
    <row r="39" spans="1:13" ht="205.15" customHeight="1" thickBot="1" x14ac:dyDescent="0.3">
      <c r="A39" s="324"/>
      <c r="B39" s="123">
        <v>248</v>
      </c>
      <c r="C39" s="125">
        <v>40</v>
      </c>
      <c r="D39" s="439" t="s">
        <v>457</v>
      </c>
      <c r="E39" s="326"/>
      <c r="F39" s="439" t="s">
        <v>458</v>
      </c>
      <c r="G39" s="326"/>
      <c r="H39" s="121" t="s">
        <v>230</v>
      </c>
      <c r="I39" s="121" t="s">
        <v>379</v>
      </c>
      <c r="J39" s="121" t="s">
        <v>440</v>
      </c>
      <c r="K39" s="19"/>
      <c r="L39" s="19"/>
      <c r="M39" s="19"/>
    </row>
    <row r="40" spans="1:13" ht="39.75" customHeight="1" thickBot="1" x14ac:dyDescent="0.3">
      <c r="A40" s="437" t="s">
        <v>210</v>
      </c>
      <c r="B40" s="106" t="s">
        <v>204</v>
      </c>
      <c r="C40" s="106" t="s">
        <v>87</v>
      </c>
      <c r="D40" s="368" t="s">
        <v>89</v>
      </c>
      <c r="E40" s="326"/>
      <c r="F40" s="368" t="s">
        <v>91</v>
      </c>
      <c r="G40" s="326"/>
      <c r="H40" s="117" t="s">
        <v>93</v>
      </c>
      <c r="I40" s="118" t="s">
        <v>94</v>
      </c>
      <c r="J40" s="118" t="s">
        <v>96</v>
      </c>
      <c r="K40" s="19"/>
      <c r="L40" s="19"/>
      <c r="M40" s="19"/>
    </row>
    <row r="41" spans="1:13" ht="39.75" customHeight="1" x14ac:dyDescent="0.25">
      <c r="A41" s="324"/>
      <c r="B41" s="123">
        <v>248</v>
      </c>
      <c r="C41" s="125"/>
      <c r="D41" s="360"/>
      <c r="E41" s="340"/>
      <c r="F41" s="360"/>
      <c r="G41" s="326"/>
      <c r="H41" s="123"/>
      <c r="I41" s="124"/>
      <c r="J41" s="124"/>
      <c r="K41" s="19"/>
      <c r="L41" s="19"/>
      <c r="M41" s="19"/>
    </row>
    <row r="42" spans="1:13" ht="39.75" customHeight="1" x14ac:dyDescent="0.25">
      <c r="A42" s="437" t="s">
        <v>211</v>
      </c>
      <c r="B42" s="109" t="s">
        <v>204</v>
      </c>
      <c r="C42" s="106" t="s">
        <v>87</v>
      </c>
      <c r="D42" s="368" t="s">
        <v>89</v>
      </c>
      <c r="E42" s="326"/>
      <c r="F42" s="368" t="s">
        <v>91</v>
      </c>
      <c r="G42" s="326"/>
      <c r="H42" s="117" t="s">
        <v>93</v>
      </c>
      <c r="I42" s="118" t="s">
        <v>94</v>
      </c>
      <c r="J42" s="118" t="s">
        <v>96</v>
      </c>
      <c r="K42" s="19"/>
      <c r="L42" s="19"/>
      <c r="M42" s="19"/>
    </row>
    <row r="43" spans="1:13" ht="39.75" customHeight="1" x14ac:dyDescent="0.25">
      <c r="A43" s="324"/>
      <c r="B43" s="123">
        <v>248</v>
      </c>
      <c r="C43" s="125"/>
      <c r="D43" s="360"/>
      <c r="E43" s="340"/>
      <c r="F43" s="360"/>
      <c r="G43" s="326"/>
      <c r="H43" s="126"/>
      <c r="I43" s="123"/>
      <c r="J43" s="124"/>
      <c r="K43" s="19"/>
      <c r="L43" s="19"/>
      <c r="M43" s="19"/>
    </row>
    <row r="44" spans="1:13" ht="39.75" customHeight="1" x14ac:dyDescent="0.25">
      <c r="A44" s="437" t="s">
        <v>212</v>
      </c>
      <c r="B44" s="109" t="s">
        <v>204</v>
      </c>
      <c r="C44" s="106" t="s">
        <v>87</v>
      </c>
      <c r="D44" s="368" t="s">
        <v>89</v>
      </c>
      <c r="E44" s="326"/>
      <c r="F44" s="368" t="s">
        <v>91</v>
      </c>
      <c r="G44" s="326"/>
      <c r="H44" s="117" t="s">
        <v>93</v>
      </c>
      <c r="I44" s="118" t="s">
        <v>94</v>
      </c>
      <c r="J44" s="118" t="s">
        <v>96</v>
      </c>
      <c r="K44" s="19"/>
      <c r="L44" s="19"/>
      <c r="M44" s="19"/>
    </row>
    <row r="45" spans="1:13" ht="39.75" customHeight="1" x14ac:dyDescent="0.25">
      <c r="A45" s="324"/>
      <c r="B45" s="123">
        <v>248</v>
      </c>
      <c r="C45" s="125"/>
      <c r="D45" s="360"/>
      <c r="E45" s="326"/>
      <c r="F45" s="360"/>
      <c r="G45" s="326"/>
      <c r="H45" s="123"/>
      <c r="I45" s="123"/>
      <c r="J45" s="123"/>
      <c r="K45" s="19"/>
      <c r="L45" s="19"/>
      <c r="M45" s="19"/>
    </row>
    <row r="46" spans="1:13" ht="39.75" customHeight="1" x14ac:dyDescent="0.25">
      <c r="A46" s="437" t="s">
        <v>213</v>
      </c>
      <c r="B46" s="109" t="s">
        <v>204</v>
      </c>
      <c r="C46" s="106" t="s">
        <v>87</v>
      </c>
      <c r="D46" s="368" t="s">
        <v>89</v>
      </c>
      <c r="E46" s="326"/>
      <c r="F46" s="368" t="s">
        <v>91</v>
      </c>
      <c r="G46" s="326"/>
      <c r="H46" s="117" t="s">
        <v>93</v>
      </c>
      <c r="I46" s="118" t="s">
        <v>94</v>
      </c>
      <c r="J46" s="118" t="s">
        <v>96</v>
      </c>
      <c r="K46" s="19"/>
      <c r="L46" s="19"/>
      <c r="M46" s="19"/>
    </row>
    <row r="47" spans="1:13" ht="39.75" customHeight="1" x14ac:dyDescent="0.25">
      <c r="A47" s="324"/>
      <c r="B47" s="123">
        <v>330</v>
      </c>
      <c r="C47" s="125"/>
      <c r="D47" s="360"/>
      <c r="E47" s="326"/>
      <c r="F47" s="360"/>
      <c r="G47" s="326"/>
      <c r="H47" s="123"/>
      <c r="I47" s="124"/>
      <c r="J47" s="124"/>
      <c r="K47" s="19"/>
      <c r="L47" s="19"/>
      <c r="M47" s="19"/>
    </row>
    <row r="48" spans="1:13" ht="39.75" customHeight="1" x14ac:dyDescent="0.25">
      <c r="A48" s="437" t="s">
        <v>214</v>
      </c>
      <c r="B48" s="109" t="s">
        <v>204</v>
      </c>
      <c r="C48" s="106" t="s">
        <v>87</v>
      </c>
      <c r="D48" s="368" t="s">
        <v>89</v>
      </c>
      <c r="E48" s="326"/>
      <c r="F48" s="368" t="s">
        <v>91</v>
      </c>
      <c r="G48" s="326"/>
      <c r="H48" s="117" t="s">
        <v>93</v>
      </c>
      <c r="I48" s="118" t="s">
        <v>94</v>
      </c>
      <c r="J48" s="118" t="s">
        <v>96</v>
      </c>
      <c r="K48" s="19"/>
      <c r="L48" s="19"/>
      <c r="M48" s="19"/>
    </row>
    <row r="49" spans="1:13" ht="39.75" customHeight="1" x14ac:dyDescent="0.25">
      <c r="A49" s="324"/>
      <c r="B49" s="123">
        <v>330</v>
      </c>
      <c r="C49" s="125"/>
      <c r="D49" s="360"/>
      <c r="E49" s="326"/>
      <c r="F49" s="447"/>
      <c r="G49" s="340"/>
      <c r="H49" s="123"/>
      <c r="I49" s="123"/>
      <c r="J49" s="123"/>
      <c r="K49" s="19"/>
      <c r="L49" s="19"/>
      <c r="M49" s="19"/>
    </row>
    <row r="50" spans="1:13" ht="39.75" customHeight="1" x14ac:dyDescent="0.25">
      <c r="A50" s="437" t="s">
        <v>215</v>
      </c>
      <c r="B50" s="109" t="s">
        <v>204</v>
      </c>
      <c r="C50" s="106" t="s">
        <v>87</v>
      </c>
      <c r="D50" s="368" t="s">
        <v>89</v>
      </c>
      <c r="E50" s="326"/>
      <c r="F50" s="368" t="s">
        <v>91</v>
      </c>
      <c r="G50" s="326"/>
      <c r="H50" s="117" t="s">
        <v>93</v>
      </c>
      <c r="I50" s="118" t="s">
        <v>94</v>
      </c>
      <c r="J50" s="118" t="s">
        <v>96</v>
      </c>
      <c r="K50" s="19"/>
      <c r="L50" s="19"/>
      <c r="M50" s="19"/>
    </row>
    <row r="51" spans="1:13" ht="39.75" customHeight="1" x14ac:dyDescent="0.25">
      <c r="A51" s="324"/>
      <c r="B51" s="123">
        <v>300</v>
      </c>
      <c r="C51" s="125"/>
      <c r="D51" s="360"/>
      <c r="E51" s="326"/>
      <c r="F51" s="360"/>
      <c r="G51" s="326"/>
      <c r="H51" s="123"/>
      <c r="I51" s="123"/>
      <c r="J51" s="123"/>
      <c r="K51" s="19"/>
      <c r="L51" s="19"/>
      <c r="M51" s="19"/>
    </row>
    <row r="52" spans="1:13" ht="13.5" customHeight="1" x14ac:dyDescent="0.25">
      <c r="A52" s="19"/>
      <c r="B52" s="19">
        <f>SUM(B31:B51)</f>
        <v>2202</v>
      </c>
      <c r="C52" s="19"/>
      <c r="D52" s="19"/>
      <c r="E52" s="19"/>
      <c r="F52" s="19"/>
      <c r="G52" s="19"/>
      <c r="H52" s="19"/>
      <c r="I52" s="19"/>
      <c r="J52" s="19"/>
      <c r="K52" s="19"/>
      <c r="L52" s="19"/>
      <c r="M52" s="19"/>
    </row>
    <row r="53" spans="1:13" ht="13.5" customHeight="1" x14ac:dyDescent="0.25">
      <c r="A53" s="128" t="s">
        <v>262</v>
      </c>
      <c r="B53" s="19"/>
      <c r="C53" s="19"/>
      <c r="D53" s="19"/>
      <c r="E53" s="19"/>
      <c r="F53" s="19"/>
      <c r="G53" s="19"/>
      <c r="H53" s="19"/>
      <c r="I53" s="19"/>
      <c r="J53" s="19"/>
      <c r="K53" s="19"/>
      <c r="L53" s="19"/>
      <c r="M53" s="19"/>
    </row>
    <row r="54" spans="1:13" ht="18" customHeight="1" x14ac:dyDescent="0.25">
      <c r="A54" s="129"/>
      <c r="B54" s="19"/>
      <c r="C54" s="19"/>
      <c r="D54" s="19"/>
      <c r="E54" s="19"/>
      <c r="F54" s="19"/>
      <c r="G54" s="19"/>
      <c r="H54" s="19"/>
      <c r="I54" s="19"/>
      <c r="J54" s="19"/>
      <c r="K54" s="19"/>
      <c r="L54" s="19"/>
      <c r="M54" s="19"/>
    </row>
    <row r="55" spans="1:13" ht="27.6" customHeight="1" x14ac:dyDescent="0.25">
      <c r="A55" s="445" t="s">
        <v>263</v>
      </c>
      <c r="B55" s="130" t="s">
        <v>169</v>
      </c>
      <c r="C55" s="130" t="s">
        <v>171</v>
      </c>
      <c r="D55" s="130" t="s">
        <v>172</v>
      </c>
      <c r="E55" s="130" t="s">
        <v>173</v>
      </c>
      <c r="F55" s="130" t="s">
        <v>175</v>
      </c>
      <c r="G55" s="130" t="s">
        <v>176</v>
      </c>
      <c r="H55" s="130" t="s">
        <v>177</v>
      </c>
      <c r="I55" s="130" t="s">
        <v>178</v>
      </c>
      <c r="J55" s="130" t="s">
        <v>180</v>
      </c>
      <c r="K55" s="130" t="s">
        <v>181</v>
      </c>
      <c r="L55" s="130" t="s">
        <v>182</v>
      </c>
      <c r="M55" s="130" t="s">
        <v>183</v>
      </c>
    </row>
    <row r="56" spans="1:13" ht="24.75" customHeight="1" x14ac:dyDescent="0.25">
      <c r="A56" s="446"/>
      <c r="B56" s="131">
        <v>0</v>
      </c>
      <c r="C56" s="131">
        <v>0</v>
      </c>
      <c r="D56" s="131">
        <f>+C33</f>
        <v>1090</v>
      </c>
      <c r="E56" s="131">
        <f>+C35</f>
        <v>241</v>
      </c>
      <c r="F56" s="131">
        <f>+C37</f>
        <v>237</v>
      </c>
      <c r="G56" s="131">
        <v>40</v>
      </c>
      <c r="H56" s="131"/>
      <c r="I56" s="131"/>
      <c r="J56" s="131"/>
      <c r="K56" s="131"/>
      <c r="L56" s="131"/>
      <c r="M56" s="131"/>
    </row>
    <row r="57" spans="1:13" ht="12.75" customHeight="1" x14ac:dyDescent="0.25">
      <c r="A57" s="19"/>
      <c r="B57" s="19"/>
      <c r="C57" s="19"/>
      <c r="D57" s="19"/>
      <c r="E57" s="19"/>
      <c r="F57" s="19"/>
      <c r="G57" s="19"/>
      <c r="H57" s="19"/>
      <c r="I57" s="19"/>
      <c r="J57" s="57"/>
      <c r="K57" s="57"/>
      <c r="L57" s="57"/>
      <c r="M57" s="57"/>
    </row>
    <row r="58" spans="1:13" ht="13.5" customHeight="1" x14ac:dyDescent="0.25">
      <c r="A58" s="19"/>
      <c r="B58" s="19"/>
      <c r="C58" s="19"/>
      <c r="D58" s="19"/>
      <c r="E58" s="19"/>
      <c r="F58" s="19"/>
      <c r="G58" s="19"/>
      <c r="H58" s="19"/>
      <c r="I58" s="19"/>
      <c r="J58" s="19"/>
      <c r="K58" s="19"/>
      <c r="L58" s="19"/>
      <c r="M58" s="19"/>
    </row>
    <row r="59" spans="1:13" ht="44.25" customHeight="1" x14ac:dyDescent="0.25">
      <c r="A59" s="132" t="s">
        <v>264</v>
      </c>
      <c r="B59" s="133" t="s">
        <v>265</v>
      </c>
      <c r="C59" s="134" t="e" vm="1">
        <v>#VALUE!</v>
      </c>
      <c r="D59" s="135" t="s">
        <v>266</v>
      </c>
      <c r="E59" s="133" t="s">
        <v>265</v>
      </c>
      <c r="F59" s="134"/>
      <c r="G59" s="135" t="s">
        <v>267</v>
      </c>
      <c r="H59" s="133" t="s">
        <v>268</v>
      </c>
      <c r="I59" s="42"/>
      <c r="J59" s="124"/>
      <c r="K59" s="19"/>
      <c r="L59" s="19"/>
      <c r="M59" s="19"/>
    </row>
    <row r="60" spans="1:13" ht="13.5" customHeight="1" x14ac:dyDescent="0.25">
      <c r="A60" s="136"/>
      <c r="B60" s="133" t="s">
        <v>269</v>
      </c>
      <c r="C60" s="134" t="s">
        <v>270</v>
      </c>
      <c r="D60" s="137"/>
      <c r="E60" s="133" t="s">
        <v>269</v>
      </c>
      <c r="F60" s="134" t="s">
        <v>378</v>
      </c>
      <c r="G60" s="137"/>
      <c r="H60" s="133" t="s">
        <v>272</v>
      </c>
      <c r="I60" s="138"/>
      <c r="J60" s="124"/>
      <c r="K60" s="19"/>
      <c r="L60" s="19"/>
      <c r="M60" s="19"/>
    </row>
    <row r="61" spans="1:13" ht="13.5" customHeight="1" x14ac:dyDescent="0.25">
      <c r="A61" s="136"/>
      <c r="B61" s="133" t="s">
        <v>273</v>
      </c>
      <c r="C61" s="134"/>
      <c r="D61" s="137"/>
      <c r="E61" s="133" t="s">
        <v>273</v>
      </c>
      <c r="F61" s="134" t="s">
        <v>377</v>
      </c>
      <c r="G61" s="137"/>
      <c r="H61" s="133" t="s">
        <v>274</v>
      </c>
      <c r="I61" s="138"/>
      <c r="J61" s="124"/>
      <c r="K61" s="19"/>
      <c r="L61" s="19"/>
      <c r="M61" s="19"/>
    </row>
    <row r="62" spans="1:13" ht="39.75" customHeight="1" x14ac:dyDescent="0.25">
      <c r="A62" s="136"/>
      <c r="B62" s="133" t="s">
        <v>265</v>
      </c>
      <c r="C62" s="134"/>
      <c r="D62" s="137"/>
      <c r="E62" s="133" t="s">
        <v>265</v>
      </c>
      <c r="F62" s="134"/>
      <c r="G62" s="137"/>
      <c r="H62" s="133" t="s">
        <v>268</v>
      </c>
      <c r="I62" s="42"/>
      <c r="J62" s="124"/>
      <c r="K62" s="19"/>
      <c r="L62" s="19"/>
      <c r="M62" s="19"/>
    </row>
    <row r="63" spans="1:13" ht="13.5" customHeight="1" x14ac:dyDescent="0.25">
      <c r="A63" s="136"/>
      <c r="B63" s="133" t="s">
        <v>269</v>
      </c>
      <c r="C63" s="134"/>
      <c r="D63" s="137"/>
      <c r="E63" s="133" t="s">
        <v>269</v>
      </c>
      <c r="F63" s="134" t="s">
        <v>271</v>
      </c>
      <c r="G63" s="137"/>
      <c r="H63" s="133" t="s">
        <v>272</v>
      </c>
      <c r="I63" s="42"/>
      <c r="J63" s="124"/>
      <c r="K63" s="19"/>
      <c r="L63" s="19"/>
      <c r="M63" s="19"/>
    </row>
    <row r="64" spans="1:13" ht="34.5" customHeight="1" x14ac:dyDescent="0.25">
      <c r="A64" s="139"/>
      <c r="B64" s="133" t="s">
        <v>273</v>
      </c>
      <c r="C64" s="134"/>
      <c r="D64" s="140"/>
      <c r="E64" s="133" t="s">
        <v>273</v>
      </c>
      <c r="F64" s="141" t="s">
        <v>367</v>
      </c>
      <c r="G64" s="140"/>
      <c r="H64" s="133" t="s">
        <v>274</v>
      </c>
      <c r="I64" s="42"/>
      <c r="J64" s="124"/>
      <c r="K64" s="19"/>
      <c r="L64" s="19"/>
      <c r="M64" s="19"/>
    </row>
  </sheetData>
  <protectedRanges>
    <protectedRange sqref="D35:E35" name="Rango1"/>
  </protectedRanges>
  <mergeCells count="87">
    <mergeCell ref="D31:E31"/>
    <mergeCell ref="D32:E32"/>
    <mergeCell ref="D33:E33"/>
    <mergeCell ref="D28:E28"/>
    <mergeCell ref="F28:G28"/>
    <mergeCell ref="D29:E29"/>
    <mergeCell ref="F29:G29"/>
    <mergeCell ref="D30:E30"/>
    <mergeCell ref="F30:G30"/>
    <mergeCell ref="F31:G31"/>
    <mergeCell ref="D36:E36"/>
    <mergeCell ref="D37:E37"/>
    <mergeCell ref="D38:E38"/>
    <mergeCell ref="F32:G32"/>
    <mergeCell ref="F33:G33"/>
    <mergeCell ref="D34:E34"/>
    <mergeCell ref="F34:G34"/>
    <mergeCell ref="D35:E35"/>
    <mergeCell ref="F35:G35"/>
    <mergeCell ref="F36:G36"/>
    <mergeCell ref="F44:G44"/>
    <mergeCell ref="D41:E41"/>
    <mergeCell ref="D42:E42"/>
    <mergeCell ref="F37:G37"/>
    <mergeCell ref="F38:G38"/>
    <mergeCell ref="D39:E39"/>
    <mergeCell ref="F39:G39"/>
    <mergeCell ref="D40:E40"/>
    <mergeCell ref="F40:G40"/>
    <mergeCell ref="F41:G41"/>
    <mergeCell ref="F42:G42"/>
    <mergeCell ref="A48:A49"/>
    <mergeCell ref="A50:A51"/>
    <mergeCell ref="A55:A56"/>
    <mergeCell ref="D50:E50"/>
    <mergeCell ref="F50:G50"/>
    <mergeCell ref="D51:E51"/>
    <mergeCell ref="F51:G51"/>
    <mergeCell ref="D48:E48"/>
    <mergeCell ref="F48:G48"/>
    <mergeCell ref="D49:E49"/>
    <mergeCell ref="F49:G49"/>
    <mergeCell ref="J3:L3"/>
    <mergeCell ref="J4:L4"/>
    <mergeCell ref="A1:A4"/>
    <mergeCell ref="B1:H1"/>
    <mergeCell ref="J1:L1"/>
    <mergeCell ref="B2:H2"/>
    <mergeCell ref="J2:L2"/>
    <mergeCell ref="B3:H3"/>
    <mergeCell ref="B4:H4"/>
    <mergeCell ref="J7:J10"/>
    <mergeCell ref="A12:A14"/>
    <mergeCell ref="A16:B18"/>
    <mergeCell ref="D16:F16"/>
    <mergeCell ref="A22:J22"/>
    <mergeCell ref="D17:F17"/>
    <mergeCell ref="D18:F18"/>
    <mergeCell ref="A7:A10"/>
    <mergeCell ref="B7:H10"/>
    <mergeCell ref="I7:I10"/>
    <mergeCell ref="B23:D23"/>
    <mergeCell ref="H23:J23"/>
    <mergeCell ref="B24:J24"/>
    <mergeCell ref="H25:J25"/>
    <mergeCell ref="H26:J26"/>
    <mergeCell ref="B27:J27"/>
    <mergeCell ref="A44:A45"/>
    <mergeCell ref="A46:A47"/>
    <mergeCell ref="D47:E47"/>
    <mergeCell ref="F47:G47"/>
    <mergeCell ref="A36:A37"/>
    <mergeCell ref="A38:A39"/>
    <mergeCell ref="F45:G45"/>
    <mergeCell ref="D45:E45"/>
    <mergeCell ref="D46:E46"/>
    <mergeCell ref="F46:G46"/>
    <mergeCell ref="A40:A41"/>
    <mergeCell ref="A42:A43"/>
    <mergeCell ref="D43:E43"/>
    <mergeCell ref="F43:G43"/>
    <mergeCell ref="D44:E44"/>
    <mergeCell ref="A25:A26"/>
    <mergeCell ref="A28:A29"/>
    <mergeCell ref="A30:A31"/>
    <mergeCell ref="A32:A33"/>
    <mergeCell ref="A34:A35"/>
  </mergeCells>
  <dataValidations disablePrompts="1" count="1">
    <dataValidation type="list" allowBlank="1" showErrorMessage="1" sqref="H26" xr:uid="{00000000-0002-0000-0500-000000000000}">
      <formula1>#REF!</formula1>
    </dataValidation>
  </dataValidations>
  <pageMargins left="0.25" right="0.25" top="0.75" bottom="0.75" header="0" footer="0"/>
  <pageSetup scale="29"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8CCE4"/>
    <pageSetUpPr fitToPage="1"/>
  </sheetPr>
  <dimension ref="A1:O41"/>
  <sheetViews>
    <sheetView showGridLines="0" view="pageBreakPreview" topLeftCell="F18" zoomScaleNormal="100" zoomScaleSheetLayoutView="100" workbookViewId="0">
      <selection activeCell="K23" sqref="K23:K24"/>
    </sheetView>
  </sheetViews>
  <sheetFormatPr baseColWidth="10" defaultColWidth="14.42578125" defaultRowHeight="15" customHeight="1" x14ac:dyDescent="0.25"/>
  <cols>
    <col min="1" max="1" width="49.7109375" customWidth="1"/>
    <col min="2" max="2" width="44.85546875" customWidth="1"/>
    <col min="3" max="13" width="35.7109375" customWidth="1"/>
    <col min="14" max="15" width="18.140625" customWidth="1"/>
    <col min="16" max="26" width="10.85546875" customWidth="1"/>
  </cols>
  <sheetData>
    <row r="1" spans="1:15" ht="32.25" customHeight="1" x14ac:dyDescent="0.25">
      <c r="A1" s="371"/>
      <c r="B1" s="373" t="s">
        <v>160</v>
      </c>
      <c r="C1" s="374"/>
      <c r="D1" s="374"/>
      <c r="E1" s="374"/>
      <c r="F1" s="374"/>
      <c r="G1" s="374"/>
      <c r="H1" s="374"/>
      <c r="I1" s="363"/>
      <c r="J1" s="375" t="s">
        <v>161</v>
      </c>
      <c r="K1" s="340"/>
      <c r="L1" s="326"/>
      <c r="M1" s="19"/>
      <c r="N1" s="19"/>
      <c r="O1" s="19"/>
    </row>
    <row r="2" spans="1:15" ht="30.75" customHeight="1" x14ac:dyDescent="0.25">
      <c r="A2" s="372"/>
      <c r="B2" s="376" t="s">
        <v>162</v>
      </c>
      <c r="C2" s="377"/>
      <c r="D2" s="377"/>
      <c r="E2" s="377"/>
      <c r="F2" s="377"/>
      <c r="G2" s="377"/>
      <c r="H2" s="377"/>
      <c r="I2" s="378"/>
      <c r="J2" s="375" t="s">
        <v>163</v>
      </c>
      <c r="K2" s="340"/>
      <c r="L2" s="326"/>
      <c r="M2" s="19"/>
      <c r="N2" s="19"/>
      <c r="O2" s="19"/>
    </row>
    <row r="3" spans="1:15" ht="24" customHeight="1" x14ac:dyDescent="0.25">
      <c r="A3" s="372"/>
      <c r="B3" s="376" t="s">
        <v>0</v>
      </c>
      <c r="C3" s="377"/>
      <c r="D3" s="377"/>
      <c r="E3" s="377"/>
      <c r="F3" s="377"/>
      <c r="G3" s="377"/>
      <c r="H3" s="377"/>
      <c r="I3" s="378"/>
      <c r="J3" s="375" t="s">
        <v>164</v>
      </c>
      <c r="K3" s="340"/>
      <c r="L3" s="326"/>
      <c r="M3" s="19"/>
      <c r="N3" s="19"/>
      <c r="O3" s="19"/>
    </row>
    <row r="4" spans="1:15" ht="21.75" customHeight="1" x14ac:dyDescent="0.25">
      <c r="A4" s="364"/>
      <c r="B4" s="379" t="s">
        <v>278</v>
      </c>
      <c r="C4" s="380"/>
      <c r="D4" s="380"/>
      <c r="E4" s="380"/>
      <c r="F4" s="380"/>
      <c r="G4" s="380"/>
      <c r="H4" s="380"/>
      <c r="I4" s="346"/>
      <c r="J4" s="375" t="s">
        <v>279</v>
      </c>
      <c r="K4" s="340"/>
      <c r="L4" s="326"/>
      <c r="M4" s="19"/>
      <c r="N4" s="19"/>
      <c r="O4" s="19"/>
    </row>
    <row r="5" spans="1:15" ht="21.75" customHeight="1" x14ac:dyDescent="0.25">
      <c r="A5" s="20"/>
      <c r="B5" s="21"/>
      <c r="C5" s="21"/>
      <c r="D5" s="21"/>
      <c r="E5" s="21"/>
      <c r="F5" s="21"/>
      <c r="G5" s="21"/>
      <c r="H5" s="21"/>
      <c r="I5" s="21"/>
      <c r="J5" s="22"/>
      <c r="K5" s="22"/>
      <c r="L5" s="22"/>
      <c r="M5" s="19"/>
      <c r="N5" s="19"/>
      <c r="O5" s="19"/>
    </row>
    <row r="6" spans="1:15" ht="39.75" customHeight="1" x14ac:dyDescent="0.25">
      <c r="A6" s="23" t="s">
        <v>167</v>
      </c>
      <c r="B6" s="359" t="s">
        <v>225</v>
      </c>
      <c r="C6" s="340"/>
      <c r="D6" s="340"/>
      <c r="E6" s="340"/>
      <c r="F6" s="340"/>
      <c r="G6" s="340"/>
      <c r="H6" s="340"/>
      <c r="I6" s="326"/>
      <c r="J6" s="144" t="s">
        <v>168</v>
      </c>
      <c r="K6" s="479">
        <v>2024110010309</v>
      </c>
      <c r="L6" s="326"/>
      <c r="M6" s="476"/>
      <c r="N6" s="377"/>
      <c r="O6" s="377"/>
    </row>
    <row r="7" spans="1:15" ht="21.75" customHeight="1" x14ac:dyDescent="0.25">
      <c r="A7" s="20"/>
      <c r="B7" s="21"/>
      <c r="C7" s="21"/>
      <c r="D7" s="21"/>
      <c r="E7" s="21"/>
      <c r="F7" s="21"/>
      <c r="G7" s="21"/>
      <c r="H7" s="21"/>
      <c r="I7" s="21"/>
      <c r="J7" s="21"/>
      <c r="K7" s="21"/>
      <c r="L7" s="21"/>
      <c r="M7" s="22"/>
      <c r="N7" s="22"/>
      <c r="O7" s="22"/>
    </row>
    <row r="8" spans="1:15" ht="21.75" customHeight="1" x14ac:dyDescent="0.25">
      <c r="A8" s="477" t="s">
        <v>6</v>
      </c>
      <c r="B8" s="24" t="s">
        <v>169</v>
      </c>
      <c r="C8" s="25"/>
      <c r="D8" s="24" t="s">
        <v>171</v>
      </c>
      <c r="E8" s="25"/>
      <c r="F8" s="24" t="s">
        <v>172</v>
      </c>
      <c r="G8" s="145"/>
      <c r="H8" s="24" t="s">
        <v>173</v>
      </c>
      <c r="I8" s="145"/>
      <c r="J8" s="478" t="s">
        <v>8</v>
      </c>
      <c r="K8" s="27" t="s">
        <v>174</v>
      </c>
      <c r="L8" s="146"/>
      <c r="M8" s="476"/>
      <c r="N8" s="377"/>
      <c r="O8" s="377"/>
    </row>
    <row r="9" spans="1:15" ht="21.75" customHeight="1" x14ac:dyDescent="0.25">
      <c r="A9" s="383"/>
      <c r="B9" s="28" t="s">
        <v>175</v>
      </c>
      <c r="C9" s="29" t="s">
        <v>170</v>
      </c>
      <c r="D9" s="24" t="s">
        <v>176</v>
      </c>
      <c r="E9" s="30"/>
      <c r="F9" s="24" t="s">
        <v>177</v>
      </c>
      <c r="G9" s="30"/>
      <c r="H9" s="24" t="s">
        <v>178</v>
      </c>
      <c r="I9" s="26"/>
      <c r="J9" s="383"/>
      <c r="K9" s="27" t="s">
        <v>179</v>
      </c>
      <c r="L9" s="146"/>
      <c r="M9" s="476"/>
      <c r="N9" s="377"/>
      <c r="O9" s="377"/>
    </row>
    <row r="10" spans="1:15" ht="21.75" customHeight="1" x14ac:dyDescent="0.25">
      <c r="A10" s="324"/>
      <c r="B10" s="24" t="s">
        <v>180</v>
      </c>
      <c r="C10" s="25"/>
      <c r="D10" s="24" t="s">
        <v>181</v>
      </c>
      <c r="E10" s="30"/>
      <c r="F10" s="24" t="s">
        <v>182</v>
      </c>
      <c r="G10" s="30"/>
      <c r="H10" s="24" t="s">
        <v>183</v>
      </c>
      <c r="I10" s="26"/>
      <c r="J10" s="324"/>
      <c r="K10" s="27" t="s">
        <v>184</v>
      </c>
      <c r="L10" s="103" t="s">
        <v>170</v>
      </c>
      <c r="M10" s="476"/>
      <c r="N10" s="377"/>
      <c r="O10" s="377"/>
    </row>
    <row r="11" spans="1:15" ht="13.5" customHeight="1" x14ac:dyDescent="0.25">
      <c r="A11" s="19"/>
      <c r="B11" s="19"/>
      <c r="C11" s="19"/>
      <c r="D11" s="19"/>
      <c r="E11" s="19"/>
      <c r="F11" s="19"/>
      <c r="G11" s="19"/>
      <c r="H11" s="19"/>
      <c r="I11" s="19"/>
      <c r="J11" s="19"/>
      <c r="K11" s="19"/>
      <c r="L11" s="19"/>
      <c r="M11" s="19"/>
      <c r="N11" s="19"/>
      <c r="O11" s="19"/>
    </row>
    <row r="12" spans="1:15" ht="31.5" customHeight="1" x14ac:dyDescent="0.25">
      <c r="A12" s="464" t="s">
        <v>280</v>
      </c>
      <c r="B12" s="340"/>
      <c r="C12" s="340"/>
      <c r="D12" s="340"/>
      <c r="E12" s="340"/>
      <c r="F12" s="340"/>
      <c r="G12" s="340"/>
      <c r="H12" s="340"/>
      <c r="I12" s="340"/>
      <c r="J12" s="340"/>
      <c r="K12" s="340"/>
      <c r="L12" s="326"/>
      <c r="M12" s="19"/>
      <c r="N12" s="19"/>
      <c r="O12" s="19"/>
    </row>
    <row r="13" spans="1:15" ht="31.5" customHeight="1" x14ac:dyDescent="0.25">
      <c r="A13" s="470" t="s">
        <v>281</v>
      </c>
      <c r="B13" s="466" t="s">
        <v>102</v>
      </c>
      <c r="C13" s="468" t="s">
        <v>13</v>
      </c>
      <c r="D13" s="473" t="s">
        <v>203</v>
      </c>
      <c r="E13" s="474"/>
      <c r="F13" s="475"/>
      <c r="G13" s="473" t="s">
        <v>205</v>
      </c>
      <c r="H13" s="474"/>
      <c r="I13" s="475"/>
      <c r="J13" s="368" t="s">
        <v>206</v>
      </c>
      <c r="K13" s="340"/>
      <c r="L13" s="326"/>
      <c r="M13" s="19"/>
      <c r="N13" s="19"/>
      <c r="O13" s="19"/>
    </row>
    <row r="14" spans="1:15" ht="31.5" customHeight="1" thickBot="1" x14ac:dyDescent="0.3">
      <c r="A14" s="471"/>
      <c r="B14" s="467"/>
      <c r="C14" s="469"/>
      <c r="D14" s="147" t="s">
        <v>26</v>
      </c>
      <c r="E14" s="148" t="s">
        <v>28</v>
      </c>
      <c r="F14" s="149" t="s">
        <v>107</v>
      </c>
      <c r="G14" s="147" t="s">
        <v>26</v>
      </c>
      <c r="H14" s="148" t="s">
        <v>28</v>
      </c>
      <c r="I14" s="149" t="s">
        <v>107</v>
      </c>
      <c r="J14" s="147" t="s">
        <v>26</v>
      </c>
      <c r="K14" s="148" t="s">
        <v>28</v>
      </c>
      <c r="L14" s="149" t="s">
        <v>107</v>
      </c>
      <c r="M14" s="19"/>
      <c r="N14" s="19"/>
      <c r="O14" s="19"/>
    </row>
    <row r="15" spans="1:15" ht="91.5" customHeight="1" x14ac:dyDescent="0.25">
      <c r="A15" s="150" t="s">
        <v>282</v>
      </c>
      <c r="B15" s="151" t="s">
        <v>186</v>
      </c>
      <c r="C15" s="458" t="s">
        <v>283</v>
      </c>
      <c r="D15" s="460">
        <f>+ACTIVIDAD_1!B25+ACTIVIDAD_2!B25</f>
        <v>10358333601</v>
      </c>
      <c r="E15" s="462">
        <f>+ACTIVIDAD_1!B26+ACTIVIDAD_2!B26</f>
        <v>0</v>
      </c>
      <c r="F15" s="463">
        <v>29</v>
      </c>
      <c r="G15" s="460">
        <f>+ACTIVIDAD_1!C25+ACTIVIDAD_2!C25</f>
        <v>40455355</v>
      </c>
      <c r="H15" s="462">
        <f>+ACTIVIDAD_1!C26+ACTIVIDAD_2!C26</f>
        <v>221297386</v>
      </c>
      <c r="I15" s="463">
        <v>29</v>
      </c>
      <c r="J15" s="460">
        <f>+ACTIVIDAD_1!D25+ACTIVIDAD_2!D25</f>
        <v>-16182729</v>
      </c>
      <c r="K15" s="462">
        <f>+ACTIVIDAD_1!D26+ACTIVIDAD_2!D26</f>
        <v>697158872</v>
      </c>
      <c r="L15" s="463">
        <v>29</v>
      </c>
      <c r="M15" s="19"/>
      <c r="N15" s="19"/>
      <c r="O15" s="19"/>
    </row>
    <row r="16" spans="1:15" ht="91.5" customHeight="1" x14ac:dyDescent="0.25">
      <c r="A16" s="152" t="s">
        <v>282</v>
      </c>
      <c r="B16" s="153" t="s">
        <v>226</v>
      </c>
      <c r="C16" s="459"/>
      <c r="D16" s="461"/>
      <c r="E16" s="318"/>
      <c r="F16" s="459"/>
      <c r="G16" s="461"/>
      <c r="H16" s="318"/>
      <c r="I16" s="459"/>
      <c r="J16" s="461"/>
      <c r="K16" s="318"/>
      <c r="L16" s="459"/>
      <c r="M16" s="19"/>
      <c r="N16" s="19"/>
      <c r="O16" s="19"/>
    </row>
    <row r="17" spans="1:12" ht="90" customHeight="1" thickBot="1" x14ac:dyDescent="0.3">
      <c r="A17" s="154" t="s">
        <v>284</v>
      </c>
      <c r="B17" s="155" t="s">
        <v>236</v>
      </c>
      <c r="C17" s="156" t="s">
        <v>237</v>
      </c>
      <c r="D17" s="52">
        <f>+ACTIVIDAD_3!B25</f>
        <v>1947793370</v>
      </c>
      <c r="E17" s="157">
        <f>+ACTIVIDAD_3!B26</f>
        <v>0</v>
      </c>
      <c r="F17" s="158">
        <v>0</v>
      </c>
      <c r="G17" s="52" t="str">
        <f>+ACTIVIDAD_3!C25</f>
        <v xml:space="preserve">-   </v>
      </c>
      <c r="H17" s="157">
        <f>+ACTIVIDAD_3!C26</f>
        <v>71289167</v>
      </c>
      <c r="I17" s="159"/>
      <c r="J17" s="52">
        <f>+ACTIVIDAD_3!D25</f>
        <v>-824000</v>
      </c>
      <c r="K17" s="157">
        <f>+ACTIVIDAD_3!D26</f>
        <v>181989999</v>
      </c>
      <c r="L17" s="159">
        <f>+'META_PDD 2056'!C33</f>
        <v>1090</v>
      </c>
    </row>
    <row r="18" spans="1:12" ht="16.5" customHeight="1" x14ac:dyDescent="0.25">
      <c r="A18" s="54"/>
      <c r="B18" s="54"/>
      <c r="C18" s="54"/>
      <c r="D18" s="54"/>
      <c r="E18" s="54"/>
      <c r="F18" s="54"/>
      <c r="G18" s="54"/>
      <c r="H18" s="54"/>
      <c r="I18" s="54"/>
      <c r="J18" s="54"/>
      <c r="K18" s="54"/>
      <c r="L18" s="54"/>
    </row>
    <row r="19" spans="1:12" ht="15" customHeight="1" x14ac:dyDescent="0.25">
      <c r="A19" s="19"/>
      <c r="B19" s="19"/>
      <c r="C19" s="19"/>
      <c r="D19" s="19"/>
      <c r="E19" s="19"/>
      <c r="F19" s="19"/>
      <c r="G19" s="19"/>
      <c r="H19" s="19"/>
      <c r="I19" s="19"/>
      <c r="J19" s="19"/>
      <c r="K19" s="19"/>
      <c r="L19" s="19"/>
    </row>
    <row r="20" spans="1:12" ht="34.5" customHeight="1" x14ac:dyDescent="0.25">
      <c r="A20" s="464" t="s">
        <v>285</v>
      </c>
      <c r="B20" s="340"/>
      <c r="C20" s="340"/>
      <c r="D20" s="340"/>
      <c r="E20" s="340"/>
      <c r="F20" s="340"/>
      <c r="G20" s="340"/>
      <c r="H20" s="340"/>
      <c r="I20" s="340"/>
      <c r="J20" s="340"/>
      <c r="K20" s="340"/>
      <c r="L20" s="326"/>
    </row>
    <row r="21" spans="1:12" ht="34.5" customHeight="1" x14ac:dyDescent="0.25">
      <c r="A21" s="470" t="s">
        <v>281</v>
      </c>
      <c r="B21" s="466" t="s">
        <v>102</v>
      </c>
      <c r="C21" s="468" t="s">
        <v>13</v>
      </c>
      <c r="D21" s="473" t="s">
        <v>207</v>
      </c>
      <c r="E21" s="474"/>
      <c r="F21" s="475"/>
      <c r="G21" s="473" t="s">
        <v>208</v>
      </c>
      <c r="H21" s="474"/>
      <c r="I21" s="475"/>
      <c r="J21" s="473" t="s">
        <v>209</v>
      </c>
      <c r="K21" s="474"/>
      <c r="L21" s="475"/>
    </row>
    <row r="22" spans="1:12" ht="34.5" customHeight="1" thickBot="1" x14ac:dyDescent="0.3">
      <c r="A22" s="471"/>
      <c r="B22" s="467"/>
      <c r="C22" s="469"/>
      <c r="D22" s="147" t="s">
        <v>26</v>
      </c>
      <c r="E22" s="148" t="s">
        <v>28</v>
      </c>
      <c r="F22" s="149" t="s">
        <v>107</v>
      </c>
      <c r="G22" s="147" t="s">
        <v>26</v>
      </c>
      <c r="H22" s="148" t="s">
        <v>28</v>
      </c>
      <c r="I22" s="149" t="s">
        <v>107</v>
      </c>
      <c r="J22" s="147" t="s">
        <v>26</v>
      </c>
      <c r="K22" s="148" t="s">
        <v>28</v>
      </c>
      <c r="L22" s="149" t="s">
        <v>107</v>
      </c>
    </row>
    <row r="23" spans="1:12" ht="90" customHeight="1" x14ac:dyDescent="0.25">
      <c r="A23" s="150" t="s">
        <v>282</v>
      </c>
      <c r="B23" s="151" t="s">
        <v>186</v>
      </c>
      <c r="C23" s="458" t="s">
        <v>283</v>
      </c>
      <c r="D23" s="460">
        <f>+ACTIVIDAD_1!E25+ACTIVIDAD_2!E25</f>
        <v>249418671</v>
      </c>
      <c r="E23" s="460">
        <f>+ACTIVIDAD_1!E26+ACTIVIDAD_2!E26</f>
        <v>781266916</v>
      </c>
      <c r="F23" s="463">
        <v>29</v>
      </c>
      <c r="G23" s="460">
        <f>+ACTIVIDAD_1!F25+ACTIVIDAD_2!F25</f>
        <v>1207181</v>
      </c>
      <c r="H23" s="460">
        <f>+ACTIVIDAD_1!F26+ACTIVIDAD_2!F26</f>
        <v>837062395</v>
      </c>
      <c r="I23" s="463">
        <v>29</v>
      </c>
      <c r="J23" s="460">
        <f>+ACTIVIDAD_1!G25+ACTIVIDAD_2!G25</f>
        <v>30043112</v>
      </c>
      <c r="K23" s="460">
        <v>1167303372</v>
      </c>
      <c r="L23" s="463">
        <v>29</v>
      </c>
    </row>
    <row r="24" spans="1:12" ht="90" customHeight="1" x14ac:dyDescent="0.25">
      <c r="A24" s="152" t="s">
        <v>282</v>
      </c>
      <c r="B24" s="153" t="s">
        <v>226</v>
      </c>
      <c r="C24" s="459"/>
      <c r="D24" s="461"/>
      <c r="E24" s="461"/>
      <c r="F24" s="459"/>
      <c r="G24" s="461"/>
      <c r="H24" s="461"/>
      <c r="I24" s="459"/>
      <c r="J24" s="461"/>
      <c r="K24" s="461"/>
      <c r="L24" s="459"/>
    </row>
    <row r="25" spans="1:12" ht="90" customHeight="1" thickBot="1" x14ac:dyDescent="0.3">
      <c r="A25" s="154" t="s">
        <v>284</v>
      </c>
      <c r="B25" s="155" t="s">
        <v>236</v>
      </c>
      <c r="C25" s="156" t="s">
        <v>237</v>
      </c>
      <c r="D25" s="52">
        <f>+ACTIVIDAD_3!E25</f>
        <v>0</v>
      </c>
      <c r="E25" s="157">
        <f>+ACTIVIDAD_3!E26</f>
        <v>182000300</v>
      </c>
      <c r="F25" s="159">
        <f>+'META_PDD 2056'!C35</f>
        <v>241</v>
      </c>
      <c r="G25" s="52">
        <f>+ACTIVIDAD_3!F25</f>
        <v>399386</v>
      </c>
      <c r="H25" s="157">
        <f>+ACTIVIDAD_3!F26</f>
        <v>174167150</v>
      </c>
      <c r="I25" s="159">
        <f>+'META_PDD 2056'!C37</f>
        <v>237</v>
      </c>
      <c r="J25" s="52">
        <f>+ACTIVIDAD_3!G25</f>
        <v>9841000</v>
      </c>
      <c r="K25" s="157">
        <f>+ACTIVIDAD_3!G26</f>
        <v>182407150</v>
      </c>
      <c r="L25" s="159">
        <v>40</v>
      </c>
    </row>
    <row r="26" spans="1:12" ht="13.5" customHeight="1" x14ac:dyDescent="0.25">
      <c r="A26" s="19"/>
      <c r="B26" s="19"/>
      <c r="C26" s="19"/>
      <c r="D26" s="19"/>
      <c r="E26" s="19"/>
      <c r="F26" s="19"/>
      <c r="G26" s="19"/>
      <c r="H26" s="19"/>
      <c r="I26" s="19"/>
      <c r="J26" s="19"/>
      <c r="K26" s="19"/>
      <c r="L26" s="19"/>
    </row>
    <row r="27" spans="1:12" ht="13.5" customHeight="1" x14ac:dyDescent="0.25">
      <c r="A27" s="19"/>
      <c r="B27" s="19"/>
      <c r="C27" s="19"/>
      <c r="D27" s="19"/>
      <c r="E27" s="19"/>
      <c r="F27" s="19"/>
      <c r="G27" s="19"/>
      <c r="H27" s="19"/>
      <c r="I27" s="19"/>
      <c r="J27" s="19"/>
      <c r="K27" s="19"/>
      <c r="L27" s="19"/>
    </row>
    <row r="28" spans="1:12" ht="34.5" customHeight="1" x14ac:dyDescent="0.25">
      <c r="A28" s="465" t="s">
        <v>286</v>
      </c>
      <c r="B28" s="340"/>
      <c r="C28" s="340"/>
      <c r="D28" s="340"/>
      <c r="E28" s="340"/>
      <c r="F28" s="340"/>
      <c r="G28" s="340"/>
      <c r="H28" s="340"/>
      <c r="I28" s="340"/>
      <c r="J28" s="340"/>
      <c r="K28" s="340"/>
      <c r="L28" s="326"/>
    </row>
    <row r="29" spans="1:12" ht="34.5" customHeight="1" x14ac:dyDescent="0.25">
      <c r="A29" s="470" t="s">
        <v>281</v>
      </c>
      <c r="B29" s="466" t="s">
        <v>102</v>
      </c>
      <c r="C29" s="468" t="s">
        <v>13</v>
      </c>
      <c r="D29" s="473" t="s">
        <v>210</v>
      </c>
      <c r="E29" s="474"/>
      <c r="F29" s="475"/>
      <c r="G29" s="473" t="s">
        <v>211</v>
      </c>
      <c r="H29" s="474"/>
      <c r="I29" s="475"/>
      <c r="J29" s="473" t="s">
        <v>212</v>
      </c>
      <c r="K29" s="474"/>
      <c r="L29" s="475"/>
    </row>
    <row r="30" spans="1:12" ht="34.5" customHeight="1" x14ac:dyDescent="0.25">
      <c r="A30" s="471"/>
      <c r="B30" s="472"/>
      <c r="C30" s="469"/>
      <c r="D30" s="147" t="s">
        <v>26</v>
      </c>
      <c r="E30" s="148" t="s">
        <v>28</v>
      </c>
      <c r="F30" s="149" t="s">
        <v>107</v>
      </c>
      <c r="G30" s="147" t="s">
        <v>26</v>
      </c>
      <c r="H30" s="148" t="s">
        <v>28</v>
      </c>
      <c r="I30" s="149" t="s">
        <v>107</v>
      </c>
      <c r="J30" s="147" t="s">
        <v>26</v>
      </c>
      <c r="K30" s="148" t="s">
        <v>28</v>
      </c>
      <c r="L30" s="149" t="s">
        <v>107</v>
      </c>
    </row>
    <row r="31" spans="1:12" ht="81" customHeight="1" x14ac:dyDescent="0.25">
      <c r="A31" s="150" t="s">
        <v>282</v>
      </c>
      <c r="B31" s="151" t="s">
        <v>186</v>
      </c>
      <c r="C31" s="458" t="s">
        <v>283</v>
      </c>
      <c r="D31" s="160"/>
      <c r="E31" s="161"/>
      <c r="F31" s="162"/>
      <c r="G31" s="160"/>
      <c r="H31" s="161"/>
      <c r="I31" s="162"/>
      <c r="J31" s="160"/>
      <c r="K31" s="161"/>
      <c r="L31" s="162"/>
    </row>
    <row r="32" spans="1:12" ht="81" customHeight="1" x14ac:dyDescent="0.25">
      <c r="A32" s="152" t="s">
        <v>282</v>
      </c>
      <c r="B32" s="153" t="s">
        <v>226</v>
      </c>
      <c r="C32" s="459"/>
      <c r="D32" s="160"/>
      <c r="E32" s="161"/>
      <c r="F32" s="162"/>
      <c r="G32" s="160"/>
      <c r="H32" s="161"/>
      <c r="I32" s="162"/>
      <c r="J32" s="160"/>
      <c r="K32" s="161"/>
      <c r="L32" s="162"/>
    </row>
    <row r="33" spans="1:12" ht="94.5" customHeight="1" x14ac:dyDescent="0.25">
      <c r="A33" s="154" t="s">
        <v>284</v>
      </c>
      <c r="B33" s="155" t="s">
        <v>236</v>
      </c>
      <c r="C33" s="156" t="s">
        <v>237</v>
      </c>
      <c r="D33" s="163"/>
      <c r="E33" s="157"/>
      <c r="F33" s="158"/>
      <c r="G33" s="163"/>
      <c r="H33" s="157"/>
      <c r="I33" s="158"/>
      <c r="J33" s="163"/>
      <c r="K33" s="157"/>
      <c r="L33" s="158"/>
    </row>
    <row r="34" spans="1:12" ht="13.5" customHeight="1" x14ac:dyDescent="0.25">
      <c r="A34" s="19"/>
      <c r="B34" s="19"/>
      <c r="C34" s="19"/>
      <c r="D34" s="19"/>
      <c r="E34" s="19"/>
      <c r="F34" s="19"/>
      <c r="G34" s="19"/>
      <c r="H34" s="19"/>
      <c r="I34" s="19"/>
      <c r="J34" s="19"/>
      <c r="K34" s="19"/>
      <c r="L34" s="19"/>
    </row>
    <row r="35" spans="1:12" ht="13.5" customHeight="1" x14ac:dyDescent="0.25">
      <c r="A35" s="19"/>
      <c r="B35" s="19"/>
      <c r="C35" s="19"/>
      <c r="D35" s="19"/>
      <c r="E35" s="19"/>
      <c r="F35" s="19"/>
      <c r="G35" s="19"/>
      <c r="H35" s="19"/>
      <c r="I35" s="19"/>
      <c r="J35" s="19"/>
      <c r="K35" s="19"/>
      <c r="L35" s="19"/>
    </row>
    <row r="36" spans="1:12" ht="34.5" customHeight="1" x14ac:dyDescent="0.25">
      <c r="A36" s="465" t="s">
        <v>287</v>
      </c>
      <c r="B36" s="340"/>
      <c r="C36" s="340"/>
      <c r="D36" s="340"/>
      <c r="E36" s="340"/>
      <c r="F36" s="340"/>
      <c r="G36" s="340"/>
      <c r="H36" s="340"/>
      <c r="I36" s="340"/>
      <c r="J36" s="340"/>
      <c r="K36" s="340"/>
      <c r="L36" s="326"/>
    </row>
    <row r="37" spans="1:12" ht="34.5" customHeight="1" x14ac:dyDescent="0.25">
      <c r="A37" s="470" t="s">
        <v>281</v>
      </c>
      <c r="B37" s="466" t="s">
        <v>102</v>
      </c>
      <c r="C37" s="468" t="s">
        <v>13</v>
      </c>
      <c r="D37" s="473" t="s">
        <v>213</v>
      </c>
      <c r="E37" s="474"/>
      <c r="F37" s="475"/>
      <c r="G37" s="473" t="s">
        <v>288</v>
      </c>
      <c r="H37" s="474"/>
      <c r="I37" s="475"/>
      <c r="J37" s="473" t="s">
        <v>215</v>
      </c>
      <c r="K37" s="474"/>
      <c r="L37" s="475"/>
    </row>
    <row r="38" spans="1:12" ht="34.5" customHeight="1" x14ac:dyDescent="0.25">
      <c r="A38" s="471"/>
      <c r="B38" s="472"/>
      <c r="C38" s="469"/>
      <c r="D38" s="147" t="s">
        <v>26</v>
      </c>
      <c r="E38" s="148" t="s">
        <v>28</v>
      </c>
      <c r="F38" s="149" t="s">
        <v>107</v>
      </c>
      <c r="G38" s="147" t="s">
        <v>26</v>
      </c>
      <c r="H38" s="148" t="s">
        <v>28</v>
      </c>
      <c r="I38" s="149" t="s">
        <v>107</v>
      </c>
      <c r="J38" s="147" t="s">
        <v>26</v>
      </c>
      <c r="K38" s="148" t="s">
        <v>28</v>
      </c>
      <c r="L38" s="149" t="s">
        <v>107</v>
      </c>
    </row>
    <row r="39" spans="1:12" ht="99" customHeight="1" x14ac:dyDescent="0.25">
      <c r="A39" s="150" t="s">
        <v>282</v>
      </c>
      <c r="B39" s="151" t="s">
        <v>186</v>
      </c>
      <c r="C39" s="458" t="s">
        <v>283</v>
      </c>
      <c r="D39" s="160"/>
      <c r="E39" s="161"/>
      <c r="F39" s="162"/>
      <c r="G39" s="160"/>
      <c r="H39" s="161"/>
      <c r="I39" s="162"/>
      <c r="J39" s="160"/>
      <c r="K39" s="161"/>
      <c r="L39" s="162"/>
    </row>
    <row r="40" spans="1:12" ht="99" customHeight="1" x14ac:dyDescent="0.25">
      <c r="A40" s="152" t="s">
        <v>282</v>
      </c>
      <c r="B40" s="153" t="s">
        <v>226</v>
      </c>
      <c r="C40" s="459"/>
      <c r="D40" s="160"/>
      <c r="E40" s="161"/>
      <c r="F40" s="162"/>
      <c r="G40" s="160"/>
      <c r="H40" s="161"/>
      <c r="I40" s="162"/>
      <c r="J40" s="160"/>
      <c r="K40" s="161"/>
      <c r="L40" s="162"/>
    </row>
    <row r="41" spans="1:12" ht="93.75" customHeight="1" x14ac:dyDescent="0.25">
      <c r="A41" s="154" t="s">
        <v>284</v>
      </c>
      <c r="B41" s="155" t="s">
        <v>236</v>
      </c>
      <c r="C41" s="156" t="s">
        <v>237</v>
      </c>
      <c r="D41" s="163"/>
      <c r="E41" s="157"/>
      <c r="F41" s="158"/>
      <c r="G41" s="163"/>
      <c r="H41" s="157"/>
      <c r="I41" s="158"/>
      <c r="J41" s="163"/>
      <c r="K41" s="157"/>
      <c r="L41" s="158"/>
    </row>
  </sheetData>
  <mergeCells count="67">
    <mergeCell ref="J21:L21"/>
    <mergeCell ref="D29:F29"/>
    <mergeCell ref="G29:I29"/>
    <mergeCell ref="J29:L29"/>
    <mergeCell ref="C29:C30"/>
    <mergeCell ref="A28:L28"/>
    <mergeCell ref="A21:A22"/>
    <mergeCell ref="D21:F21"/>
    <mergeCell ref="G21:I21"/>
    <mergeCell ref="D23:D24"/>
    <mergeCell ref="E23:E24"/>
    <mergeCell ref="J23:J24"/>
    <mergeCell ref="K23:K24"/>
    <mergeCell ref="I23:I24"/>
    <mergeCell ref="A1:A4"/>
    <mergeCell ref="B1:I1"/>
    <mergeCell ref="B4:I4"/>
    <mergeCell ref="A12:L12"/>
    <mergeCell ref="J4:L4"/>
    <mergeCell ref="J1:L1"/>
    <mergeCell ref="B2:I2"/>
    <mergeCell ref="J2:L2"/>
    <mergeCell ref="B3:I3"/>
    <mergeCell ref="J3:L3"/>
    <mergeCell ref="M6:O6"/>
    <mergeCell ref="A8:A10"/>
    <mergeCell ref="J8:J10"/>
    <mergeCell ref="M10:O10"/>
    <mergeCell ref="M8:O8"/>
    <mergeCell ref="M9:O9"/>
    <mergeCell ref="B6:I6"/>
    <mergeCell ref="K6:L6"/>
    <mergeCell ref="K15:K16"/>
    <mergeCell ref="L15:L16"/>
    <mergeCell ref="J15:J16"/>
    <mergeCell ref="G13:I13"/>
    <mergeCell ref="J13:L13"/>
    <mergeCell ref="C13:C14"/>
    <mergeCell ref="A37:A38"/>
    <mergeCell ref="B37:B38"/>
    <mergeCell ref="C37:C38"/>
    <mergeCell ref="D37:F37"/>
    <mergeCell ref="A13:A14"/>
    <mergeCell ref="B13:B14"/>
    <mergeCell ref="D13:F13"/>
    <mergeCell ref="C31:C32"/>
    <mergeCell ref="J37:L37"/>
    <mergeCell ref="F23:F24"/>
    <mergeCell ref="G23:G24"/>
    <mergeCell ref="H23:H24"/>
    <mergeCell ref="L23:L24"/>
    <mergeCell ref="C39:C40"/>
    <mergeCell ref="G15:G16"/>
    <mergeCell ref="H15:H16"/>
    <mergeCell ref="I15:I16"/>
    <mergeCell ref="C15:C16"/>
    <mergeCell ref="D15:D16"/>
    <mergeCell ref="E15:E16"/>
    <mergeCell ref="F15:F16"/>
    <mergeCell ref="A20:L20"/>
    <mergeCell ref="A36:L36"/>
    <mergeCell ref="B21:B22"/>
    <mergeCell ref="C21:C22"/>
    <mergeCell ref="C23:C24"/>
    <mergeCell ref="A29:A30"/>
    <mergeCell ref="B29:B30"/>
    <mergeCell ref="G37:I37"/>
  </mergeCells>
  <pageMargins left="0.25" right="0.25" top="0.75" bottom="0.75" header="0" footer="0"/>
  <pageSetup scale="28"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AF131"/>
  <sheetViews>
    <sheetView tabSelected="1" view="pageBreakPreview" topLeftCell="R20" zoomScale="80" zoomScaleNormal="80" zoomScaleSheetLayoutView="80" workbookViewId="0">
      <selection activeCell="AF29" activeCellId="5" sqref="Q29 T29 W29 Z29 AC29 AF29"/>
    </sheetView>
  </sheetViews>
  <sheetFormatPr baseColWidth="10" defaultColWidth="14.42578125" defaultRowHeight="15" customHeight="1" x14ac:dyDescent="0.25"/>
  <cols>
    <col min="1" max="1" width="25.42578125" customWidth="1"/>
    <col min="2" max="2" width="29.85546875" customWidth="1"/>
    <col min="3" max="3" width="21.42578125" customWidth="1"/>
    <col min="4" max="4" width="31.140625" customWidth="1"/>
    <col min="5" max="5" width="20.7109375" customWidth="1"/>
    <col min="6" max="6" width="26" customWidth="1"/>
    <col min="7" max="7" width="20.7109375" customWidth="1"/>
    <col min="8" max="8" width="25.5703125" customWidth="1"/>
    <col min="9" max="9" width="20.7109375" customWidth="1"/>
    <col min="10" max="10" width="25.140625" customWidth="1"/>
    <col min="11" max="11" width="20.7109375" customWidth="1"/>
    <col min="12" max="12" width="28.7109375" customWidth="1"/>
    <col min="13" max="13" width="20.7109375" customWidth="1"/>
    <col min="14" max="14" width="25.42578125" customWidth="1"/>
    <col min="15" max="15" width="20.7109375" customWidth="1"/>
    <col min="16" max="16" width="27.28515625" customWidth="1"/>
    <col min="17" max="17" width="20.42578125" customWidth="1"/>
    <col min="18" max="18" width="17.28515625" customWidth="1"/>
    <col min="19" max="19" width="30.42578125" customWidth="1"/>
    <col min="20" max="20" width="24.7109375" customWidth="1"/>
    <col min="21" max="21" width="20.7109375" customWidth="1"/>
    <col min="22" max="22" width="25.140625" customWidth="1"/>
    <col min="23" max="23" width="26.28515625" customWidth="1"/>
    <col min="24" max="24" width="17.28515625" customWidth="1"/>
    <col min="25" max="26" width="25.42578125" customWidth="1"/>
    <col min="27" max="27" width="17.42578125" customWidth="1"/>
    <col min="28" max="28" width="23.42578125" customWidth="1"/>
    <col min="29" max="29" width="25.140625" customWidth="1"/>
    <col min="30" max="30" width="17" customWidth="1"/>
    <col min="31" max="31" width="19.85546875" customWidth="1"/>
    <col min="32" max="32" width="22" customWidth="1"/>
    <col min="33" max="36" width="20.42578125" customWidth="1"/>
    <col min="37" max="52" width="10.85546875" customWidth="1"/>
  </cols>
  <sheetData>
    <row r="1" spans="1:32" ht="20.25" customHeight="1" x14ac:dyDescent="0.25">
      <c r="A1" s="444"/>
      <c r="B1" s="487" t="s">
        <v>289</v>
      </c>
      <c r="C1" s="374"/>
      <c r="D1" s="374"/>
      <c r="E1" s="374"/>
      <c r="F1" s="374"/>
      <c r="G1" s="374"/>
      <c r="H1" s="374"/>
      <c r="I1" s="374"/>
      <c r="J1" s="374"/>
      <c r="K1" s="374"/>
      <c r="L1" s="374"/>
      <c r="M1" s="374"/>
      <c r="N1" s="374"/>
      <c r="O1" s="374"/>
      <c r="P1" s="374"/>
      <c r="Q1" s="374"/>
      <c r="R1" s="374"/>
      <c r="S1" s="374"/>
      <c r="T1" s="374"/>
      <c r="U1" s="374"/>
      <c r="V1" s="374"/>
      <c r="W1" s="374"/>
      <c r="X1" s="374"/>
      <c r="Y1" s="374"/>
      <c r="Z1" s="374"/>
      <c r="AA1" s="374"/>
      <c r="AB1" s="374"/>
      <c r="AC1" s="374"/>
      <c r="AD1" s="374"/>
      <c r="AE1" s="374"/>
      <c r="AF1" s="363"/>
    </row>
    <row r="2" spans="1:32" ht="18.75" customHeight="1" x14ac:dyDescent="0.25">
      <c r="A2" s="383"/>
      <c r="B2" s="372"/>
      <c r="C2" s="377"/>
      <c r="D2" s="377"/>
      <c r="E2" s="377"/>
      <c r="F2" s="377"/>
      <c r="G2" s="377"/>
      <c r="H2" s="377"/>
      <c r="I2" s="377"/>
      <c r="J2" s="377"/>
      <c r="K2" s="377"/>
      <c r="L2" s="377"/>
      <c r="M2" s="377"/>
      <c r="N2" s="377"/>
      <c r="O2" s="377"/>
      <c r="P2" s="377"/>
      <c r="Q2" s="377"/>
      <c r="R2" s="377"/>
      <c r="S2" s="377"/>
      <c r="T2" s="377"/>
      <c r="U2" s="377"/>
      <c r="V2" s="377"/>
      <c r="W2" s="377"/>
      <c r="X2" s="377"/>
      <c r="Y2" s="377"/>
      <c r="Z2" s="377"/>
      <c r="AA2" s="377"/>
      <c r="AB2" s="377"/>
      <c r="AC2" s="377"/>
      <c r="AD2" s="377"/>
      <c r="AE2" s="377"/>
      <c r="AF2" s="378"/>
    </row>
    <row r="3" spans="1:32" ht="14.25" customHeight="1" x14ac:dyDescent="0.25">
      <c r="A3" s="383"/>
      <c r="B3" s="372"/>
      <c r="C3" s="377"/>
      <c r="D3" s="377"/>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8"/>
    </row>
    <row r="4" spans="1:32" ht="33" customHeight="1" x14ac:dyDescent="0.25">
      <c r="A4" s="324"/>
      <c r="B4" s="364"/>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c r="AC4" s="380"/>
      <c r="AD4" s="380"/>
      <c r="AE4" s="380"/>
      <c r="AF4" s="346"/>
    </row>
    <row r="5" spans="1:32" ht="13.5" customHeight="1" x14ac:dyDescent="0.25">
      <c r="A5" s="19"/>
      <c r="B5" s="41"/>
      <c r="C5" s="41"/>
      <c r="D5" s="41"/>
      <c r="E5" s="41"/>
      <c r="F5" s="41"/>
      <c r="G5" s="41"/>
      <c r="H5" s="41"/>
      <c r="I5" s="41"/>
      <c r="J5" s="41"/>
      <c r="K5" s="164"/>
      <c r="L5" s="164"/>
      <c r="M5" s="164"/>
      <c r="N5" s="164"/>
      <c r="O5" s="164"/>
      <c r="P5" s="46"/>
      <c r="Q5" s="46"/>
      <c r="R5" s="46"/>
      <c r="S5" s="46"/>
      <c r="T5" s="46"/>
      <c r="U5" s="46"/>
      <c r="V5" s="46"/>
      <c r="W5" s="46"/>
      <c r="X5" s="46"/>
      <c r="Y5" s="46"/>
      <c r="Z5" s="46"/>
      <c r="AA5" s="46"/>
      <c r="AB5" s="46"/>
      <c r="AC5" s="46"/>
      <c r="AD5" s="46"/>
      <c r="AE5" s="46"/>
      <c r="AF5" s="46"/>
    </row>
    <row r="6" spans="1:32" ht="9" customHeight="1" x14ac:dyDescent="0.25">
      <c r="A6" s="43"/>
      <c r="B6" s="41"/>
      <c r="C6" s="41"/>
      <c r="D6" s="41"/>
      <c r="E6" s="41"/>
      <c r="F6" s="41"/>
      <c r="G6" s="41"/>
      <c r="H6" s="41"/>
      <c r="I6" s="41"/>
      <c r="J6" s="41"/>
      <c r="K6" s="41"/>
      <c r="L6" s="41"/>
      <c r="M6" s="41"/>
      <c r="N6" s="41"/>
      <c r="O6" s="41"/>
      <c r="P6" s="44"/>
      <c r="Q6" s="44"/>
      <c r="R6" s="165"/>
      <c r="S6" s="165"/>
      <c r="T6" s="44"/>
      <c r="U6" s="44"/>
      <c r="V6" s="44"/>
      <c r="W6" s="46"/>
      <c r="X6" s="166"/>
      <c r="Y6" s="166"/>
      <c r="Z6" s="166"/>
      <c r="AA6" s="46"/>
      <c r="AB6" s="46"/>
      <c r="AC6" s="46"/>
      <c r="AD6" s="46"/>
      <c r="AE6" s="46"/>
      <c r="AF6" s="46"/>
    </row>
    <row r="7" spans="1:32" ht="15" customHeight="1" x14ac:dyDescent="0.25">
      <c r="A7" s="31"/>
      <c r="B7" s="41"/>
      <c r="C7" s="41"/>
      <c r="D7" s="41"/>
      <c r="E7" s="41"/>
      <c r="F7" s="41"/>
      <c r="G7" s="41"/>
      <c r="H7" s="41"/>
      <c r="I7" s="41"/>
      <c r="J7" s="41"/>
      <c r="K7" s="41"/>
      <c r="L7" s="41"/>
      <c r="M7" s="41"/>
      <c r="N7" s="41"/>
      <c r="O7" s="41"/>
      <c r="P7" s="44"/>
      <c r="Q7" s="44"/>
      <c r="R7" s="165"/>
      <c r="S7" s="165"/>
      <c r="T7" s="44"/>
      <c r="U7" s="44"/>
      <c r="V7" s="44"/>
      <c r="W7" s="46"/>
      <c r="X7" s="166"/>
      <c r="Y7" s="166"/>
      <c r="Z7" s="167"/>
      <c r="AA7" s="46"/>
      <c r="AB7" s="46"/>
      <c r="AC7" s="46"/>
      <c r="AD7" s="46"/>
      <c r="AE7" s="46"/>
      <c r="AF7" s="46"/>
    </row>
    <row r="8" spans="1:32" ht="15" customHeight="1" x14ac:dyDescent="0.25">
      <c r="A8" s="443" t="s">
        <v>4</v>
      </c>
      <c r="B8" s="488" t="s">
        <v>225</v>
      </c>
      <c r="C8" s="374"/>
      <c r="D8" s="374"/>
      <c r="E8" s="374"/>
      <c r="F8" s="374"/>
      <c r="G8" s="374"/>
      <c r="H8" s="374"/>
      <c r="I8" s="374"/>
      <c r="J8" s="374"/>
      <c r="K8" s="374"/>
      <c r="L8" s="374"/>
      <c r="M8" s="374"/>
      <c r="N8" s="374"/>
      <c r="O8" s="374"/>
      <c r="P8" s="374"/>
      <c r="Q8" s="374"/>
      <c r="R8" s="374"/>
      <c r="S8" s="374"/>
      <c r="T8" s="374"/>
      <c r="U8" s="374"/>
      <c r="V8" s="374"/>
      <c r="W8" s="374"/>
      <c r="X8" s="374"/>
      <c r="Y8" s="374"/>
      <c r="Z8" s="374"/>
      <c r="AA8" s="489" t="s">
        <v>168</v>
      </c>
      <c r="AB8" s="490">
        <v>2024110010309</v>
      </c>
      <c r="AC8" s="391" t="s">
        <v>247</v>
      </c>
      <c r="AD8" s="326"/>
      <c r="AE8" s="375" t="s">
        <v>161</v>
      </c>
      <c r="AF8" s="326"/>
    </row>
    <row r="9" spans="1:32" ht="15" customHeight="1" x14ac:dyDescent="0.25">
      <c r="A9" s="388"/>
      <c r="B9" s="372"/>
      <c r="C9" s="377"/>
      <c r="D9" s="377"/>
      <c r="E9" s="377"/>
      <c r="F9" s="377"/>
      <c r="G9" s="377"/>
      <c r="H9" s="377"/>
      <c r="I9" s="377"/>
      <c r="J9" s="377"/>
      <c r="K9" s="377"/>
      <c r="L9" s="377"/>
      <c r="M9" s="377"/>
      <c r="N9" s="377"/>
      <c r="O9" s="377"/>
      <c r="P9" s="377"/>
      <c r="Q9" s="377"/>
      <c r="R9" s="377"/>
      <c r="S9" s="377"/>
      <c r="T9" s="377"/>
      <c r="U9" s="377"/>
      <c r="V9" s="377"/>
      <c r="W9" s="377"/>
      <c r="X9" s="377"/>
      <c r="Y9" s="377"/>
      <c r="Z9" s="377"/>
      <c r="AA9" s="383"/>
      <c r="AB9" s="383"/>
      <c r="AC9" s="391" t="s">
        <v>248</v>
      </c>
      <c r="AD9" s="326"/>
      <c r="AE9" s="375" t="s">
        <v>163</v>
      </c>
      <c r="AF9" s="326"/>
    </row>
    <row r="10" spans="1:32" ht="15" customHeight="1" x14ac:dyDescent="0.25">
      <c r="A10" s="388"/>
      <c r="B10" s="372"/>
      <c r="C10" s="377"/>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83"/>
      <c r="AB10" s="383"/>
      <c r="AC10" s="391" t="s">
        <v>249</v>
      </c>
      <c r="AD10" s="326"/>
      <c r="AE10" s="491" t="s">
        <v>164</v>
      </c>
      <c r="AF10" s="326"/>
    </row>
    <row r="11" spans="1:32" ht="15" customHeight="1" x14ac:dyDescent="0.25">
      <c r="A11" s="389"/>
      <c r="B11" s="364"/>
      <c r="C11" s="380"/>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24"/>
      <c r="AB11" s="324"/>
      <c r="AC11" s="391" t="s">
        <v>251</v>
      </c>
      <c r="AD11" s="326"/>
      <c r="AE11" s="375" t="s">
        <v>290</v>
      </c>
      <c r="AF11" s="326"/>
    </row>
    <row r="12" spans="1:32" ht="9" customHeight="1" x14ac:dyDescent="0.25">
      <c r="A12" s="36"/>
      <c r="B12" s="168"/>
      <c r="C12" s="168"/>
      <c r="D12" s="168"/>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46"/>
      <c r="AD12" s="46"/>
      <c r="AE12" s="46"/>
      <c r="AF12" s="46"/>
    </row>
    <row r="13" spans="1:32" ht="16.5" customHeight="1" x14ac:dyDescent="0.25">
      <c r="A13" s="54"/>
      <c r="B13" s="54"/>
      <c r="C13" s="164"/>
      <c r="D13" s="164"/>
      <c r="E13" s="164"/>
      <c r="F13" s="164"/>
      <c r="G13" s="164"/>
      <c r="H13" s="164"/>
      <c r="I13" s="164"/>
      <c r="J13" s="164"/>
      <c r="K13" s="169"/>
      <c r="L13" s="169"/>
      <c r="M13" s="169"/>
      <c r="N13" s="169"/>
      <c r="O13" s="169"/>
      <c r="P13" s="170"/>
      <c r="Q13" s="170"/>
      <c r="R13" s="170"/>
      <c r="S13" s="170"/>
      <c r="T13" s="170"/>
      <c r="U13" s="170"/>
      <c r="V13" s="170"/>
      <c r="W13" s="170"/>
      <c r="X13" s="170"/>
      <c r="Y13" s="170"/>
      <c r="Z13" s="170"/>
      <c r="AA13" s="170"/>
      <c r="AB13" s="170"/>
      <c r="AC13" s="170"/>
      <c r="AD13" s="170"/>
      <c r="AE13" s="170"/>
      <c r="AF13" s="170"/>
    </row>
    <row r="14" spans="1:32" ht="21.75" customHeight="1" x14ac:dyDescent="0.25">
      <c r="A14" s="382" t="s">
        <v>6</v>
      </c>
      <c r="B14" s="24" t="s">
        <v>169</v>
      </c>
      <c r="C14" s="25"/>
      <c r="D14" s="24" t="s">
        <v>171</v>
      </c>
      <c r="E14" s="25"/>
      <c r="F14" s="24" t="s">
        <v>172</v>
      </c>
      <c r="G14" s="145"/>
      <c r="H14" s="24" t="s">
        <v>173</v>
      </c>
      <c r="I14" s="26"/>
      <c r="J14" s="171"/>
      <c r="K14" s="441" t="s">
        <v>8</v>
      </c>
      <c r="L14" s="363"/>
      <c r="M14" s="452" t="s">
        <v>174</v>
      </c>
      <c r="N14" s="340"/>
      <c r="O14" s="326"/>
      <c r="P14" s="103"/>
      <c r="Q14" s="32"/>
      <c r="R14" s="46"/>
      <c r="S14" s="46"/>
      <c r="T14" s="46"/>
      <c r="U14" s="46"/>
      <c r="V14" s="46"/>
      <c r="W14" s="46"/>
      <c r="X14" s="46"/>
      <c r="Y14" s="46"/>
      <c r="Z14" s="46"/>
      <c r="AA14" s="46"/>
      <c r="AB14" s="46"/>
      <c r="AC14" s="46"/>
      <c r="AD14" s="46"/>
      <c r="AE14" s="46"/>
      <c r="AF14" s="46"/>
    </row>
    <row r="15" spans="1:32" ht="21.75" customHeight="1" x14ac:dyDescent="0.25">
      <c r="A15" s="383"/>
      <c r="B15" s="28" t="s">
        <v>175</v>
      </c>
      <c r="C15" s="29" t="s">
        <v>170</v>
      </c>
      <c r="D15" s="24" t="s">
        <v>176</v>
      </c>
      <c r="E15" s="30"/>
      <c r="F15" s="24" t="s">
        <v>177</v>
      </c>
      <c r="G15" s="30"/>
      <c r="H15" s="24" t="s">
        <v>178</v>
      </c>
      <c r="I15" s="26"/>
      <c r="J15" s="171"/>
      <c r="K15" s="372"/>
      <c r="L15" s="378"/>
      <c r="M15" s="452" t="s">
        <v>179</v>
      </c>
      <c r="N15" s="340"/>
      <c r="O15" s="326"/>
      <c r="P15" s="104"/>
      <c r="Q15" s="32"/>
      <c r="R15" s="46"/>
      <c r="S15" s="46"/>
      <c r="T15" s="46"/>
      <c r="U15" s="46"/>
      <c r="V15" s="46"/>
      <c r="W15" s="46"/>
      <c r="X15" s="46"/>
      <c r="Y15" s="46"/>
      <c r="Z15" s="46"/>
      <c r="AA15" s="46"/>
      <c r="AB15" s="46"/>
      <c r="AC15" s="46"/>
      <c r="AD15" s="46"/>
      <c r="AE15" s="46"/>
      <c r="AF15" s="46"/>
    </row>
    <row r="16" spans="1:32" ht="21.75" customHeight="1" x14ac:dyDescent="0.25">
      <c r="A16" s="324"/>
      <c r="B16" s="24" t="s">
        <v>180</v>
      </c>
      <c r="C16" s="25"/>
      <c r="D16" s="24" t="s">
        <v>181</v>
      </c>
      <c r="E16" s="30"/>
      <c r="F16" s="24" t="s">
        <v>182</v>
      </c>
      <c r="G16" s="30"/>
      <c r="H16" s="24" t="s">
        <v>183</v>
      </c>
      <c r="I16" s="26"/>
      <c r="J16" s="19"/>
      <c r="K16" s="364"/>
      <c r="L16" s="346"/>
      <c r="M16" s="452" t="s">
        <v>184</v>
      </c>
      <c r="N16" s="340"/>
      <c r="O16" s="326"/>
      <c r="P16" s="103" t="s">
        <v>170</v>
      </c>
      <c r="Q16" s="32"/>
      <c r="R16" s="46"/>
      <c r="S16" s="46"/>
      <c r="T16" s="46"/>
      <c r="U16" s="46"/>
      <c r="V16" s="46"/>
      <c r="W16" s="46"/>
      <c r="X16" s="46"/>
      <c r="Y16" s="46"/>
      <c r="Z16" s="46"/>
      <c r="AA16" s="46"/>
      <c r="AB16" s="46"/>
      <c r="AC16" s="46"/>
      <c r="AD16" s="46"/>
      <c r="AE16" s="46"/>
      <c r="AF16" s="46"/>
    </row>
    <row r="17" spans="1:32" ht="21.75" customHeight="1" x14ac:dyDescent="0.25">
      <c r="A17" s="19"/>
      <c r="B17" s="19"/>
      <c r="C17" s="19"/>
      <c r="D17" s="19"/>
      <c r="E17" s="19"/>
      <c r="F17" s="19"/>
      <c r="G17" s="171"/>
      <c r="H17" s="171"/>
      <c r="I17" s="171"/>
      <c r="J17" s="171"/>
      <c r="K17" s="172"/>
      <c r="L17" s="172"/>
      <c r="M17" s="164"/>
      <c r="N17" s="164"/>
      <c r="O17" s="164"/>
      <c r="P17" s="46"/>
      <c r="Q17" s="46"/>
      <c r="R17" s="46"/>
      <c r="S17" s="46"/>
      <c r="T17" s="46"/>
      <c r="U17" s="46"/>
      <c r="V17" s="46"/>
      <c r="W17" s="46"/>
      <c r="X17" s="46"/>
      <c r="Y17" s="46"/>
      <c r="Z17" s="46"/>
      <c r="AA17" s="46"/>
      <c r="AB17" s="46"/>
      <c r="AC17" s="46"/>
      <c r="AD17" s="46"/>
      <c r="AE17" s="46"/>
      <c r="AF17" s="46"/>
    </row>
    <row r="18" spans="1:32" ht="31.9" customHeight="1" x14ac:dyDescent="0.25">
      <c r="A18" s="369" t="s">
        <v>291</v>
      </c>
      <c r="B18" s="340"/>
      <c r="C18" s="340"/>
      <c r="D18" s="340"/>
      <c r="E18" s="340"/>
      <c r="F18" s="340"/>
      <c r="G18" s="340"/>
      <c r="H18" s="340"/>
      <c r="I18" s="340"/>
      <c r="J18" s="340"/>
      <c r="K18" s="340"/>
      <c r="L18" s="340"/>
      <c r="M18" s="340"/>
      <c r="N18" s="340"/>
      <c r="O18" s="340"/>
      <c r="P18" s="340"/>
      <c r="Q18" s="340"/>
      <c r="R18" s="340"/>
      <c r="S18" s="340"/>
      <c r="T18" s="340"/>
      <c r="U18" s="340"/>
      <c r="V18" s="340"/>
      <c r="W18" s="340"/>
      <c r="X18" s="340"/>
      <c r="Y18" s="340"/>
      <c r="Z18" s="340"/>
      <c r="AA18" s="340"/>
      <c r="AB18" s="340"/>
      <c r="AC18" s="340"/>
      <c r="AD18" s="340"/>
      <c r="AE18" s="340"/>
      <c r="AF18" s="326"/>
    </row>
    <row r="19" spans="1:32" ht="50.25" customHeight="1" x14ac:dyDescent="0.25">
      <c r="A19" s="338" t="s">
        <v>292</v>
      </c>
      <c r="B19" s="326"/>
      <c r="C19" s="480" t="s">
        <v>293</v>
      </c>
      <c r="D19" s="340"/>
      <c r="E19" s="340"/>
      <c r="F19" s="340"/>
      <c r="G19" s="340"/>
      <c r="H19" s="340"/>
      <c r="I19" s="340"/>
      <c r="J19" s="340"/>
      <c r="K19" s="340"/>
      <c r="L19" s="340"/>
      <c r="M19" s="340"/>
      <c r="N19" s="340"/>
      <c r="O19" s="340"/>
      <c r="P19" s="340"/>
      <c r="Q19" s="340"/>
      <c r="R19" s="340"/>
      <c r="S19" s="340"/>
      <c r="T19" s="340"/>
      <c r="U19" s="340"/>
      <c r="V19" s="340"/>
      <c r="W19" s="340"/>
      <c r="X19" s="340"/>
      <c r="Y19" s="340"/>
      <c r="Z19" s="340"/>
      <c r="AA19" s="340"/>
      <c r="AB19" s="340"/>
      <c r="AC19" s="340"/>
      <c r="AD19" s="340"/>
      <c r="AE19" s="340"/>
      <c r="AF19" s="326"/>
    </row>
    <row r="20" spans="1:32" ht="21.75" customHeight="1" x14ac:dyDescent="0.25">
      <c r="A20" s="323" t="s">
        <v>294</v>
      </c>
      <c r="B20" s="323" t="s">
        <v>295</v>
      </c>
      <c r="C20" s="368" t="s">
        <v>85</v>
      </c>
      <c r="D20" s="340"/>
      <c r="E20" s="340"/>
      <c r="F20" s="340"/>
      <c r="G20" s="340"/>
      <c r="H20" s="340"/>
      <c r="I20" s="340"/>
      <c r="J20" s="340"/>
      <c r="K20" s="340"/>
      <c r="L20" s="340"/>
      <c r="M20" s="340"/>
      <c r="N20" s="326"/>
      <c r="O20" s="464" t="s">
        <v>87</v>
      </c>
      <c r="P20" s="340"/>
      <c r="Q20" s="340"/>
      <c r="R20" s="340"/>
      <c r="S20" s="340"/>
      <c r="T20" s="340"/>
      <c r="U20" s="340"/>
      <c r="V20" s="340"/>
      <c r="W20" s="340"/>
      <c r="X20" s="340"/>
      <c r="Y20" s="340"/>
      <c r="Z20" s="340"/>
      <c r="AA20" s="340"/>
      <c r="AB20" s="340"/>
      <c r="AC20" s="340"/>
      <c r="AD20" s="340"/>
      <c r="AE20" s="340"/>
      <c r="AF20" s="326"/>
    </row>
    <row r="21" spans="1:32" ht="21.75" customHeight="1" x14ac:dyDescent="0.25">
      <c r="A21" s="383"/>
      <c r="B21" s="383"/>
      <c r="C21" s="485" t="s">
        <v>203</v>
      </c>
      <c r="D21" s="486"/>
      <c r="E21" s="485" t="s">
        <v>205</v>
      </c>
      <c r="F21" s="486"/>
      <c r="G21" s="485" t="s">
        <v>206</v>
      </c>
      <c r="H21" s="486"/>
      <c r="I21" s="485" t="s">
        <v>207</v>
      </c>
      <c r="J21" s="486"/>
      <c r="K21" s="485" t="s">
        <v>208</v>
      </c>
      <c r="L21" s="486"/>
      <c r="M21" s="485" t="s">
        <v>209</v>
      </c>
      <c r="N21" s="486"/>
      <c r="O21" s="464" t="s">
        <v>203</v>
      </c>
      <c r="P21" s="340"/>
      <c r="Q21" s="326"/>
      <c r="R21" s="492" t="s">
        <v>205</v>
      </c>
      <c r="S21" s="493"/>
      <c r="T21" s="486"/>
      <c r="U21" s="492" t="s">
        <v>206</v>
      </c>
      <c r="V21" s="493"/>
      <c r="W21" s="486"/>
      <c r="X21" s="492" t="s">
        <v>207</v>
      </c>
      <c r="Y21" s="493"/>
      <c r="Z21" s="486"/>
      <c r="AA21" s="492" t="s">
        <v>208</v>
      </c>
      <c r="AB21" s="493"/>
      <c r="AC21" s="486"/>
      <c r="AD21" s="492" t="s">
        <v>209</v>
      </c>
      <c r="AE21" s="493"/>
      <c r="AF21" s="486"/>
    </row>
    <row r="22" spans="1:32" ht="28.5" customHeight="1" thickBot="1" x14ac:dyDescent="0.3">
      <c r="A22" s="383"/>
      <c r="B22" s="324"/>
      <c r="C22" s="117" t="s">
        <v>296</v>
      </c>
      <c r="D22" s="117" t="s">
        <v>297</v>
      </c>
      <c r="E22" s="117" t="s">
        <v>296</v>
      </c>
      <c r="F22" s="117" t="s">
        <v>297</v>
      </c>
      <c r="G22" s="117" t="s">
        <v>296</v>
      </c>
      <c r="H22" s="117" t="s">
        <v>297</v>
      </c>
      <c r="I22" s="117" t="s">
        <v>296</v>
      </c>
      <c r="J22" s="117" t="s">
        <v>297</v>
      </c>
      <c r="K22" s="117" t="s">
        <v>296</v>
      </c>
      <c r="L22" s="117" t="s">
        <v>297</v>
      </c>
      <c r="M22" s="117" t="s">
        <v>296</v>
      </c>
      <c r="N22" s="117" t="s">
        <v>297</v>
      </c>
      <c r="O22" s="173" t="s">
        <v>296</v>
      </c>
      <c r="P22" s="173" t="s">
        <v>298</v>
      </c>
      <c r="Q22" s="173" t="s">
        <v>28</v>
      </c>
      <c r="R22" s="173" t="s">
        <v>296</v>
      </c>
      <c r="S22" s="173" t="s">
        <v>298</v>
      </c>
      <c r="T22" s="173" t="s">
        <v>28</v>
      </c>
      <c r="U22" s="173" t="s">
        <v>296</v>
      </c>
      <c r="V22" s="173" t="s">
        <v>298</v>
      </c>
      <c r="W22" s="173" t="s">
        <v>28</v>
      </c>
      <c r="X22" s="173" t="s">
        <v>296</v>
      </c>
      <c r="Y22" s="173" t="s">
        <v>298</v>
      </c>
      <c r="Z22" s="173" t="s">
        <v>28</v>
      </c>
      <c r="AA22" s="173" t="s">
        <v>296</v>
      </c>
      <c r="AB22" s="173" t="s">
        <v>298</v>
      </c>
      <c r="AC22" s="173" t="s">
        <v>28</v>
      </c>
      <c r="AD22" s="173" t="s">
        <v>296</v>
      </c>
      <c r="AE22" s="173" t="s">
        <v>298</v>
      </c>
      <c r="AF22" s="173" t="s">
        <v>28</v>
      </c>
    </row>
    <row r="23" spans="1:32" ht="15.75" customHeight="1" x14ac:dyDescent="0.25">
      <c r="A23" s="383"/>
      <c r="B23" s="174" t="s">
        <v>299</v>
      </c>
      <c r="C23" s="175"/>
      <c r="D23" s="176">
        <v>188496000</v>
      </c>
      <c r="E23" s="175"/>
      <c r="F23" s="177"/>
      <c r="G23" s="175"/>
      <c r="H23" s="177"/>
      <c r="I23" s="175"/>
      <c r="J23" s="177"/>
      <c r="K23" s="175"/>
      <c r="L23" s="177"/>
      <c r="M23" s="175"/>
      <c r="N23" s="178"/>
      <c r="O23" s="179"/>
      <c r="P23" s="180">
        <v>188495409</v>
      </c>
      <c r="Q23" s="177"/>
      <c r="R23" s="179"/>
      <c r="S23" s="177"/>
      <c r="T23" s="246">
        <v>728485</v>
      </c>
      <c r="U23" s="179"/>
      <c r="V23" s="260">
        <v>-3096060</v>
      </c>
      <c r="W23" s="260">
        <v>20943935</v>
      </c>
      <c r="X23" s="179"/>
      <c r="Y23" s="261"/>
      <c r="Z23" s="260">
        <v>16390905</v>
      </c>
      <c r="AA23" s="179"/>
      <c r="AB23" s="261"/>
      <c r="AC23" s="260">
        <v>16390905</v>
      </c>
      <c r="AD23" s="179"/>
      <c r="AE23" s="181"/>
      <c r="AF23" s="260">
        <v>16390905</v>
      </c>
    </row>
    <row r="24" spans="1:32" ht="15.75" customHeight="1" x14ac:dyDescent="0.25">
      <c r="A24" s="383"/>
      <c r="B24" s="182" t="s">
        <v>300</v>
      </c>
      <c r="C24" s="179"/>
      <c r="D24" s="176">
        <v>183032000</v>
      </c>
      <c r="E24" s="179"/>
      <c r="F24" s="177"/>
      <c r="G24" s="179"/>
      <c r="H24" s="177"/>
      <c r="I24" s="179"/>
      <c r="J24" s="177"/>
      <c r="K24" s="179"/>
      <c r="L24" s="177"/>
      <c r="M24" s="179"/>
      <c r="N24" s="178"/>
      <c r="O24" s="179"/>
      <c r="P24" s="180">
        <v>183031773</v>
      </c>
      <c r="Q24" s="177"/>
      <c r="R24" s="179"/>
      <c r="S24" s="177"/>
      <c r="T24" s="246">
        <v>1639091</v>
      </c>
      <c r="U24" s="179"/>
      <c r="V24" s="261"/>
      <c r="W24" s="260">
        <v>22218783</v>
      </c>
      <c r="X24" s="179"/>
      <c r="Y24" s="261"/>
      <c r="Z24" s="260">
        <v>16390905</v>
      </c>
      <c r="AA24" s="179"/>
      <c r="AB24" s="261"/>
      <c r="AC24" s="260">
        <v>16390905</v>
      </c>
      <c r="AD24" s="179"/>
      <c r="AE24" s="181"/>
      <c r="AF24" s="260">
        <v>16390905</v>
      </c>
    </row>
    <row r="25" spans="1:32" ht="15.75" customHeight="1" x14ac:dyDescent="0.25">
      <c r="A25" s="383"/>
      <c r="B25" s="182" t="s">
        <v>301</v>
      </c>
      <c r="C25" s="179"/>
      <c r="D25" s="176">
        <v>122932000</v>
      </c>
      <c r="E25" s="179"/>
      <c r="F25" s="177"/>
      <c r="G25" s="179"/>
      <c r="H25" s="177"/>
      <c r="I25" s="179"/>
      <c r="J25" s="177"/>
      <c r="K25" s="179"/>
      <c r="L25" s="177"/>
      <c r="M25" s="179"/>
      <c r="N25" s="178"/>
      <c r="O25" s="179"/>
      <c r="P25" s="180">
        <v>122931788</v>
      </c>
      <c r="Q25" s="177"/>
      <c r="R25" s="179"/>
      <c r="S25" s="177"/>
      <c r="T25" s="246">
        <v>3642424</v>
      </c>
      <c r="U25" s="179"/>
      <c r="V25" s="260">
        <v>-728485</v>
      </c>
      <c r="W25" s="260">
        <v>10927270</v>
      </c>
      <c r="X25" s="179"/>
      <c r="Y25" s="261"/>
      <c r="Z25" s="260">
        <v>10927270</v>
      </c>
      <c r="AA25" s="179"/>
      <c r="AB25" s="261"/>
      <c r="AC25" s="260">
        <v>10927270</v>
      </c>
      <c r="AD25" s="179"/>
      <c r="AE25" s="181"/>
      <c r="AF25" s="260">
        <v>10927270</v>
      </c>
    </row>
    <row r="26" spans="1:32" ht="15.75" customHeight="1" x14ac:dyDescent="0.25">
      <c r="A26" s="383"/>
      <c r="B26" s="182" t="s">
        <v>302</v>
      </c>
      <c r="C26" s="179"/>
      <c r="D26" s="176">
        <v>486264000</v>
      </c>
      <c r="E26" s="179"/>
      <c r="F26" s="177"/>
      <c r="G26" s="179"/>
      <c r="H26" s="177"/>
      <c r="I26" s="179"/>
      <c r="J26" s="177"/>
      <c r="K26" s="179"/>
      <c r="L26" s="177"/>
      <c r="M26" s="179"/>
      <c r="N26" s="178"/>
      <c r="O26" s="179"/>
      <c r="P26" s="180">
        <v>486263516</v>
      </c>
      <c r="Q26" s="177"/>
      <c r="R26" s="179"/>
      <c r="S26" s="177"/>
      <c r="T26" s="246">
        <v>13476968</v>
      </c>
      <c r="U26" s="179"/>
      <c r="V26" s="261"/>
      <c r="W26" s="260">
        <v>41705747</v>
      </c>
      <c r="X26" s="179"/>
      <c r="Y26" s="261"/>
      <c r="Z26" s="260">
        <v>49172715</v>
      </c>
      <c r="AA26" s="179"/>
      <c r="AB26" s="261"/>
      <c r="AC26" s="260">
        <v>43709080</v>
      </c>
      <c r="AD26" s="179"/>
      <c r="AE26" s="181"/>
      <c r="AF26" s="260">
        <v>43709080</v>
      </c>
    </row>
    <row r="27" spans="1:32" ht="15.75" customHeight="1" x14ac:dyDescent="0.25">
      <c r="A27" s="383"/>
      <c r="B27" s="182" t="s">
        <v>303</v>
      </c>
      <c r="C27" s="179"/>
      <c r="D27" s="176">
        <v>305964000</v>
      </c>
      <c r="E27" s="179"/>
      <c r="F27" s="177"/>
      <c r="G27" s="179"/>
      <c r="H27" s="177"/>
      <c r="I27" s="179"/>
      <c r="J27" s="177"/>
      <c r="K27" s="179"/>
      <c r="L27" s="177"/>
      <c r="M27" s="179"/>
      <c r="N27" s="178"/>
      <c r="O27" s="179"/>
      <c r="P27" s="180">
        <v>305963561</v>
      </c>
      <c r="Q27" s="177"/>
      <c r="R27" s="179"/>
      <c r="S27" s="177"/>
      <c r="T27" s="246">
        <v>7102726</v>
      </c>
      <c r="U27" s="179"/>
      <c r="V27" s="261"/>
      <c r="W27" s="260">
        <v>20033329</v>
      </c>
      <c r="X27" s="179"/>
      <c r="Y27" s="260">
        <v>-2003333</v>
      </c>
      <c r="Z27" s="260">
        <v>38245445</v>
      </c>
      <c r="AA27" s="179"/>
      <c r="AB27" s="261"/>
      <c r="AC27" s="260">
        <v>27318175</v>
      </c>
      <c r="AD27" s="179"/>
      <c r="AE27" s="181"/>
      <c r="AF27" s="260">
        <v>27318175</v>
      </c>
    </row>
    <row r="28" spans="1:32" ht="15.75" customHeight="1" x14ac:dyDescent="0.25">
      <c r="A28" s="383"/>
      <c r="B28" s="182" t="s">
        <v>304</v>
      </c>
      <c r="C28" s="179"/>
      <c r="D28" s="176">
        <v>183032000</v>
      </c>
      <c r="E28" s="179"/>
      <c r="F28" s="177"/>
      <c r="G28" s="179"/>
      <c r="H28" s="177"/>
      <c r="I28" s="179"/>
      <c r="J28" s="177"/>
      <c r="K28" s="179"/>
      <c r="L28" s="177"/>
      <c r="M28" s="179"/>
      <c r="N28" s="178"/>
      <c r="O28" s="179"/>
      <c r="P28" s="180">
        <v>183031773</v>
      </c>
      <c r="Q28" s="177"/>
      <c r="R28" s="179"/>
      <c r="S28" s="177"/>
      <c r="T28" s="246">
        <v>4006666</v>
      </c>
      <c r="U28" s="179"/>
      <c r="V28" s="260">
        <v>-364243</v>
      </c>
      <c r="W28" s="260">
        <v>19304844</v>
      </c>
      <c r="X28" s="179"/>
      <c r="Y28" s="261"/>
      <c r="Z28" s="260">
        <v>16390905</v>
      </c>
      <c r="AA28" s="179"/>
      <c r="AB28" s="261"/>
      <c r="AC28" s="260">
        <v>16390905</v>
      </c>
      <c r="AD28" s="179"/>
      <c r="AE28" s="181"/>
      <c r="AF28" s="260">
        <v>16390905</v>
      </c>
    </row>
    <row r="29" spans="1:32" ht="15.75" customHeight="1" x14ac:dyDescent="0.25">
      <c r="A29" s="383"/>
      <c r="B29" s="527" t="s">
        <v>305</v>
      </c>
      <c r="C29" s="528"/>
      <c r="D29" s="529">
        <v>243132000</v>
      </c>
      <c r="E29" s="528"/>
      <c r="F29" s="530"/>
      <c r="G29" s="528"/>
      <c r="H29" s="530"/>
      <c r="I29" s="528"/>
      <c r="J29" s="530"/>
      <c r="K29" s="528"/>
      <c r="L29" s="530"/>
      <c r="M29" s="528"/>
      <c r="N29" s="531"/>
      <c r="O29" s="528"/>
      <c r="P29" s="532">
        <v>243131758</v>
      </c>
      <c r="Q29" s="530"/>
      <c r="R29" s="528"/>
      <c r="S29" s="530"/>
      <c r="T29" s="533">
        <v>4188787</v>
      </c>
      <c r="U29" s="528"/>
      <c r="V29" s="534">
        <v>-546364</v>
      </c>
      <c r="W29" s="534">
        <v>20579692</v>
      </c>
      <c r="X29" s="528"/>
      <c r="Y29" s="535"/>
      <c r="Z29" s="534">
        <v>27318175</v>
      </c>
      <c r="AA29" s="528"/>
      <c r="AB29" s="535"/>
      <c r="AC29" s="534">
        <v>21854540</v>
      </c>
      <c r="AD29" s="528"/>
      <c r="AE29" s="536"/>
      <c r="AF29" s="534">
        <v>21854540</v>
      </c>
    </row>
    <row r="30" spans="1:32" ht="15.75" customHeight="1" x14ac:dyDescent="0.25">
      <c r="A30" s="383"/>
      <c r="B30" s="182" t="s">
        <v>306</v>
      </c>
      <c r="C30" s="179"/>
      <c r="D30" s="176">
        <v>363332000</v>
      </c>
      <c r="E30" s="179"/>
      <c r="F30" s="177"/>
      <c r="G30" s="179"/>
      <c r="H30" s="177"/>
      <c r="I30" s="179"/>
      <c r="J30" s="177"/>
      <c r="K30" s="179"/>
      <c r="L30" s="177"/>
      <c r="M30" s="179"/>
      <c r="N30" s="178"/>
      <c r="O30" s="179"/>
      <c r="P30" s="180">
        <v>363331728</v>
      </c>
      <c r="Q30" s="177"/>
      <c r="R30" s="179"/>
      <c r="S30" s="177"/>
      <c r="T30" s="246">
        <v>11473635</v>
      </c>
      <c r="U30" s="179"/>
      <c r="V30" s="260">
        <v>-364243</v>
      </c>
      <c r="W30" s="260">
        <v>35149385</v>
      </c>
      <c r="X30" s="179"/>
      <c r="Y30" s="261"/>
      <c r="Z30" s="260">
        <v>32781810</v>
      </c>
      <c r="AA30" s="179"/>
      <c r="AB30" s="261"/>
      <c r="AC30" s="260">
        <v>32781810</v>
      </c>
      <c r="AD30" s="179"/>
      <c r="AE30" s="181"/>
      <c r="AF30" s="260">
        <v>32781810</v>
      </c>
    </row>
    <row r="31" spans="1:32" ht="15.75" customHeight="1" x14ac:dyDescent="0.25">
      <c r="A31" s="383"/>
      <c r="B31" s="182" t="s">
        <v>307</v>
      </c>
      <c r="C31" s="179"/>
      <c r="D31" s="176">
        <v>62832000</v>
      </c>
      <c r="E31" s="179"/>
      <c r="F31" s="177"/>
      <c r="G31" s="179"/>
      <c r="H31" s="177"/>
      <c r="I31" s="179"/>
      <c r="J31" s="177"/>
      <c r="K31" s="179"/>
      <c r="L31" s="177"/>
      <c r="M31" s="179"/>
      <c r="N31" s="178"/>
      <c r="O31" s="179"/>
      <c r="P31" s="180">
        <v>62831803</v>
      </c>
      <c r="Q31" s="177"/>
      <c r="R31" s="179"/>
      <c r="S31" s="177"/>
      <c r="T31" s="246">
        <v>2913939</v>
      </c>
      <c r="U31" s="179"/>
      <c r="V31" s="261"/>
      <c r="W31" s="260">
        <v>5463635</v>
      </c>
      <c r="X31" s="179"/>
      <c r="Y31" s="261"/>
      <c r="Z31" s="260">
        <v>5463635</v>
      </c>
      <c r="AA31" s="179"/>
      <c r="AB31" s="261"/>
      <c r="AC31" s="260">
        <v>5463635</v>
      </c>
      <c r="AD31" s="179"/>
      <c r="AE31" s="181"/>
      <c r="AF31" s="260">
        <v>5463635</v>
      </c>
    </row>
    <row r="32" spans="1:32" ht="15.75" customHeight="1" x14ac:dyDescent="0.25">
      <c r="A32" s="383"/>
      <c r="B32" s="182" t="s">
        <v>308</v>
      </c>
      <c r="C32" s="179"/>
      <c r="D32" s="176">
        <v>368796000</v>
      </c>
      <c r="E32" s="179"/>
      <c r="F32" s="177"/>
      <c r="G32" s="179"/>
      <c r="H32" s="177"/>
      <c r="I32" s="179"/>
      <c r="J32" s="177"/>
      <c r="K32" s="179"/>
      <c r="L32" s="177"/>
      <c r="M32" s="179"/>
      <c r="N32" s="178"/>
      <c r="O32" s="179"/>
      <c r="P32" s="180">
        <v>368795364</v>
      </c>
      <c r="Q32" s="177"/>
      <c r="R32" s="179"/>
      <c r="S32" s="177"/>
      <c r="T32" s="246">
        <v>11655755</v>
      </c>
      <c r="U32" s="179"/>
      <c r="V32" s="260">
        <v>-1456970</v>
      </c>
      <c r="W32" s="260">
        <v>29139387</v>
      </c>
      <c r="X32" s="179"/>
      <c r="Y32" s="261"/>
      <c r="Z32" s="260">
        <v>38245445</v>
      </c>
      <c r="AA32" s="179"/>
      <c r="AB32" s="261"/>
      <c r="AC32" s="260">
        <v>32781810</v>
      </c>
      <c r="AD32" s="179"/>
      <c r="AE32" s="181"/>
      <c r="AF32" s="260">
        <v>32781810</v>
      </c>
    </row>
    <row r="33" spans="1:32" ht="15.75" customHeight="1" x14ac:dyDescent="0.25">
      <c r="A33" s="383"/>
      <c r="B33" s="182" t="s">
        <v>309</v>
      </c>
      <c r="C33" s="179"/>
      <c r="D33" s="176">
        <v>368796000</v>
      </c>
      <c r="E33" s="179"/>
      <c r="F33" s="177"/>
      <c r="G33" s="179"/>
      <c r="H33" s="177"/>
      <c r="I33" s="179"/>
      <c r="J33" s="177"/>
      <c r="K33" s="179"/>
      <c r="L33" s="177"/>
      <c r="M33" s="179"/>
      <c r="N33" s="178"/>
      <c r="O33" s="179"/>
      <c r="P33" s="180">
        <v>368795364</v>
      </c>
      <c r="Q33" s="177"/>
      <c r="R33" s="179"/>
      <c r="S33" s="177"/>
      <c r="T33" s="246">
        <v>6738484</v>
      </c>
      <c r="U33" s="179"/>
      <c r="V33" s="260">
        <v>-2731818</v>
      </c>
      <c r="W33" s="260">
        <v>36424234</v>
      </c>
      <c r="X33" s="179"/>
      <c r="Y33" s="261"/>
      <c r="Z33" s="260">
        <v>32781810</v>
      </c>
      <c r="AA33" s="179"/>
      <c r="AB33" s="261"/>
      <c r="AC33" s="260">
        <v>32781810</v>
      </c>
      <c r="AD33" s="179"/>
      <c r="AE33" s="181"/>
      <c r="AF33" s="260">
        <v>32781810</v>
      </c>
    </row>
    <row r="34" spans="1:32" ht="15.75" customHeight="1" x14ac:dyDescent="0.25">
      <c r="A34" s="383"/>
      <c r="B34" s="182" t="s">
        <v>310</v>
      </c>
      <c r="C34" s="179"/>
      <c r="D34" s="176">
        <v>305964000</v>
      </c>
      <c r="E34" s="179"/>
      <c r="F34" s="177"/>
      <c r="G34" s="179"/>
      <c r="H34" s="177"/>
      <c r="I34" s="179"/>
      <c r="J34" s="177"/>
      <c r="K34" s="179"/>
      <c r="L34" s="177"/>
      <c r="M34" s="179"/>
      <c r="N34" s="178"/>
      <c r="O34" s="179"/>
      <c r="P34" s="180">
        <v>305963561</v>
      </c>
      <c r="Q34" s="177"/>
      <c r="R34" s="179"/>
      <c r="S34" s="177"/>
      <c r="T34" s="246">
        <v>8741817</v>
      </c>
      <c r="U34" s="179"/>
      <c r="V34" s="261"/>
      <c r="W34" s="260">
        <v>33146053</v>
      </c>
      <c r="X34" s="179"/>
      <c r="Y34" s="261"/>
      <c r="Z34" s="260">
        <v>27318175</v>
      </c>
      <c r="AA34" s="179"/>
      <c r="AB34" s="261"/>
      <c r="AC34" s="260">
        <v>27318175</v>
      </c>
      <c r="AD34" s="179"/>
      <c r="AE34" s="181"/>
      <c r="AF34" s="260">
        <v>27318175</v>
      </c>
    </row>
    <row r="35" spans="1:32" ht="15.75" customHeight="1" x14ac:dyDescent="0.25">
      <c r="A35" s="383"/>
      <c r="B35" s="182" t="s">
        <v>311</v>
      </c>
      <c r="C35" s="179"/>
      <c r="D35" s="176">
        <v>122932000</v>
      </c>
      <c r="E35" s="179"/>
      <c r="F35" s="177"/>
      <c r="G35" s="179"/>
      <c r="H35" s="177"/>
      <c r="I35" s="179"/>
      <c r="J35" s="177"/>
      <c r="K35" s="179"/>
      <c r="L35" s="177"/>
      <c r="M35" s="179"/>
      <c r="N35" s="178"/>
      <c r="O35" s="179"/>
      <c r="P35" s="180">
        <v>122931788</v>
      </c>
      <c r="Q35" s="177"/>
      <c r="R35" s="179"/>
      <c r="S35" s="177"/>
      <c r="T35" s="246">
        <v>2913939</v>
      </c>
      <c r="U35" s="179"/>
      <c r="V35" s="260">
        <v>-1092727</v>
      </c>
      <c r="W35" s="260">
        <v>12566361</v>
      </c>
      <c r="X35" s="179"/>
      <c r="Y35" s="261"/>
      <c r="Z35" s="260">
        <v>10927270</v>
      </c>
      <c r="AA35" s="179"/>
      <c r="AB35" s="261"/>
      <c r="AC35" s="260">
        <v>10927270</v>
      </c>
      <c r="AD35" s="179"/>
      <c r="AE35" s="181"/>
      <c r="AF35" s="260">
        <v>10927270</v>
      </c>
    </row>
    <row r="36" spans="1:32" ht="15.75" customHeight="1" x14ac:dyDescent="0.25">
      <c r="A36" s="383"/>
      <c r="B36" s="182" t="s">
        <v>312</v>
      </c>
      <c r="C36" s="179"/>
      <c r="D36" s="176">
        <v>183032000</v>
      </c>
      <c r="E36" s="179"/>
      <c r="F36" s="177"/>
      <c r="G36" s="179"/>
      <c r="H36" s="177"/>
      <c r="I36" s="179"/>
      <c r="J36" s="177"/>
      <c r="K36" s="179"/>
      <c r="L36" s="177"/>
      <c r="M36" s="179"/>
      <c r="N36" s="178"/>
      <c r="O36" s="179"/>
      <c r="P36" s="180">
        <v>183031773</v>
      </c>
      <c r="Q36" s="177"/>
      <c r="R36" s="179"/>
      <c r="S36" s="177"/>
      <c r="T36" s="246">
        <v>5827878</v>
      </c>
      <c r="U36" s="179"/>
      <c r="V36" s="261"/>
      <c r="W36" s="260">
        <v>19304844</v>
      </c>
      <c r="X36" s="179"/>
      <c r="Y36" s="261"/>
      <c r="Z36" s="260">
        <v>16390905</v>
      </c>
      <c r="AA36" s="179"/>
      <c r="AB36" s="261"/>
      <c r="AC36" s="260">
        <v>16390905</v>
      </c>
      <c r="AD36" s="179"/>
      <c r="AE36" s="181"/>
      <c r="AF36" s="260">
        <v>16390905</v>
      </c>
    </row>
    <row r="37" spans="1:32" ht="15.75" customHeight="1" x14ac:dyDescent="0.25">
      <c r="A37" s="383"/>
      <c r="B37" s="182" t="s">
        <v>313</v>
      </c>
      <c r="C37" s="179"/>
      <c r="D37" s="176">
        <v>180300000</v>
      </c>
      <c r="E37" s="179"/>
      <c r="F37" s="177"/>
      <c r="G37" s="179"/>
      <c r="H37" s="177"/>
      <c r="I37" s="179"/>
      <c r="J37" s="177"/>
      <c r="K37" s="179"/>
      <c r="L37" s="177"/>
      <c r="M37" s="179"/>
      <c r="N37" s="178"/>
      <c r="O37" s="179"/>
      <c r="P37" s="180">
        <v>180299955</v>
      </c>
      <c r="Q37" s="177"/>
      <c r="R37" s="179"/>
      <c r="S37" s="177"/>
      <c r="T37" s="246">
        <v>4735151</v>
      </c>
      <c r="U37" s="179"/>
      <c r="V37" s="261"/>
      <c r="W37" s="260">
        <v>19486965</v>
      </c>
      <c r="X37" s="179"/>
      <c r="Y37" s="261"/>
      <c r="Z37" s="260">
        <v>16390905</v>
      </c>
      <c r="AA37" s="179"/>
      <c r="AB37" s="261"/>
      <c r="AC37" s="260">
        <v>16390905</v>
      </c>
      <c r="AD37" s="179"/>
      <c r="AE37" s="181"/>
      <c r="AF37" s="260">
        <v>16390905</v>
      </c>
    </row>
    <row r="38" spans="1:32" ht="15.75" customHeight="1" x14ac:dyDescent="0.25">
      <c r="A38" s="383"/>
      <c r="B38" s="182" t="s">
        <v>314</v>
      </c>
      <c r="C38" s="179"/>
      <c r="D38" s="176">
        <v>183032000</v>
      </c>
      <c r="E38" s="179"/>
      <c r="F38" s="177"/>
      <c r="G38" s="179"/>
      <c r="H38" s="177"/>
      <c r="I38" s="179"/>
      <c r="J38" s="177"/>
      <c r="K38" s="179"/>
      <c r="L38" s="177"/>
      <c r="M38" s="179"/>
      <c r="N38" s="178"/>
      <c r="O38" s="179"/>
      <c r="P38" s="180">
        <v>183031773</v>
      </c>
      <c r="Q38" s="177"/>
      <c r="R38" s="179"/>
      <c r="S38" s="177"/>
      <c r="T38" s="246">
        <v>7831211</v>
      </c>
      <c r="U38" s="179"/>
      <c r="V38" s="261"/>
      <c r="W38" s="260">
        <v>16390905</v>
      </c>
      <c r="X38" s="179"/>
      <c r="Y38" s="261"/>
      <c r="Z38" s="260">
        <v>16390905</v>
      </c>
      <c r="AA38" s="179"/>
      <c r="AB38" s="261"/>
      <c r="AC38" s="260">
        <v>16390905</v>
      </c>
      <c r="AD38" s="179"/>
      <c r="AE38" s="181"/>
      <c r="AF38" s="260">
        <v>16390905</v>
      </c>
    </row>
    <row r="39" spans="1:32" ht="15.75" customHeight="1" x14ac:dyDescent="0.25">
      <c r="A39" s="383"/>
      <c r="B39" s="182" t="s">
        <v>315</v>
      </c>
      <c r="C39" s="179"/>
      <c r="D39" s="176"/>
      <c r="E39" s="179"/>
      <c r="F39" s="177"/>
      <c r="G39" s="179"/>
      <c r="H39" s="177"/>
      <c r="I39" s="179"/>
      <c r="J39" s="177"/>
      <c r="K39" s="179"/>
      <c r="L39" s="177"/>
      <c r="M39" s="179"/>
      <c r="N39" s="178"/>
      <c r="O39" s="179"/>
      <c r="P39" s="177"/>
      <c r="Q39" s="177"/>
      <c r="R39" s="179"/>
      <c r="S39" s="177"/>
      <c r="T39" s="177"/>
      <c r="U39" s="179"/>
      <c r="V39" s="177"/>
      <c r="W39" s="177"/>
      <c r="X39" s="179"/>
      <c r="Y39" s="177"/>
      <c r="Z39" s="177"/>
      <c r="AA39" s="179"/>
      <c r="AB39" s="177"/>
      <c r="AC39" s="177"/>
      <c r="AD39" s="179"/>
      <c r="AE39" s="181"/>
      <c r="AF39" s="177"/>
    </row>
    <row r="40" spans="1:32" ht="15.75" customHeight="1" x14ac:dyDescent="0.25">
      <c r="A40" s="383"/>
      <c r="B40" s="182" t="s">
        <v>316</v>
      </c>
      <c r="C40" s="179"/>
      <c r="D40" s="176">
        <v>120200000</v>
      </c>
      <c r="E40" s="179"/>
      <c r="F40" s="177"/>
      <c r="G40" s="179"/>
      <c r="H40" s="177"/>
      <c r="I40" s="179"/>
      <c r="J40" s="177"/>
      <c r="K40" s="179"/>
      <c r="L40" s="177"/>
      <c r="M40" s="179"/>
      <c r="N40" s="178"/>
      <c r="O40" s="179"/>
      <c r="P40" s="180">
        <v>120199970</v>
      </c>
      <c r="Q40" s="177"/>
      <c r="R40" s="179"/>
      <c r="S40" s="177"/>
      <c r="T40" s="246">
        <v>5281514</v>
      </c>
      <c r="U40" s="179"/>
      <c r="V40" s="261"/>
      <c r="W40" s="260">
        <v>10927270</v>
      </c>
      <c r="X40" s="179"/>
      <c r="Y40" s="261"/>
      <c r="Z40" s="260">
        <v>10927270</v>
      </c>
      <c r="AA40" s="179"/>
      <c r="AB40" s="261"/>
      <c r="AC40" s="260">
        <v>10927270</v>
      </c>
      <c r="AD40" s="179"/>
      <c r="AE40" s="181"/>
      <c r="AF40" s="260">
        <v>10927270</v>
      </c>
    </row>
    <row r="41" spans="1:32" ht="15.75" customHeight="1" x14ac:dyDescent="0.25">
      <c r="A41" s="383"/>
      <c r="B41" s="182" t="s">
        <v>317</v>
      </c>
      <c r="C41" s="179"/>
      <c r="D41" s="176">
        <v>797692000</v>
      </c>
      <c r="E41" s="179"/>
      <c r="F41" s="177"/>
      <c r="G41" s="179"/>
      <c r="H41" s="177"/>
      <c r="I41" s="179"/>
      <c r="J41" s="177"/>
      <c r="K41" s="179"/>
      <c r="L41" s="177"/>
      <c r="M41" s="179"/>
      <c r="N41" s="178"/>
      <c r="O41" s="179"/>
      <c r="P41" s="180">
        <v>797690713</v>
      </c>
      <c r="Q41" s="177"/>
      <c r="R41" s="179"/>
      <c r="S41" s="177"/>
      <c r="T41" s="246">
        <v>16755148</v>
      </c>
      <c r="U41" s="179"/>
      <c r="V41" s="260">
        <v>-2731819</v>
      </c>
      <c r="W41" s="260">
        <v>64653015</v>
      </c>
      <c r="X41" s="179"/>
      <c r="Y41" s="260">
        <v>-2003333</v>
      </c>
      <c r="Z41" s="260">
        <v>87053918</v>
      </c>
      <c r="AA41" s="179"/>
      <c r="AB41" s="261"/>
      <c r="AC41" s="260">
        <v>71027255</v>
      </c>
      <c r="AD41" s="179"/>
      <c r="AE41" s="181"/>
      <c r="AF41" s="260">
        <v>71027255</v>
      </c>
    </row>
    <row r="42" spans="1:32" ht="15" customHeight="1" x14ac:dyDescent="0.25">
      <c r="A42" s="383"/>
      <c r="B42" s="182" t="s">
        <v>318</v>
      </c>
      <c r="C42" s="179"/>
      <c r="D42" s="176"/>
      <c r="E42" s="179"/>
      <c r="F42" s="177"/>
      <c r="G42" s="179"/>
      <c r="H42" s="177"/>
      <c r="I42" s="179"/>
      <c r="J42" s="177"/>
      <c r="K42" s="179"/>
      <c r="L42" s="177"/>
      <c r="M42" s="179"/>
      <c r="N42" s="178"/>
      <c r="O42" s="179"/>
      <c r="P42" s="177"/>
      <c r="Q42" s="177"/>
      <c r="R42" s="179"/>
      <c r="S42" s="177"/>
      <c r="T42" s="177"/>
      <c r="U42" s="179"/>
      <c r="V42" s="177"/>
      <c r="W42" s="177"/>
      <c r="X42" s="179"/>
      <c r="Y42" s="177"/>
      <c r="Z42" s="177"/>
      <c r="AA42" s="179"/>
      <c r="AB42" s="177"/>
      <c r="AC42" s="177"/>
      <c r="AD42" s="179"/>
      <c r="AE42" s="181"/>
      <c r="AF42" s="177"/>
    </row>
    <row r="43" spans="1:32" ht="15" customHeight="1" x14ac:dyDescent="0.25">
      <c r="A43" s="383"/>
      <c r="B43" s="183" t="s">
        <v>319</v>
      </c>
      <c r="C43" s="184"/>
      <c r="D43" s="185">
        <v>4069434000</v>
      </c>
      <c r="E43" s="186"/>
      <c r="F43" s="185">
        <v>0</v>
      </c>
      <c r="G43" s="186"/>
      <c r="H43" s="185">
        <v>32835000</v>
      </c>
      <c r="I43" s="186"/>
      <c r="J43" s="185">
        <v>74470000</v>
      </c>
      <c r="K43" s="186"/>
      <c r="L43" s="185"/>
      <c r="M43" s="186"/>
      <c r="N43" s="187">
        <v>333130000</v>
      </c>
      <c r="O43" s="188"/>
      <c r="P43" s="180">
        <v>3981566171</v>
      </c>
      <c r="Q43" s="189"/>
      <c r="R43" s="184"/>
      <c r="S43" s="246">
        <v>40455355</v>
      </c>
      <c r="T43" s="246">
        <v>37315955</v>
      </c>
      <c r="U43" s="184"/>
      <c r="V43" s="260">
        <v>-3070000</v>
      </c>
      <c r="W43" s="260">
        <v>87354833</v>
      </c>
      <c r="X43" s="184"/>
      <c r="Y43" s="260">
        <v>253425337</v>
      </c>
      <c r="Z43" s="260">
        <v>124864308</v>
      </c>
      <c r="AA43" s="184"/>
      <c r="AB43" s="260">
        <v>1207181</v>
      </c>
      <c r="AC43" s="260">
        <v>239079405</v>
      </c>
      <c r="AD43" s="184"/>
      <c r="AE43" s="260">
        <v>30043112</v>
      </c>
      <c r="AF43" s="260">
        <v>569320382</v>
      </c>
    </row>
    <row r="44" spans="1:32" ht="28.5" customHeight="1" thickBot="1" x14ac:dyDescent="0.3">
      <c r="A44" s="324"/>
      <c r="B44" s="190" t="s">
        <v>258</v>
      </c>
      <c r="C44" s="191"/>
      <c r="D44" s="192">
        <f t="shared" ref="D44:N44" si="0">SUM(D23:D43)</f>
        <v>8839194000</v>
      </c>
      <c r="E44" s="193">
        <f t="shared" si="0"/>
        <v>0</v>
      </c>
      <c r="F44" s="192">
        <f t="shared" si="0"/>
        <v>0</v>
      </c>
      <c r="G44" s="193">
        <f t="shared" si="0"/>
        <v>0</v>
      </c>
      <c r="H44" s="192">
        <f t="shared" si="0"/>
        <v>32835000</v>
      </c>
      <c r="I44" s="193">
        <f t="shared" si="0"/>
        <v>0</v>
      </c>
      <c r="J44" s="192">
        <f t="shared" si="0"/>
        <v>74470000</v>
      </c>
      <c r="K44" s="193">
        <f t="shared" si="0"/>
        <v>0</v>
      </c>
      <c r="L44" s="192">
        <f t="shared" si="0"/>
        <v>0</v>
      </c>
      <c r="M44" s="193">
        <f t="shared" si="0"/>
        <v>0</v>
      </c>
      <c r="N44" s="194">
        <f t="shared" si="0"/>
        <v>333130000</v>
      </c>
      <c r="O44" s="195"/>
      <c r="P44" s="196">
        <f>SUM(P23:P43)</f>
        <v>8751319541</v>
      </c>
      <c r="Q44" s="195"/>
      <c r="R44" s="195"/>
      <c r="S44" s="196">
        <f>SUM(S23:S43)</f>
        <v>40455355</v>
      </c>
      <c r="T44" s="196">
        <f>SUM(T23:T43)</f>
        <v>156969573</v>
      </c>
      <c r="U44" s="191"/>
      <c r="V44" s="196">
        <f>SUM(V23:V43)</f>
        <v>-16182729</v>
      </c>
      <c r="W44" s="196">
        <f>SUM(W23:W43)</f>
        <v>525720487</v>
      </c>
      <c r="X44" s="191"/>
      <c r="Y44" s="196">
        <f>SUM(Y23:Y43)</f>
        <v>249418671</v>
      </c>
      <c r="Z44" s="196">
        <f>SUM(Z23:Z43)</f>
        <v>594372676</v>
      </c>
      <c r="AA44" s="191"/>
      <c r="AB44" s="284">
        <f>SUM(AB23:AB43)</f>
        <v>1207181</v>
      </c>
      <c r="AC44" s="284">
        <f>SUM(AC23:AC43)</f>
        <v>665242935</v>
      </c>
      <c r="AD44" s="191"/>
      <c r="AE44" s="284">
        <f>SUM(AE23:AE43)</f>
        <v>30043112</v>
      </c>
      <c r="AF44" s="284">
        <f>SUM(AF23:AF43)</f>
        <v>995483912</v>
      </c>
    </row>
    <row r="45" spans="1:32" ht="24" customHeight="1" thickBot="1" x14ac:dyDescent="0.3">
      <c r="A45" s="19"/>
      <c r="B45" s="19"/>
      <c r="C45" s="19"/>
      <c r="D45" s="19"/>
      <c r="E45" s="19"/>
      <c r="F45" s="19"/>
      <c r="G45" s="19"/>
      <c r="H45" s="19"/>
      <c r="I45" s="19"/>
      <c r="J45" s="19"/>
      <c r="K45" s="164"/>
      <c r="L45" s="164"/>
      <c r="M45" s="164"/>
      <c r="N45" s="164"/>
      <c r="O45" s="164"/>
      <c r="P45" s="198"/>
      <c r="Q45" s="19"/>
      <c r="R45" s="19"/>
      <c r="S45" s="19"/>
      <c r="T45" s="19"/>
      <c r="U45" s="19"/>
      <c r="V45" s="19"/>
      <c r="W45" s="19"/>
      <c r="X45" s="19"/>
      <c r="Y45" s="19"/>
      <c r="Z45" s="19"/>
      <c r="AA45" s="19"/>
      <c r="AB45" s="19"/>
      <c r="AC45" s="19"/>
      <c r="AD45" s="19"/>
      <c r="AE45" s="19"/>
      <c r="AF45" s="19"/>
    </row>
    <row r="46" spans="1:32" ht="24" customHeight="1" x14ac:dyDescent="0.25">
      <c r="A46" s="323" t="s">
        <v>320</v>
      </c>
      <c r="B46" s="482" t="s">
        <v>295</v>
      </c>
      <c r="C46" s="368" t="s">
        <v>85</v>
      </c>
      <c r="D46" s="340"/>
      <c r="E46" s="340"/>
      <c r="F46" s="340"/>
      <c r="G46" s="340"/>
      <c r="H46" s="340"/>
      <c r="I46" s="340"/>
      <c r="J46" s="340"/>
      <c r="K46" s="340"/>
      <c r="L46" s="340"/>
      <c r="M46" s="340"/>
      <c r="N46" s="326"/>
      <c r="O46" s="464" t="s">
        <v>87</v>
      </c>
      <c r="P46" s="340"/>
      <c r="Q46" s="340"/>
      <c r="R46" s="340"/>
      <c r="S46" s="340"/>
      <c r="T46" s="340"/>
      <c r="U46" s="340"/>
      <c r="V46" s="340"/>
      <c r="W46" s="340"/>
      <c r="X46" s="340"/>
      <c r="Y46" s="340"/>
      <c r="Z46" s="340"/>
      <c r="AA46" s="340"/>
      <c r="AB46" s="340"/>
      <c r="AC46" s="340"/>
      <c r="AD46" s="340"/>
      <c r="AE46" s="340"/>
      <c r="AF46" s="326"/>
    </row>
    <row r="47" spans="1:32" ht="24" customHeight="1" x14ac:dyDescent="0.25">
      <c r="A47" s="383"/>
      <c r="B47" s="483"/>
      <c r="C47" s="368" t="s">
        <v>210</v>
      </c>
      <c r="D47" s="326"/>
      <c r="E47" s="368" t="s">
        <v>211</v>
      </c>
      <c r="F47" s="326"/>
      <c r="G47" s="368" t="s">
        <v>212</v>
      </c>
      <c r="H47" s="326"/>
      <c r="I47" s="368" t="s">
        <v>213</v>
      </c>
      <c r="J47" s="326"/>
      <c r="K47" s="368" t="s">
        <v>288</v>
      </c>
      <c r="L47" s="326"/>
      <c r="M47" s="368" t="s">
        <v>215</v>
      </c>
      <c r="N47" s="326"/>
      <c r="O47" s="464" t="s">
        <v>210</v>
      </c>
      <c r="P47" s="340"/>
      <c r="Q47" s="326"/>
      <c r="R47" s="464" t="s">
        <v>211</v>
      </c>
      <c r="S47" s="340"/>
      <c r="T47" s="326"/>
      <c r="U47" s="464" t="s">
        <v>212</v>
      </c>
      <c r="V47" s="340"/>
      <c r="W47" s="326"/>
      <c r="X47" s="464" t="s">
        <v>213</v>
      </c>
      <c r="Y47" s="340"/>
      <c r="Z47" s="326"/>
      <c r="AA47" s="464" t="s">
        <v>288</v>
      </c>
      <c r="AB47" s="340"/>
      <c r="AC47" s="326"/>
      <c r="AD47" s="464" t="s">
        <v>215</v>
      </c>
      <c r="AE47" s="340"/>
      <c r="AF47" s="326"/>
    </row>
    <row r="48" spans="1:32" ht="29.25" customHeight="1" x14ac:dyDescent="0.25">
      <c r="A48" s="383"/>
      <c r="B48" s="484"/>
      <c r="C48" s="199" t="s">
        <v>296</v>
      </c>
      <c r="D48" s="118" t="s">
        <v>297</v>
      </c>
      <c r="E48" s="199" t="s">
        <v>296</v>
      </c>
      <c r="F48" s="118" t="s">
        <v>297</v>
      </c>
      <c r="G48" s="199" t="s">
        <v>296</v>
      </c>
      <c r="H48" s="118" t="s">
        <v>297</v>
      </c>
      <c r="I48" s="199" t="s">
        <v>296</v>
      </c>
      <c r="J48" s="118" t="s">
        <v>297</v>
      </c>
      <c r="K48" s="199" t="s">
        <v>296</v>
      </c>
      <c r="L48" s="118" t="s">
        <v>297</v>
      </c>
      <c r="M48" s="199" t="s">
        <v>296</v>
      </c>
      <c r="N48" s="118" t="s">
        <v>297</v>
      </c>
      <c r="O48" s="173" t="s">
        <v>296</v>
      </c>
      <c r="P48" s="173" t="s">
        <v>298</v>
      </c>
      <c r="Q48" s="173" t="s">
        <v>28</v>
      </c>
      <c r="R48" s="173" t="s">
        <v>296</v>
      </c>
      <c r="S48" s="173" t="s">
        <v>298</v>
      </c>
      <c r="T48" s="173" t="s">
        <v>28</v>
      </c>
      <c r="U48" s="173" t="s">
        <v>296</v>
      </c>
      <c r="V48" s="173" t="s">
        <v>298</v>
      </c>
      <c r="W48" s="173" t="s">
        <v>28</v>
      </c>
      <c r="X48" s="173" t="s">
        <v>296</v>
      </c>
      <c r="Y48" s="173" t="s">
        <v>298</v>
      </c>
      <c r="Z48" s="173" t="s">
        <v>28</v>
      </c>
      <c r="AA48" s="173" t="s">
        <v>296</v>
      </c>
      <c r="AB48" s="173" t="s">
        <v>298</v>
      </c>
      <c r="AC48" s="173" t="s">
        <v>28</v>
      </c>
      <c r="AD48" s="173" t="s">
        <v>296</v>
      </c>
      <c r="AE48" s="173" t="s">
        <v>298</v>
      </c>
      <c r="AF48" s="173" t="s">
        <v>28</v>
      </c>
    </row>
    <row r="49" spans="1:32" ht="13.5" customHeight="1" x14ac:dyDescent="0.25">
      <c r="A49" s="383"/>
      <c r="B49" s="200" t="s">
        <v>299</v>
      </c>
      <c r="C49" s="179"/>
      <c r="D49" s="178"/>
      <c r="E49" s="179"/>
      <c r="F49" s="178"/>
      <c r="G49" s="179"/>
      <c r="H49" s="178"/>
      <c r="I49" s="179"/>
      <c r="J49" s="178"/>
      <c r="K49" s="179"/>
      <c r="L49" s="178"/>
      <c r="M49" s="179"/>
      <c r="N49" s="178"/>
      <c r="O49" s="179"/>
      <c r="P49" s="177"/>
      <c r="Q49" s="178"/>
      <c r="R49" s="179"/>
      <c r="S49" s="177"/>
      <c r="T49" s="178"/>
      <c r="U49" s="179"/>
      <c r="V49" s="177"/>
      <c r="W49" s="178"/>
      <c r="X49" s="179"/>
      <c r="Y49" s="177"/>
      <c r="Z49" s="178"/>
      <c r="AA49" s="179"/>
      <c r="AB49" s="177"/>
      <c r="AC49" s="178"/>
      <c r="AD49" s="179"/>
      <c r="AE49" s="181"/>
      <c r="AF49" s="178"/>
    </row>
    <row r="50" spans="1:32" ht="13.5" customHeight="1" x14ac:dyDescent="0.25">
      <c r="A50" s="383"/>
      <c r="B50" s="201" t="s">
        <v>300</v>
      </c>
      <c r="C50" s="179"/>
      <c r="D50" s="178"/>
      <c r="E50" s="179"/>
      <c r="F50" s="178"/>
      <c r="G50" s="179"/>
      <c r="H50" s="178"/>
      <c r="I50" s="179"/>
      <c r="J50" s="178"/>
      <c r="K50" s="179"/>
      <c r="L50" s="178"/>
      <c r="M50" s="179"/>
      <c r="N50" s="178"/>
      <c r="O50" s="179"/>
      <c r="P50" s="177"/>
      <c r="Q50" s="178"/>
      <c r="R50" s="179"/>
      <c r="S50" s="177"/>
      <c r="T50" s="178"/>
      <c r="U50" s="179"/>
      <c r="V50" s="177"/>
      <c r="W50" s="178"/>
      <c r="X50" s="179"/>
      <c r="Y50" s="177"/>
      <c r="Z50" s="178"/>
      <c r="AA50" s="179"/>
      <c r="AB50" s="177"/>
      <c r="AC50" s="178"/>
      <c r="AD50" s="179"/>
      <c r="AE50" s="181"/>
      <c r="AF50" s="178"/>
    </row>
    <row r="51" spans="1:32" ht="13.5" customHeight="1" x14ac:dyDescent="0.25">
      <c r="A51" s="383"/>
      <c r="B51" s="201" t="s">
        <v>301</v>
      </c>
      <c r="C51" s="179"/>
      <c r="D51" s="178"/>
      <c r="E51" s="179"/>
      <c r="F51" s="178"/>
      <c r="G51" s="179"/>
      <c r="H51" s="178"/>
      <c r="I51" s="179"/>
      <c r="J51" s="178"/>
      <c r="K51" s="179"/>
      <c r="L51" s="178"/>
      <c r="M51" s="179"/>
      <c r="N51" s="178"/>
      <c r="O51" s="179"/>
      <c r="P51" s="177"/>
      <c r="Q51" s="178"/>
      <c r="R51" s="179"/>
      <c r="S51" s="177"/>
      <c r="T51" s="178"/>
      <c r="U51" s="179"/>
      <c r="V51" s="177"/>
      <c r="W51" s="178"/>
      <c r="X51" s="179"/>
      <c r="Y51" s="177"/>
      <c r="Z51" s="178"/>
      <c r="AA51" s="179"/>
      <c r="AB51" s="177"/>
      <c r="AC51" s="178"/>
      <c r="AD51" s="179"/>
      <c r="AE51" s="181"/>
      <c r="AF51" s="178"/>
    </row>
    <row r="52" spans="1:32" ht="13.5" customHeight="1" x14ac:dyDescent="0.25">
      <c r="A52" s="383"/>
      <c r="B52" s="201" t="s">
        <v>302</v>
      </c>
      <c r="C52" s="179"/>
      <c r="D52" s="178"/>
      <c r="E52" s="179"/>
      <c r="F52" s="178"/>
      <c r="G52" s="179"/>
      <c r="H52" s="178"/>
      <c r="I52" s="179"/>
      <c r="J52" s="178"/>
      <c r="K52" s="179"/>
      <c r="L52" s="178"/>
      <c r="M52" s="179"/>
      <c r="N52" s="178"/>
      <c r="O52" s="179"/>
      <c r="P52" s="177"/>
      <c r="Q52" s="178"/>
      <c r="R52" s="179"/>
      <c r="S52" s="177"/>
      <c r="T52" s="178"/>
      <c r="U52" s="179"/>
      <c r="V52" s="177"/>
      <c r="W52" s="178"/>
      <c r="X52" s="179"/>
      <c r="Y52" s="177"/>
      <c r="Z52" s="178"/>
      <c r="AA52" s="179"/>
      <c r="AB52" s="177"/>
      <c r="AC52" s="178"/>
      <c r="AD52" s="179"/>
      <c r="AE52" s="181"/>
      <c r="AF52" s="178"/>
    </row>
    <row r="53" spans="1:32" ht="13.5" customHeight="1" x14ac:dyDescent="0.25">
      <c r="A53" s="383"/>
      <c r="B53" s="201" t="s">
        <v>303</v>
      </c>
      <c r="C53" s="179"/>
      <c r="D53" s="178"/>
      <c r="E53" s="179"/>
      <c r="F53" s="178"/>
      <c r="G53" s="179"/>
      <c r="H53" s="178"/>
      <c r="I53" s="179"/>
      <c r="J53" s="178"/>
      <c r="K53" s="179"/>
      <c r="L53" s="178"/>
      <c r="M53" s="179"/>
      <c r="N53" s="178"/>
      <c r="O53" s="179"/>
      <c r="P53" s="177"/>
      <c r="Q53" s="178"/>
      <c r="R53" s="179"/>
      <c r="S53" s="177"/>
      <c r="T53" s="178"/>
      <c r="U53" s="179"/>
      <c r="V53" s="177"/>
      <c r="W53" s="178"/>
      <c r="X53" s="179"/>
      <c r="Y53" s="177"/>
      <c r="Z53" s="178"/>
      <c r="AA53" s="179"/>
      <c r="AB53" s="177"/>
      <c r="AC53" s="178"/>
      <c r="AD53" s="179"/>
      <c r="AE53" s="181"/>
      <c r="AF53" s="178"/>
    </row>
    <row r="54" spans="1:32" ht="13.5" customHeight="1" x14ac:dyDescent="0.25">
      <c r="A54" s="383"/>
      <c r="B54" s="201" t="s">
        <v>304</v>
      </c>
      <c r="C54" s="179"/>
      <c r="D54" s="178"/>
      <c r="E54" s="179"/>
      <c r="F54" s="178"/>
      <c r="G54" s="179"/>
      <c r="H54" s="178"/>
      <c r="I54" s="179"/>
      <c r="J54" s="178"/>
      <c r="K54" s="179"/>
      <c r="L54" s="178"/>
      <c r="M54" s="179"/>
      <c r="N54" s="178"/>
      <c r="O54" s="179"/>
      <c r="P54" s="177"/>
      <c r="Q54" s="178"/>
      <c r="R54" s="179"/>
      <c r="S54" s="177"/>
      <c r="T54" s="178"/>
      <c r="U54" s="179"/>
      <c r="V54" s="177"/>
      <c r="W54" s="178"/>
      <c r="X54" s="179"/>
      <c r="Y54" s="177"/>
      <c r="Z54" s="178"/>
      <c r="AA54" s="179"/>
      <c r="AB54" s="177"/>
      <c r="AC54" s="178"/>
      <c r="AD54" s="179"/>
      <c r="AE54" s="181"/>
      <c r="AF54" s="178"/>
    </row>
    <row r="55" spans="1:32" ht="13.5" customHeight="1" x14ac:dyDescent="0.25">
      <c r="A55" s="383"/>
      <c r="B55" s="201" t="s">
        <v>305</v>
      </c>
      <c r="C55" s="179"/>
      <c r="D55" s="178"/>
      <c r="E55" s="179"/>
      <c r="F55" s="178"/>
      <c r="G55" s="179"/>
      <c r="H55" s="178"/>
      <c r="I55" s="179"/>
      <c r="J55" s="178"/>
      <c r="K55" s="179"/>
      <c r="L55" s="178"/>
      <c r="M55" s="179"/>
      <c r="N55" s="178"/>
      <c r="O55" s="179"/>
      <c r="P55" s="177"/>
      <c r="Q55" s="178"/>
      <c r="R55" s="179"/>
      <c r="S55" s="177"/>
      <c r="T55" s="178"/>
      <c r="U55" s="179"/>
      <c r="V55" s="177"/>
      <c r="W55" s="178"/>
      <c r="X55" s="179"/>
      <c r="Y55" s="177"/>
      <c r="Z55" s="178"/>
      <c r="AA55" s="179"/>
      <c r="AB55" s="177"/>
      <c r="AC55" s="178"/>
      <c r="AD55" s="179"/>
      <c r="AE55" s="181"/>
      <c r="AF55" s="178"/>
    </row>
    <row r="56" spans="1:32" ht="13.5" customHeight="1" x14ac:dyDescent="0.25">
      <c r="A56" s="383"/>
      <c r="B56" s="201" t="s">
        <v>306</v>
      </c>
      <c r="C56" s="179"/>
      <c r="D56" s="178"/>
      <c r="E56" s="179"/>
      <c r="F56" s="178"/>
      <c r="G56" s="179"/>
      <c r="H56" s="178"/>
      <c r="I56" s="179"/>
      <c r="J56" s="178"/>
      <c r="K56" s="179"/>
      <c r="L56" s="178"/>
      <c r="M56" s="179"/>
      <c r="N56" s="178"/>
      <c r="O56" s="179"/>
      <c r="P56" s="177"/>
      <c r="Q56" s="178"/>
      <c r="R56" s="179"/>
      <c r="S56" s="177"/>
      <c r="T56" s="178"/>
      <c r="U56" s="179"/>
      <c r="V56" s="177"/>
      <c r="W56" s="178"/>
      <c r="X56" s="179"/>
      <c r="Y56" s="177"/>
      <c r="Z56" s="178"/>
      <c r="AA56" s="179"/>
      <c r="AB56" s="177"/>
      <c r="AC56" s="178"/>
      <c r="AD56" s="179"/>
      <c r="AE56" s="181"/>
      <c r="AF56" s="178"/>
    </row>
    <row r="57" spans="1:32" ht="13.5" customHeight="1" x14ac:dyDescent="0.25">
      <c r="A57" s="383"/>
      <c r="B57" s="201" t="s">
        <v>307</v>
      </c>
      <c r="C57" s="179"/>
      <c r="D57" s="178"/>
      <c r="E57" s="179"/>
      <c r="F57" s="178"/>
      <c r="G57" s="179"/>
      <c r="H57" s="178"/>
      <c r="I57" s="179"/>
      <c r="J57" s="178"/>
      <c r="K57" s="179"/>
      <c r="L57" s="178"/>
      <c r="M57" s="179"/>
      <c r="N57" s="178"/>
      <c r="O57" s="179"/>
      <c r="P57" s="177"/>
      <c r="Q57" s="178"/>
      <c r="R57" s="179"/>
      <c r="S57" s="177"/>
      <c r="T57" s="178"/>
      <c r="U57" s="179"/>
      <c r="V57" s="177"/>
      <c r="W57" s="178"/>
      <c r="X57" s="179"/>
      <c r="Y57" s="177"/>
      <c r="Z57" s="178"/>
      <c r="AA57" s="179"/>
      <c r="AB57" s="177"/>
      <c r="AC57" s="178"/>
      <c r="AD57" s="179"/>
      <c r="AE57" s="181"/>
      <c r="AF57" s="178"/>
    </row>
    <row r="58" spans="1:32" ht="13.5" customHeight="1" x14ac:dyDescent="0.25">
      <c r="A58" s="383"/>
      <c r="B58" s="201" t="s">
        <v>308</v>
      </c>
      <c r="C58" s="179"/>
      <c r="D58" s="178"/>
      <c r="E58" s="179"/>
      <c r="F58" s="178"/>
      <c r="G58" s="179"/>
      <c r="H58" s="178"/>
      <c r="I58" s="179"/>
      <c r="J58" s="178"/>
      <c r="K58" s="179"/>
      <c r="L58" s="178"/>
      <c r="M58" s="179"/>
      <c r="N58" s="178"/>
      <c r="O58" s="179"/>
      <c r="P58" s="177"/>
      <c r="Q58" s="178"/>
      <c r="R58" s="179"/>
      <c r="S58" s="177"/>
      <c r="T58" s="178"/>
      <c r="U58" s="179"/>
      <c r="V58" s="177"/>
      <c r="W58" s="178"/>
      <c r="X58" s="179"/>
      <c r="Y58" s="177"/>
      <c r="Z58" s="178"/>
      <c r="AA58" s="179"/>
      <c r="AB58" s="177"/>
      <c r="AC58" s="178"/>
      <c r="AD58" s="179"/>
      <c r="AE58" s="181"/>
      <c r="AF58" s="178"/>
    </row>
    <row r="59" spans="1:32" ht="13.5" customHeight="1" x14ac:dyDescent="0.25">
      <c r="A59" s="383"/>
      <c r="B59" s="201" t="s">
        <v>309</v>
      </c>
      <c r="C59" s="179"/>
      <c r="D59" s="178"/>
      <c r="E59" s="179"/>
      <c r="F59" s="178"/>
      <c r="G59" s="179"/>
      <c r="H59" s="178"/>
      <c r="I59" s="179"/>
      <c r="J59" s="178"/>
      <c r="K59" s="179"/>
      <c r="L59" s="178"/>
      <c r="M59" s="179"/>
      <c r="N59" s="178"/>
      <c r="O59" s="179"/>
      <c r="P59" s="177"/>
      <c r="Q59" s="178"/>
      <c r="R59" s="179"/>
      <c r="S59" s="177"/>
      <c r="T59" s="178"/>
      <c r="U59" s="179"/>
      <c r="V59" s="177"/>
      <c r="W59" s="178"/>
      <c r="X59" s="179"/>
      <c r="Y59" s="177"/>
      <c r="Z59" s="178"/>
      <c r="AA59" s="179"/>
      <c r="AB59" s="177"/>
      <c r="AC59" s="178"/>
      <c r="AD59" s="179"/>
      <c r="AE59" s="181"/>
      <c r="AF59" s="178"/>
    </row>
    <row r="60" spans="1:32" ht="13.5" customHeight="1" x14ac:dyDescent="0.25">
      <c r="A60" s="383"/>
      <c r="B60" s="201" t="s">
        <v>310</v>
      </c>
      <c r="C60" s="179"/>
      <c r="D60" s="178"/>
      <c r="E60" s="179"/>
      <c r="F60" s="178"/>
      <c r="G60" s="179"/>
      <c r="H60" s="178"/>
      <c r="I60" s="179"/>
      <c r="J60" s="178"/>
      <c r="K60" s="179"/>
      <c r="L60" s="178"/>
      <c r="M60" s="179"/>
      <c r="N60" s="178"/>
      <c r="O60" s="179"/>
      <c r="P60" s="177"/>
      <c r="Q60" s="178"/>
      <c r="R60" s="179"/>
      <c r="S60" s="177"/>
      <c r="T60" s="178"/>
      <c r="U60" s="179"/>
      <c r="V60" s="177"/>
      <c r="W60" s="178"/>
      <c r="X60" s="179"/>
      <c r="Y60" s="177"/>
      <c r="Z60" s="178"/>
      <c r="AA60" s="179"/>
      <c r="AB60" s="177"/>
      <c r="AC60" s="178"/>
      <c r="AD60" s="179"/>
      <c r="AE60" s="181"/>
      <c r="AF60" s="178"/>
    </row>
    <row r="61" spans="1:32" ht="13.5" customHeight="1" x14ac:dyDescent="0.25">
      <c r="A61" s="383"/>
      <c r="B61" s="201" t="s">
        <v>311</v>
      </c>
      <c r="C61" s="179"/>
      <c r="D61" s="178"/>
      <c r="E61" s="179"/>
      <c r="F61" s="178"/>
      <c r="G61" s="179"/>
      <c r="H61" s="178"/>
      <c r="I61" s="179"/>
      <c r="J61" s="178"/>
      <c r="K61" s="179"/>
      <c r="L61" s="178"/>
      <c r="M61" s="179"/>
      <c r="N61" s="178"/>
      <c r="O61" s="179"/>
      <c r="P61" s="177"/>
      <c r="Q61" s="178"/>
      <c r="R61" s="179"/>
      <c r="S61" s="177"/>
      <c r="T61" s="178"/>
      <c r="U61" s="179"/>
      <c r="V61" s="177"/>
      <c r="W61" s="178"/>
      <c r="X61" s="179"/>
      <c r="Y61" s="177"/>
      <c r="Z61" s="178"/>
      <c r="AA61" s="179"/>
      <c r="AB61" s="177"/>
      <c r="AC61" s="178"/>
      <c r="AD61" s="179"/>
      <c r="AE61" s="181"/>
      <c r="AF61" s="178"/>
    </row>
    <row r="62" spans="1:32" ht="13.5" customHeight="1" x14ac:dyDescent="0.25">
      <c r="A62" s="383"/>
      <c r="B62" s="201" t="s">
        <v>312</v>
      </c>
      <c r="C62" s="179"/>
      <c r="D62" s="178"/>
      <c r="E62" s="179"/>
      <c r="F62" s="178"/>
      <c r="G62" s="179"/>
      <c r="H62" s="178"/>
      <c r="I62" s="179"/>
      <c r="J62" s="178"/>
      <c r="K62" s="179"/>
      <c r="L62" s="178"/>
      <c r="M62" s="179"/>
      <c r="N62" s="178"/>
      <c r="O62" s="179"/>
      <c r="P62" s="177"/>
      <c r="Q62" s="178"/>
      <c r="R62" s="179"/>
      <c r="S62" s="177"/>
      <c r="T62" s="178"/>
      <c r="U62" s="179"/>
      <c r="V62" s="177"/>
      <c r="W62" s="178"/>
      <c r="X62" s="179"/>
      <c r="Y62" s="177"/>
      <c r="Z62" s="178"/>
      <c r="AA62" s="179"/>
      <c r="AB62" s="177"/>
      <c r="AC62" s="178"/>
      <c r="AD62" s="179"/>
      <c r="AE62" s="181"/>
      <c r="AF62" s="178"/>
    </row>
    <row r="63" spans="1:32" ht="13.5" customHeight="1" x14ac:dyDescent="0.25">
      <c r="A63" s="383"/>
      <c r="B63" s="201" t="s">
        <v>313</v>
      </c>
      <c r="C63" s="179"/>
      <c r="D63" s="178"/>
      <c r="E63" s="179"/>
      <c r="F63" s="178"/>
      <c r="G63" s="179"/>
      <c r="H63" s="178"/>
      <c r="I63" s="179"/>
      <c r="J63" s="178"/>
      <c r="K63" s="179"/>
      <c r="L63" s="178"/>
      <c r="M63" s="179"/>
      <c r="N63" s="178"/>
      <c r="O63" s="179"/>
      <c r="P63" s="177"/>
      <c r="Q63" s="178"/>
      <c r="R63" s="179"/>
      <c r="S63" s="177"/>
      <c r="T63" s="178"/>
      <c r="U63" s="179"/>
      <c r="V63" s="177"/>
      <c r="W63" s="178"/>
      <c r="X63" s="179"/>
      <c r="Y63" s="177"/>
      <c r="Z63" s="178"/>
      <c r="AA63" s="179"/>
      <c r="AB63" s="177"/>
      <c r="AC63" s="178"/>
      <c r="AD63" s="179"/>
      <c r="AE63" s="181"/>
      <c r="AF63" s="178"/>
    </row>
    <row r="64" spans="1:32" ht="13.5" customHeight="1" x14ac:dyDescent="0.25">
      <c r="A64" s="383"/>
      <c r="B64" s="201" t="s">
        <v>314</v>
      </c>
      <c r="C64" s="179"/>
      <c r="D64" s="178"/>
      <c r="E64" s="179"/>
      <c r="F64" s="178"/>
      <c r="G64" s="179"/>
      <c r="H64" s="178"/>
      <c r="I64" s="179"/>
      <c r="J64" s="178"/>
      <c r="K64" s="179"/>
      <c r="L64" s="178"/>
      <c r="M64" s="179"/>
      <c r="N64" s="178"/>
      <c r="O64" s="179"/>
      <c r="P64" s="177"/>
      <c r="Q64" s="178"/>
      <c r="R64" s="179"/>
      <c r="S64" s="177"/>
      <c r="T64" s="178"/>
      <c r="U64" s="179"/>
      <c r="V64" s="177"/>
      <c r="W64" s="178"/>
      <c r="X64" s="179"/>
      <c r="Y64" s="177"/>
      <c r="Z64" s="178"/>
      <c r="AA64" s="179"/>
      <c r="AB64" s="177"/>
      <c r="AC64" s="178"/>
      <c r="AD64" s="179"/>
      <c r="AE64" s="181"/>
      <c r="AF64" s="178"/>
    </row>
    <row r="65" spans="1:32" ht="13.5" customHeight="1" x14ac:dyDescent="0.25">
      <c r="A65" s="383"/>
      <c r="B65" s="201" t="s">
        <v>315</v>
      </c>
      <c r="C65" s="179"/>
      <c r="D65" s="178"/>
      <c r="E65" s="179"/>
      <c r="F65" s="178"/>
      <c r="G65" s="179"/>
      <c r="H65" s="178"/>
      <c r="I65" s="179"/>
      <c r="J65" s="178"/>
      <c r="K65" s="179"/>
      <c r="L65" s="178"/>
      <c r="M65" s="179"/>
      <c r="N65" s="178"/>
      <c r="O65" s="179"/>
      <c r="P65" s="177"/>
      <c r="Q65" s="178"/>
      <c r="R65" s="179"/>
      <c r="S65" s="177"/>
      <c r="T65" s="178"/>
      <c r="U65" s="179"/>
      <c r="V65" s="177"/>
      <c r="W65" s="178"/>
      <c r="X65" s="179"/>
      <c r="Y65" s="177"/>
      <c r="Z65" s="178"/>
      <c r="AA65" s="179"/>
      <c r="AB65" s="177"/>
      <c r="AC65" s="178"/>
      <c r="AD65" s="179"/>
      <c r="AE65" s="181"/>
      <c r="AF65" s="178"/>
    </row>
    <row r="66" spans="1:32" ht="13.5" customHeight="1" x14ac:dyDescent="0.25">
      <c r="A66" s="383"/>
      <c r="B66" s="201" t="s">
        <v>316</v>
      </c>
      <c r="C66" s="179"/>
      <c r="D66" s="178"/>
      <c r="E66" s="179"/>
      <c r="F66" s="178"/>
      <c r="G66" s="179"/>
      <c r="H66" s="178"/>
      <c r="I66" s="179"/>
      <c r="J66" s="178"/>
      <c r="K66" s="179"/>
      <c r="L66" s="178"/>
      <c r="M66" s="179"/>
      <c r="N66" s="178"/>
      <c r="O66" s="179"/>
      <c r="P66" s="177"/>
      <c r="Q66" s="178"/>
      <c r="R66" s="179"/>
      <c r="S66" s="177"/>
      <c r="T66" s="178"/>
      <c r="U66" s="179"/>
      <c r="V66" s="177"/>
      <c r="W66" s="178"/>
      <c r="X66" s="179"/>
      <c r="Y66" s="177"/>
      <c r="Z66" s="178"/>
      <c r="AA66" s="179"/>
      <c r="AB66" s="177"/>
      <c r="AC66" s="178"/>
      <c r="AD66" s="179"/>
      <c r="AE66" s="181"/>
      <c r="AF66" s="178"/>
    </row>
    <row r="67" spans="1:32" ht="13.5" customHeight="1" x14ac:dyDescent="0.25">
      <c r="A67" s="383"/>
      <c r="B67" s="201" t="s">
        <v>317</v>
      </c>
      <c r="C67" s="179"/>
      <c r="D67" s="178"/>
      <c r="E67" s="179"/>
      <c r="F67" s="178"/>
      <c r="G67" s="179"/>
      <c r="H67" s="178"/>
      <c r="I67" s="179"/>
      <c r="J67" s="178"/>
      <c r="K67" s="179"/>
      <c r="L67" s="178"/>
      <c r="M67" s="179"/>
      <c r="N67" s="178"/>
      <c r="O67" s="179"/>
      <c r="P67" s="177"/>
      <c r="Q67" s="178"/>
      <c r="R67" s="179"/>
      <c r="S67" s="177"/>
      <c r="T67" s="178"/>
      <c r="U67" s="179"/>
      <c r="V67" s="177"/>
      <c r="W67" s="178"/>
      <c r="X67" s="179"/>
      <c r="Y67" s="177"/>
      <c r="Z67" s="178"/>
      <c r="AA67" s="179"/>
      <c r="AB67" s="177"/>
      <c r="AC67" s="178"/>
      <c r="AD67" s="179"/>
      <c r="AE67" s="181"/>
      <c r="AF67" s="178"/>
    </row>
    <row r="68" spans="1:32" ht="13.5" customHeight="1" x14ac:dyDescent="0.25">
      <c r="A68" s="383"/>
      <c r="B68" s="202" t="s">
        <v>318</v>
      </c>
      <c r="C68" s="203"/>
      <c r="D68" s="204"/>
      <c r="E68" s="203"/>
      <c r="F68" s="204"/>
      <c r="G68" s="203"/>
      <c r="H68" s="205">
        <v>21855000</v>
      </c>
      <c r="I68" s="203"/>
      <c r="J68" s="206">
        <v>24720000</v>
      </c>
      <c r="K68" s="203"/>
      <c r="L68" s="204"/>
      <c r="M68" s="203"/>
      <c r="N68" s="204"/>
      <c r="O68" s="203"/>
      <c r="P68" s="207"/>
      <c r="Q68" s="204"/>
      <c r="R68" s="203"/>
      <c r="S68" s="207"/>
      <c r="T68" s="204"/>
      <c r="U68" s="203"/>
      <c r="V68" s="207"/>
      <c r="W68" s="204"/>
      <c r="X68" s="203"/>
      <c r="Y68" s="207"/>
      <c r="Z68" s="204"/>
      <c r="AA68" s="203"/>
      <c r="AB68" s="207"/>
      <c r="AC68" s="204"/>
      <c r="AD68" s="203"/>
      <c r="AE68" s="207"/>
      <c r="AF68" s="204"/>
    </row>
    <row r="69" spans="1:32" ht="13.5" customHeight="1" x14ac:dyDescent="0.25">
      <c r="A69" s="383"/>
      <c r="B69" s="202"/>
      <c r="C69" s="203"/>
      <c r="D69" s="204"/>
      <c r="E69" s="203"/>
      <c r="F69" s="204"/>
      <c r="G69" s="203"/>
      <c r="H69" s="208"/>
      <c r="I69" s="209"/>
      <c r="J69" s="209"/>
      <c r="K69" s="207"/>
      <c r="L69" s="204"/>
      <c r="M69" s="203"/>
      <c r="N69" s="204"/>
      <c r="O69" s="203"/>
      <c r="P69" s="207"/>
      <c r="Q69" s="204"/>
      <c r="R69" s="203"/>
      <c r="S69" s="207"/>
      <c r="T69" s="204"/>
      <c r="U69" s="203"/>
      <c r="V69" s="207"/>
      <c r="W69" s="204"/>
      <c r="X69" s="203"/>
      <c r="Y69" s="207"/>
      <c r="Z69" s="204"/>
      <c r="AA69" s="203"/>
      <c r="AB69" s="207"/>
      <c r="AC69" s="204"/>
      <c r="AD69" s="203"/>
      <c r="AE69" s="207"/>
      <c r="AF69" s="204"/>
    </row>
    <row r="70" spans="1:32" ht="25.5" customHeight="1" thickBot="1" x14ac:dyDescent="0.3">
      <c r="A70" s="324"/>
      <c r="B70" s="197" t="s">
        <v>258</v>
      </c>
      <c r="C70" s="210"/>
      <c r="D70" s="211"/>
      <c r="E70" s="210"/>
      <c r="F70" s="211"/>
      <c r="G70" s="210"/>
      <c r="H70" s="193">
        <f t="shared" ref="H70:J70" si="1">SUM(H49:H69)</f>
        <v>21855000</v>
      </c>
      <c r="I70" s="193">
        <f t="shared" si="1"/>
        <v>0</v>
      </c>
      <c r="J70" s="193">
        <f t="shared" si="1"/>
        <v>24720000</v>
      </c>
      <c r="K70" s="210"/>
      <c r="L70" s="211"/>
      <c r="M70" s="210"/>
      <c r="N70" s="211"/>
      <c r="O70" s="212"/>
      <c r="P70" s="213"/>
      <c r="Q70" s="211"/>
      <c r="R70" s="210"/>
      <c r="S70" s="213"/>
      <c r="T70" s="211"/>
      <c r="U70" s="210"/>
      <c r="V70" s="213"/>
      <c r="W70" s="211"/>
      <c r="X70" s="210"/>
      <c r="Y70" s="213"/>
      <c r="Z70" s="211"/>
      <c r="AA70" s="210"/>
      <c r="AB70" s="213"/>
      <c r="AC70" s="211"/>
      <c r="AD70" s="210"/>
      <c r="AE70" s="213"/>
      <c r="AF70" s="211"/>
    </row>
    <row r="71" spans="1:32" ht="13.5" customHeight="1" x14ac:dyDescent="0.25">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row>
    <row r="72" spans="1:32" ht="13.5" customHeight="1" x14ac:dyDescent="0.25">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row>
    <row r="73" spans="1:32" ht="13.5" customHeight="1" thickBot="1" x14ac:dyDescent="0.3">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row>
    <row r="74" spans="1:32" ht="50.25" customHeight="1" thickBot="1" x14ac:dyDescent="0.3">
      <c r="A74" s="338" t="s">
        <v>321</v>
      </c>
      <c r="B74" s="326"/>
      <c r="C74" s="494" t="s">
        <v>322</v>
      </c>
      <c r="D74" s="340"/>
      <c r="E74" s="340"/>
      <c r="F74" s="340"/>
      <c r="G74" s="340"/>
      <c r="H74" s="340"/>
      <c r="I74" s="340"/>
      <c r="J74" s="340"/>
      <c r="K74" s="340"/>
      <c r="L74" s="340"/>
      <c r="M74" s="340"/>
      <c r="N74" s="340"/>
      <c r="O74" s="340"/>
      <c r="P74" s="340"/>
      <c r="Q74" s="340"/>
      <c r="R74" s="340"/>
      <c r="S74" s="340"/>
      <c r="T74" s="340"/>
      <c r="U74" s="340"/>
      <c r="V74" s="340"/>
      <c r="W74" s="340"/>
      <c r="X74" s="340"/>
      <c r="Y74" s="340"/>
      <c r="Z74" s="340"/>
      <c r="AA74" s="340"/>
      <c r="AB74" s="340"/>
      <c r="AC74" s="340"/>
      <c r="AD74" s="340"/>
      <c r="AE74" s="340"/>
      <c r="AF74" s="326"/>
    </row>
    <row r="75" spans="1:32" ht="21.75" customHeight="1" thickBot="1" x14ac:dyDescent="0.3">
      <c r="A75" s="323" t="s">
        <v>294</v>
      </c>
      <c r="B75" s="323" t="s">
        <v>295</v>
      </c>
      <c r="C75" s="368" t="s">
        <v>85</v>
      </c>
      <c r="D75" s="340"/>
      <c r="E75" s="340"/>
      <c r="F75" s="340"/>
      <c r="G75" s="340"/>
      <c r="H75" s="340"/>
      <c r="I75" s="340"/>
      <c r="J75" s="340"/>
      <c r="K75" s="340"/>
      <c r="L75" s="340"/>
      <c r="M75" s="340"/>
      <c r="N75" s="326"/>
      <c r="O75" s="464" t="s">
        <v>87</v>
      </c>
      <c r="P75" s="340"/>
      <c r="Q75" s="340"/>
      <c r="R75" s="340"/>
      <c r="S75" s="340"/>
      <c r="T75" s="340"/>
      <c r="U75" s="340"/>
      <c r="V75" s="340"/>
      <c r="W75" s="340"/>
      <c r="X75" s="340"/>
      <c r="Y75" s="340"/>
      <c r="Z75" s="340"/>
      <c r="AA75" s="340"/>
      <c r="AB75" s="340"/>
      <c r="AC75" s="340"/>
      <c r="AD75" s="340"/>
      <c r="AE75" s="340"/>
      <c r="AF75" s="326"/>
    </row>
    <row r="76" spans="1:32" ht="21.75" customHeight="1" thickBot="1" x14ac:dyDescent="0.3">
      <c r="A76" s="383"/>
      <c r="B76" s="383"/>
      <c r="C76" s="485" t="s">
        <v>203</v>
      </c>
      <c r="D76" s="486"/>
      <c r="E76" s="485" t="s">
        <v>205</v>
      </c>
      <c r="F76" s="486"/>
      <c r="G76" s="485" t="s">
        <v>206</v>
      </c>
      <c r="H76" s="486"/>
      <c r="I76" s="485" t="s">
        <v>207</v>
      </c>
      <c r="J76" s="486"/>
      <c r="K76" s="485" t="s">
        <v>208</v>
      </c>
      <c r="L76" s="486"/>
      <c r="M76" s="485" t="s">
        <v>209</v>
      </c>
      <c r="N76" s="486"/>
      <c r="O76" s="464" t="s">
        <v>203</v>
      </c>
      <c r="P76" s="340"/>
      <c r="Q76" s="326"/>
      <c r="R76" s="492" t="s">
        <v>205</v>
      </c>
      <c r="S76" s="493"/>
      <c r="T76" s="486"/>
      <c r="U76" s="492" t="s">
        <v>206</v>
      </c>
      <c r="V76" s="493"/>
      <c r="W76" s="486"/>
      <c r="X76" s="492" t="s">
        <v>207</v>
      </c>
      <c r="Y76" s="493"/>
      <c r="Z76" s="486"/>
      <c r="AA76" s="492" t="s">
        <v>208</v>
      </c>
      <c r="AB76" s="493"/>
      <c r="AC76" s="486"/>
      <c r="AD76" s="492" t="s">
        <v>209</v>
      </c>
      <c r="AE76" s="493"/>
      <c r="AF76" s="486"/>
    </row>
    <row r="77" spans="1:32" ht="28.5" customHeight="1" thickBot="1" x14ac:dyDescent="0.3">
      <c r="A77" s="383"/>
      <c r="B77" s="324"/>
      <c r="C77" s="117" t="s">
        <v>296</v>
      </c>
      <c r="D77" s="117" t="s">
        <v>297</v>
      </c>
      <c r="E77" s="117" t="s">
        <v>296</v>
      </c>
      <c r="F77" s="117" t="s">
        <v>297</v>
      </c>
      <c r="G77" s="117" t="s">
        <v>296</v>
      </c>
      <c r="H77" s="117" t="s">
        <v>297</v>
      </c>
      <c r="I77" s="117" t="s">
        <v>296</v>
      </c>
      <c r="J77" s="117" t="s">
        <v>297</v>
      </c>
      <c r="K77" s="117" t="s">
        <v>296</v>
      </c>
      <c r="L77" s="117" t="s">
        <v>297</v>
      </c>
      <c r="M77" s="117" t="s">
        <v>296</v>
      </c>
      <c r="N77" s="117" t="s">
        <v>297</v>
      </c>
      <c r="O77" s="173" t="s">
        <v>296</v>
      </c>
      <c r="P77" s="173" t="s">
        <v>298</v>
      </c>
      <c r="Q77" s="173" t="s">
        <v>28</v>
      </c>
      <c r="R77" s="173" t="s">
        <v>296</v>
      </c>
      <c r="S77" s="173" t="s">
        <v>298</v>
      </c>
      <c r="T77" s="173" t="s">
        <v>28</v>
      </c>
      <c r="U77" s="173" t="s">
        <v>296</v>
      </c>
      <c r="V77" s="173" t="s">
        <v>298</v>
      </c>
      <c r="W77" s="173" t="s">
        <v>28</v>
      </c>
      <c r="X77" s="173" t="s">
        <v>296</v>
      </c>
      <c r="Y77" s="173" t="s">
        <v>298</v>
      </c>
      <c r="Z77" s="173" t="s">
        <v>28</v>
      </c>
      <c r="AA77" s="173" t="s">
        <v>296</v>
      </c>
      <c r="AB77" s="173" t="s">
        <v>298</v>
      </c>
      <c r="AC77" s="173" t="s">
        <v>28</v>
      </c>
      <c r="AD77" s="173" t="s">
        <v>296</v>
      </c>
      <c r="AE77" s="173" t="s">
        <v>298</v>
      </c>
      <c r="AF77" s="173" t="s">
        <v>28</v>
      </c>
    </row>
    <row r="78" spans="1:32" ht="15.75" customHeight="1" x14ac:dyDescent="0.25">
      <c r="A78" s="383"/>
      <c r="B78" s="174" t="s">
        <v>299</v>
      </c>
      <c r="C78" s="175"/>
      <c r="D78" s="177"/>
      <c r="E78" s="175"/>
      <c r="F78" s="177"/>
      <c r="G78" s="175"/>
      <c r="H78" s="177"/>
      <c r="I78" s="175"/>
      <c r="J78" s="177"/>
      <c r="K78" s="175">
        <v>10</v>
      </c>
      <c r="L78" s="177"/>
      <c r="M78" s="175"/>
      <c r="N78" s="177"/>
      <c r="O78" s="175"/>
      <c r="P78" s="177"/>
      <c r="Q78" s="177"/>
      <c r="R78" s="262">
        <v>5</v>
      </c>
      <c r="S78" s="177"/>
      <c r="T78" s="177"/>
      <c r="U78" s="262">
        <v>38</v>
      </c>
      <c r="V78" s="177"/>
      <c r="W78" s="177"/>
      <c r="X78" s="262">
        <v>6</v>
      </c>
      <c r="Y78" s="177"/>
      <c r="Z78" s="177"/>
      <c r="AA78" s="214">
        <v>21</v>
      </c>
      <c r="AB78" s="177"/>
      <c r="AC78" s="177"/>
      <c r="AD78" s="214"/>
      <c r="AE78" s="181"/>
      <c r="AF78" s="178"/>
    </row>
    <row r="79" spans="1:32" ht="15.75" customHeight="1" x14ac:dyDescent="0.25">
      <c r="A79" s="383"/>
      <c r="B79" s="182" t="s">
        <v>300</v>
      </c>
      <c r="C79" s="179"/>
      <c r="D79" s="177"/>
      <c r="E79" s="179"/>
      <c r="F79" s="177"/>
      <c r="G79" s="179"/>
      <c r="H79" s="177"/>
      <c r="I79" s="179"/>
      <c r="J79" s="177"/>
      <c r="K79" s="179">
        <v>25</v>
      </c>
      <c r="L79" s="177"/>
      <c r="M79" s="179"/>
      <c r="N79" s="177"/>
      <c r="O79" s="179"/>
      <c r="P79" s="177"/>
      <c r="Q79" s="177"/>
      <c r="R79" s="214">
        <v>15</v>
      </c>
      <c r="S79" s="177"/>
      <c r="T79" s="177"/>
      <c r="U79" s="214">
        <v>5</v>
      </c>
      <c r="V79" s="177"/>
      <c r="W79" s="177"/>
      <c r="X79" s="214">
        <v>5</v>
      </c>
      <c r="Y79" s="177"/>
      <c r="Z79" s="177"/>
      <c r="AA79" s="214">
        <v>7</v>
      </c>
      <c r="AB79" s="177"/>
      <c r="AC79" s="177"/>
      <c r="AD79" s="214"/>
      <c r="AE79" s="181"/>
      <c r="AF79" s="178"/>
    </row>
    <row r="80" spans="1:32" ht="15.75" customHeight="1" x14ac:dyDescent="0.25">
      <c r="A80" s="383"/>
      <c r="B80" s="182" t="s">
        <v>301</v>
      </c>
      <c r="C80" s="179"/>
      <c r="D80" s="177"/>
      <c r="E80" s="179"/>
      <c r="F80" s="177"/>
      <c r="G80" s="179"/>
      <c r="H80" s="177"/>
      <c r="I80" s="179"/>
      <c r="J80" s="177"/>
      <c r="K80" s="179"/>
      <c r="L80" s="177"/>
      <c r="M80" s="179"/>
      <c r="N80" s="177"/>
      <c r="O80" s="214">
        <v>14</v>
      </c>
      <c r="P80" s="177"/>
      <c r="Q80" s="177"/>
      <c r="R80" s="214">
        <v>27</v>
      </c>
      <c r="S80" s="177"/>
      <c r="T80" s="177"/>
      <c r="U80" s="214">
        <v>3</v>
      </c>
      <c r="V80" s="177"/>
      <c r="W80" s="177"/>
      <c r="X80" s="214">
        <v>20</v>
      </c>
      <c r="Y80" s="177"/>
      <c r="Z80" s="177"/>
      <c r="AA80" s="214">
        <v>39</v>
      </c>
      <c r="AB80" s="177"/>
      <c r="AC80" s="177"/>
      <c r="AD80" s="214">
        <v>4</v>
      </c>
      <c r="AE80" s="181"/>
      <c r="AF80" s="178"/>
    </row>
    <row r="81" spans="1:32" ht="15.75" customHeight="1" x14ac:dyDescent="0.25">
      <c r="A81" s="383"/>
      <c r="B81" s="182" t="s">
        <v>302</v>
      </c>
      <c r="C81" s="179"/>
      <c r="D81" s="177"/>
      <c r="E81" s="179"/>
      <c r="F81" s="177"/>
      <c r="G81" s="179"/>
      <c r="H81" s="177"/>
      <c r="I81" s="179">
        <v>25</v>
      </c>
      <c r="J81" s="177"/>
      <c r="K81" s="179"/>
      <c r="L81" s="177"/>
      <c r="M81" s="179">
        <v>25</v>
      </c>
      <c r="N81" s="177"/>
      <c r="O81" s="214">
        <v>12</v>
      </c>
      <c r="P81" s="177"/>
      <c r="Q81" s="177"/>
      <c r="R81" s="214">
        <v>48</v>
      </c>
      <c r="S81" s="177"/>
      <c r="T81" s="177"/>
      <c r="U81" s="214">
        <v>84</v>
      </c>
      <c r="V81" s="177"/>
      <c r="W81" s="177"/>
      <c r="X81" s="214">
        <v>7</v>
      </c>
      <c r="Y81" s="177"/>
      <c r="Z81" s="177"/>
      <c r="AA81" s="214">
        <v>38</v>
      </c>
      <c r="AB81" s="177"/>
      <c r="AC81" s="177"/>
      <c r="AD81" s="214">
        <v>33</v>
      </c>
      <c r="AE81" s="181"/>
      <c r="AF81" s="178"/>
    </row>
    <row r="82" spans="1:32" ht="15.75" customHeight="1" x14ac:dyDescent="0.25">
      <c r="A82" s="383"/>
      <c r="B82" s="182" t="s">
        <v>303</v>
      </c>
      <c r="C82" s="179"/>
      <c r="D82" s="177"/>
      <c r="E82" s="179"/>
      <c r="F82" s="177"/>
      <c r="G82" s="179"/>
      <c r="H82" s="177"/>
      <c r="I82" s="179"/>
      <c r="J82" s="177"/>
      <c r="K82" s="179">
        <v>20</v>
      </c>
      <c r="L82" s="177"/>
      <c r="M82" s="179"/>
      <c r="N82" s="177"/>
      <c r="O82" s="214">
        <v>9</v>
      </c>
      <c r="P82" s="177"/>
      <c r="Q82" s="177"/>
      <c r="R82" s="214">
        <v>17</v>
      </c>
      <c r="S82" s="177"/>
      <c r="T82" s="177"/>
      <c r="U82" s="214">
        <v>1</v>
      </c>
      <c r="V82" s="177"/>
      <c r="W82" s="177"/>
      <c r="X82" s="214">
        <v>19</v>
      </c>
      <c r="Y82" s="177"/>
      <c r="Z82" s="177"/>
      <c r="AA82" s="214">
        <v>1</v>
      </c>
      <c r="AB82" s="177"/>
      <c r="AC82" s="177"/>
      <c r="AD82" s="214">
        <v>14</v>
      </c>
      <c r="AE82" s="181"/>
      <c r="AF82" s="178"/>
    </row>
    <row r="83" spans="1:32" ht="15.75" customHeight="1" x14ac:dyDescent="0.25">
      <c r="A83" s="383"/>
      <c r="B83" s="182" t="s">
        <v>304</v>
      </c>
      <c r="C83" s="179"/>
      <c r="D83" s="177"/>
      <c r="E83" s="179"/>
      <c r="F83" s="177"/>
      <c r="G83" s="179"/>
      <c r="H83" s="177"/>
      <c r="I83" s="179"/>
      <c r="J83" s="177"/>
      <c r="K83" s="179">
        <v>41</v>
      </c>
      <c r="L83" s="177"/>
      <c r="M83" s="179"/>
      <c r="N83" s="177"/>
      <c r="O83" s="214"/>
      <c r="P83" s="177"/>
      <c r="Q83" s="177"/>
      <c r="R83" s="214">
        <v>22</v>
      </c>
      <c r="S83" s="177"/>
      <c r="T83" s="177"/>
      <c r="U83" s="214">
        <v>19</v>
      </c>
      <c r="V83" s="177"/>
      <c r="W83" s="177"/>
      <c r="X83" s="214">
        <v>16</v>
      </c>
      <c r="Y83" s="177"/>
      <c r="Z83" s="177"/>
      <c r="AA83" s="214">
        <v>13</v>
      </c>
      <c r="AB83" s="177"/>
      <c r="AC83" s="177"/>
      <c r="AD83" s="214">
        <v>17</v>
      </c>
      <c r="AE83" s="181"/>
      <c r="AF83" s="178"/>
    </row>
    <row r="84" spans="1:32" ht="15.75" customHeight="1" x14ac:dyDescent="0.25">
      <c r="A84" s="383"/>
      <c r="B84" s="182" t="s">
        <v>305</v>
      </c>
      <c r="C84" s="179"/>
      <c r="D84" s="177"/>
      <c r="E84" s="179"/>
      <c r="F84" s="177"/>
      <c r="G84" s="179"/>
      <c r="H84" s="177"/>
      <c r="I84" s="179">
        <v>37</v>
      </c>
      <c r="J84" s="177"/>
      <c r="K84" s="179"/>
      <c r="L84" s="177"/>
      <c r="M84" s="179">
        <v>37</v>
      </c>
      <c r="N84" s="177"/>
      <c r="O84" s="214">
        <v>10</v>
      </c>
      <c r="P84" s="177"/>
      <c r="Q84" s="177"/>
      <c r="R84" s="214">
        <v>27</v>
      </c>
      <c r="S84" s="177"/>
      <c r="T84" s="177"/>
      <c r="U84" s="214">
        <v>18</v>
      </c>
      <c r="V84" s="177"/>
      <c r="W84" s="177"/>
      <c r="X84" s="214">
        <v>59</v>
      </c>
      <c r="Y84" s="177"/>
      <c r="Z84" s="177"/>
      <c r="AA84" s="214">
        <v>5</v>
      </c>
      <c r="AB84" s="177"/>
      <c r="AC84" s="177"/>
      <c r="AD84" s="214">
        <v>49</v>
      </c>
      <c r="AE84" s="181"/>
      <c r="AF84" s="178"/>
    </row>
    <row r="85" spans="1:32" ht="15.75" customHeight="1" x14ac:dyDescent="0.25">
      <c r="A85" s="383"/>
      <c r="B85" s="182" t="s">
        <v>306</v>
      </c>
      <c r="C85" s="179"/>
      <c r="D85" s="177"/>
      <c r="E85" s="179"/>
      <c r="F85" s="177"/>
      <c r="G85" s="179"/>
      <c r="H85" s="177"/>
      <c r="I85" s="179">
        <v>40</v>
      </c>
      <c r="J85" s="177"/>
      <c r="K85" s="179"/>
      <c r="L85" s="177"/>
      <c r="M85" s="179">
        <v>40</v>
      </c>
      <c r="N85" s="177"/>
      <c r="O85" s="214">
        <v>23</v>
      </c>
      <c r="P85" s="177"/>
      <c r="Q85" s="177"/>
      <c r="R85" s="214">
        <v>62</v>
      </c>
      <c r="S85" s="177"/>
      <c r="T85" s="177"/>
      <c r="U85" s="214">
        <v>24</v>
      </c>
      <c r="V85" s="177"/>
      <c r="W85" s="177"/>
      <c r="X85" s="214">
        <v>30</v>
      </c>
      <c r="Y85" s="177"/>
      <c r="Z85" s="177"/>
      <c r="AA85" s="214">
        <v>46</v>
      </c>
      <c r="AB85" s="177"/>
      <c r="AC85" s="177"/>
      <c r="AD85" s="214">
        <v>34</v>
      </c>
      <c r="AE85" s="181"/>
      <c r="AF85" s="178"/>
    </row>
    <row r="86" spans="1:32" ht="15.75" customHeight="1" x14ac:dyDescent="0.25">
      <c r="A86" s="383"/>
      <c r="B86" s="182" t="s">
        <v>307</v>
      </c>
      <c r="C86" s="179"/>
      <c r="D86" s="177"/>
      <c r="E86" s="179"/>
      <c r="F86" s="177"/>
      <c r="G86" s="179"/>
      <c r="H86" s="177"/>
      <c r="I86" s="179"/>
      <c r="J86" s="177"/>
      <c r="K86" s="179">
        <v>17</v>
      </c>
      <c r="L86" s="177"/>
      <c r="M86" s="179"/>
      <c r="N86" s="177"/>
      <c r="O86" s="214"/>
      <c r="P86" s="177"/>
      <c r="Q86" s="177"/>
      <c r="R86" s="214">
        <v>7</v>
      </c>
      <c r="S86" s="177"/>
      <c r="T86" s="177"/>
      <c r="U86" s="214">
        <v>7</v>
      </c>
      <c r="V86" s="177"/>
      <c r="W86" s="177"/>
      <c r="X86" s="214">
        <v>0</v>
      </c>
      <c r="Y86" s="177"/>
      <c r="Z86" s="177"/>
      <c r="AA86" s="214">
        <v>0</v>
      </c>
      <c r="AB86" s="177"/>
      <c r="AC86" s="177"/>
      <c r="AD86" s="214">
        <v>35</v>
      </c>
      <c r="AE86" s="181"/>
      <c r="AF86" s="178"/>
    </row>
    <row r="87" spans="1:32" ht="15.75" customHeight="1" x14ac:dyDescent="0.25">
      <c r="A87" s="383"/>
      <c r="B87" s="182" t="s">
        <v>308</v>
      </c>
      <c r="C87" s="179"/>
      <c r="D87" s="177"/>
      <c r="E87" s="179"/>
      <c r="F87" s="177"/>
      <c r="G87" s="179"/>
      <c r="H87" s="177"/>
      <c r="I87" s="179"/>
      <c r="J87" s="177"/>
      <c r="K87" s="179">
        <v>39</v>
      </c>
      <c r="L87" s="177"/>
      <c r="M87" s="179"/>
      <c r="N87" s="177"/>
      <c r="O87" s="214"/>
      <c r="P87" s="177"/>
      <c r="Q87" s="177"/>
      <c r="R87" s="214">
        <v>7</v>
      </c>
      <c r="S87" s="177"/>
      <c r="T87" s="177"/>
      <c r="U87" s="214">
        <v>84</v>
      </c>
      <c r="V87" s="177"/>
      <c r="W87" s="177"/>
      <c r="X87" s="214">
        <v>50</v>
      </c>
      <c r="Y87" s="177"/>
      <c r="Z87" s="177"/>
      <c r="AA87" s="214">
        <v>7</v>
      </c>
      <c r="AB87" s="177"/>
      <c r="AC87" s="177"/>
      <c r="AD87" s="214">
        <v>10</v>
      </c>
      <c r="AE87" s="181"/>
      <c r="AF87" s="178"/>
    </row>
    <row r="88" spans="1:32" ht="15.75" customHeight="1" x14ac:dyDescent="0.25">
      <c r="A88" s="383"/>
      <c r="B88" s="182" t="s">
        <v>309</v>
      </c>
      <c r="C88" s="179"/>
      <c r="D88" s="177"/>
      <c r="E88" s="179"/>
      <c r="F88" s="177"/>
      <c r="G88" s="179"/>
      <c r="H88" s="177"/>
      <c r="I88" s="179">
        <v>30</v>
      </c>
      <c r="J88" s="177"/>
      <c r="K88" s="179"/>
      <c r="L88" s="177"/>
      <c r="M88" s="179">
        <v>30</v>
      </c>
      <c r="N88" s="177"/>
      <c r="O88" s="214"/>
      <c r="P88" s="177"/>
      <c r="Q88" s="177"/>
      <c r="R88" s="214">
        <v>60</v>
      </c>
      <c r="S88" s="177"/>
      <c r="T88" s="177"/>
      <c r="U88" s="214">
        <v>34</v>
      </c>
      <c r="V88" s="177"/>
      <c r="W88" s="177"/>
      <c r="X88" s="214">
        <v>25</v>
      </c>
      <c r="Y88" s="177"/>
      <c r="Z88" s="177"/>
      <c r="AA88" s="214">
        <v>53</v>
      </c>
      <c r="AB88" s="177"/>
      <c r="AC88" s="177"/>
      <c r="AD88" s="214">
        <v>19</v>
      </c>
      <c r="AE88" s="181"/>
      <c r="AF88" s="178"/>
    </row>
    <row r="89" spans="1:32" ht="15.75" customHeight="1" x14ac:dyDescent="0.25">
      <c r="A89" s="383"/>
      <c r="B89" s="182" t="s">
        <v>310</v>
      </c>
      <c r="C89" s="179"/>
      <c r="D89" s="177"/>
      <c r="E89" s="179"/>
      <c r="F89" s="177"/>
      <c r="G89" s="179"/>
      <c r="H89" s="177"/>
      <c r="I89" s="179">
        <v>38</v>
      </c>
      <c r="J89" s="177"/>
      <c r="K89" s="179">
        <v>20</v>
      </c>
      <c r="L89" s="177"/>
      <c r="M89" s="179">
        <v>38</v>
      </c>
      <c r="N89" s="177"/>
      <c r="O89" s="214"/>
      <c r="P89" s="177"/>
      <c r="Q89" s="177"/>
      <c r="R89" s="214">
        <v>9</v>
      </c>
      <c r="S89" s="177"/>
      <c r="T89" s="177"/>
      <c r="U89" s="214">
        <v>1</v>
      </c>
      <c r="V89" s="177"/>
      <c r="W89" s="177"/>
      <c r="X89" s="214">
        <v>10</v>
      </c>
      <c r="Y89" s="177"/>
      <c r="Z89" s="177"/>
      <c r="AA89" s="214">
        <v>6</v>
      </c>
      <c r="AB89" s="177"/>
      <c r="AC89" s="177"/>
      <c r="AD89" s="214">
        <v>31</v>
      </c>
      <c r="AE89" s="181"/>
      <c r="AF89" s="178"/>
    </row>
    <row r="90" spans="1:32" ht="15.75" customHeight="1" x14ac:dyDescent="0.25">
      <c r="A90" s="383"/>
      <c r="B90" s="182" t="s">
        <v>311</v>
      </c>
      <c r="C90" s="179"/>
      <c r="D90" s="177"/>
      <c r="E90" s="179"/>
      <c r="F90" s="177"/>
      <c r="G90" s="179"/>
      <c r="H90" s="177"/>
      <c r="I90" s="179"/>
      <c r="J90" s="177"/>
      <c r="K90" s="179">
        <v>32</v>
      </c>
      <c r="L90" s="177"/>
      <c r="M90" s="179"/>
      <c r="N90" s="177"/>
      <c r="O90" s="214">
        <v>11</v>
      </c>
      <c r="P90" s="177"/>
      <c r="Q90" s="177"/>
      <c r="R90" s="214">
        <v>20</v>
      </c>
      <c r="S90" s="177"/>
      <c r="T90" s="177"/>
      <c r="U90" s="214">
        <v>4</v>
      </c>
      <c r="V90" s="177"/>
      <c r="W90" s="177"/>
      <c r="X90" s="214">
        <v>34</v>
      </c>
      <c r="Y90" s="177"/>
      <c r="Z90" s="177"/>
      <c r="AA90" s="214">
        <v>56</v>
      </c>
      <c r="AB90" s="177"/>
      <c r="AC90" s="177"/>
      <c r="AD90" s="214">
        <v>17</v>
      </c>
      <c r="AE90" s="181"/>
      <c r="AF90" s="178"/>
    </row>
    <row r="91" spans="1:32" ht="15.75" customHeight="1" x14ac:dyDescent="0.25">
      <c r="A91" s="383"/>
      <c r="B91" s="182" t="s">
        <v>312</v>
      </c>
      <c r="C91" s="179"/>
      <c r="D91" s="177"/>
      <c r="E91" s="179"/>
      <c r="F91" s="177"/>
      <c r="G91" s="179"/>
      <c r="H91" s="177"/>
      <c r="I91" s="179"/>
      <c r="J91" s="177"/>
      <c r="K91" s="179"/>
      <c r="L91" s="177"/>
      <c r="M91" s="179"/>
      <c r="N91" s="177"/>
      <c r="O91" s="214"/>
      <c r="P91" s="177"/>
      <c r="Q91" s="177"/>
      <c r="R91" s="214">
        <v>6</v>
      </c>
      <c r="S91" s="177"/>
      <c r="T91" s="177"/>
      <c r="U91" s="214">
        <v>10</v>
      </c>
      <c r="V91" s="177"/>
      <c r="W91" s="177"/>
      <c r="X91" s="214">
        <v>11</v>
      </c>
      <c r="Y91" s="177"/>
      <c r="Z91" s="177"/>
      <c r="AA91" s="214">
        <v>13</v>
      </c>
      <c r="AB91" s="177"/>
      <c r="AC91" s="177"/>
      <c r="AD91" s="214">
        <v>7</v>
      </c>
      <c r="AE91" s="181"/>
      <c r="AF91" s="178"/>
    </row>
    <row r="92" spans="1:32" ht="15.75" customHeight="1" x14ac:dyDescent="0.25">
      <c r="A92" s="383"/>
      <c r="B92" s="182" t="s">
        <v>313</v>
      </c>
      <c r="C92" s="179"/>
      <c r="D92" s="177"/>
      <c r="E92" s="179"/>
      <c r="F92" s="177"/>
      <c r="G92" s="179"/>
      <c r="H92" s="177"/>
      <c r="I92" s="179">
        <v>17</v>
      </c>
      <c r="J92" s="177"/>
      <c r="K92" s="179"/>
      <c r="L92" s="177"/>
      <c r="M92" s="179">
        <v>17</v>
      </c>
      <c r="N92" s="177"/>
      <c r="O92" s="214"/>
      <c r="P92" s="177"/>
      <c r="Q92" s="177"/>
      <c r="R92" s="214">
        <v>14</v>
      </c>
      <c r="S92" s="177"/>
      <c r="T92" s="177"/>
      <c r="U92" s="214">
        <v>14</v>
      </c>
      <c r="V92" s="177"/>
      <c r="W92" s="177"/>
      <c r="X92" s="214">
        <v>23</v>
      </c>
      <c r="Y92" s="177"/>
      <c r="Z92" s="177"/>
      <c r="AA92" s="214">
        <v>29</v>
      </c>
      <c r="AB92" s="177"/>
      <c r="AC92" s="177"/>
      <c r="AD92" s="214">
        <v>13</v>
      </c>
      <c r="AE92" s="181"/>
      <c r="AF92" s="178"/>
    </row>
    <row r="93" spans="1:32" ht="15.75" customHeight="1" x14ac:dyDescent="0.25">
      <c r="A93" s="383"/>
      <c r="B93" s="182" t="s">
        <v>314</v>
      </c>
      <c r="C93" s="179"/>
      <c r="D93" s="177"/>
      <c r="E93" s="179"/>
      <c r="F93" s="177"/>
      <c r="G93" s="179"/>
      <c r="H93" s="177"/>
      <c r="I93" s="179"/>
      <c r="J93" s="177"/>
      <c r="K93" s="179">
        <v>22</v>
      </c>
      <c r="L93" s="177"/>
      <c r="M93" s="179"/>
      <c r="N93" s="177"/>
      <c r="O93" s="214"/>
      <c r="P93" s="177"/>
      <c r="Q93" s="177"/>
      <c r="R93" s="214">
        <v>14</v>
      </c>
      <c r="S93" s="177"/>
      <c r="T93" s="177"/>
      <c r="U93" s="214">
        <v>25</v>
      </c>
      <c r="V93" s="177"/>
      <c r="W93" s="177"/>
      <c r="X93" s="214">
        <v>8</v>
      </c>
      <c r="Y93" s="177"/>
      <c r="Z93" s="177"/>
      <c r="AA93" s="214">
        <v>0</v>
      </c>
      <c r="AB93" s="177"/>
      <c r="AC93" s="177"/>
      <c r="AD93" s="214">
        <v>27</v>
      </c>
      <c r="AE93" s="181"/>
      <c r="AF93" s="178"/>
    </row>
    <row r="94" spans="1:32" ht="15.75" customHeight="1" x14ac:dyDescent="0.25">
      <c r="A94" s="383"/>
      <c r="B94" s="182" t="s">
        <v>315</v>
      </c>
      <c r="C94" s="179"/>
      <c r="D94" s="177"/>
      <c r="E94" s="179"/>
      <c r="F94" s="177"/>
      <c r="G94" s="179"/>
      <c r="H94" s="177"/>
      <c r="I94" s="179"/>
      <c r="J94" s="177"/>
      <c r="K94" s="179"/>
      <c r="L94" s="177"/>
      <c r="M94" s="179"/>
      <c r="N94" s="177"/>
      <c r="O94" s="214"/>
      <c r="P94" s="177"/>
      <c r="Q94" s="177"/>
      <c r="R94" s="214"/>
      <c r="S94" s="177"/>
      <c r="T94" s="177"/>
      <c r="U94" s="214"/>
      <c r="V94" s="177"/>
      <c r="W94" s="177"/>
      <c r="X94" s="214"/>
      <c r="Y94" s="177"/>
      <c r="Z94" s="177"/>
      <c r="AA94" s="214">
        <v>0</v>
      </c>
      <c r="AB94" s="177"/>
      <c r="AC94" s="177"/>
      <c r="AD94" s="214"/>
      <c r="AE94" s="181"/>
      <c r="AF94" s="178"/>
    </row>
    <row r="95" spans="1:32" ht="15.75" customHeight="1" x14ac:dyDescent="0.25">
      <c r="A95" s="383"/>
      <c r="B95" s="182" t="s">
        <v>316</v>
      </c>
      <c r="C95" s="179"/>
      <c r="D95" s="177"/>
      <c r="E95" s="179"/>
      <c r="F95" s="177"/>
      <c r="G95" s="179"/>
      <c r="H95" s="177"/>
      <c r="I95" s="179">
        <v>16</v>
      </c>
      <c r="J95" s="177"/>
      <c r="K95" s="179"/>
      <c r="L95" s="177"/>
      <c r="M95" s="179">
        <v>16</v>
      </c>
      <c r="N95" s="177"/>
      <c r="O95" s="214"/>
      <c r="P95" s="177"/>
      <c r="Q95" s="177"/>
      <c r="R95" s="214">
        <v>13</v>
      </c>
      <c r="S95" s="177"/>
      <c r="T95" s="177"/>
      <c r="U95" s="214">
        <v>15</v>
      </c>
      <c r="V95" s="177"/>
      <c r="W95" s="177"/>
      <c r="X95" s="214">
        <v>23</v>
      </c>
      <c r="Y95" s="177"/>
      <c r="Z95" s="177"/>
      <c r="AA95" s="214">
        <v>21</v>
      </c>
      <c r="AB95" s="177"/>
      <c r="AC95" s="177"/>
      <c r="AD95" s="214">
        <v>20</v>
      </c>
      <c r="AE95" s="181"/>
      <c r="AF95" s="178"/>
    </row>
    <row r="96" spans="1:32" ht="15.75" customHeight="1" x14ac:dyDescent="0.25">
      <c r="A96" s="383"/>
      <c r="B96" s="182" t="s">
        <v>317</v>
      </c>
      <c r="C96" s="179"/>
      <c r="D96" s="177"/>
      <c r="E96" s="179"/>
      <c r="F96" s="177"/>
      <c r="G96" s="179"/>
      <c r="H96" s="177"/>
      <c r="I96" s="179">
        <v>47</v>
      </c>
      <c r="J96" s="177"/>
      <c r="K96" s="179">
        <v>24</v>
      </c>
      <c r="L96" s="177"/>
      <c r="M96" s="179">
        <v>47</v>
      </c>
      <c r="N96" s="177"/>
      <c r="O96" s="214">
        <v>6</v>
      </c>
      <c r="P96" s="177"/>
      <c r="Q96" s="177"/>
      <c r="R96" s="214">
        <v>56</v>
      </c>
      <c r="S96" s="177"/>
      <c r="T96" s="177"/>
      <c r="U96" s="214">
        <v>50</v>
      </c>
      <c r="V96" s="177"/>
      <c r="W96" s="177"/>
      <c r="X96" s="214">
        <v>67</v>
      </c>
      <c r="Y96" s="177"/>
      <c r="Z96" s="177"/>
      <c r="AA96" s="214">
        <v>96</v>
      </c>
      <c r="AB96" s="177"/>
      <c r="AC96" s="177"/>
      <c r="AD96" s="214">
        <v>20</v>
      </c>
      <c r="AE96" s="181"/>
      <c r="AF96" s="178"/>
    </row>
    <row r="97" spans="1:32" ht="15.75" customHeight="1" x14ac:dyDescent="0.25">
      <c r="A97" s="383"/>
      <c r="B97" s="182" t="s">
        <v>318</v>
      </c>
      <c r="C97" s="179"/>
      <c r="D97" s="177"/>
      <c r="E97" s="179"/>
      <c r="F97" s="177"/>
      <c r="G97" s="179"/>
      <c r="H97" s="177"/>
      <c r="I97" s="179"/>
      <c r="J97" s="177"/>
      <c r="K97" s="179"/>
      <c r="L97" s="177"/>
      <c r="M97" s="179"/>
      <c r="N97" s="177"/>
      <c r="O97" s="214"/>
      <c r="P97" s="177"/>
      <c r="Q97" s="177"/>
      <c r="R97" s="214"/>
      <c r="S97" s="177"/>
      <c r="T97" s="177"/>
      <c r="U97" s="214"/>
      <c r="V97" s="177"/>
      <c r="W97" s="177"/>
      <c r="X97" s="267">
        <v>5</v>
      </c>
      <c r="Y97" s="177"/>
      <c r="Z97" s="177"/>
      <c r="AA97" s="214">
        <v>0</v>
      </c>
      <c r="AB97" s="177"/>
      <c r="AC97" s="177"/>
      <c r="AD97" s="214"/>
      <c r="AE97" s="181"/>
      <c r="AF97" s="178"/>
    </row>
    <row r="98" spans="1:32" ht="15.75" customHeight="1" x14ac:dyDescent="0.25">
      <c r="A98" s="481"/>
      <c r="B98" s="294" t="s">
        <v>459</v>
      </c>
      <c r="C98" s="184"/>
      <c r="D98" s="188"/>
      <c r="E98" s="184"/>
      <c r="F98" s="188"/>
      <c r="G98" s="184"/>
      <c r="H98" s="188"/>
      <c r="I98" s="184"/>
      <c r="J98" s="188"/>
      <c r="K98" s="184"/>
      <c r="L98" s="188"/>
      <c r="M98" s="184"/>
      <c r="N98" s="188"/>
      <c r="O98" s="267"/>
      <c r="P98" s="188"/>
      <c r="Q98" s="188"/>
      <c r="R98" s="267"/>
      <c r="S98" s="188"/>
      <c r="T98" s="188"/>
      <c r="U98" s="267"/>
      <c r="V98" s="188"/>
      <c r="W98" s="188"/>
      <c r="X98" s="267"/>
      <c r="Y98" s="188"/>
      <c r="Z98" s="188"/>
      <c r="AA98" s="267"/>
      <c r="AB98" s="188"/>
      <c r="AC98" s="188"/>
      <c r="AD98" s="214">
        <v>16</v>
      </c>
      <c r="AE98" s="304"/>
      <c r="AF98" s="305"/>
    </row>
    <row r="99" spans="1:32" ht="29.25" customHeight="1" thickBot="1" x14ac:dyDescent="0.3">
      <c r="A99" s="324"/>
      <c r="B99" s="190" t="s">
        <v>258</v>
      </c>
      <c r="C99" s="191"/>
      <c r="D99" s="195"/>
      <c r="E99" s="191"/>
      <c r="F99" s="195"/>
      <c r="G99" s="191"/>
      <c r="H99" s="195"/>
      <c r="I99" s="191">
        <f>SUM(I78:I97)</f>
        <v>250</v>
      </c>
      <c r="J99" s="195"/>
      <c r="K99" s="191">
        <f>SUM(K78:K97)</f>
        <v>250</v>
      </c>
      <c r="L99" s="195"/>
      <c r="M99" s="191">
        <f>SUM(M78:M97)</f>
        <v>250</v>
      </c>
      <c r="N99" s="195"/>
      <c r="O99" s="191">
        <f>SUM(O78:O97)</f>
        <v>85</v>
      </c>
      <c r="P99" s="195"/>
      <c r="Q99" s="195"/>
      <c r="R99" s="191">
        <f>SUM(R78:R97)</f>
        <v>429</v>
      </c>
      <c r="S99" s="195"/>
      <c r="T99" s="195"/>
      <c r="U99" s="191">
        <f>SUM(U78:U97)</f>
        <v>436</v>
      </c>
      <c r="V99" s="195"/>
      <c r="W99" s="195"/>
      <c r="X99" s="191">
        <f>SUM(X78:X97)</f>
        <v>418</v>
      </c>
      <c r="Y99" s="195"/>
      <c r="Z99" s="195"/>
      <c r="AA99" s="191">
        <f>SUM(AA78:AA97)</f>
        <v>451</v>
      </c>
      <c r="AB99" s="195"/>
      <c r="AC99" s="195"/>
      <c r="AD99" s="191">
        <f>SUM(AD78:AD98)</f>
        <v>366</v>
      </c>
      <c r="AE99" s="197"/>
      <c r="AF99" s="306"/>
    </row>
    <row r="100" spans="1:32" ht="24" customHeight="1" thickBot="1" x14ac:dyDescent="0.3">
      <c r="A100" s="19"/>
      <c r="B100" s="19"/>
      <c r="C100" s="19"/>
      <c r="D100" s="19"/>
      <c r="E100" s="19"/>
      <c r="F100" s="19"/>
      <c r="G100" s="19"/>
      <c r="H100" s="19"/>
      <c r="I100" s="19"/>
      <c r="J100" s="19"/>
      <c r="K100" s="164"/>
      <c r="L100" s="164"/>
      <c r="M100" s="164"/>
      <c r="N100" s="164"/>
      <c r="O100" s="164"/>
      <c r="P100" s="19"/>
      <c r="Q100" s="19"/>
      <c r="R100" s="19"/>
      <c r="S100" s="19"/>
      <c r="T100" s="19"/>
      <c r="U100" s="19"/>
      <c r="V100" s="19"/>
      <c r="W100" s="19"/>
      <c r="X100" s="19"/>
      <c r="Y100" s="19"/>
      <c r="Z100" s="19"/>
      <c r="AA100" s="19"/>
      <c r="AB100" s="19"/>
      <c r="AC100" s="19"/>
      <c r="AD100" s="19"/>
      <c r="AE100" s="19"/>
      <c r="AF100" s="19"/>
    </row>
    <row r="101" spans="1:32" ht="24" customHeight="1" x14ac:dyDescent="0.25">
      <c r="A101" s="323" t="s">
        <v>320</v>
      </c>
      <c r="B101" s="482" t="s">
        <v>295</v>
      </c>
      <c r="C101" s="368" t="s">
        <v>85</v>
      </c>
      <c r="D101" s="340"/>
      <c r="E101" s="340"/>
      <c r="F101" s="340"/>
      <c r="G101" s="340"/>
      <c r="H101" s="340"/>
      <c r="I101" s="340"/>
      <c r="J101" s="340"/>
      <c r="K101" s="340"/>
      <c r="L101" s="340"/>
      <c r="M101" s="340"/>
      <c r="N101" s="326"/>
      <c r="O101" s="464" t="s">
        <v>87</v>
      </c>
      <c r="P101" s="340"/>
      <c r="Q101" s="340"/>
      <c r="R101" s="340"/>
      <c r="S101" s="340"/>
      <c r="T101" s="340"/>
      <c r="U101" s="340"/>
      <c r="V101" s="340"/>
      <c r="W101" s="340"/>
      <c r="X101" s="340"/>
      <c r="Y101" s="340"/>
      <c r="Z101" s="340"/>
      <c r="AA101" s="340"/>
      <c r="AB101" s="340"/>
      <c r="AC101" s="340"/>
      <c r="AD101" s="340"/>
      <c r="AE101" s="340"/>
      <c r="AF101" s="326"/>
    </row>
    <row r="102" spans="1:32" ht="24" customHeight="1" x14ac:dyDescent="0.25">
      <c r="A102" s="383"/>
      <c r="B102" s="483"/>
      <c r="C102" s="368" t="s">
        <v>210</v>
      </c>
      <c r="D102" s="326"/>
      <c r="E102" s="368" t="s">
        <v>211</v>
      </c>
      <c r="F102" s="326"/>
      <c r="G102" s="368" t="s">
        <v>212</v>
      </c>
      <c r="H102" s="326"/>
      <c r="I102" s="368" t="s">
        <v>213</v>
      </c>
      <c r="J102" s="326"/>
      <c r="K102" s="368" t="s">
        <v>288</v>
      </c>
      <c r="L102" s="326"/>
      <c r="M102" s="368" t="s">
        <v>215</v>
      </c>
      <c r="N102" s="326"/>
      <c r="O102" s="464" t="s">
        <v>210</v>
      </c>
      <c r="P102" s="340"/>
      <c r="Q102" s="326"/>
      <c r="R102" s="464" t="s">
        <v>211</v>
      </c>
      <c r="S102" s="340"/>
      <c r="T102" s="326"/>
      <c r="U102" s="464" t="s">
        <v>212</v>
      </c>
      <c r="V102" s="340"/>
      <c r="W102" s="326"/>
      <c r="X102" s="464" t="s">
        <v>213</v>
      </c>
      <c r="Y102" s="340"/>
      <c r="Z102" s="326"/>
      <c r="AA102" s="464" t="s">
        <v>288</v>
      </c>
      <c r="AB102" s="340"/>
      <c r="AC102" s="326"/>
      <c r="AD102" s="464" t="s">
        <v>215</v>
      </c>
      <c r="AE102" s="340"/>
      <c r="AF102" s="326"/>
    </row>
    <row r="103" spans="1:32" ht="29.25" customHeight="1" x14ac:dyDescent="0.25">
      <c r="A103" s="383"/>
      <c r="B103" s="484"/>
      <c r="C103" s="199" t="s">
        <v>296</v>
      </c>
      <c r="D103" s="118" t="s">
        <v>297</v>
      </c>
      <c r="E103" s="199" t="s">
        <v>296</v>
      </c>
      <c r="F103" s="118" t="s">
        <v>297</v>
      </c>
      <c r="G103" s="199" t="s">
        <v>296</v>
      </c>
      <c r="H103" s="118" t="s">
        <v>297</v>
      </c>
      <c r="I103" s="199" t="s">
        <v>296</v>
      </c>
      <c r="J103" s="118" t="s">
        <v>297</v>
      </c>
      <c r="K103" s="199" t="s">
        <v>296</v>
      </c>
      <c r="L103" s="118" t="s">
        <v>297</v>
      </c>
      <c r="M103" s="199" t="s">
        <v>296</v>
      </c>
      <c r="N103" s="118" t="s">
        <v>297</v>
      </c>
      <c r="O103" s="173" t="s">
        <v>296</v>
      </c>
      <c r="P103" s="173" t="s">
        <v>298</v>
      </c>
      <c r="Q103" s="173" t="s">
        <v>28</v>
      </c>
      <c r="R103" s="173" t="s">
        <v>296</v>
      </c>
      <c r="S103" s="173" t="s">
        <v>298</v>
      </c>
      <c r="T103" s="173" t="s">
        <v>28</v>
      </c>
      <c r="U103" s="173" t="s">
        <v>296</v>
      </c>
      <c r="V103" s="173" t="s">
        <v>298</v>
      </c>
      <c r="W103" s="173" t="s">
        <v>28</v>
      </c>
      <c r="X103" s="173" t="s">
        <v>296</v>
      </c>
      <c r="Y103" s="173" t="s">
        <v>298</v>
      </c>
      <c r="Z103" s="173" t="s">
        <v>28</v>
      </c>
      <c r="AA103" s="173" t="s">
        <v>296</v>
      </c>
      <c r="AB103" s="173" t="s">
        <v>298</v>
      </c>
      <c r="AC103" s="173" t="s">
        <v>28</v>
      </c>
      <c r="AD103" s="173" t="s">
        <v>296</v>
      </c>
      <c r="AE103" s="173" t="s">
        <v>298</v>
      </c>
      <c r="AF103" s="173" t="s">
        <v>28</v>
      </c>
    </row>
    <row r="104" spans="1:32" ht="13.5" customHeight="1" x14ac:dyDescent="0.25">
      <c r="A104" s="383"/>
      <c r="B104" s="200" t="s">
        <v>299</v>
      </c>
      <c r="C104" s="179">
        <v>10</v>
      </c>
      <c r="D104" s="178"/>
      <c r="E104" s="179">
        <v>10</v>
      </c>
      <c r="F104" s="178"/>
      <c r="G104" s="179">
        <v>10</v>
      </c>
      <c r="H104" s="178"/>
      <c r="I104" s="179">
        <v>10</v>
      </c>
      <c r="J104" s="178"/>
      <c r="K104" s="179">
        <v>10</v>
      </c>
      <c r="L104" s="178"/>
      <c r="M104" s="179">
        <v>13</v>
      </c>
      <c r="N104" s="178"/>
      <c r="O104" s="179"/>
      <c r="P104" s="177"/>
      <c r="Q104" s="178"/>
      <c r="R104" s="179"/>
      <c r="S104" s="177"/>
      <c r="T104" s="178"/>
      <c r="U104" s="179"/>
      <c r="V104" s="177"/>
      <c r="W104" s="178"/>
      <c r="X104" s="179"/>
      <c r="Y104" s="177"/>
      <c r="Z104" s="178"/>
      <c r="AA104" s="179"/>
      <c r="AB104" s="177"/>
      <c r="AC104" s="178"/>
      <c r="AD104" s="179"/>
      <c r="AE104" s="181"/>
      <c r="AF104" s="178"/>
    </row>
    <row r="105" spans="1:32" ht="13.5" customHeight="1" x14ac:dyDescent="0.25">
      <c r="A105" s="383"/>
      <c r="B105" s="201" t="s">
        <v>300</v>
      </c>
      <c r="C105" s="179">
        <v>25</v>
      </c>
      <c r="D105" s="178"/>
      <c r="E105" s="179"/>
      <c r="F105" s="178"/>
      <c r="G105" s="179">
        <v>25</v>
      </c>
      <c r="H105" s="178"/>
      <c r="I105" s="179">
        <v>25</v>
      </c>
      <c r="J105" s="178"/>
      <c r="K105" s="179">
        <v>25</v>
      </c>
      <c r="L105" s="178"/>
      <c r="M105" s="179"/>
      <c r="N105" s="178"/>
      <c r="O105" s="179"/>
      <c r="P105" s="177"/>
      <c r="Q105" s="178"/>
      <c r="R105" s="179"/>
      <c r="S105" s="177"/>
      <c r="T105" s="178"/>
      <c r="U105" s="179"/>
      <c r="V105" s="177"/>
      <c r="W105" s="178"/>
      <c r="X105" s="179"/>
      <c r="Y105" s="177"/>
      <c r="Z105" s="178"/>
      <c r="AA105" s="179"/>
      <c r="AB105" s="177"/>
      <c r="AC105" s="178"/>
      <c r="AD105" s="179"/>
      <c r="AE105" s="181"/>
      <c r="AF105" s="178"/>
    </row>
    <row r="106" spans="1:32" ht="13.5" customHeight="1" x14ac:dyDescent="0.25">
      <c r="A106" s="383"/>
      <c r="B106" s="201" t="s">
        <v>301</v>
      </c>
      <c r="C106" s="179">
        <v>18</v>
      </c>
      <c r="D106" s="178"/>
      <c r="E106" s="179"/>
      <c r="F106" s="178"/>
      <c r="G106" s="179"/>
      <c r="H106" s="178"/>
      <c r="I106" s="179">
        <v>18</v>
      </c>
      <c r="J106" s="178"/>
      <c r="K106" s="179">
        <v>18</v>
      </c>
      <c r="L106" s="178"/>
      <c r="M106" s="179"/>
      <c r="N106" s="178"/>
      <c r="O106" s="179"/>
      <c r="P106" s="177"/>
      <c r="Q106" s="178"/>
      <c r="R106" s="179"/>
      <c r="S106" s="177"/>
      <c r="T106" s="178"/>
      <c r="U106" s="179"/>
      <c r="V106" s="177"/>
      <c r="W106" s="178"/>
      <c r="X106" s="179"/>
      <c r="Y106" s="177"/>
      <c r="Z106" s="178"/>
      <c r="AA106" s="179"/>
      <c r="AB106" s="177"/>
      <c r="AC106" s="178"/>
      <c r="AD106" s="179"/>
      <c r="AE106" s="181"/>
      <c r="AF106" s="178"/>
    </row>
    <row r="107" spans="1:32" ht="13.5" customHeight="1" x14ac:dyDescent="0.25">
      <c r="A107" s="383"/>
      <c r="B107" s="201" t="s">
        <v>302</v>
      </c>
      <c r="C107" s="179">
        <v>20</v>
      </c>
      <c r="D107" s="178"/>
      <c r="E107" s="179">
        <v>25</v>
      </c>
      <c r="F107" s="178"/>
      <c r="G107" s="179">
        <v>10</v>
      </c>
      <c r="H107" s="178"/>
      <c r="I107" s="179">
        <v>20</v>
      </c>
      <c r="J107" s="178"/>
      <c r="K107" s="179">
        <v>20</v>
      </c>
      <c r="L107" s="178"/>
      <c r="M107" s="179">
        <v>25</v>
      </c>
      <c r="N107" s="178"/>
      <c r="O107" s="179"/>
      <c r="P107" s="177"/>
      <c r="Q107" s="178"/>
      <c r="R107" s="179"/>
      <c r="S107" s="177"/>
      <c r="T107" s="178"/>
      <c r="U107" s="179"/>
      <c r="V107" s="177"/>
      <c r="W107" s="178"/>
      <c r="X107" s="179"/>
      <c r="Y107" s="177"/>
      <c r="Z107" s="178"/>
      <c r="AA107" s="179"/>
      <c r="AB107" s="177"/>
      <c r="AC107" s="178"/>
      <c r="AD107" s="179"/>
      <c r="AE107" s="181"/>
      <c r="AF107" s="178"/>
    </row>
    <row r="108" spans="1:32" ht="13.5" customHeight="1" x14ac:dyDescent="0.25">
      <c r="A108" s="383"/>
      <c r="B108" s="201" t="s">
        <v>303</v>
      </c>
      <c r="C108" s="179">
        <v>18</v>
      </c>
      <c r="D108" s="178"/>
      <c r="E108" s="179"/>
      <c r="F108" s="178"/>
      <c r="G108" s="179"/>
      <c r="H108" s="178"/>
      <c r="I108" s="179">
        <v>18</v>
      </c>
      <c r="J108" s="178"/>
      <c r="K108" s="179">
        <v>18</v>
      </c>
      <c r="L108" s="178"/>
      <c r="M108" s="179"/>
      <c r="N108" s="178"/>
      <c r="O108" s="179"/>
      <c r="P108" s="177"/>
      <c r="Q108" s="178"/>
      <c r="R108" s="179"/>
      <c r="S108" s="177"/>
      <c r="T108" s="178"/>
      <c r="U108" s="179"/>
      <c r="V108" s="177"/>
      <c r="W108" s="178"/>
      <c r="X108" s="179"/>
      <c r="Y108" s="177"/>
      <c r="Z108" s="178"/>
      <c r="AA108" s="179"/>
      <c r="AB108" s="177"/>
      <c r="AC108" s="178"/>
      <c r="AD108" s="179"/>
      <c r="AE108" s="181"/>
      <c r="AF108" s="178"/>
    </row>
    <row r="109" spans="1:32" ht="13.5" customHeight="1" x14ac:dyDescent="0.25">
      <c r="A109" s="383"/>
      <c r="B109" s="201" t="s">
        <v>304</v>
      </c>
      <c r="C109" s="179">
        <v>41</v>
      </c>
      <c r="D109" s="178"/>
      <c r="E109" s="179"/>
      <c r="F109" s="178"/>
      <c r="G109" s="179">
        <v>41</v>
      </c>
      <c r="H109" s="178"/>
      <c r="I109" s="179">
        <v>41</v>
      </c>
      <c r="J109" s="178"/>
      <c r="K109" s="179">
        <v>41</v>
      </c>
      <c r="L109" s="178"/>
      <c r="M109" s="179"/>
      <c r="N109" s="178"/>
      <c r="O109" s="179"/>
      <c r="P109" s="177"/>
      <c r="Q109" s="178"/>
      <c r="R109" s="179"/>
      <c r="S109" s="177"/>
      <c r="T109" s="178"/>
      <c r="U109" s="179"/>
      <c r="V109" s="177"/>
      <c r="W109" s="178"/>
      <c r="X109" s="179"/>
      <c r="Y109" s="177"/>
      <c r="Z109" s="178"/>
      <c r="AA109" s="179"/>
      <c r="AB109" s="177"/>
      <c r="AC109" s="178"/>
      <c r="AD109" s="179"/>
      <c r="AE109" s="181"/>
      <c r="AF109" s="178"/>
    </row>
    <row r="110" spans="1:32" ht="13.5" customHeight="1" x14ac:dyDescent="0.25">
      <c r="A110" s="383"/>
      <c r="B110" s="201" t="s">
        <v>305</v>
      </c>
      <c r="C110" s="179">
        <v>35</v>
      </c>
      <c r="D110" s="178"/>
      <c r="E110" s="179">
        <v>37</v>
      </c>
      <c r="F110" s="178"/>
      <c r="G110" s="179"/>
      <c r="H110" s="178"/>
      <c r="I110" s="179">
        <v>35</v>
      </c>
      <c r="J110" s="178"/>
      <c r="K110" s="179">
        <v>35</v>
      </c>
      <c r="L110" s="178"/>
      <c r="M110" s="179">
        <v>37</v>
      </c>
      <c r="N110" s="178"/>
      <c r="O110" s="179"/>
      <c r="P110" s="177"/>
      <c r="Q110" s="178"/>
      <c r="R110" s="179"/>
      <c r="S110" s="177"/>
      <c r="T110" s="178"/>
      <c r="U110" s="179"/>
      <c r="V110" s="177"/>
      <c r="W110" s="178"/>
      <c r="X110" s="179"/>
      <c r="Y110" s="177"/>
      <c r="Z110" s="178"/>
      <c r="AA110" s="179"/>
      <c r="AB110" s="177"/>
      <c r="AC110" s="178"/>
      <c r="AD110" s="179"/>
      <c r="AE110" s="181"/>
      <c r="AF110" s="178"/>
    </row>
    <row r="111" spans="1:32" ht="13.5" customHeight="1" x14ac:dyDescent="0.25">
      <c r="A111" s="383"/>
      <c r="B111" s="201" t="s">
        <v>306</v>
      </c>
      <c r="C111" s="179">
        <v>40</v>
      </c>
      <c r="D111" s="178"/>
      <c r="E111" s="179">
        <v>40</v>
      </c>
      <c r="F111" s="178"/>
      <c r="G111" s="179">
        <v>10</v>
      </c>
      <c r="H111" s="178"/>
      <c r="I111" s="179">
        <v>40</v>
      </c>
      <c r="J111" s="178"/>
      <c r="K111" s="179">
        <v>40</v>
      </c>
      <c r="L111" s="178"/>
      <c r="M111" s="179">
        <v>40</v>
      </c>
      <c r="N111" s="178"/>
      <c r="O111" s="179"/>
      <c r="P111" s="177"/>
      <c r="Q111" s="178"/>
      <c r="R111" s="179"/>
      <c r="S111" s="177"/>
      <c r="T111" s="178"/>
      <c r="U111" s="179"/>
      <c r="V111" s="177"/>
      <c r="W111" s="178"/>
      <c r="X111" s="179"/>
      <c r="Y111" s="177"/>
      <c r="Z111" s="178"/>
      <c r="AA111" s="179"/>
      <c r="AB111" s="177"/>
      <c r="AC111" s="178"/>
      <c r="AD111" s="179"/>
      <c r="AE111" s="181"/>
      <c r="AF111" s="178"/>
    </row>
    <row r="112" spans="1:32" ht="13.5" customHeight="1" x14ac:dyDescent="0.25">
      <c r="A112" s="383"/>
      <c r="B112" s="201" t="s">
        <v>307</v>
      </c>
      <c r="C112" s="179">
        <v>17</v>
      </c>
      <c r="D112" s="178"/>
      <c r="E112" s="179">
        <v>10</v>
      </c>
      <c r="F112" s="178"/>
      <c r="G112" s="179">
        <v>17</v>
      </c>
      <c r="H112" s="178"/>
      <c r="I112" s="179">
        <v>17</v>
      </c>
      <c r="J112" s="178"/>
      <c r="K112" s="179">
        <v>17</v>
      </c>
      <c r="L112" s="178"/>
      <c r="M112" s="179"/>
      <c r="N112" s="178"/>
      <c r="O112" s="179"/>
      <c r="P112" s="177"/>
      <c r="Q112" s="178"/>
      <c r="R112" s="179"/>
      <c r="S112" s="177"/>
      <c r="T112" s="178"/>
      <c r="U112" s="179"/>
      <c r="V112" s="177"/>
      <c r="W112" s="178"/>
      <c r="X112" s="179"/>
      <c r="Y112" s="177"/>
      <c r="Z112" s="178"/>
      <c r="AA112" s="179"/>
      <c r="AB112" s="177"/>
      <c r="AC112" s="178"/>
      <c r="AD112" s="179"/>
      <c r="AE112" s="181"/>
      <c r="AF112" s="178"/>
    </row>
    <row r="113" spans="1:32" ht="13.5" customHeight="1" x14ac:dyDescent="0.25">
      <c r="A113" s="383"/>
      <c r="B113" s="201" t="s">
        <v>308</v>
      </c>
      <c r="C113" s="179">
        <v>39</v>
      </c>
      <c r="D113" s="178"/>
      <c r="E113" s="179"/>
      <c r="F113" s="178"/>
      <c r="G113" s="179">
        <v>39</v>
      </c>
      <c r="H113" s="178"/>
      <c r="I113" s="179">
        <v>39</v>
      </c>
      <c r="J113" s="178"/>
      <c r="K113" s="179">
        <v>39</v>
      </c>
      <c r="L113" s="178"/>
      <c r="M113" s="179"/>
      <c r="N113" s="178"/>
      <c r="O113" s="179"/>
      <c r="P113" s="177"/>
      <c r="Q113" s="178"/>
      <c r="R113" s="179"/>
      <c r="S113" s="177"/>
      <c r="T113" s="178"/>
      <c r="U113" s="179"/>
      <c r="V113" s="177"/>
      <c r="W113" s="178"/>
      <c r="X113" s="179"/>
      <c r="Y113" s="177"/>
      <c r="Z113" s="178"/>
      <c r="AA113" s="179"/>
      <c r="AB113" s="177"/>
      <c r="AC113" s="178"/>
      <c r="AD113" s="179"/>
      <c r="AE113" s="181"/>
      <c r="AF113" s="178"/>
    </row>
    <row r="114" spans="1:32" ht="13.5" customHeight="1" x14ac:dyDescent="0.25">
      <c r="A114" s="383"/>
      <c r="B114" s="201" t="s">
        <v>309</v>
      </c>
      <c r="C114" s="179">
        <v>30</v>
      </c>
      <c r="D114" s="178"/>
      <c r="E114" s="179">
        <v>30</v>
      </c>
      <c r="F114" s="178"/>
      <c r="G114" s="179"/>
      <c r="H114" s="178"/>
      <c r="I114" s="179">
        <v>30</v>
      </c>
      <c r="J114" s="178"/>
      <c r="K114" s="179">
        <v>30</v>
      </c>
      <c r="L114" s="178"/>
      <c r="M114" s="179">
        <v>30</v>
      </c>
      <c r="N114" s="178"/>
      <c r="O114" s="179"/>
      <c r="P114" s="177"/>
      <c r="Q114" s="178"/>
      <c r="R114" s="179"/>
      <c r="S114" s="177"/>
      <c r="T114" s="178"/>
      <c r="U114" s="179"/>
      <c r="V114" s="177"/>
      <c r="W114" s="178"/>
      <c r="X114" s="179"/>
      <c r="Y114" s="177"/>
      <c r="Z114" s="178"/>
      <c r="AA114" s="179"/>
      <c r="AB114" s="177"/>
      <c r="AC114" s="178"/>
      <c r="AD114" s="179"/>
      <c r="AE114" s="181"/>
      <c r="AF114" s="178"/>
    </row>
    <row r="115" spans="1:32" ht="13.5" customHeight="1" x14ac:dyDescent="0.25">
      <c r="A115" s="383"/>
      <c r="B115" s="201" t="s">
        <v>310</v>
      </c>
      <c r="C115" s="179">
        <v>20</v>
      </c>
      <c r="D115" s="178"/>
      <c r="E115" s="179"/>
      <c r="F115" s="178"/>
      <c r="G115" s="179"/>
      <c r="H115" s="178"/>
      <c r="I115" s="179">
        <v>20</v>
      </c>
      <c r="J115" s="178"/>
      <c r="K115" s="179">
        <v>20</v>
      </c>
      <c r="L115" s="178"/>
      <c r="M115" s="179"/>
      <c r="N115" s="178"/>
      <c r="O115" s="179"/>
      <c r="P115" s="177"/>
      <c r="Q115" s="178"/>
      <c r="R115" s="179"/>
      <c r="S115" s="177"/>
      <c r="T115" s="178"/>
      <c r="U115" s="179"/>
      <c r="V115" s="177"/>
      <c r="W115" s="178"/>
      <c r="X115" s="179"/>
      <c r="Y115" s="177"/>
      <c r="Z115" s="178"/>
      <c r="AA115" s="179"/>
      <c r="AB115" s="177"/>
      <c r="AC115" s="178"/>
      <c r="AD115" s="179"/>
      <c r="AE115" s="181"/>
      <c r="AF115" s="178"/>
    </row>
    <row r="116" spans="1:32" ht="13.5" customHeight="1" x14ac:dyDescent="0.25">
      <c r="A116" s="383"/>
      <c r="B116" s="201" t="s">
        <v>311</v>
      </c>
      <c r="C116" s="179">
        <v>32</v>
      </c>
      <c r="D116" s="178"/>
      <c r="E116" s="179">
        <v>8</v>
      </c>
      <c r="F116" s="178"/>
      <c r="G116" s="179">
        <v>32</v>
      </c>
      <c r="H116" s="178"/>
      <c r="I116" s="179">
        <v>32</v>
      </c>
      <c r="J116" s="178"/>
      <c r="K116" s="179">
        <v>32</v>
      </c>
      <c r="L116" s="178"/>
      <c r="M116" s="179"/>
      <c r="N116" s="178"/>
      <c r="O116" s="179"/>
      <c r="P116" s="177"/>
      <c r="Q116" s="178"/>
      <c r="R116" s="179"/>
      <c r="S116" s="177"/>
      <c r="T116" s="178"/>
      <c r="U116" s="179"/>
      <c r="V116" s="177"/>
      <c r="W116" s="178"/>
      <c r="X116" s="179"/>
      <c r="Y116" s="177"/>
      <c r="Z116" s="178"/>
      <c r="AA116" s="179"/>
      <c r="AB116" s="177"/>
      <c r="AC116" s="178"/>
      <c r="AD116" s="179"/>
      <c r="AE116" s="181"/>
      <c r="AF116" s="178"/>
    </row>
    <row r="117" spans="1:32" ht="13.5" customHeight="1" x14ac:dyDescent="0.25">
      <c r="A117" s="383"/>
      <c r="B117" s="201" t="s">
        <v>312</v>
      </c>
      <c r="C117" s="179">
        <v>20</v>
      </c>
      <c r="D117" s="178"/>
      <c r="E117" s="179"/>
      <c r="F117" s="178"/>
      <c r="G117" s="179"/>
      <c r="H117" s="178"/>
      <c r="I117" s="179">
        <v>20</v>
      </c>
      <c r="J117" s="178"/>
      <c r="K117" s="179">
        <v>20</v>
      </c>
      <c r="L117" s="178"/>
      <c r="M117" s="179"/>
      <c r="N117" s="178"/>
      <c r="O117" s="179"/>
      <c r="P117" s="177"/>
      <c r="Q117" s="178"/>
      <c r="R117" s="179"/>
      <c r="S117" s="177"/>
      <c r="T117" s="178"/>
      <c r="U117" s="179"/>
      <c r="V117" s="177"/>
      <c r="W117" s="178"/>
      <c r="X117" s="179"/>
      <c r="Y117" s="177"/>
      <c r="Z117" s="178"/>
      <c r="AA117" s="179"/>
      <c r="AB117" s="177"/>
      <c r="AC117" s="178"/>
      <c r="AD117" s="179"/>
      <c r="AE117" s="181"/>
      <c r="AF117" s="178"/>
    </row>
    <row r="118" spans="1:32" ht="13.5" customHeight="1" x14ac:dyDescent="0.25">
      <c r="A118" s="383"/>
      <c r="B118" s="201" t="s">
        <v>313</v>
      </c>
      <c r="C118" s="179">
        <v>17</v>
      </c>
      <c r="D118" s="178"/>
      <c r="E118" s="179">
        <v>17</v>
      </c>
      <c r="F118" s="178"/>
      <c r="G118" s="179"/>
      <c r="H118" s="178"/>
      <c r="I118" s="179">
        <v>17</v>
      </c>
      <c r="J118" s="178"/>
      <c r="K118" s="179">
        <v>17</v>
      </c>
      <c r="L118" s="178"/>
      <c r="M118" s="179">
        <v>17</v>
      </c>
      <c r="N118" s="178"/>
      <c r="O118" s="179"/>
      <c r="P118" s="177"/>
      <c r="Q118" s="178"/>
      <c r="R118" s="179"/>
      <c r="S118" s="177"/>
      <c r="T118" s="178"/>
      <c r="U118" s="179"/>
      <c r="V118" s="177"/>
      <c r="W118" s="178"/>
      <c r="X118" s="179"/>
      <c r="Y118" s="177"/>
      <c r="Z118" s="178"/>
      <c r="AA118" s="179"/>
      <c r="AB118" s="177"/>
      <c r="AC118" s="178"/>
      <c r="AD118" s="179"/>
      <c r="AE118" s="181"/>
      <c r="AF118" s="178"/>
    </row>
    <row r="119" spans="1:32" ht="13.5" customHeight="1" x14ac:dyDescent="0.25">
      <c r="A119" s="383"/>
      <c r="B119" s="201" t="s">
        <v>314</v>
      </c>
      <c r="C119" s="179">
        <v>22</v>
      </c>
      <c r="D119" s="178"/>
      <c r="E119" s="179">
        <v>10</v>
      </c>
      <c r="F119" s="178"/>
      <c r="G119" s="179">
        <v>22</v>
      </c>
      <c r="H119" s="178"/>
      <c r="I119" s="179">
        <v>22</v>
      </c>
      <c r="J119" s="178"/>
      <c r="K119" s="179">
        <v>22</v>
      </c>
      <c r="L119" s="178"/>
      <c r="M119" s="179"/>
      <c r="N119" s="178"/>
      <c r="O119" s="179"/>
      <c r="P119" s="177"/>
      <c r="Q119" s="178"/>
      <c r="R119" s="179"/>
      <c r="S119" s="177"/>
      <c r="T119" s="178"/>
      <c r="U119" s="179"/>
      <c r="V119" s="177"/>
      <c r="W119" s="178"/>
      <c r="X119" s="179"/>
      <c r="Y119" s="177"/>
      <c r="Z119" s="178"/>
      <c r="AA119" s="179"/>
      <c r="AB119" s="177"/>
      <c r="AC119" s="178"/>
      <c r="AD119" s="179"/>
      <c r="AE119" s="181"/>
      <c r="AF119" s="178"/>
    </row>
    <row r="120" spans="1:32" ht="13.5" customHeight="1" x14ac:dyDescent="0.25">
      <c r="A120" s="383"/>
      <c r="B120" s="201" t="s">
        <v>315</v>
      </c>
      <c r="C120" s="179">
        <v>20</v>
      </c>
      <c r="D120" s="178"/>
      <c r="E120" s="179"/>
      <c r="F120" s="178"/>
      <c r="G120" s="179"/>
      <c r="H120" s="178"/>
      <c r="I120" s="179">
        <v>20</v>
      </c>
      <c r="J120" s="178"/>
      <c r="K120" s="179">
        <v>20</v>
      </c>
      <c r="L120" s="178"/>
      <c r="M120" s="179">
        <v>25</v>
      </c>
      <c r="N120" s="178"/>
      <c r="O120" s="179"/>
      <c r="P120" s="177"/>
      <c r="Q120" s="178"/>
      <c r="R120" s="179"/>
      <c r="S120" s="177"/>
      <c r="T120" s="178"/>
      <c r="U120" s="179"/>
      <c r="V120" s="177"/>
      <c r="W120" s="178"/>
      <c r="X120" s="179"/>
      <c r="Y120" s="177"/>
      <c r="Z120" s="178"/>
      <c r="AA120" s="179"/>
      <c r="AB120" s="177"/>
      <c r="AC120" s="178"/>
      <c r="AD120" s="179"/>
      <c r="AE120" s="181"/>
      <c r="AF120" s="178"/>
    </row>
    <row r="121" spans="1:32" ht="13.5" customHeight="1" x14ac:dyDescent="0.25">
      <c r="A121" s="383"/>
      <c r="B121" s="201" t="s">
        <v>316</v>
      </c>
      <c r="C121" s="179">
        <v>16</v>
      </c>
      <c r="D121" s="178"/>
      <c r="E121" s="179">
        <v>16</v>
      </c>
      <c r="F121" s="178"/>
      <c r="G121" s="179">
        <v>11</v>
      </c>
      <c r="H121" s="178"/>
      <c r="I121" s="179">
        <v>16</v>
      </c>
      <c r="J121" s="178"/>
      <c r="K121" s="179">
        <v>16</v>
      </c>
      <c r="L121" s="178"/>
      <c r="M121" s="179">
        <v>16</v>
      </c>
      <c r="N121" s="178"/>
      <c r="O121" s="179"/>
      <c r="P121" s="177"/>
      <c r="Q121" s="178"/>
      <c r="R121" s="179"/>
      <c r="S121" s="177"/>
      <c r="T121" s="178"/>
      <c r="U121" s="179"/>
      <c r="V121" s="177"/>
      <c r="W121" s="178"/>
      <c r="X121" s="179"/>
      <c r="Y121" s="177"/>
      <c r="Z121" s="178"/>
      <c r="AA121" s="179"/>
      <c r="AB121" s="177"/>
      <c r="AC121" s="178"/>
      <c r="AD121" s="179"/>
      <c r="AE121" s="181"/>
      <c r="AF121" s="178"/>
    </row>
    <row r="122" spans="1:32" ht="13.5" customHeight="1" x14ac:dyDescent="0.25">
      <c r="A122" s="383"/>
      <c r="B122" s="201" t="s">
        <v>317</v>
      </c>
      <c r="C122" s="179">
        <v>47</v>
      </c>
      <c r="D122" s="178"/>
      <c r="E122" s="179">
        <v>47</v>
      </c>
      <c r="F122" s="178"/>
      <c r="G122" s="179"/>
      <c r="H122" s="178"/>
      <c r="I122" s="179">
        <v>47</v>
      </c>
      <c r="J122" s="178"/>
      <c r="K122" s="179">
        <v>47</v>
      </c>
      <c r="L122" s="178"/>
      <c r="M122" s="179">
        <v>47</v>
      </c>
      <c r="N122" s="178"/>
      <c r="O122" s="179"/>
      <c r="P122" s="177"/>
      <c r="Q122" s="178"/>
      <c r="R122" s="179"/>
      <c r="S122" s="177"/>
      <c r="T122" s="178"/>
      <c r="U122" s="179"/>
      <c r="V122" s="177"/>
      <c r="W122" s="178"/>
      <c r="X122" s="179"/>
      <c r="Y122" s="177"/>
      <c r="Z122" s="178"/>
      <c r="AA122" s="179"/>
      <c r="AB122" s="177"/>
      <c r="AC122" s="178"/>
      <c r="AD122" s="179"/>
      <c r="AE122" s="181"/>
      <c r="AF122" s="178"/>
    </row>
    <row r="123" spans="1:32" ht="13.5" customHeight="1" x14ac:dyDescent="0.25">
      <c r="A123" s="383"/>
      <c r="B123" s="202" t="s">
        <v>318</v>
      </c>
      <c r="C123" s="203">
        <v>13</v>
      </c>
      <c r="D123" s="204"/>
      <c r="E123" s="203"/>
      <c r="F123" s="204"/>
      <c r="G123" s="203">
        <v>33</v>
      </c>
      <c r="H123" s="204"/>
      <c r="I123" s="203">
        <v>13</v>
      </c>
      <c r="J123" s="204"/>
      <c r="K123" s="203">
        <v>13</v>
      </c>
      <c r="L123" s="204"/>
      <c r="M123" s="203"/>
      <c r="N123" s="204"/>
      <c r="O123" s="203"/>
      <c r="P123" s="207"/>
      <c r="Q123" s="204"/>
      <c r="R123" s="203"/>
      <c r="S123" s="207"/>
      <c r="T123" s="204"/>
      <c r="U123" s="203"/>
      <c r="V123" s="207"/>
      <c r="W123" s="204"/>
      <c r="X123" s="203"/>
      <c r="Y123" s="207"/>
      <c r="Z123" s="204"/>
      <c r="AA123" s="203"/>
      <c r="AB123" s="207"/>
      <c r="AC123" s="204"/>
      <c r="AD123" s="203"/>
      <c r="AE123" s="207"/>
      <c r="AF123" s="204"/>
    </row>
    <row r="124" spans="1:32" ht="33" customHeight="1" x14ac:dyDescent="0.25">
      <c r="A124" s="324"/>
      <c r="B124" s="197" t="s">
        <v>258</v>
      </c>
      <c r="C124" s="191">
        <f>SUM(C104:C123)</f>
        <v>500</v>
      </c>
      <c r="D124" s="211"/>
      <c r="E124" s="191">
        <f>SUM(E104:E123)</f>
        <v>250</v>
      </c>
      <c r="F124" s="211"/>
      <c r="G124" s="191">
        <f>SUM(G104:G123)</f>
        <v>250</v>
      </c>
      <c r="H124" s="211"/>
      <c r="I124" s="191">
        <f>SUM(I104:I123)</f>
        <v>500</v>
      </c>
      <c r="J124" s="211"/>
      <c r="K124" s="191">
        <f>SUM(K104:K123)</f>
        <v>500</v>
      </c>
      <c r="L124" s="211"/>
      <c r="M124" s="191">
        <f>SUM(M104:M123)</f>
        <v>250</v>
      </c>
      <c r="N124" s="211"/>
      <c r="O124" s="212"/>
      <c r="P124" s="213"/>
      <c r="Q124" s="211"/>
      <c r="R124" s="210"/>
      <c r="S124" s="213"/>
      <c r="T124" s="211"/>
      <c r="U124" s="210"/>
      <c r="V124" s="213"/>
      <c r="W124" s="211"/>
      <c r="X124" s="210"/>
      <c r="Y124" s="213"/>
      <c r="Z124" s="211"/>
      <c r="AA124" s="210"/>
      <c r="AB124" s="213"/>
      <c r="AC124" s="211"/>
      <c r="AD124" s="210"/>
      <c r="AE124" s="213"/>
      <c r="AF124" s="211"/>
    </row>
    <row r="125" spans="1:32" ht="13.5" customHeight="1" x14ac:dyDescent="0.25">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row>
    <row r="126" spans="1:32" ht="13.5" customHeight="1" x14ac:dyDescent="0.25">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row>
    <row r="127" spans="1:32" ht="13.5" customHeight="1" x14ac:dyDescent="0.25">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row>
    <row r="128" spans="1:32" ht="13.5" customHeight="1" x14ac:dyDescent="0.25">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row>
    <row r="129" spans="1:32" ht="13.5" customHeight="1" x14ac:dyDescent="0.25">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row>
    <row r="130" spans="1:32" ht="13.5" customHeight="1" x14ac:dyDescent="0.25">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row>
    <row r="131" spans="1:32" ht="13.5" customHeight="1" x14ac:dyDescent="0.25">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row>
  </sheetData>
  <mergeCells count="88">
    <mergeCell ref="AA21:AC21"/>
    <mergeCell ref="C20:N20"/>
    <mergeCell ref="O20:AF20"/>
    <mergeCell ref="C21:D21"/>
    <mergeCell ref="E21:F21"/>
    <mergeCell ref="G21:H21"/>
    <mergeCell ref="I21:J21"/>
    <mergeCell ref="K21:L21"/>
    <mergeCell ref="AD21:AF21"/>
    <mergeCell ref="M21:N21"/>
    <mergeCell ref="O21:Q21"/>
    <mergeCell ref="R21:T21"/>
    <mergeCell ref="U21:W21"/>
    <mergeCell ref="X21:Z21"/>
    <mergeCell ref="C46:N46"/>
    <mergeCell ref="O46:AF46"/>
    <mergeCell ref="C47:D47"/>
    <mergeCell ref="E47:F47"/>
    <mergeCell ref="G47:H47"/>
    <mergeCell ref="AD47:AF47"/>
    <mergeCell ref="M47:N47"/>
    <mergeCell ref="O47:Q47"/>
    <mergeCell ref="R47:T47"/>
    <mergeCell ref="U47:W47"/>
    <mergeCell ref="X47:Z47"/>
    <mergeCell ref="X76:Z76"/>
    <mergeCell ref="AA76:AC76"/>
    <mergeCell ref="AD76:AF76"/>
    <mergeCell ref="I47:J47"/>
    <mergeCell ref="K47:L47"/>
    <mergeCell ref="C74:AF74"/>
    <mergeCell ref="C75:N75"/>
    <mergeCell ref="O75:AF75"/>
    <mergeCell ref="C76:D76"/>
    <mergeCell ref="E76:F76"/>
    <mergeCell ref="K76:L76"/>
    <mergeCell ref="M76:N76"/>
    <mergeCell ref="O76:Q76"/>
    <mergeCell ref="R76:T76"/>
    <mergeCell ref="U76:W76"/>
    <mergeCell ref="AA47:AC47"/>
    <mergeCell ref="C101:N101"/>
    <mergeCell ref="O101:AF101"/>
    <mergeCell ref="C102:D102"/>
    <mergeCell ref="E102:F102"/>
    <mergeCell ref="G102:H102"/>
    <mergeCell ref="AD102:AF102"/>
    <mergeCell ref="I102:J102"/>
    <mergeCell ref="K102:L102"/>
    <mergeCell ref="M102:N102"/>
    <mergeCell ref="O102:Q102"/>
    <mergeCell ref="R102:T102"/>
    <mergeCell ref="AC11:AD11"/>
    <mergeCell ref="AE11:AF11"/>
    <mergeCell ref="A1:A4"/>
    <mergeCell ref="B1:AF4"/>
    <mergeCell ref="A8:A11"/>
    <mergeCell ref="B8:Z11"/>
    <mergeCell ref="AA8:AA11"/>
    <mergeCell ref="AB8:AB11"/>
    <mergeCell ref="AE8:AF8"/>
    <mergeCell ref="AC8:AD8"/>
    <mergeCell ref="AC9:AD9"/>
    <mergeCell ref="AE9:AF9"/>
    <mergeCell ref="AC10:AD10"/>
    <mergeCell ref="AE10:AF10"/>
    <mergeCell ref="K14:L16"/>
    <mergeCell ref="M14:O14"/>
    <mergeCell ref="M15:O15"/>
    <mergeCell ref="M16:O16"/>
    <mergeCell ref="A18:AF18"/>
    <mergeCell ref="A14:A16"/>
    <mergeCell ref="A19:B19"/>
    <mergeCell ref="C19:AF19"/>
    <mergeCell ref="A75:A99"/>
    <mergeCell ref="A101:A124"/>
    <mergeCell ref="B101:B103"/>
    <mergeCell ref="A20:A44"/>
    <mergeCell ref="B20:B22"/>
    <mergeCell ref="A46:A70"/>
    <mergeCell ref="B46:B48"/>
    <mergeCell ref="A74:B74"/>
    <mergeCell ref="B75:B77"/>
    <mergeCell ref="U102:W102"/>
    <mergeCell ref="X102:Z102"/>
    <mergeCell ref="AA102:AC102"/>
    <mergeCell ref="G76:H76"/>
    <mergeCell ref="I76:J76"/>
  </mergeCells>
  <pageMargins left="0.7" right="0.7" top="0.75" bottom="0.75" header="0" footer="0"/>
  <pageSetup paperSize="9" scale="17"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pageSetUpPr fitToPage="1"/>
  </sheetPr>
  <dimension ref="A1:BG22"/>
  <sheetViews>
    <sheetView view="pageBreakPreview" topLeftCell="R12" zoomScale="70" zoomScaleNormal="70" zoomScaleSheetLayoutView="70" workbookViewId="0">
      <selection activeCell="AB14" sqref="AB14"/>
    </sheetView>
  </sheetViews>
  <sheetFormatPr baseColWidth="10" defaultColWidth="14.42578125" defaultRowHeight="15" customHeight="1" x14ac:dyDescent="0.25"/>
  <cols>
    <col min="1" max="1" width="15.7109375" customWidth="1"/>
    <col min="2" max="2" width="28" customWidth="1"/>
    <col min="3" max="3" width="18.28515625" customWidth="1"/>
    <col min="4" max="4" width="12" customWidth="1"/>
    <col min="5" max="5" width="18.7109375" customWidth="1"/>
    <col min="6" max="6" width="22.140625" customWidth="1"/>
    <col min="7" max="7" width="13.7109375" customWidth="1"/>
    <col min="8" max="8" width="13.42578125" customWidth="1"/>
    <col min="9" max="9" width="13.7109375" customWidth="1"/>
    <col min="10" max="11" width="11.42578125" customWidth="1"/>
    <col min="12" max="13" width="10.140625" customWidth="1"/>
    <col min="14" max="14" width="47.28515625" customWidth="1"/>
    <col min="15" max="16" width="10.140625" customWidth="1"/>
    <col min="17" max="17" width="37.5703125" customWidth="1"/>
    <col min="18" max="19" width="10.140625" customWidth="1"/>
    <col min="20" max="20" width="42.28515625" customWidth="1"/>
    <col min="21" max="22" width="10.140625" customWidth="1"/>
    <col min="23" max="23" width="53.42578125" customWidth="1"/>
    <col min="24" max="25" width="10.28515625" customWidth="1"/>
    <col min="26" max="26" width="63.140625" customWidth="1"/>
    <col min="27" max="28" width="10.28515625" customWidth="1"/>
    <col min="29" max="29" width="66.42578125" customWidth="1"/>
    <col min="30" max="31" width="10.28515625" customWidth="1"/>
    <col min="32" max="32" width="13.42578125" customWidth="1"/>
    <col min="33" max="34" width="10.28515625" customWidth="1"/>
    <col min="35" max="35" width="13.42578125" customWidth="1"/>
    <col min="36" max="37" width="10.28515625" customWidth="1"/>
    <col min="38" max="38" width="13.42578125" customWidth="1"/>
    <col min="39" max="40" width="10.28515625" customWidth="1"/>
    <col min="41" max="41" width="13.42578125" customWidth="1"/>
    <col min="42" max="43" width="10.28515625" customWidth="1"/>
    <col min="44" max="44" width="12" customWidth="1"/>
    <col min="45" max="46" width="10.28515625" customWidth="1"/>
    <col min="47" max="47" width="12.42578125" customWidth="1"/>
    <col min="48" max="48" width="14" customWidth="1"/>
    <col min="49" max="50" width="12" customWidth="1"/>
    <col min="51" max="69" width="11.42578125" customWidth="1"/>
  </cols>
  <sheetData>
    <row r="1" spans="1:59" ht="25.5" customHeight="1" x14ac:dyDescent="0.25">
      <c r="A1" s="507"/>
      <c r="B1" s="377"/>
      <c r="C1" s="508" t="s">
        <v>160</v>
      </c>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432"/>
      <c r="AI1" s="432"/>
      <c r="AJ1" s="432"/>
      <c r="AK1" s="432"/>
      <c r="AL1" s="432"/>
      <c r="AM1" s="432"/>
      <c r="AN1" s="432"/>
      <c r="AO1" s="432"/>
      <c r="AP1" s="432"/>
      <c r="AQ1" s="432"/>
      <c r="AR1" s="432"/>
      <c r="AS1" s="432"/>
      <c r="AT1" s="432"/>
      <c r="AU1" s="433"/>
      <c r="AV1" s="375" t="s">
        <v>161</v>
      </c>
      <c r="AW1" s="340"/>
      <c r="AX1" s="326"/>
      <c r="AY1" s="164"/>
      <c r="AZ1" s="164"/>
      <c r="BA1" s="164"/>
      <c r="BB1" s="164"/>
      <c r="BC1" s="164"/>
      <c r="BD1" s="164"/>
      <c r="BE1" s="164"/>
      <c r="BF1" s="164"/>
      <c r="BG1" s="164"/>
    </row>
    <row r="2" spans="1:59" ht="25.5" customHeight="1" x14ac:dyDescent="0.25">
      <c r="A2" s="372"/>
      <c r="B2" s="377"/>
      <c r="C2" s="509" t="s">
        <v>162</v>
      </c>
      <c r="D2" s="366"/>
      <c r="E2" s="366"/>
      <c r="F2" s="366"/>
      <c r="G2" s="366"/>
      <c r="H2" s="366"/>
      <c r="I2" s="366"/>
      <c r="J2" s="366"/>
      <c r="K2" s="366"/>
      <c r="L2" s="366"/>
      <c r="M2" s="366"/>
      <c r="N2" s="366"/>
      <c r="O2" s="366"/>
      <c r="P2" s="366"/>
      <c r="Q2" s="366"/>
      <c r="R2" s="366"/>
      <c r="S2" s="366"/>
      <c r="T2" s="366"/>
      <c r="U2" s="366"/>
      <c r="V2" s="366"/>
      <c r="W2" s="366"/>
      <c r="X2" s="366"/>
      <c r="Y2" s="366"/>
      <c r="Z2" s="366"/>
      <c r="AA2" s="366"/>
      <c r="AB2" s="366"/>
      <c r="AC2" s="366"/>
      <c r="AD2" s="366"/>
      <c r="AE2" s="366"/>
      <c r="AF2" s="366"/>
      <c r="AG2" s="366"/>
      <c r="AH2" s="366"/>
      <c r="AI2" s="366"/>
      <c r="AJ2" s="366"/>
      <c r="AK2" s="366"/>
      <c r="AL2" s="366"/>
      <c r="AM2" s="366"/>
      <c r="AN2" s="366"/>
      <c r="AO2" s="366"/>
      <c r="AP2" s="366"/>
      <c r="AQ2" s="366"/>
      <c r="AR2" s="366"/>
      <c r="AS2" s="366"/>
      <c r="AT2" s="366"/>
      <c r="AU2" s="510"/>
      <c r="AV2" s="375" t="s">
        <v>163</v>
      </c>
      <c r="AW2" s="340"/>
      <c r="AX2" s="326"/>
      <c r="AY2" s="164"/>
      <c r="AZ2" s="164"/>
      <c r="BA2" s="164"/>
      <c r="BB2" s="164"/>
      <c r="BC2" s="164"/>
      <c r="BD2" s="164"/>
      <c r="BE2" s="164"/>
      <c r="BF2" s="164"/>
      <c r="BG2" s="164"/>
    </row>
    <row r="3" spans="1:59" ht="25.5" customHeight="1" x14ac:dyDescent="0.25">
      <c r="A3" s="372"/>
      <c r="B3" s="377"/>
      <c r="C3" s="509" t="s">
        <v>0</v>
      </c>
      <c r="D3" s="366"/>
      <c r="E3" s="366"/>
      <c r="F3" s="366"/>
      <c r="G3" s="366"/>
      <c r="H3" s="366"/>
      <c r="I3" s="366"/>
      <c r="J3" s="366"/>
      <c r="K3" s="366"/>
      <c r="L3" s="366"/>
      <c r="M3" s="366"/>
      <c r="N3" s="366"/>
      <c r="O3" s="366"/>
      <c r="P3" s="366"/>
      <c r="Q3" s="366"/>
      <c r="R3" s="366"/>
      <c r="S3" s="366"/>
      <c r="T3" s="366"/>
      <c r="U3" s="366"/>
      <c r="V3" s="366"/>
      <c r="W3" s="366"/>
      <c r="X3" s="366"/>
      <c r="Y3" s="366"/>
      <c r="Z3" s="366"/>
      <c r="AA3" s="366"/>
      <c r="AB3" s="366"/>
      <c r="AC3" s="366"/>
      <c r="AD3" s="366"/>
      <c r="AE3" s="366"/>
      <c r="AF3" s="366"/>
      <c r="AG3" s="366"/>
      <c r="AH3" s="366"/>
      <c r="AI3" s="366"/>
      <c r="AJ3" s="366"/>
      <c r="AK3" s="366"/>
      <c r="AL3" s="366"/>
      <c r="AM3" s="366"/>
      <c r="AN3" s="366"/>
      <c r="AO3" s="366"/>
      <c r="AP3" s="366"/>
      <c r="AQ3" s="366"/>
      <c r="AR3" s="366"/>
      <c r="AS3" s="366"/>
      <c r="AT3" s="366"/>
      <c r="AU3" s="510"/>
      <c r="AV3" s="375" t="s">
        <v>164</v>
      </c>
      <c r="AW3" s="340"/>
      <c r="AX3" s="326"/>
      <c r="AY3" s="164"/>
      <c r="AZ3" s="164"/>
      <c r="BA3" s="164"/>
      <c r="BB3" s="164"/>
      <c r="BC3" s="164"/>
      <c r="BD3" s="164"/>
      <c r="BE3" s="164"/>
      <c r="BF3" s="164"/>
      <c r="BG3" s="164"/>
    </row>
    <row r="4" spans="1:59" ht="25.5" customHeight="1" x14ac:dyDescent="0.25">
      <c r="A4" s="364"/>
      <c r="B4" s="380"/>
      <c r="C4" s="506" t="s">
        <v>323</v>
      </c>
      <c r="D4" s="493"/>
      <c r="E4" s="493"/>
      <c r="F4" s="493"/>
      <c r="G4" s="493"/>
      <c r="H4" s="493"/>
      <c r="I4" s="493"/>
      <c r="J4" s="493"/>
      <c r="K4" s="493"/>
      <c r="L4" s="493"/>
      <c r="M4" s="493"/>
      <c r="N4" s="493"/>
      <c r="O4" s="493"/>
      <c r="P4" s="493"/>
      <c r="Q4" s="493"/>
      <c r="R4" s="493"/>
      <c r="S4" s="493"/>
      <c r="T4" s="493"/>
      <c r="U4" s="493"/>
      <c r="V4" s="493"/>
      <c r="W4" s="493"/>
      <c r="X4" s="493"/>
      <c r="Y4" s="493"/>
      <c r="Z4" s="493"/>
      <c r="AA4" s="493"/>
      <c r="AB4" s="493"/>
      <c r="AC4" s="493"/>
      <c r="AD4" s="493"/>
      <c r="AE4" s="493"/>
      <c r="AF4" s="493"/>
      <c r="AG4" s="493"/>
      <c r="AH4" s="493"/>
      <c r="AI4" s="493"/>
      <c r="AJ4" s="493"/>
      <c r="AK4" s="493"/>
      <c r="AL4" s="493"/>
      <c r="AM4" s="493"/>
      <c r="AN4" s="493"/>
      <c r="AO4" s="493"/>
      <c r="AP4" s="493"/>
      <c r="AQ4" s="493"/>
      <c r="AR4" s="493"/>
      <c r="AS4" s="493"/>
      <c r="AT4" s="493"/>
      <c r="AU4" s="486"/>
      <c r="AV4" s="375" t="s">
        <v>324</v>
      </c>
      <c r="AW4" s="340"/>
      <c r="AX4" s="326"/>
      <c r="AY4" s="164"/>
      <c r="AZ4" s="164"/>
      <c r="BA4" s="164"/>
      <c r="BB4" s="164"/>
      <c r="BC4" s="164"/>
      <c r="BD4" s="164"/>
      <c r="BE4" s="164"/>
      <c r="BF4" s="164"/>
      <c r="BG4" s="164"/>
    </row>
    <row r="5" spans="1:59" ht="11.25" customHeight="1" x14ac:dyDescent="0.25">
      <c r="A5" s="20"/>
      <c r="B5" s="65"/>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2"/>
      <c r="AW5" s="22"/>
      <c r="AX5" s="22"/>
      <c r="AY5" s="164"/>
      <c r="AZ5" s="164"/>
      <c r="BA5" s="164"/>
      <c r="BB5" s="164"/>
      <c r="BC5" s="164"/>
      <c r="BD5" s="164"/>
      <c r="BE5" s="164"/>
      <c r="BF5" s="164"/>
      <c r="BG5" s="164"/>
    </row>
    <row r="6" spans="1:59" ht="39.75" customHeight="1" x14ac:dyDescent="0.25">
      <c r="A6" s="368" t="s">
        <v>167</v>
      </c>
      <c r="B6" s="326"/>
      <c r="C6" s="359" t="s">
        <v>225</v>
      </c>
      <c r="D6" s="340"/>
      <c r="E6" s="340"/>
      <c r="F6" s="340"/>
      <c r="G6" s="340"/>
      <c r="H6" s="340"/>
      <c r="I6" s="340"/>
      <c r="J6" s="340"/>
      <c r="K6" s="326"/>
      <c r="L6" s="19"/>
      <c r="M6" s="32"/>
      <c r="N6" s="144" t="s">
        <v>168</v>
      </c>
      <c r="O6" s="479">
        <v>2024110010309</v>
      </c>
      <c r="P6" s="340"/>
      <c r="Q6" s="326"/>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row>
    <row r="7" spans="1:59" ht="9.75" customHeight="1" x14ac:dyDescent="0.25">
      <c r="A7" s="216"/>
      <c r="B7" s="215"/>
      <c r="C7" s="215"/>
      <c r="D7" s="215"/>
      <c r="E7" s="215"/>
      <c r="F7" s="215"/>
      <c r="G7" s="215"/>
      <c r="H7" s="215"/>
      <c r="I7" s="215"/>
      <c r="J7" s="215"/>
      <c r="K7" s="215"/>
      <c r="L7" s="215"/>
      <c r="M7" s="217"/>
      <c r="N7" s="217"/>
      <c r="O7" s="217"/>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c r="AZ7" s="164"/>
      <c r="BA7" s="164"/>
      <c r="BB7" s="164"/>
      <c r="BC7" s="164"/>
      <c r="BD7" s="164"/>
      <c r="BE7" s="164"/>
      <c r="BF7" s="164"/>
      <c r="BG7" s="164"/>
    </row>
    <row r="8" spans="1:59" ht="21.75" customHeight="1" x14ac:dyDescent="0.25">
      <c r="A8" s="502" t="s">
        <v>6</v>
      </c>
      <c r="B8" s="363"/>
      <c r="C8" s="99" t="s">
        <v>169</v>
      </c>
      <c r="D8" s="100"/>
      <c r="E8" s="99" t="s">
        <v>171</v>
      </c>
      <c r="F8" s="247"/>
      <c r="G8" s="99" t="s">
        <v>172</v>
      </c>
      <c r="H8" s="134"/>
      <c r="I8" s="218" t="s">
        <v>173</v>
      </c>
      <c r="J8" s="219"/>
      <c r="K8" s="119"/>
      <c r="L8" s="35"/>
      <c r="M8" s="220"/>
      <c r="N8" s="503" t="s">
        <v>8</v>
      </c>
      <c r="O8" s="374"/>
      <c r="P8" s="363"/>
      <c r="Q8" s="452" t="s">
        <v>174</v>
      </c>
      <c r="R8" s="340"/>
      <c r="S8" s="326"/>
      <c r="T8" s="360"/>
      <c r="U8" s="326"/>
      <c r="V8" s="19"/>
      <c r="W8" s="19"/>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164"/>
      <c r="AZ8" s="164"/>
      <c r="BA8" s="164"/>
      <c r="BB8" s="164"/>
      <c r="BC8" s="164"/>
      <c r="BD8" s="164"/>
      <c r="BE8" s="164"/>
      <c r="BF8" s="164"/>
      <c r="BG8" s="164"/>
    </row>
    <row r="9" spans="1:59" ht="21.75" customHeight="1" x14ac:dyDescent="0.25">
      <c r="A9" s="372"/>
      <c r="B9" s="378"/>
      <c r="C9" s="102" t="s">
        <v>175</v>
      </c>
      <c r="D9" s="282" t="s">
        <v>170</v>
      </c>
      <c r="E9" s="99" t="s">
        <v>176</v>
      </c>
      <c r="F9" s="134"/>
      <c r="G9" s="99" t="s">
        <v>177</v>
      </c>
      <c r="H9" s="141"/>
      <c r="I9" s="218" t="s">
        <v>178</v>
      </c>
      <c r="J9" s="219"/>
      <c r="K9" s="119"/>
      <c r="L9" s="35"/>
      <c r="M9" s="220"/>
      <c r="N9" s="372"/>
      <c r="O9" s="377"/>
      <c r="P9" s="378"/>
      <c r="Q9" s="452" t="s">
        <v>179</v>
      </c>
      <c r="R9" s="340"/>
      <c r="S9" s="326"/>
      <c r="T9" s="360"/>
      <c r="U9" s="326"/>
      <c r="V9" s="19"/>
      <c r="W9" s="19"/>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row>
    <row r="10" spans="1:59" ht="21.75" customHeight="1" x14ac:dyDescent="0.25">
      <c r="A10" s="364"/>
      <c r="B10" s="346"/>
      <c r="C10" s="99" t="s">
        <v>180</v>
      </c>
      <c r="D10" s="134"/>
      <c r="E10" s="99" t="s">
        <v>181</v>
      </c>
      <c r="F10" s="134"/>
      <c r="G10" s="99" t="s">
        <v>182</v>
      </c>
      <c r="H10" s="141"/>
      <c r="I10" s="218" t="s">
        <v>183</v>
      </c>
      <c r="J10" s="219"/>
      <c r="K10" s="119"/>
      <c r="L10" s="35"/>
      <c r="M10" s="220"/>
      <c r="N10" s="364"/>
      <c r="O10" s="380"/>
      <c r="P10" s="346"/>
      <c r="Q10" s="452" t="s">
        <v>184</v>
      </c>
      <c r="R10" s="340"/>
      <c r="S10" s="326"/>
      <c r="T10" s="438" t="s">
        <v>170</v>
      </c>
      <c r="U10" s="326"/>
      <c r="V10" s="19"/>
      <c r="W10" s="19"/>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64"/>
      <c r="AW10" s="164"/>
      <c r="AX10" s="164"/>
      <c r="AY10" s="164"/>
      <c r="AZ10" s="164"/>
      <c r="BA10" s="164"/>
      <c r="BB10" s="164"/>
      <c r="BC10" s="164"/>
      <c r="BD10" s="164"/>
      <c r="BE10" s="164"/>
      <c r="BF10" s="164"/>
      <c r="BG10" s="164"/>
    </row>
    <row r="11" spans="1:59" ht="18" customHeight="1" x14ac:dyDescent="0.25">
      <c r="A11" s="164"/>
      <c r="B11" s="164"/>
      <c r="C11" s="164"/>
      <c r="D11" s="164"/>
      <c r="E11" s="164"/>
      <c r="F11" s="164"/>
      <c r="G11" s="164"/>
      <c r="H11" s="164"/>
      <c r="I11" s="221"/>
      <c r="J11" s="221"/>
      <c r="K11" s="221"/>
      <c r="L11" s="221"/>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row>
    <row r="12" spans="1:59" ht="23.25" customHeight="1" x14ac:dyDescent="0.25">
      <c r="A12" s="495" t="s">
        <v>123</v>
      </c>
      <c r="B12" s="496" t="s">
        <v>125</v>
      </c>
      <c r="C12" s="497" t="s">
        <v>325</v>
      </c>
      <c r="D12" s="497" t="s">
        <v>129</v>
      </c>
      <c r="E12" s="497" t="s">
        <v>131</v>
      </c>
      <c r="F12" s="497" t="s">
        <v>133</v>
      </c>
      <c r="G12" s="496" t="s">
        <v>135</v>
      </c>
      <c r="H12" s="496" t="s">
        <v>137</v>
      </c>
      <c r="I12" s="496" t="s">
        <v>326</v>
      </c>
      <c r="J12" s="496" t="s">
        <v>327</v>
      </c>
      <c r="K12" s="498" t="s">
        <v>328</v>
      </c>
      <c r="L12" s="499" t="s">
        <v>169</v>
      </c>
      <c r="M12" s="474"/>
      <c r="N12" s="500"/>
      <c r="O12" s="501" t="s">
        <v>171</v>
      </c>
      <c r="P12" s="474"/>
      <c r="Q12" s="500"/>
      <c r="R12" s="501" t="s">
        <v>172</v>
      </c>
      <c r="S12" s="474"/>
      <c r="T12" s="500"/>
      <c r="U12" s="501" t="s">
        <v>173</v>
      </c>
      <c r="V12" s="474"/>
      <c r="W12" s="500"/>
      <c r="X12" s="501" t="s">
        <v>175</v>
      </c>
      <c r="Y12" s="474"/>
      <c r="Z12" s="500"/>
      <c r="AA12" s="501" t="s">
        <v>176</v>
      </c>
      <c r="AB12" s="474"/>
      <c r="AC12" s="500"/>
      <c r="AD12" s="501" t="s">
        <v>177</v>
      </c>
      <c r="AE12" s="474"/>
      <c r="AF12" s="500"/>
      <c r="AG12" s="501" t="s">
        <v>178</v>
      </c>
      <c r="AH12" s="474"/>
      <c r="AI12" s="500"/>
      <c r="AJ12" s="501" t="s">
        <v>180</v>
      </c>
      <c r="AK12" s="474"/>
      <c r="AL12" s="500"/>
      <c r="AM12" s="501" t="s">
        <v>181</v>
      </c>
      <c r="AN12" s="474"/>
      <c r="AO12" s="500"/>
      <c r="AP12" s="501" t="s">
        <v>182</v>
      </c>
      <c r="AQ12" s="474"/>
      <c r="AR12" s="500"/>
      <c r="AS12" s="501" t="s">
        <v>183</v>
      </c>
      <c r="AT12" s="474"/>
      <c r="AU12" s="500"/>
      <c r="AV12" s="511" t="s">
        <v>329</v>
      </c>
      <c r="AW12" s="511" t="s">
        <v>330</v>
      </c>
      <c r="AX12" s="512"/>
      <c r="AY12" s="504"/>
      <c r="AZ12" s="504"/>
      <c r="BA12" s="504"/>
      <c r="BB12" s="504"/>
      <c r="BC12" s="504"/>
      <c r="BD12" s="504"/>
      <c r="BE12" s="504"/>
      <c r="BF12" s="504"/>
      <c r="BG12" s="504"/>
    </row>
    <row r="13" spans="1:59" ht="36.75" customHeight="1" x14ac:dyDescent="0.25">
      <c r="A13" s="471"/>
      <c r="B13" s="472"/>
      <c r="C13" s="472"/>
      <c r="D13" s="472"/>
      <c r="E13" s="472"/>
      <c r="F13" s="472"/>
      <c r="G13" s="472"/>
      <c r="H13" s="472"/>
      <c r="I13" s="472"/>
      <c r="J13" s="472"/>
      <c r="K13" s="469"/>
      <c r="L13" s="223" t="s">
        <v>331</v>
      </c>
      <c r="M13" s="224" t="s">
        <v>332</v>
      </c>
      <c r="N13" s="224" t="s">
        <v>148</v>
      </c>
      <c r="O13" s="223" t="s">
        <v>331</v>
      </c>
      <c r="P13" s="224" t="s">
        <v>332</v>
      </c>
      <c r="Q13" s="224" t="s">
        <v>148</v>
      </c>
      <c r="R13" s="223" t="s">
        <v>331</v>
      </c>
      <c r="S13" s="224" t="s">
        <v>332</v>
      </c>
      <c r="T13" s="224" t="s">
        <v>148</v>
      </c>
      <c r="U13" s="223" t="s">
        <v>331</v>
      </c>
      <c r="V13" s="224" t="s">
        <v>332</v>
      </c>
      <c r="W13" s="224" t="s">
        <v>148</v>
      </c>
      <c r="X13" s="223" t="s">
        <v>331</v>
      </c>
      <c r="Y13" s="224" t="s">
        <v>332</v>
      </c>
      <c r="Z13" s="224" t="s">
        <v>148</v>
      </c>
      <c r="AA13" s="223" t="s">
        <v>331</v>
      </c>
      <c r="AB13" s="224" t="s">
        <v>332</v>
      </c>
      <c r="AC13" s="224" t="s">
        <v>148</v>
      </c>
      <c r="AD13" s="223" t="s">
        <v>331</v>
      </c>
      <c r="AE13" s="224" t="s">
        <v>332</v>
      </c>
      <c r="AF13" s="224" t="s">
        <v>148</v>
      </c>
      <c r="AG13" s="223" t="s">
        <v>331</v>
      </c>
      <c r="AH13" s="224" t="s">
        <v>332</v>
      </c>
      <c r="AI13" s="224" t="s">
        <v>148</v>
      </c>
      <c r="AJ13" s="223" t="s">
        <v>331</v>
      </c>
      <c r="AK13" s="224" t="s">
        <v>332</v>
      </c>
      <c r="AL13" s="224" t="s">
        <v>148</v>
      </c>
      <c r="AM13" s="223" t="s">
        <v>331</v>
      </c>
      <c r="AN13" s="224" t="s">
        <v>332</v>
      </c>
      <c r="AO13" s="224" t="s">
        <v>148</v>
      </c>
      <c r="AP13" s="223" t="s">
        <v>331</v>
      </c>
      <c r="AQ13" s="224" t="s">
        <v>332</v>
      </c>
      <c r="AR13" s="224" t="s">
        <v>148</v>
      </c>
      <c r="AS13" s="223" t="s">
        <v>331</v>
      </c>
      <c r="AT13" s="224" t="s">
        <v>332</v>
      </c>
      <c r="AU13" s="224" t="s">
        <v>148</v>
      </c>
      <c r="AV13" s="472"/>
      <c r="AW13" s="472"/>
      <c r="AX13" s="377"/>
      <c r="AY13" s="505"/>
      <c r="AZ13" s="505"/>
      <c r="BA13" s="505"/>
      <c r="BB13" s="505"/>
      <c r="BC13" s="505"/>
      <c r="BD13" s="505"/>
      <c r="BE13" s="505"/>
      <c r="BF13" s="505"/>
      <c r="BG13" s="505"/>
    </row>
    <row r="14" spans="1:59" ht="361.9" customHeight="1" x14ac:dyDescent="0.25">
      <c r="A14" s="225" t="s">
        <v>333</v>
      </c>
      <c r="B14" s="226" t="s">
        <v>334</v>
      </c>
      <c r="C14" s="226" t="s">
        <v>335</v>
      </c>
      <c r="D14" s="227">
        <v>21</v>
      </c>
      <c r="E14" s="248" t="s">
        <v>322</v>
      </c>
      <c r="F14" s="226" t="s">
        <v>336</v>
      </c>
      <c r="G14" s="228" t="s">
        <v>337</v>
      </c>
      <c r="H14" s="228" t="s">
        <v>338</v>
      </c>
      <c r="I14" s="229">
        <v>11925</v>
      </c>
      <c r="J14" s="229">
        <v>25000</v>
      </c>
      <c r="K14" s="230">
        <v>3000</v>
      </c>
      <c r="L14" s="231"/>
      <c r="M14" s="229">
        <v>85</v>
      </c>
      <c r="N14" s="232" t="s">
        <v>339</v>
      </c>
      <c r="O14" s="233"/>
      <c r="P14" s="233">
        <v>429</v>
      </c>
      <c r="Q14" s="232" t="s">
        <v>363</v>
      </c>
      <c r="R14" s="233"/>
      <c r="S14" s="233">
        <v>436</v>
      </c>
      <c r="T14" s="232" t="s">
        <v>381</v>
      </c>
      <c r="U14" s="233">
        <v>250</v>
      </c>
      <c r="V14" s="233">
        <v>418</v>
      </c>
      <c r="W14" s="232" t="s">
        <v>406</v>
      </c>
      <c r="X14" s="233">
        <v>250</v>
      </c>
      <c r="Y14" s="233">
        <v>451</v>
      </c>
      <c r="Z14" s="283" t="s">
        <v>434</v>
      </c>
      <c r="AA14" s="233">
        <v>250</v>
      </c>
      <c r="AB14" s="233">
        <v>366</v>
      </c>
      <c r="AC14" s="283" t="s">
        <v>453</v>
      </c>
      <c r="AD14" s="233">
        <v>500</v>
      </c>
      <c r="AE14" s="233"/>
      <c r="AF14" s="233"/>
      <c r="AG14" s="233">
        <v>250</v>
      </c>
      <c r="AH14" s="233"/>
      <c r="AI14" s="233"/>
      <c r="AJ14" s="233">
        <v>250</v>
      </c>
      <c r="AK14" s="233"/>
      <c r="AL14" s="233"/>
      <c r="AM14" s="233">
        <v>500</v>
      </c>
      <c r="AN14" s="233"/>
      <c r="AO14" s="233"/>
      <c r="AP14" s="233">
        <v>500</v>
      </c>
      <c r="AQ14" s="233"/>
      <c r="AR14" s="233"/>
      <c r="AS14" s="233">
        <v>250</v>
      </c>
      <c r="AT14" s="233"/>
      <c r="AU14" s="233"/>
      <c r="AV14" s="234">
        <f>+L14+O14+R14+U14+X14+AA14+AD14+AG14+AJ14+AM14+AP14+AS14</f>
        <v>3000</v>
      </c>
      <c r="AW14" s="234">
        <f>+M14+P14+S14+V14+Y14+AB14+AE14+AH14+AK14+AN14+AQ14+AT14</f>
        <v>2185</v>
      </c>
      <c r="AX14" s="235"/>
      <c r="AY14" s="222"/>
      <c r="AZ14" s="222"/>
      <c r="BA14" s="222"/>
      <c r="BB14" s="222"/>
      <c r="BC14" s="222"/>
      <c r="BD14" s="222"/>
      <c r="BE14" s="222"/>
      <c r="BF14" s="222"/>
      <c r="BG14" s="222"/>
    </row>
    <row r="15" spans="1:59" ht="14.25" customHeight="1" x14ac:dyDescent="0.25">
      <c r="A15" s="236"/>
      <c r="B15" s="236"/>
      <c r="C15" s="236"/>
      <c r="D15" s="236"/>
      <c r="E15" s="236"/>
      <c r="F15" s="236"/>
      <c r="G15" s="236"/>
      <c r="H15" s="236"/>
      <c r="I15" s="237"/>
      <c r="J15" s="237"/>
      <c r="K15" s="237"/>
      <c r="L15" s="237"/>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22"/>
      <c r="AZ15" s="222"/>
      <c r="BA15" s="222"/>
      <c r="BB15" s="222"/>
      <c r="BC15" s="222"/>
      <c r="BD15" s="222"/>
      <c r="BE15" s="222"/>
      <c r="BF15" s="222"/>
      <c r="BG15" s="222"/>
    </row>
    <row r="16" spans="1:59" ht="14.25" customHeight="1" x14ac:dyDescent="0.25">
      <c r="A16" s="236"/>
      <c r="B16" s="236"/>
      <c r="C16" s="236"/>
      <c r="D16" s="236"/>
      <c r="E16" s="236"/>
      <c r="F16" s="236"/>
      <c r="G16" s="236"/>
      <c r="H16" s="236"/>
      <c r="I16" s="237"/>
      <c r="J16" s="237"/>
      <c r="K16" s="237"/>
      <c r="L16" s="237"/>
      <c r="M16" s="236"/>
      <c r="N16" s="236"/>
      <c r="O16" s="236"/>
      <c r="P16" s="236"/>
      <c r="Q16" s="236"/>
      <c r="R16" s="236"/>
      <c r="S16" s="236"/>
      <c r="T16" s="236"/>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22"/>
      <c r="AZ16" s="222"/>
      <c r="BA16" s="222"/>
      <c r="BB16" s="222"/>
      <c r="BC16" s="222"/>
      <c r="BD16" s="222"/>
      <c r="BE16" s="222"/>
      <c r="BF16" s="222"/>
      <c r="BG16" s="222"/>
    </row>
    <row r="17" spans="1:50" ht="14.25" customHeight="1" x14ac:dyDescent="0.25">
      <c r="A17" s="236"/>
      <c r="B17" s="236"/>
      <c r="C17" s="236"/>
      <c r="D17" s="236"/>
      <c r="E17" s="236"/>
      <c r="F17" s="236"/>
      <c r="G17" s="236"/>
      <c r="H17" s="236"/>
      <c r="I17" s="237"/>
      <c r="J17" s="237"/>
      <c r="K17" s="237"/>
      <c r="L17" s="237"/>
      <c r="M17" s="236"/>
      <c r="N17" s="236"/>
      <c r="O17" s="236"/>
      <c r="P17" s="236"/>
      <c r="Q17" s="236"/>
      <c r="R17" s="236"/>
      <c r="S17" s="236"/>
      <c r="T17" s="236"/>
      <c r="U17" s="236"/>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row>
    <row r="18" spans="1:50" ht="14.25" customHeight="1" x14ac:dyDescent="0.25">
      <c r="A18" s="236"/>
      <c r="B18" s="236"/>
      <c r="C18" s="236"/>
      <c r="D18" s="236"/>
      <c r="E18" s="236"/>
      <c r="F18" s="236"/>
      <c r="G18" s="236"/>
      <c r="H18" s="236"/>
      <c r="I18" s="237"/>
      <c r="J18" s="237"/>
      <c r="K18" s="237"/>
      <c r="L18" s="237"/>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row>
    <row r="19" spans="1:50" ht="14.25" customHeight="1" x14ac:dyDescent="0.25">
      <c r="A19" s="236"/>
      <c r="B19" s="236"/>
      <c r="C19" s="236"/>
      <c r="D19" s="236"/>
      <c r="E19" s="236"/>
      <c r="F19" s="236"/>
      <c r="G19" s="236"/>
      <c r="H19" s="236"/>
      <c r="I19" s="237"/>
      <c r="J19" s="237"/>
      <c r="K19" s="237"/>
      <c r="L19" s="237"/>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row>
    <row r="20" spans="1:50" ht="14.25" customHeight="1" x14ac:dyDescent="0.25">
      <c r="A20" s="236"/>
      <c r="B20" s="236"/>
      <c r="C20" s="236"/>
      <c r="D20" s="236"/>
      <c r="E20" s="236"/>
      <c r="F20" s="236"/>
      <c r="G20" s="236"/>
      <c r="H20" s="236"/>
      <c r="I20" s="237"/>
      <c r="J20" s="237"/>
      <c r="K20" s="237"/>
      <c r="L20" s="237"/>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row>
    <row r="21" spans="1:50" ht="14.25" customHeight="1" x14ac:dyDescent="0.25">
      <c r="A21" s="236"/>
      <c r="B21" s="236"/>
      <c r="C21" s="236"/>
      <c r="D21" s="236"/>
      <c r="E21" s="236"/>
      <c r="F21" s="236"/>
      <c r="G21" s="236"/>
      <c r="H21" s="236"/>
      <c r="I21" s="237"/>
      <c r="J21" s="237"/>
      <c r="K21" s="237"/>
      <c r="L21" s="237"/>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row>
    <row r="22" spans="1:50" ht="14.25" customHeight="1" x14ac:dyDescent="0.25">
      <c r="A22" s="236"/>
      <c r="B22" s="236"/>
      <c r="C22" s="236"/>
      <c r="D22" s="236"/>
      <c r="E22" s="236"/>
      <c r="F22" s="236"/>
      <c r="G22" s="236"/>
      <c r="H22" s="236"/>
      <c r="I22" s="237"/>
      <c r="J22" s="237"/>
      <c r="K22" s="237"/>
      <c r="L22" s="237"/>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row>
  </sheetData>
  <protectedRanges>
    <protectedRange sqref="W14" name="Rango1"/>
    <protectedRange sqref="Z14" name="Rango1_1"/>
  </protectedRanges>
  <mergeCells count="55">
    <mergeCell ref="AP12:AR12"/>
    <mergeCell ref="AS12:AU12"/>
    <mergeCell ref="U12:W12"/>
    <mergeCell ref="X12:Z12"/>
    <mergeCell ref="AA12:AC12"/>
    <mergeCell ref="AD12:AF12"/>
    <mergeCell ref="AG12:AI12"/>
    <mergeCell ref="AJ12:AL12"/>
    <mergeCell ref="AM12:AO12"/>
    <mergeCell ref="BC12:BC13"/>
    <mergeCell ref="BD12:BD13"/>
    <mergeCell ref="BE12:BE13"/>
    <mergeCell ref="BF12:BF13"/>
    <mergeCell ref="BG12:BG13"/>
    <mergeCell ref="AV12:AV13"/>
    <mergeCell ref="AW12:AW13"/>
    <mergeCell ref="AX12:AX13"/>
    <mergeCell ref="AY12:AY13"/>
    <mergeCell ref="AZ12:AZ13"/>
    <mergeCell ref="BA12:BA13"/>
    <mergeCell ref="BB12:BB13"/>
    <mergeCell ref="C4:AU4"/>
    <mergeCell ref="AV4:AX4"/>
    <mergeCell ref="A1:B4"/>
    <mergeCell ref="C1:AU1"/>
    <mergeCell ref="AV1:AX1"/>
    <mergeCell ref="C2:AU2"/>
    <mergeCell ref="AV2:AX2"/>
    <mergeCell ref="C3:AU3"/>
    <mergeCell ref="AV3:AX3"/>
    <mergeCell ref="Q9:S9"/>
    <mergeCell ref="T9:U9"/>
    <mergeCell ref="Q10:S10"/>
    <mergeCell ref="T10:U10"/>
    <mergeCell ref="A6:B6"/>
    <mergeCell ref="C6:K6"/>
    <mergeCell ref="O6:Q6"/>
    <mergeCell ref="A8:B10"/>
    <mergeCell ref="N8:P10"/>
    <mergeCell ref="Q8:S8"/>
    <mergeCell ref="T8:U8"/>
    <mergeCell ref="A12:A13"/>
    <mergeCell ref="B12:B13"/>
    <mergeCell ref="C12:C13"/>
    <mergeCell ref="D12:D13"/>
    <mergeCell ref="E12:E13"/>
    <mergeCell ref="F12:F13"/>
    <mergeCell ref="G12:G13"/>
    <mergeCell ref="H12:H13"/>
    <mergeCell ref="I12:I13"/>
    <mergeCell ref="J12:J13"/>
    <mergeCell ref="K12:K13"/>
    <mergeCell ref="L12:N12"/>
    <mergeCell ref="O12:Q12"/>
    <mergeCell ref="R12:T12"/>
  </mergeCells>
  <pageMargins left="0.7" right="0.7" top="0.75" bottom="0.75" header="0" footer="0"/>
  <pageSetup paperSize="9" scale="1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7B2C63C-5576-48F3-A7B7-5F1079E81D71}"/>
</file>

<file path=customXml/itemProps2.xml><?xml version="1.0" encoding="utf-8"?>
<ds:datastoreItem xmlns:ds="http://schemas.openxmlformats.org/officeDocument/2006/customXml" ds:itemID="{8AE1FB9D-91C0-4629-B0FB-3469E253F885}"/>
</file>

<file path=customXml/itemProps3.xml><?xml version="1.0" encoding="utf-8"?>
<ds:datastoreItem xmlns:ds="http://schemas.openxmlformats.org/officeDocument/2006/customXml" ds:itemID="{C5730B87-A787-4FFD-A28C-B0729F80FA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9</vt:i4>
      </vt:variant>
    </vt:vector>
  </HeadingPairs>
  <TitlesOfParts>
    <vt:vector size="19" baseType="lpstr">
      <vt:lpstr>Instructivo</vt:lpstr>
      <vt:lpstr>ACTIVIDAD_1</vt:lpstr>
      <vt:lpstr>ACTIVIDAD_2</vt:lpstr>
      <vt:lpstr>ACTIVIDAD_3</vt:lpstr>
      <vt:lpstr>META_PDD 2031</vt:lpstr>
      <vt:lpstr>META_PDD 2056</vt:lpstr>
      <vt:lpstr>PRODUCTO_MGA</vt:lpstr>
      <vt:lpstr>TERRITORIALIZACIÓN</vt:lpstr>
      <vt:lpstr>PMR</vt:lpstr>
      <vt:lpstr>CONTROL DE CAMBIOS</vt:lpstr>
      <vt:lpstr>ACTIVIDAD_1!Área_de_impresión</vt:lpstr>
      <vt:lpstr>ACTIVIDAD_2!Área_de_impresión</vt:lpstr>
      <vt:lpstr>ACTIVIDAD_3!Área_de_impresión</vt:lpstr>
      <vt:lpstr>'CONTROL DE CAMBIOS'!Área_de_impresión</vt:lpstr>
      <vt:lpstr>'META_PDD 2031'!Área_de_impresión</vt:lpstr>
      <vt:lpstr>'META_PDD 2056'!Área_de_impresión</vt:lpstr>
      <vt:lpstr>PMR!Área_de_impresión</vt:lpstr>
      <vt:lpstr>PRODUCTO_MGA!Área_de_impresión</vt:lpstr>
      <vt:lpstr>TERRITORIALIZACIÓN!Área_de_impresión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Guerrero Morales</dc:creator>
  <cp:lastModifiedBy>Yuly Emperatriz Sanchez Cancelado</cp:lastModifiedBy>
  <cp:lastPrinted>2026-06-25T21:26:00Z</cp:lastPrinted>
  <dcterms:created xsi:type="dcterms:W3CDTF">2016-04-29T15:11:54Z</dcterms:created>
  <dcterms:modified xsi:type="dcterms:W3CDTF">2026-07-16T20:16:32Z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