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threadedComments/threadedComment1.xml" ContentType="application/vnd.ms-excel.threadedcomments+xml"/>
  <Override PartName="/xl/drawings/drawing2.xml" ContentType="application/vnd.openxmlformats-officedocument.drawing+xml"/>
  <Override PartName="/xl/drawings/drawing3.xml" ContentType="application/vnd.openxmlformats-officedocument.drawing+xml"/>
  <Override PartName="/xl/comments2.xml" ContentType="application/vnd.openxmlformats-officedocument.spreadsheetml.comments+xml"/>
  <Override PartName="/xl/threadedComments/threadedComment2.xml" ContentType="application/vnd.ms-excel.threadedcomments+xml"/>
  <Override PartName="/xl/drawings/drawing4.xml" ContentType="application/vnd.openxmlformats-officedocument.drawing+xml"/>
  <Override PartName="/xl/comments3.xml" ContentType="application/vnd.openxmlformats-officedocument.spreadsheetml.comments+xml"/>
  <Override PartName="/xl/threadedComments/threadedComment3.xml" ContentType="application/vnd.ms-excel.threadedcomments+xml"/>
  <Override PartName="/xl/drawings/drawing5.xml" ContentType="application/vnd.openxmlformats-officedocument.drawing+xml"/>
  <Override PartName="/xl/drawings/drawing6.xml" ContentType="application/vnd.openxmlformats-officedocument.drawing+xml"/>
  <Override PartName="/xl/comments4.xml" ContentType="application/vnd.openxmlformats-officedocument.spreadsheetml.comments+xml"/>
  <Override PartName="/xl/threadedComments/threadedComment4.xml" ContentType="application/vnd.ms-excel.threadedcomments+xml"/>
  <Override PartName="/xl/drawings/drawing7.xml" ContentType="application/vnd.openxmlformats-officedocument.drawing+xml"/>
  <Override PartName="/xl/comments5.xml" ContentType="application/vnd.openxmlformats-officedocument.spreadsheetml.comments+xml"/>
  <Override PartName="/xl/threadedComments/threadedComment5.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17"/>
  <workbookPr/>
  <mc:AlternateContent xmlns:mc="http://schemas.openxmlformats.org/markup-compatibility/2006">
    <mc:Choice Requires="x15">
      <x15ac:absPath xmlns:x15ac="http://schemas.microsoft.com/office/spreadsheetml/2010/11/ac" url="C:\Users\LEGION 5\Downloads\"/>
    </mc:Choice>
  </mc:AlternateContent>
  <xr:revisionPtr revIDLastSave="2" documentId="13_ncr:1_{D085EC1D-A59E-469D-B16B-81A2BD6E70EF}" xr6:coauthVersionLast="47" xr6:coauthVersionMax="47" xr10:uidLastSave="{B22F9AD7-06EA-47C4-8533-C5BF3BA40A82}"/>
  <bookViews>
    <workbookView xWindow="-108" yWindow="-108" windowWidth="23256" windowHeight="12456" tabRatio="731" firstSheet="1" activeTab="5" xr2:uid="{00000000-000D-0000-FFFF-FFFF00000000}"/>
  </bookViews>
  <sheets>
    <sheet name="Instructivo" sheetId="48" state="hidden" r:id="rId1"/>
    <sheet name="ACTIVIDAD_1" sheetId="20" r:id="rId2"/>
    <sheet name="ACTIVIDAD_2" sheetId="49" r:id="rId3"/>
    <sheet name="META_PDD" sheetId="38" r:id="rId4"/>
    <sheet name="PRODUCTO_MGA" sheetId="47" r:id="rId5"/>
    <sheet name="PMR" sheetId="46" r:id="rId6"/>
    <sheet name="TERRITORIALIZACIÓN" sheetId="41" r:id="rId7"/>
    <sheet name="CONTROL DE CAMBIOS" sheetId="40" r:id="rId8"/>
  </sheets>
  <definedNames>
    <definedName name="_xlnm._FilterDatabase" localSheetId="5" hidden="1">PMR!$A$12:$AX$14</definedName>
    <definedName name="_xlnm.Print_Area" localSheetId="1">ACTIVIDAD_1!$A$1:$O$31</definedName>
    <definedName name="_xlnm.Print_Area" localSheetId="3">META_PDD!$A$6:$X$20</definedName>
    <definedName name="_xlnm.Print_Area" localSheetId="4">PRODUCTO_MGA!$A$1:$O$17</definedName>
    <definedName name="condicion">#REF!</definedName>
    <definedName name="edad">#REF!</definedName>
    <definedName name="etnias">#REF!</definedName>
    <definedName name="frecuencia">#REF!</definedName>
    <definedName name="genero">#REF!</definedName>
    <definedName name="INDICADOR">#REF!</definedName>
    <definedName name="localidad">#REF!</definedName>
    <definedName name="metas">#REF!</definedName>
    <definedName name="objetivoest">#REF!</definedName>
    <definedName name="objetivos">#REF!</definedName>
    <definedName name="pmr">#REF!</definedName>
    <definedName name="responsable">#REF!</definedName>
    <definedName name="SUBSECRETARIA">#REF!</definedName>
    <definedName name="subsecretarias">#REF!</definedName>
    <definedName name="tactividad">#REF!</definedName>
    <definedName name="tcalculo">#REF!</definedName>
    <definedName name="tindicador">#REF!</definedName>
    <definedName name="tipometa">#REF!</definedName>
    <definedName name="tmet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3" i="47" l="1"/>
  <c r="L22" i="47"/>
  <c r="K23" i="47"/>
  <c r="J23" i="47"/>
  <c r="K22" i="47"/>
  <c r="J22" i="47"/>
  <c r="O28" i="49"/>
  <c r="O25" i="49"/>
  <c r="B116" i="20"/>
  <c r="C116" i="20"/>
  <c r="D116" i="20"/>
  <c r="E116" i="20"/>
  <c r="F116" i="20"/>
  <c r="G116" i="20"/>
  <c r="H116" i="20"/>
  <c r="I116" i="20"/>
  <c r="I23" i="47"/>
  <c r="I22" i="47"/>
  <c r="H23" i="47"/>
  <c r="G23" i="47"/>
  <c r="H22" i="47"/>
  <c r="G22" i="47"/>
  <c r="E23" i="47"/>
  <c r="D23" i="47"/>
  <c r="E22" i="47"/>
  <c r="D22" i="47"/>
  <c r="C61" i="49"/>
  <c r="J16" i="47"/>
  <c r="K16" i="47"/>
  <c r="K15" i="47"/>
  <c r="J15" i="47"/>
  <c r="N25" i="20"/>
  <c r="H16" i="47"/>
  <c r="G16" i="47"/>
  <c r="H15" i="47"/>
  <c r="G15" i="47"/>
  <c r="D16" i="47"/>
  <c r="E16" i="47"/>
  <c r="E15" i="47"/>
  <c r="D15" i="47"/>
  <c r="B52" i="38"/>
  <c r="B62" i="20"/>
  <c r="B61" i="49"/>
  <c r="B33" i="49" l="1"/>
  <c r="C52" i="38" l="1"/>
  <c r="B34" i="20"/>
  <c r="C62" i="20"/>
  <c r="C115" i="49"/>
  <c r="N24" i="20"/>
  <c r="Q24" i="20" s="1"/>
  <c r="E115" i="49"/>
  <c r="N26" i="20"/>
  <c r="N28" i="49"/>
  <c r="N27" i="49"/>
  <c r="N26" i="49"/>
  <c r="N25" i="49"/>
  <c r="N24" i="49"/>
  <c r="N23" i="49"/>
  <c r="S23" i="49" s="1"/>
  <c r="N29" i="20"/>
  <c r="N28" i="20"/>
  <c r="N27" i="20"/>
  <c r="AW15" i="46"/>
  <c r="AV15" i="46"/>
  <c r="AW14" i="46"/>
  <c r="AV14" i="46"/>
  <c r="F26" i="38"/>
  <c r="I115" i="49"/>
  <c r="H115" i="49"/>
  <c r="G115" i="49"/>
  <c r="F115" i="49"/>
  <c r="D115" i="49"/>
  <c r="B115" i="49"/>
  <c r="F35" i="49"/>
  <c r="F36" i="20"/>
  <c r="O28" i="20" l="1"/>
  <c r="O29" i="20"/>
  <c r="O26" i="20"/>
  <c r="O25" i="20"/>
  <c r="O24" i="49"/>
  <c r="O27" i="4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tc={BC71D203-1443-0A4B-A2BF-1E5256E7FAB3}</author>
  </authors>
  <commentList>
    <comment ref="J8" authorId="0" shapeId="0" xr:uid="{BC71D203-1443-0A4B-A2BF-1E5256E7FAB3}">
      <text>
        <t xml:space="preserve">[Threaded comment]
Your version of Excel allows you to read this threaded comment; however, any edits to it will get removed if the file is opened in a newer version of Excel. Learn more: https://go.microsoft.com/fwlink/?linkid=870924
Comment: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tc={278376DE-AEE1-EC4F-818B-A25A0868793B}</author>
  </authors>
  <commentList>
    <comment ref="A16" authorId="0" shapeId="0" xr:uid="{278376DE-AEE1-EC4F-818B-A25A0868793B}">
      <text>
        <t xml:space="preserve">[Threaded comment]
Your version of Excel allows you to read this threaded comment; however, any edits to it will get removed if the file is opened in a newer version of Excel. Learn more: https://go.microsoft.com/fwlink/?linkid=870924
Comment: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tc={8C91666E-1680-3A49-A11D-1837EC6E3DF1}</author>
  </authors>
  <commentList>
    <comment ref="J8" authorId="0" shapeId="0" xr:uid="{8C91666E-1680-3A49-A11D-1837EC6E3DF1}">
      <text>
        <t xml:space="preserve">[Threaded comment]
Your version of Excel allows you to read this threaded comment; however, any edits to it will get removed if the file is opened in a newer version of Excel. Learn more: https://go.microsoft.com/fwlink/?linkid=870924
Comment: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tc={A9F9F5D6-B1D6-8241-9B55-9619B005E27D}</author>
  </authors>
  <commentList>
    <comment ref="K14" authorId="0" shapeId="0" xr:uid="{A9F9F5D6-B1D6-8241-9B55-9619B005E27D}">
      <text>
        <t xml:space="preserve">[Threaded comment]
Your version of Excel allows you to read this threaded comment; however, any edits to it will get removed if the file is opened in a newer version of Excel. Learn more: https://go.microsoft.com/fwlink/?linkid=870924
Comment:
    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tc={8085DDA2-2CB9-A045-88EF-A5CEFC8346F8}</author>
    <author>tc={823F57E1-B6B7-2643-B71A-E2F69268127D}</author>
    <author>tc={934CAE2A-D6D8-E244-AE4E-4393F574798B}</author>
    <author>tc={30365323-2C87-6E4E-B28F-127CC4754EF3}</author>
  </authors>
  <commentList>
    <comment ref="A8" authorId="0" shapeId="0" xr:uid="{8085DDA2-2CB9-A045-88EF-A5CEFC8346F8}">
      <text>
        <t>[Threaded comment]
Your version of Excel allows you to read this threaded comment; however, any edits to it will get removed if the file is opened in a newer version of Excel. Learn more: https://go.microsoft.com/fwlink/?linkid=870924
Comment:
    Fecha en la que el cambio solicitado al plan de acción es aprobado</t>
      </text>
    </comment>
    <comment ref="B8" authorId="1" shapeId="0" xr:uid="{823F57E1-B6B7-2643-B71A-E2F69268127D}">
      <text>
        <t>[Threaded comment]
Your version of Excel allows you to read this threaded comment; however, any edits to it will get removed if the file is opened in a newer version of Excel. Learn more: https://go.microsoft.com/fwlink/?linkid=870924
Comment:
    Fecha en la que el cambio solicitado al plan de acción es aprobado</t>
      </text>
    </comment>
    <comment ref="C8" authorId="2" shapeId="0" xr:uid="{934CAE2A-D6D8-E244-AE4E-4393F574798B}">
      <text>
        <t>[Threaded comment]
Your version of Excel allows you to read this threaded comment; however, any edits to it will get removed if the file is opened in a newer version of Excel. Learn more: https://go.microsoft.com/fwlink/?linkid=870924
Comment:
    Descripción de los cambios realizados en la actialización que corresponda</t>
      </text>
    </comment>
    <comment ref="D8" authorId="3" shapeId="0" xr:uid="{30365323-2C87-6E4E-B28F-127CC4754EF3}">
      <text>
        <t>[Threaded comment]
Your version of Excel allows you to read this threaded comment; however, any edits to it will get removed if the file is opened in a newer version of Excel. Learn more: https://go.microsoft.com/fwlink/?linkid=870924
Comment:
    Justificación del motivo que genera el cambio en el plan de acción</t>
      </text>
    </comment>
  </commentList>
</comments>
</file>

<file path=xl/sharedStrings.xml><?xml version="1.0" encoding="utf-8"?>
<sst xmlns="http://schemas.openxmlformats.org/spreadsheetml/2006/main" count="1550" uniqueCount="494">
  <si>
    <t>PROGRAMACIÓN, ACTUALIZACIÓN  Y SEGUIMIENTO PLAN DE ACCIÓN DE PROYECTOS DE INVERSIÓN</t>
  </si>
  <si>
    <t>ENCABEZADO DE TODAS LAS HOJAS</t>
  </si>
  <si>
    <t>ITEM</t>
  </si>
  <si>
    <t xml:space="preserve">DESCRIPCIÓN </t>
  </si>
  <si>
    <t>NOMBRE DEL PROYECTO</t>
  </si>
  <si>
    <t>En este campo se diligencia el nombre del proyecto de inversión como se encuentra en la ficha EBI-D y en la ficha MGA de formulación.</t>
  </si>
  <si>
    <t>PERIODO REPORTADO</t>
  </si>
  <si>
    <t>En este campo se marca con "X"  el mes al cual corresponde el reporte de seguimiento</t>
  </si>
  <si>
    <t>TIPO DE REPORTE</t>
  </si>
  <si>
    <r>
      <t xml:space="preserve">En este campo se selecciona según aplique.
</t>
    </r>
    <r>
      <rPr>
        <b/>
        <sz val="11"/>
        <color rgb="FF000000"/>
        <rFont val="Arial"/>
        <family val="2"/>
      </rPr>
      <t xml:space="preserve">Programación: </t>
    </r>
    <r>
      <rPr>
        <sz val="11"/>
        <color rgb="FF000000"/>
        <rFont val="Arial"/>
        <family val="2"/>
      </rPr>
      <t xml:space="preserve">Corresponde al proceso de formulación del plan de acción de proyectos de inversión, el cual se realiza una vez por vigencia. 
</t>
    </r>
    <r>
      <rPr>
        <b/>
        <sz val="11"/>
        <color rgb="FF000000"/>
        <rFont val="Arial"/>
        <family val="2"/>
      </rPr>
      <t xml:space="preserve">Actualización: </t>
    </r>
    <r>
      <rPr>
        <sz val="11"/>
        <color rgb="FF000000"/>
        <rFont val="Arial"/>
        <family val="2"/>
      </rPr>
      <t xml:space="preserve">Corresponde al proceso mediante el cual la gerencia del proyecto modifica o ajusta la información contenida en el plan de acción de proyectos de inversión
</t>
    </r>
    <r>
      <rPr>
        <b/>
        <sz val="11"/>
        <color rgb="FF000000"/>
        <rFont val="Arial"/>
        <family val="2"/>
      </rPr>
      <t xml:space="preserve">Seguimiento: </t>
    </r>
    <r>
      <rPr>
        <sz val="11"/>
        <color rgb="FF000000"/>
        <rFont val="Arial"/>
        <family val="2"/>
      </rPr>
      <t xml:space="preserve">Corresponde al proceso de reporte de avance de las actividades, tareas, meta PDD, producto MGA, territorialización y PMR de acuerdo con la programación. </t>
    </r>
  </si>
  <si>
    <t xml:space="preserve">HOJA ACTIVIDAD </t>
  </si>
  <si>
    <t>ACTIVIDAD DEL PROYECTO</t>
  </si>
  <si>
    <t>En este campo se diligencia el nombre de la actividad del proyecto de inversión, como se encuentra registrada tanto en la ficha MGA como en la ficha EBI-D del proyecto de inversión</t>
  </si>
  <si>
    <t>PRODUCTO MGA</t>
  </si>
  <si>
    <t>En este campo se diligencia el nombre del producto registrado en la ficha MGA, asociado a la actividad correspondiente del proyecto de inversión.</t>
  </si>
  <si>
    <t>INDICADOR ACTIVIDAD</t>
  </si>
  <si>
    <t>En este campo se diligencia el nombre del indicador que se estableció para la actividad correspondiente, debe ser coherente con lo registrado en la hoja de vida de vida de indicadores.</t>
  </si>
  <si>
    <t>OBJETIVO ESTRATÉGICO</t>
  </si>
  <si>
    <t xml:space="preserve">En este campo se diligencia el nombre del Objetivo Estratégico establecido en la estructura Plan de Desarrollo vigente, bajo la cual se encuentra articulado el proyecto de inversión </t>
  </si>
  <si>
    <t>PROGRAMA</t>
  </si>
  <si>
    <t xml:space="preserve">En este campo se diligencia el nombre del Programa de acuerdo con la la estructura Plan de Desarrollo vigente, bajo la cual se encuentra articulado el proyecto de inversión </t>
  </si>
  <si>
    <t>META PDD</t>
  </si>
  <si>
    <t>En este campo se diligencia el nombre de la meta Plan de Desarrollo vigente, al cual se encuentra articulada la actividad correspondiente del proyecto de inversión.</t>
  </si>
  <si>
    <t>EJECUCIÓN PRESUPUESTAL DEL PROYECTO</t>
  </si>
  <si>
    <t>PROGRAMACION DE COMPROMISOS</t>
  </si>
  <si>
    <t>Se diligencia el valor de la programación mensual de compromisos. Para este campo, los insumos son la programación del proyecto coincidente con la programación PAABS.</t>
  </si>
  <si>
    <t>COMPROMISOS</t>
  </si>
  <si>
    <t>Se diligencia el valor de los compromisos efectivamente ejecutados mensualmente. Este dato debe coincidir con las ejecuciones de CRP de los informes BOGDATA.</t>
  </si>
  <si>
    <t>GIROS</t>
  </si>
  <si>
    <t>Se diligencia el valor mensual de los giros efectivamente ejecutados.  Este dato debe coincidir con las ejecuciones de CRP (autorización giros) de los informes BOGDATA.</t>
  </si>
  <si>
    <t>PROGRAMACIÓN DE RESERVAS</t>
  </si>
  <si>
    <t>En este campo se diligencia el valor de la programación mensual a ejecutar de las reservas constituidas al inicio de la vigencia.</t>
  </si>
  <si>
    <t>LIBERACIÓN DE RESERVAS</t>
  </si>
  <si>
    <t>En este campo se registra el valor de las liberaciones de las reservas realizadas en el mes que corresponda.</t>
  </si>
  <si>
    <t>GIROS RESERVAS</t>
  </si>
  <si>
    <t>En este campo se diligencia el valor efectivo de los giros de la reserva para el mes correspondiente, este dato debe coincidir con la autorización de giros del informe de Rersevas de BOGDATA.</t>
  </si>
  <si>
    <t xml:space="preserve"> REPORTE ACTIVIDADES VIGENCIA (Ejecución vigencia)</t>
  </si>
  <si>
    <t>DESCRIPCIÓN DE LA ACTIVIDAD</t>
  </si>
  <si>
    <t>Este campo se diligencia automaticamente, y corresponde al nombre de la actividad del proyecto de inversión, como quedó formulada tanto en la ficha MGA como en la ficha EBI-D del proyecto de inversión</t>
  </si>
  <si>
    <t>ANUALIZACIÓN DE LA ACTIVIDAD</t>
  </si>
  <si>
    <t xml:space="preserve">En este campo se diligencia para cada una de las vigencias, la meta numérica de la actividad (en valores absolutos o porcentuales), cuyo valor total debe corresponder a la meta del cuatrienio de la actividad, en coherencia con la información registrada en la ficha EBI-D del proyecto de inversión. </t>
  </si>
  <si>
    <t>TIPO DE ANUALIZACIÓN</t>
  </si>
  <si>
    <r>
      <t xml:space="preserve">En este campo se diligencia el tipo de anualización de la actividad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 la actividad.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 la actividad.
</t>
    </r>
    <r>
      <rPr>
        <b/>
        <sz val="11"/>
        <color rgb="FF000000"/>
        <rFont val="Arial"/>
        <family val="2"/>
      </rPr>
      <t>Decreciente:</t>
    </r>
    <r>
      <rPr>
        <sz val="11"/>
        <color rgb="FF000000"/>
        <rFont val="Arial"/>
        <family val="2"/>
      </rPr>
      <t xml:space="preserve"> No tienen total y se registran en cada vigencia una magnitud igual o inferior hasta llegar a la meta de la actividad.
</t>
    </r>
    <r>
      <rPr>
        <b/>
        <sz val="11"/>
        <color rgb="FF000000"/>
        <rFont val="Arial"/>
        <family val="2"/>
      </rPr>
      <t>Constante:</t>
    </r>
    <r>
      <rPr>
        <sz val="11"/>
        <color rgb="FF000000"/>
        <rFont val="Arial"/>
        <family val="2"/>
      </rPr>
      <t xml:space="preserve"> No tienen total y las magnitudes deberán corresponder a un valor igual para cada vigencia</t>
    </r>
  </si>
  <si>
    <t>PONDERACIÓN ACTIVIDAD</t>
  </si>
  <si>
    <t>En este campo se registra el valor porcentual asignado a la actividad dentro del plan de acción del proyecto de inversión. Es necesario tener en cuenta que la sumatoria de las ponderaciones de todas las actividades del plan de acción debe ser igual al 100%</t>
  </si>
  <si>
    <t>Programación</t>
  </si>
  <si>
    <t>Corresponde a las magnitudes que se mediran para cuantificar el bien o servicio, lo que se espera alcanzar en un periodo de tiempo a través de la ejecución o desempeño de las actividades. La sumatoria de la programación mensual debe corresponder con el valor de la anualización de la vigencia correspondiente.</t>
  </si>
  <si>
    <t>Ejecución</t>
  </si>
  <si>
    <t>Se diligencia la magnitud alcanzada durante el periodo reportado, a fin de cumplir la programación realizada para la actividad</t>
  </si>
  <si>
    <t>Avances y Logros Mensual (2.000 caracteres)</t>
  </si>
  <si>
    <t>En este campo se diligencia lo relacionando a los logros y avances del mes en coherencia con lo registrado en el avance cuantitativo de la actividad.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</si>
  <si>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</si>
  <si>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de la actividad,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</si>
  <si>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</si>
  <si>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En este campo se deberá diligenciar lo relacionando a las dificultades y alternativas de solución presentadas en el periodo en el que se dan. Cuando la ejecución del proyecto se encuentra acorde a lo programado, no se diligencia este campo o se incluye que el proyecto no presenta retrasos. IMPORTANTE: Se debe diligenciar la descripción cualitativa de manera acumulada de manera ejecutiva, sin replicar toda la información mes a mes de los seguimientos.</t>
  </si>
  <si>
    <t>Beneficios</t>
  </si>
  <si>
    <t>En este campo se deberá diligenciar lo relacionando con los beneficios aportados por la ejecución de la actividad, de forma acumulada e integrada. IMPORTANTE: Se debe diligenciar la descripción cualitativa de manera acumulada de manera ejecutiva, sin replicar toda la información mes a mes de los seguimientos.</t>
  </si>
  <si>
    <t>DESCRIPCIÓN CUALITATIVA  Y PORCENTUAL DEL AVANCE POR TAREA</t>
  </si>
  <si>
    <t>DESCRIPCIÓN DE LA TAREA</t>
  </si>
  <si>
    <t>En este campo se diligencia el nombre de la tarea definida para la gestión de cumplimiento de la actividad del proyecto de inversión. Las tareas deben ser coherentes con las actividades a las cuales están asociadas y son aquellas que las dependencias deben llevar a cabo para producir los resultados definidos en las mismas.</t>
  </si>
  <si>
    <t>PONDERACIÓN DE LA TAREA</t>
  </si>
  <si>
    <t xml:space="preserve">En este campo se registra el valor porcentual asignado a la tarea (s) asociada (s) a la actividad, es decir, la sumatoria de las ponderaciones de las tareas de un actividad, debe ser igual al peso % de dicha actividad a la cual se encuentran asociadas. </t>
  </si>
  <si>
    <t>Programación (Tareas)</t>
  </si>
  <si>
    <t>En este campo se diligencia el porcentaje que se va a realizar en el mes de la tarea, la sumatoria de las programaciones mensuales debe sumar 100%.</t>
  </si>
  <si>
    <t>Ejecución (Tareas)</t>
  </si>
  <si>
    <t>En este campo se diligencia la magnitud alcanzada durante el periodo reportado, a fin de cumplir la programación mensual para la tarea.</t>
  </si>
  <si>
    <t>Logros y beneficios y Retrasos y alternativas de solución (2.000 caracteres) (Tareas)</t>
  </si>
  <si>
    <t>En este campo se registra:
- El avance de la gestión mensual señalando las alertas que puedan afectar el cumplimiento de la tarea o producto, cuando aplique. 
- El avance acumulado y los productos obtenidos, indicando si se presentan retrasos y señalando las alternativas de solución que se implementarán.</t>
  </si>
  <si>
    <t>Evidencias de ejecución</t>
  </si>
  <si>
    <t>En este campo se registra el link o la ruta donde se puede consultar las evidencias que soportan la ejecución de las tareas.</t>
  </si>
  <si>
    <t>HOJA META PDD</t>
  </si>
  <si>
    <t>En este campo se diligencia el nombre de la Meta Plan de Desarrollo vigente, al cual se encuentra articulado el proyecto de inversión</t>
  </si>
  <si>
    <t>OBJETIVO ODS</t>
  </si>
  <si>
    <t>En este campo se diligencia el nombre del Objetivo de Deasarrollo Sostenible al cual se encuentra asociada la Meta Plan Distrital de Desarrollo que compete al proyecto de inversión</t>
  </si>
  <si>
    <t>META ODS</t>
  </si>
  <si>
    <t>En este campo se diligencia el nombre de la Meta del Objetivo de Deasarrollo Sostenible al cual se encuentra asociada la Meta Plan Distrital de Desarrollo que compete al proyecto de inversión</t>
  </si>
  <si>
    <t>INDICADOR META PDD</t>
  </si>
  <si>
    <t>En este campo se diligencia el nombre del Indicador PDD establecido para la Meta Plan de Desarrollo a la que se encuentre asociado el proyecto de inversión y que se encuentran definidos en los documento del Plan de Desarrollo vigente.</t>
  </si>
  <si>
    <t>PROGRAMACIÓN CUATRIENAL INDICADOR PDD</t>
  </si>
  <si>
    <t>En este campo se diligencia en cada vigencia la magnitud numérica del Indicador de la Meta PDD (en valores absolutos o porcentuales), según corresponda con lo establecido en el documento del Plan de Desarrollo vigente.</t>
  </si>
  <si>
    <t>AVANCE ACUMULADO CUATRIENIO</t>
  </si>
  <si>
    <t>En este campo se diligencia la sumatoria de la programación cuatrienal del Indicador PDD, de acuerdo con el tipo de anualización establecido.</t>
  </si>
  <si>
    <t>TIPO DE ANUALIZACIÓN  (Según aplique)</t>
  </si>
  <si>
    <r>
      <t xml:space="preserve">En este campo se diligencia el tipo de anualización del indicador de la Meta PDD en coherencia con las mediciones establecidas por la SDP:
</t>
    </r>
    <r>
      <rPr>
        <b/>
        <sz val="11"/>
        <color rgb="FF000000"/>
        <rFont val="Arial"/>
        <family val="2"/>
      </rPr>
      <t>Suma:</t>
    </r>
    <r>
      <rPr>
        <sz val="11"/>
        <color rgb="FF000000"/>
        <rFont val="Arial"/>
        <family val="2"/>
      </rPr>
      <t xml:space="preserve"> La magnitud se distribuyen entre las vigencias y al final se tienen una totalización,es decir, la meta total deL indicador.
</t>
    </r>
    <r>
      <rPr>
        <b/>
        <sz val="11"/>
        <color rgb="FF000000"/>
        <rFont val="Arial"/>
        <family val="2"/>
      </rPr>
      <t xml:space="preserve">Creciente: </t>
    </r>
    <r>
      <rPr>
        <sz val="11"/>
        <color rgb="FF000000"/>
        <rFont val="Arial"/>
        <family val="2"/>
      </rPr>
      <t xml:space="preserve">No tienen total y puede haber 2 años consecutivos con el mismo valor. El valor del último año corresponde a la meta total del indicador
</t>
    </r>
    <r>
      <rPr>
        <b/>
        <sz val="11"/>
        <color rgb="FF000000"/>
        <rFont val="Arial"/>
        <family val="2"/>
      </rPr>
      <t>Decreciente</t>
    </r>
    <r>
      <rPr>
        <sz val="11"/>
        <color rgb="FF000000"/>
        <rFont val="Arial"/>
        <family val="2"/>
      </rPr>
      <t xml:space="preserve">: No tienen total y se registran en cada vigencia una magnitud igual o inferior hasta llegar a la meta del indicador.
</t>
    </r>
    <r>
      <rPr>
        <b/>
        <sz val="11"/>
        <color rgb="FF000000"/>
        <rFont val="Arial"/>
        <family val="2"/>
      </rPr>
      <t>Constante:</t>
    </r>
    <r>
      <rPr>
        <sz val="11"/>
        <color rgb="FF000000"/>
        <rFont val="Arial"/>
        <family val="2"/>
      </rPr>
      <t xml:space="preserve"> No tienen total y las magnitudes deberán corresponder a un valor igual para cada vigencia</t>
    </r>
  </si>
  <si>
    <t xml:space="preserve">EJECUCIÓN MENSUAL INDICADOR PDD </t>
  </si>
  <si>
    <t>PROGRAMACIÓN</t>
  </si>
  <si>
    <t>Corresponde a la programación de las magnitudes que se mediran para cuantificar el bien o servicio, lo que se espera alcanzar en un periodo de tiempo a través de la ejecución o desempeño de las actividades asociadas a la Meta PDD. La sumatoria de la programación mensual debe corresponder con el valor de la anualización del Indicador de la vigencia correspondiente.</t>
  </si>
  <si>
    <t>EJECUCIÓN</t>
  </si>
  <si>
    <t>Se diligencia la magnitud alcanzada durante el periodo reportado, a fin de cumplir la programación relizada para el indicador</t>
  </si>
  <si>
    <t>AVANCES Y LOGROS MENSUAL (2.000 CARACTERES)</t>
  </si>
  <si>
    <t>En este campo se diligencia lo relacionando a los logros y avances del mes en coherencia con lo registrado en el avance cuantitativo del indicador Se recomienda dejar la información que se considere estratégica y de mayor relevancia.</t>
  </si>
  <si>
    <t>AVANCES Y LOGROS ACUMULADO (2.000 CARACTERES)</t>
  </si>
  <si>
    <t>En este campo se diligencia lo relacionando a los logros y avances acumulados a la fecha del reporte en coherencia con lo registrado en el avance cuantitativo indicador, así como con la información reportada en meses anteriores. Se recomienda dejar la información que se considere estratégica y de mayor relevancia. IMPORTANTE: Se debe diligenciar la descripción cualitativa de manera acumulada de manera ejecutiva, sin replicar toda la información mes a mes de los seguimientos.</t>
  </si>
  <si>
    <t>RETRASOS Y ALTERNATIVAS DE SOLUCIÓN (1.000 CARACTERES)</t>
  </si>
  <si>
    <t>BENEFICIOS</t>
  </si>
  <si>
    <t>En este campo se deberá diligenciar lo relacionando con los beneficios aportados por la ejecución de la Meta PDD, de forma acumulada e integrada. IMPORTANTE: Se debe diligenciar la descripción cualitativa de manera acumulada de manera ejecutiva, sin replicar toda la información mes a mes de los seguimientos.</t>
  </si>
  <si>
    <t>EVIDENCIAS DEL AVANCE</t>
  </si>
  <si>
    <t>En este campo se pone el link o la ruta donde se puede consultar las evidencias que soportan la ejecución de la Meta PDD.</t>
  </si>
  <si>
    <t>HOJA PRODUCTO MGA</t>
  </si>
  <si>
    <t>EJECUCIÓN PRESUPUESTAL DEL PRODUCTO</t>
  </si>
  <si>
    <t>OBJETIVO ESPECÍFICO</t>
  </si>
  <si>
    <t>En este campo se diligencia el nombre del objetivo especfíco al cual se encuentra asociado el producto (s) de acuerdo con la ficha MGA del proyecto de inversión</t>
  </si>
  <si>
    <t>ACTIVIDAD</t>
  </si>
  <si>
    <t>En este campo se registra el nombre de la actividad formulada en la ficha MGA del proyecto de inversión, asociada (s) al producto descrito en dicha ficha MGA</t>
  </si>
  <si>
    <t>En este campo se registra el nombre del producto que asocia la actividad mediante la cual se aporta a su cumplimiento. Cuando un producto tenga asociada más de una actividad, se requiere combinar la celda.</t>
  </si>
  <si>
    <t>En este campo se diligencia el valor de los compromisos efectivamente ejecutados a nivel de producto, por tanto, para aquellos productos que tenga asocidas más de una actividad, el valor a diligenciar en este campo corresponde a la sumatoria de la ejecución de compromisos de dichas actividades.</t>
  </si>
  <si>
    <t>En este campo se diligencia el valor de los giros efectivamente ejecutados a nivel de producto, por tanto, para aquellos productos que tenga asociadas más de una actividad, el valor a diligenciar en este campo corresponde a la sumatoria de la ejecución de giros de dichas actividades.</t>
  </si>
  <si>
    <t>EJECUTADO MAGNITUD</t>
  </si>
  <si>
    <t>En este campo se diligencia la ejecución mensual de la magnitud del producto para dar cumplimiento a la meta anual, de acuerdo con la información registrada en la ficha MGA del proyecto de inversión.</t>
  </si>
  <si>
    <t>HOJA  TERRITORIALIZACIÓN</t>
  </si>
  <si>
    <t>DESCRIPCIÓN</t>
  </si>
  <si>
    <t xml:space="preserve">Este anexo, responde a la necesidad de plasmar la información correspondiente que las acciones (derivadas de metas PDD, metas proyecto de inversión, indicadores PMR, actividades) que se territorializan incluyendo el enfoque diferencial y según grupo etario, así como las reportadas a nivel distrital.
De ser necesario las celdas correspondientes a enfoque diferencial, especificamente población con discapacidad (Sordociega, auditiva,, visual, multiple, mental, física, cognitiva, otro) y población LGBTI (Lesbianas, gays, bisexuales, hererosexuales, No responde...)  se puede establecer mayor desagregue de ser necesario en la misma celda. </t>
  </si>
  <si>
    <t>INDICADOR TERRITORIALIZABLE</t>
  </si>
  <si>
    <t>En este campo se diligencia el nombre de la actividad o indicador PMR cuyas acciones se pueden estimar y ejecutar en las localidades de Bogotá.</t>
  </si>
  <si>
    <t>PROGRAMACIÓN MAGNITUD</t>
  </si>
  <si>
    <t>En este campo se diligencia la programación mensual de la magnitud de la actividad y/o indicador PMR en las ubicaciones que corresponda (Localidades y Distrito)</t>
  </si>
  <si>
    <t>PROGRAMACIÓN PRESUPUESTO</t>
  </si>
  <si>
    <t>En este campo se diligencia la programación mensual del presupuesto de la  actividad y/o del indicador PMR en las ubicaciones que corresponda (Localidades y Distrito)</t>
  </si>
  <si>
    <t>EJECUCIÓN MAGNITUD</t>
  </si>
  <si>
    <t>En este campo se diligencia la ejecución mensual de la magnitud de la actividad y/o indicador PMR en las ubicaciones que corresponda (Localidades y Distrito)</t>
  </si>
  <si>
    <t>EJECUCIÓN PRESUPUESTO</t>
  </si>
  <si>
    <t>En este campo se debe diligencia la ejecución (compromisos) mensual del presupuesto de la  actividad y/o del indicador PMR en las ubicaciones que corresponda (Localidades y Distrito)</t>
  </si>
  <si>
    <t>HOJA PMR</t>
  </si>
  <si>
    <t>Numero de objetivo</t>
  </si>
  <si>
    <t>En este campo se diligencia el número del objetivo PMR al cual se encuentra asociado el Producto PMR articulado al proyecto de inversión.</t>
  </si>
  <si>
    <t>Objetivo</t>
  </si>
  <si>
    <t>En este campo se diligencia el nombre objetivo PMR al cual se encuentra asociado el Producto PMR articulado al proyecto de inversión.</t>
  </si>
  <si>
    <t>producto</t>
  </si>
  <si>
    <t>En este campo se diligencia el nombre del producto PMR articulado al proyecto de inversión.</t>
  </si>
  <si>
    <t>Numero de indicador de producto</t>
  </si>
  <si>
    <t>En este campo se diligencia el número del indicador PMR articulado al proyecto de inversión.</t>
  </si>
  <si>
    <t>Indicador de Producto</t>
  </si>
  <si>
    <t>En este campo se diligencia el nombre del indicador de producto PMR articulado al proyecto de inversión.</t>
  </si>
  <si>
    <t>Actividad que aporta al indicador</t>
  </si>
  <si>
    <t>En este campo se diligencia el nombre de la actividad del proyecto de inversión que aporta al cumplimiento del indicador PMR, en los casos que aplique y exista relación directa.</t>
  </si>
  <si>
    <t>Naturaleza</t>
  </si>
  <si>
    <t>En este campo se diligencia la naturaleza según corresponda al tipo de indicador, el cual puede ser acumulado, stock o de capacidad.</t>
  </si>
  <si>
    <t>Territorializable</t>
  </si>
  <si>
    <t>En este campo se debe diligenciar "SI" o "NO" según corresponda.</t>
  </si>
  <si>
    <t>Linea Base (Corte 31 diciembre 2023</t>
  </si>
  <si>
    <t>En este campo se diligencia el valor de la línea base del indicador PMR, el cual corresponde al valor registrado en la última vigencia del Plan Distrital de Desarrollo inmediatamente anterior.</t>
  </si>
  <si>
    <t>Meta Plan (TotaL PMR 10 Años)</t>
  </si>
  <si>
    <t>En este campo se diligencia la Meta total programada para un lapso de 10 años. Dicha información se formula previamenteentre las gerencias de los proyectos de inversión y el enlace de PMR ante laSecretaría Distrital de Hacienda.</t>
  </si>
  <si>
    <t>Meta Anual 2025</t>
  </si>
  <si>
    <t>En este campo se diligencia la meta (valor numérico) para la vigencia correspondiente, la cual fue previamente establecida por las gerencias de los proyectos de inversión y revisada por la Secretaría Distrital de Hacienda.</t>
  </si>
  <si>
    <t>En este campo se diligncia la programación mensual de la magnitud (valor numérico)del indicador PMR y que debe totalizar la meta anual.</t>
  </si>
  <si>
    <t>Ejecutado</t>
  </si>
  <si>
    <t>En este campo se diligencia el valor mensual de la magnitud ejecutada frente a la programación del indicador PMR.</t>
  </si>
  <si>
    <t>Avance cualitativo</t>
  </si>
  <si>
    <t>En este campo se diligencia la información relacionada con los logros y avances del mes en máximo 250 caracteres, en coherencia con lo registrado en el avance cuantitativo del indicador PMR.</t>
  </si>
  <si>
    <t>HOJA CONTROL DE CAMBIOS</t>
  </si>
  <si>
    <t>Fecha de  solicitud del cambio</t>
  </si>
  <si>
    <t xml:space="preserve">Diligencie la fecha en la que se realizó la solicitud de modificación al plan de acción </t>
  </si>
  <si>
    <t>Fecha de aprobación del cambio</t>
  </si>
  <si>
    <t>Diligencie la fecha en la que el cambio solicitado al plan de acción es aprobado</t>
  </si>
  <si>
    <t>Cambio</t>
  </si>
  <si>
    <t>Descripción de la información modificada y/o ajustada en el plan de acción</t>
  </si>
  <si>
    <t>Justificación del cambio</t>
  </si>
  <si>
    <t>Justificación del motivo que genera la modificación y/o ajuste en el plan de acción</t>
  </si>
  <si>
    <t>FIN INSTRUCTIVO</t>
  </si>
  <si>
    <t>SECRETARÍA DISTRITAL DE LA MUJER</t>
  </si>
  <si>
    <t xml:space="preserve">Código: DE-FO-5	</t>
  </si>
  <si>
    <t xml:space="preserve">DIRECCIONAMIENTO ESTRATEGICO </t>
  </si>
  <si>
    <t>Versión: 14</t>
  </si>
  <si>
    <t>Fecha de Emisión: 28/04/2025</t>
  </si>
  <si>
    <t>ACTIVIDADES</t>
  </si>
  <si>
    <t>Página 2 de 7</t>
  </si>
  <si>
    <t>PROYECTO DE INVERSIÓN</t>
  </si>
  <si>
    <t>8181 - Producción de Información sobre los derechos de las mujeres para potenciar la toma de decisiones en Bogotá D.C.</t>
  </si>
  <si>
    <t>BPIN</t>
  </si>
  <si>
    <t>Enero</t>
  </si>
  <si>
    <t>Febrero</t>
  </si>
  <si>
    <t>Marzo</t>
  </si>
  <si>
    <t>Abril</t>
  </si>
  <si>
    <t>FORMULACION</t>
  </si>
  <si>
    <t>Mayo</t>
  </si>
  <si>
    <t>Junio</t>
  </si>
  <si>
    <t>X</t>
  </si>
  <si>
    <t>Julio</t>
  </si>
  <si>
    <t>Agosto</t>
  </si>
  <si>
    <t>ACTUALIZACION</t>
  </si>
  <si>
    <t>Septiembre</t>
  </si>
  <si>
    <t>Octubre</t>
  </si>
  <si>
    <t>Noviembre</t>
  </si>
  <si>
    <t>Diciembre</t>
  </si>
  <si>
    <t>SEGUIMIENTO</t>
  </si>
  <si>
    <t xml:space="preserve">ACTIVIDAD DEL PROYECTO </t>
  </si>
  <si>
    <t>Producir 4 boletines estadísticos con datos sobre los derechos de las mujeres</t>
  </si>
  <si>
    <t>Servicio de información estadística en temas de Derechos Humanos</t>
  </si>
  <si>
    <t>Numero de boletines estadísticos con datos sobre los derechos de las mujeres producidos</t>
  </si>
  <si>
    <t>3. Bogotá confia en su potencial</t>
  </si>
  <si>
    <t>3.18. Ciencia, tecnología e innovación-CTel para desarrollar nuestro potencial y promover el de nuestros vecinos regionales</t>
  </si>
  <si>
    <t>Desarrollar 16 estudios y/o investigaciones del Observatorio de Mujeres y Equidad de Género - OMEG- que den cuenta de la situación de derechos de las mujeres, con datos diversificados para la toma de decisiones.</t>
  </si>
  <si>
    <t>PRESUPUESTO ASIGNADO EN LA VIGENCIA ACTUAL (en pesos, sin decimales)</t>
  </si>
  <si>
    <t>Total</t>
  </si>
  <si>
    <t>Porcentaje de ejecución</t>
  </si>
  <si>
    <t xml:space="preserve"> -     </t>
  </si>
  <si>
    <t>PROGRAMACIÓN RESERVAS</t>
  </si>
  <si>
    <t>LIBERACION DE RESERVAS</t>
  </si>
  <si>
    <t xml:space="preserve">                                                 REPORTE ACTIVIDADES VIGENCIA (Ejecución vigencia)</t>
  </si>
  <si>
    <t xml:space="preserve"> DESCRIPCION DE LA ACTIVIDAD </t>
  </si>
  <si>
    <t>TOTAL PDD</t>
  </si>
  <si>
    <t>Suma</t>
  </si>
  <si>
    <t xml:space="preserve">                                                                                               DESCRIPCIÓN CUALITATIVA DEL AVANCE POR ACTIVIDAD</t>
  </si>
  <si>
    <t>ENERO</t>
  </si>
  <si>
    <t xml:space="preserve">PROGRAMACIÓN </t>
  </si>
  <si>
    <t>Como parte de los avances en la producción de boletines estadísticos, durante el mes de enero de 2026 se publicó el primer boletín de feminicidios construido por el OMEG. Adicionamente, se adelantó la publicación de la información del visualizador para actualizarlo al corte de información más reciente disponible.</t>
  </si>
  <si>
    <t>Se cuenta a la fecha con información estadística actualizada y robusta sobre los derechos de las mujeres para la toma de decisiones, contando con:
1. Boletín de feminicidios corte 31 de diciembre de 2025
2. Reporte de atenciones SDMujer-Simisional corte 31 de diciembre de 2025</t>
  </si>
  <si>
    <t xml:space="preserve">No se presenta retrasos. </t>
  </si>
  <si>
    <t>Por medio de esta actividad se fortalece el acceso a información clave para que la población de interés interna y externa tenga insumos para fortalecer sus procesos de toma de decisiones y participación. Adicionalmente, se vuelve un ejercicio de transparencia donde se expone a la ciudadanía el trabajo de la entidad en términos de datos para que puedan realizar control político.</t>
  </si>
  <si>
    <t>FEBRERO</t>
  </si>
  <si>
    <t>Durante el mes de febrero se presentaron los siguientes avances, hitos y logros: 
1. Reporte de atenciones SDMujer-Simisional corte 31 de Enero de 2026
2. Reporte de Atenciones Secretaría Distrital de la Mujer. Del 1 de enero a 31 de Enero de 2026.
3. Línea de tiempo CCM-EA Consejo Consultivo de Mujeres de Bogotá - Espacio Autónomo (CCM-EA) &amp; Política Pública de Mujeres y Equidad de Género 2020-2030 (PPMYEG)
4. Boletín No.14 Feminicidios y Otras Violencias Febrero 2026
5.  Plan de análisis de la información de la EMEG y plan de trabajo para la realización del boletín en la vigencia 2026.</t>
  </si>
  <si>
    <t>Se cuenta a la fecha con información estadística actualizada y robusta sobre los derechos de las mujeres para la toma de decisiones, contando a la fecha con:
a. Dos boletines estadísticos.
b. Dos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con corte a enero de 2026.
f. Visualizador de Infocuidado: levantamiento inicial de la arquitectura interna del sistema, elaboración de documentos técnicos para su configuración y continuidad operativa, e inicio de la actualización de tableros con información a diciembre de 2025.
h. Aplicativo de cargue de información: definición de tareas y mejoras de seguridad para 2026, y elaboración del documento inicial de arquitectura del aplicativo, orientado a futuras pruebas funcionales.
i. Tablero de consulta de atenciones en Power BI: finalización y ajuste del tablero con información a diciembre de 2025, desarrollo del código ETL para integración de datos, y elaboración de manual de uso y materiales tutoriales para facilitar su consulta.</t>
  </si>
  <si>
    <t xml:space="preserve">A través de esta actividad se fortalece el acceso a información clave para que la población de interés, tanto interna como externa, disponga de insumos que contribuyan a mejorar sus procesos de toma de decisiones y participación. Asimismo, se promueve un ejercicio de transparencia institucional al poner a disposición de la ciudadanía los datos y resultados generados por la entidad, lo que facilita su análisis, divulgación y visibilidad del avance en los sistemas de información de la entidad para el monitoreo de los derechos de las mujeres en la ciudad. </t>
  </si>
  <si>
    <t>MARZO</t>
  </si>
  <si>
    <t>Durante el mes de marzo, el Observatorio de Mujeres y Equidad de Género (OMEG) avanzó en la producción y publicación de información clave para la toma de decisiones y la ciudadanía, incluyendo boletines de feminicidios, reportes de atenciones e informes de InfoCuidado actualizados. Asimismo, se fortalecieron los procesos de visualización y calidad de datos mediante la actualización de tableros y la mejora en la consistencia de la información.
Adicionalmente, se lograron avances técnicos en la consolidación del ecosistema de InfoCuidado, la estructuración de su arquitectura tecnológica y la implementación de infraestructura, junto con el levantamiento de datos abiertos, contribuyendo a una gestión más robusta, articulada y transparente de la información institucional.</t>
  </si>
  <si>
    <t xml:space="preserve">Se cuenta a la fecha con información estadística actualizada y robusta sobre los derechos de las mujeres para la toma de decisiones, contando a la fecha con:
a. Cinco boletines estadísticos.
b. Tres reportes de atenciones con datos SDMujer Simisional
c. Un reportre de atenciones del Sistema de información de Cuidado - InfoCuidado
d. Una propuesta técnica de análisis y plan de trabajo de los resultados de la EMEG para el Boletín Estadístico 2026.
e. Actualización del visualizador de datos del OMEG, incorporando información estadística y documentos de interés para la ciudadanía.
f. Visualizador de Infocuidado: levantamiento inicial de la arquitectura interna del sistema, elaboración de documentos técnicos para su configuración y continuidad operativa, e inicio de la actualización de tableros con información del OMEG en el proceso de automatización.
h. Aplicativo de cargue de información: definición de tareas y mejoras de seguridad para 2026, y elaboración del documento inicial de arquitectura del aplicativo, orientado a futuras pruebas funcionales.
i. Levantamiento y revisión de datos geoespaciales en el marco del cumplimiento de la directriz de datos abiertos.
</t>
  </si>
  <si>
    <t>Estos avances fortalecen la disponibilidad, calidad y transparencia de la información, facilitando la toma de decisiones basada en evidencia y el seguimiento oportuno a las dinámicas de violencias y atención a las mujeres en Bogotá. Asimismo, la mejora en los sistemas de información y visualización permite una mayor articulación institucional, optimiza la gestión de datos y amplía el acceso ciudadano a información clara y actualizada, contribuyendo al diseño de acciones más efectivas para la garantía de derechos y el bienestar de las mujeres.</t>
  </si>
  <si>
    <t>ABRIL</t>
  </si>
  <si>
    <t>Durante abril se fortaleció el proceso de construcción del boletín interactivo en Power Bi de resultados de la EMEG definiendo los lineamientos conceptuales y de diseño, orientados a garantizar una herramienta comprensible, funcional y útil para la visualización de resultados.
Como avance principal, se definió una estructura del tablero en Power Bi, organizada por derechos, priorizando criterios de simplicidad y accesibilidad para distintos públicos. Adicionalmente, se establecieron orientaciones iniciales para la visualización y navegación de la información, así como la identificación de indicadores estratégicos que contribuirán al seguimiento de la garantía de derechos y al fortalecimiento de la toma de decisiones. Estos acuerdos representan un avance en la consolidación de una herramienta de consulta y análisis más articulada y orientada a las necesidades de los usuarios.
Por último, el Observatorio de Mujeres y Equidad de Género (OMEG) avanzó en la producción y publicación de información clave para la toma de decisiones y la ciudadanía, incluyendo boletines de feminicidios, reportes de atenciones e informes de InfoCuidado actualizados mensualmente. Asimismo, se fortalecieron los procesos de visualización y calidad de datos mediante la actualización de tableros y la mejora en la consistencia de la información.</t>
  </si>
  <si>
    <t>Se cuenta a la fecha con información estadística actualizada y robusta sobre los derechos de las mujeres para la toma de decisiones, contando a la fecha con:
a. Seis boletines estadísticos.
b. Tres reportes de atenciones con datos SDMujer Simisional
c. Reporte InfoCuidado del 1 de noviembre de 2020 a 31 de enero de 2026
d. Actualización de los tableros del visualizador de datos del Observatorio de Mujeres y Equidad de Género de Bogotá (OMEG), y se actualiza la visualización de documentos con datos estadísticos de interés para la ciudadanía a corte de marzo 2026.
e. Revisión del catálogo de objetos geográficos, en su versión 16.0 y el diccionario de datos en su versión 12.0. En el marco de la política geoespacial de Bogotá y el cumplimiento de los estándares geográficos.
f. Se definió los lineamientos conceptuales, diseño y la estructura del tablero en Power Bi, organizada por derechos, priorizando criterios de simplicidad y accesibilidad para distintos públicos.</t>
  </si>
  <si>
    <t>Contar con información actualizada y herramientas de visualización como el boletín interactivo de resultados del OMEG, desarrollado a partir de lineamientos conceptuales y de diseño definidos en abril, permite fortalecer la toma de decisiones basada en evidencia, mediante una presentación clara, accesible y organizada por derechos. Asimismo, la producción periódica de boletines de feminicidios, reportes de atenciones e informes de InfoCuidado, junto con la mejora en la calidad y consistencia de los datos, contribuye a identificar brechas de género, hacer seguimiento a la garantía de derechos y orientar acciones institucionales más pertinentes.</t>
  </si>
  <si>
    <t>MAYO</t>
  </si>
  <si>
    <t>Durante mayo se realizó la descripción de los elementos de la propuesta para el boletín de visualización de datos de la EMEG 2025, la cual fue revisada y retroalimentada por la profesional experta en diseño del OMEG. De manera que se cuenta con el mockup y los insumos gráficos para avanzar en la elaboración del boletín y puesta en funcionamiento del Power BI en versión demo. 
Adicional, se avanzó en la producción, publicación y actualización de información estratégica del Observatorio de Mujeres y Equidad de Género (OMEG). En este periodo se elaboraron y publicaron el Reporte de Atenciones de la Secretaría Distrital de la Mujer con corte al 30 de abril de 2026 y el Boletín No. 17 sobre Feminicidios y Otras Violencias. Asimismo, se realizó la actualización de los tableros y visualizadores de datos del OMEG con información estadística disponible a abril de 2026. En relación con el visualizador de Infocuidado, se desarrollaron actividades de diseño, despliegue y pruebas iniciales de la API REST que soportará el sistema de cargue de información, cuyas pruebas con entidades seleccionadas están previstas para finales de junio e inicios de julio. Adicionalmente, se efectuó el desarrollo y actualización del visor interno de atenciones de la Secretaría Distrital de la Mujer en Power BI, fortaleciendo el seguimiento y análisis de los servicios de atención brindados por la entidad. La publicación del reporte de atenciones de Infocuidado se programó para la primera quincena de junio, una vez se consoliden los datos pendientes de algunas entidades que no remitieron oportunamente la información correspondiente.</t>
  </si>
  <si>
    <t xml:space="preserve">Se cuenta a la fecha con información estadística actualizada y robusta sobre los derechos de las mujeres para la toma de decisiones, contando a la fecha con:
a. Siete boletines estadísticos.
b. Cuatro reportes de atenciones con datos SDMujer Simisional
c. Actualización de los tableros del visualizador de datos del Observatorio de Mujeres y Equidad de Género de Bogotá (OMEG), y se actualiza la visualización de documentos con datos estadísticos de interés para la ciudadanía a corte de abril 2026.
d. Se cuenta con la propuesta técnica de análisis y diseño para el Boletín Estadístico 2026 para la elaboración de un boletín interactivo de resultados. </t>
  </si>
  <si>
    <t>No se presenta retrasos.</t>
  </si>
  <si>
    <t>La generación y difusión de información estadística actualizada, junto con el fortalecimiento de los visualizadores y herramientas de análisis del OMEG, contribuye al seguimiento de los derechos de las mujeres, facilita la identificación de brechas de género y aporta insumos para la formulación y el monitoreo de políticas públicas.</t>
  </si>
  <si>
    <t>JUNIO</t>
  </si>
  <si>
    <t>Se avanzó en la producción y divulgación de información estratégica mediante la elaboración y publicación de boletines de feminicidios, reportes de atenciones de la Secretaría Distrital de la Mujer e InfoCuidado, así como del folleto de la investigación sobre violencia sexual en transporte público., fortaleciendo el acceso ciudadano a información estadística sobre los derechos de las mujeres.
Adicionalmente, se actualizaron los visualizadores de datos y el visor interno en Power BI con la información más reciente, y se registraron avances en el desarrollo del Boletín Interactivo EMEG 2025 y del sistema de cargue de bases de datos, fortaleciendo las herramientas tecnológicas para la consulta, análisis y difusión de la información del OMEG.</t>
  </si>
  <si>
    <t xml:space="preserve">Se cuenta a la fecha con información estadística actualizada y robusta sobre los derechos de las mujeres para la toma de decisiones, contando a la fecha con:
a. Ocho boletines estadísticos.
b. Siete reportes de atenciones con datos SDMujer Simisional
c. Actualización de los tableros del visualizador de datos del Observatorio de Mujeres y Equidad de Género de Bogotá (OMEG), y se actualiza la visualización de documentos con datos estadísticos de interés para la ciudadanía.
d. Se avanzó en la estructura funcional y visual del aplicativo para el visor Estadístico EMEG-2026 para la elaboración de un boletín interactivo de resultados. </t>
  </si>
  <si>
    <t>Las actividades realizadas fortalecieron la disponibilidad y difusión de información estratégica generada por el OMEG mejorando el acceso a la información y el seguimiento a las políticas públicas.</t>
  </si>
  <si>
    <t>JULIO</t>
  </si>
  <si>
    <t>AGOSTO</t>
  </si>
  <si>
    <t>SEPTIEMBRE</t>
  </si>
  <si>
    <t>OCTUBRE</t>
  </si>
  <si>
    <t xml:space="preserve">NOVIEMBRE </t>
  </si>
  <si>
    <t>DICIEMBRE</t>
  </si>
  <si>
    <t>1. Producir fichas y/o boletines estadísticos temáticos sobre las atenciones del sector mujeres y la situación de las mujeres en Bogotá (atenciones sdmujer, atenciones cuidado, feminicidios, entre otros)</t>
  </si>
  <si>
    <t>2. Publicar información actualizada sobre los derechos de las mujeres en el micrositio del OMEG y fortalecer la divulgación de los contenidos que sean publicados.</t>
  </si>
  <si>
    <t>3. Actualización y publicación de visualizadores en la página web del OMEG con datos estadísticos sobre la situación de derechos de las mujeres en Bogotá.</t>
  </si>
  <si>
    <t>4. Fortalecer la gestión y la automatización, de manera progresiva, de la consolidación de información a cargo del OMEG.</t>
  </si>
  <si>
    <t xml:space="preserve">PONDERACIÓN DE LA TAREA
</t>
  </si>
  <si>
    <t>LOGROS Y BENEFICIOS Y RETRASOS Y ALTERNATIVAS DE SOLUCIÓN</t>
  </si>
  <si>
    <t xml:space="preserve">Durante el mes de enero se produjeron los siguientes documentos:
1. Boletín de feminicidios corte 31 de diciembre de 2025
2. Reporte de atenciones SDMujer-Simisional corte 31 de diciembre de 2025	
</t>
  </si>
  <si>
    <t>Durante el mes de enero se publicó información actualizada sobre los derechos de las mujeres en el micrositio del OMEG, mediante la divulgación de los siguientes productos: 
*Boletín mensual de feminicidios y boletín mensual de atenciones. Estas publicaciones contribuyen al acceso oportuno a información relevante y al fortalecimiento de la difusión de los contenidos producidos por el Observatorio.
*Boletín mensual de feminicidios: https://www.sdmujer.gov.co/sites/default/files/doc-omeg/Ficha_Feminicidio_Enero_260126.pdf
* Boletín mensual de atenciones: https://www.sdmujer.gov.co/sites/default/files/doc-omeg/RepAtenciones_Consolidado_diciembre2025.pdf</t>
  </si>
  <si>
    <t>Durante el mes de enero de 2026 se avanzó en procesos técnicos de mejora del Sistema InfoCuidado, destacando: revisión de librerías y vulnerabilidades, ajustes a etiquetas de fecha en el visualizador y sincronización del repositorio oficial en Azure DevOps. Estas acciones fortalecen la seguridad y trazabilidad de la arquitectura del sistema.</t>
  </si>
  <si>
    <t>Durante el mes de enero se realizaron las siguientes actividades:
- Prueba piloto de la aplicación para la descarga de reportes del aplicativo de Simisional.
- Tablero de consulta de atenciones en Power BI primera versión.
- Reporte de atenciones automatizado primera versión.</t>
  </si>
  <si>
    <t>EVIDENCIAS DE EJECUCIÓN</t>
  </si>
  <si>
    <r>
      <rPr>
        <b/>
        <sz val="13"/>
        <color theme="1"/>
        <rFont val="Arial"/>
        <family val="2"/>
      </rPr>
      <t xml:space="preserve">Evidencias: </t>
    </r>
    <r>
      <rPr>
        <sz val="13"/>
        <color theme="1"/>
        <rFont val="Arial"/>
        <family val="2"/>
      </rPr>
      <t xml:space="preserve">
1. Ficha_Feminicidio_Enero_260126
2. RepAtenciones_Consolidado_diciembre2025
</t>
    </r>
    <r>
      <rPr>
        <b/>
        <sz val="13"/>
        <color theme="1"/>
        <rFont val="Arial"/>
        <family val="2"/>
      </rPr>
      <t>Repositorio</t>
    </r>
    <r>
      <rPr>
        <sz val="13"/>
        <color theme="1"/>
        <rFont val="Arial"/>
        <family val="2"/>
      </rPr>
      <t>: https://secretariadistritald.sharepoint.com/:f:/s/ContratacinSPI-2022/IgC0PtDUeSKQSb0e6RZzO4eKASUyDxZt2GdE6qDoOvgkXsQ?e=bkbGXn</t>
    </r>
  </si>
  <si>
    <r>
      <rPr>
        <b/>
        <sz val="13"/>
        <color theme="1"/>
        <rFont val="Arial"/>
        <family val="2"/>
      </rPr>
      <t>Evidencia:</t>
    </r>
    <r>
      <rPr>
        <sz val="13"/>
        <color theme="1"/>
        <rFont val="Arial"/>
        <family val="2"/>
      </rPr>
      <t xml:space="preserve"> Inventario Publicaciones 2026
</t>
    </r>
    <r>
      <rPr>
        <b/>
        <sz val="13"/>
        <color theme="1"/>
        <rFont val="Arial"/>
        <family val="2"/>
      </rPr>
      <t xml:space="preserve">
Repositorio: </t>
    </r>
    <r>
      <rPr>
        <sz val="13"/>
        <color theme="1"/>
        <rFont val="Arial"/>
        <family val="2"/>
      </rPr>
      <t>https://secretariadistritald.sharepoint.com/:f:/s/ContratacinSPI-2022/IgCgHRpPV4hoR4oDbQZ34ibTAWwKSIHKAZvZioXeImSO5wQ?e=KOgIlp</t>
    </r>
  </si>
  <si>
    <r>
      <rPr>
        <b/>
        <sz val="13"/>
        <color theme="1"/>
        <rFont val="Arial"/>
        <family val="2"/>
      </rPr>
      <t xml:space="preserve">Evidencia: </t>
    </r>
    <r>
      <rPr>
        <sz val="13"/>
        <color theme="1"/>
        <rFont val="Arial"/>
        <family val="2"/>
      </rPr>
      <t xml:space="preserve">INFORME DE TAREAS ENERO INFOCUIDADO (reporte de actividades realizadas y códigos de programación)
</t>
    </r>
    <r>
      <rPr>
        <b/>
        <sz val="13"/>
        <color theme="1"/>
        <rFont val="Arial"/>
        <family val="2"/>
      </rPr>
      <t xml:space="preserve">Repositorio: </t>
    </r>
    <r>
      <rPr>
        <sz val="13"/>
        <color theme="1"/>
        <rFont val="Arial"/>
        <family val="2"/>
      </rPr>
      <t>https://secretariadistritald.sharepoint.com/:f:/s/ContratacinSPI-2022/IgA2krTfp2VARrGziAERGPKjAccva9YWVf5KXJQLpmrjch8?e=KsWRIR</t>
    </r>
  </si>
  <si>
    <r>
      <rPr>
        <b/>
        <sz val="13"/>
        <color rgb="FF000000"/>
        <rFont val="Arial"/>
        <family val="2"/>
      </rPr>
      <t xml:space="preserve">Evidencias: 
</t>
    </r>
    <r>
      <rPr>
        <sz val="13"/>
        <color rgb="FF000000"/>
        <rFont val="Arial"/>
        <family val="2"/>
      </rPr>
      <t xml:space="preserve">01. Prueba piloto descarga de reportes_SiMisional (Grabación del piloto realizado e imagen de evidencia).
02. Tablero de consulta de atenciones en Power BI primera versión (Tablero V1 Power Bi, Código ETL, Manueal de Uso, Grabación del tutorial V1)
03. Reporte de atenciones automatizado primera versión (Código de programación y Plantilla del reporte V1 en Excel). 
</t>
    </r>
    <r>
      <rPr>
        <b/>
        <sz val="13"/>
        <color rgb="FF000000"/>
        <rFont val="Arial"/>
        <family val="2"/>
      </rPr>
      <t xml:space="preserve">
Repositorio:</t>
    </r>
    <r>
      <rPr>
        <sz val="13"/>
        <color rgb="FF000000"/>
        <rFont val="Arial"/>
        <family val="2"/>
      </rPr>
      <t xml:space="preserve"> https://secretariadistritald.sharepoint.com/:f:/s/ContratacinSPI-2022/IgADSM-ym86HTYPd4-4etBqgAcpTloUFlgdEKUf9TOBrk88?e=sGaU1j</t>
    </r>
  </si>
  <si>
    <t>Durante el mes de febrero se produjeron los siguientes documentos:
1. Boletín de feminicidios corte 31 de enero de 2026
2. Reporte de atenciones SDMujer-Simisional corte 31 de Enero de 2026
3. Plan de análisis de la información de la EMEG y plan de trabajo para la realización del boletín en la vigencia 2026.</t>
  </si>
  <si>
    <t>Durante el mes de Febrero se publicaron los siguientes boletines y documentos de resultados en la página web del OMEG: 
a. Reporte de Atenciones Secretaría Distrital de la Mujer. Del 1 de enero a 31 de Enero de 2026.
https://sdmujer.gov.co/sites/default/files/doc-omeg/FICHA_ENERO%202026_2026-02-13.pdf
b. Línea de tiempo CCM-EA &amp; PPMYEG 
https://sdmujer.gov.co/sites/default/files/doc-omeg/Grafico%20Linea%20del%20Tiempo%20Timeline%20Historia%20Empresa%20Doodle%20Multicolor.pdf
c. Boletín No. 14 Feminicidios y Otras Violencias Febrero 2026
https://sdmujer.gov.co/sites/default/files/doc-omeg/Ficha_Feminicidio_Febrero_210226%20%281%29.pdf</t>
  </si>
  <si>
    <r>
      <t xml:space="preserve">
Durante el mes de Febrero,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rgb="FF000000"/>
        <rFont val="Arial"/>
        <family val="2"/>
      </rPr>
      <t>Enero 2026.</t>
    </r>
    <r>
      <rPr>
        <sz val="13"/>
        <color rgb="FF000000"/>
        <rFont val="Arial"/>
        <family val="2"/>
      </rPr>
      <t xml:space="preserve">
Visualizador de Infocuidado
	Durante el mes de febrero se realizo el levantamiento inicial de la arquitectura general interna del visualizador de infocuidado, documento de configuración de arranque automático del sistema en casos de reinicios inesperados y orientados a  implementación en la primera quincena del  mes de marzo, todo estos documentos son orientados a fortalecer la documentación de los aplicativos y la verificación de la salud de los mismos,  por ultimo se dio inicio a la actualización de los tableros con corte del mes de diciembre de 2025.
Aplicativo de cargue
	Durante el mes de febrero, se desarrollo el levantamiento de tareas generales para el 2026, incluyendo tareas e implementaciones  de seguridad no contempladas y orientadas a mejorar el aseguramiento de la aplicación mejorando los lineamientos de desarrollo, todo esto orientado a lograr de manera efectiva el hito del mes de Junio que son las pruebas funcionales de la vista de análisis de datos, por otro lado se desarrollo el documento inicial de arquitectura del aplicativo de cargue.</t>
    </r>
  </si>
  <si>
    <t>Durante el mes de febrero se adelantaron actividades orientadas a la consolidación y puesta a disposición de información sobre atenciones institucionales mediante herramientas de visualización y consulta. En este periodo se finalizó el tablero de consulta de atenciones en Power BI, el cual fue ajustado y estructurado para presentar información relevante que permita atender diferentes solicitudes de información, con corte al 31 de diciembre de 2025.
Asimismo, se completó el proceso de integración y transformación de los datos mediante el desarrollo y ajuste del código ETL, garantizando la correcta actualización y consistencia de la información presentada en el tablero. De manera complementaria, se elaboró el manual de uso del Power BI con el fin de facilitar la comprensión y navegación de la herramienta por parte de los usuarios. También se produjo una grabación con un tutorial explicativo del funcionamiento del tablero y un instructivo específico para su publicación y consulta en el micrositio institucional, con el propósito de promover el acceso a la información y su adecuada utilización.</t>
  </si>
  <si>
    <r>
      <rPr>
        <b/>
        <sz val="11"/>
        <color rgb="FF000000"/>
        <rFont val="Arial"/>
        <family val="2"/>
      </rPr>
      <t xml:space="preserve">Evidencias:
</t>
    </r>
    <r>
      <rPr>
        <sz val="11"/>
        <color rgb="FF000000"/>
        <rFont val="Arial"/>
        <family val="2"/>
      </rPr>
      <t xml:space="preserve">
1. Ficha_Feminicidio_Febrero_210226.pdf
2. FICHA_ENERO 2026_2026-02-13.pdf
3. Presenación de la mesa de trabajo interna para la definición del plan de trabajo.
4. Plan de trabajo y cronograma del análisis de los datos de la EMEG para el boletín y los diagnosticos.
</t>
    </r>
    <r>
      <rPr>
        <u/>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https://secretariadistritald.sharepoint.com/:f:/s/ContratacinSPI-2022/IgAgWK0mrztUS4svDQS5pIGdATiriL2J6d_snzBf-TaQWKY?e=gMUmhV</t>
    </r>
  </si>
  <si>
    <r>
      <rPr>
        <b/>
        <sz val="11"/>
        <color rgb="FF000000"/>
        <rFont val="Arial"/>
        <family val="2"/>
      </rPr>
      <t>Evidencia:</t>
    </r>
    <r>
      <rPr>
        <sz val="11"/>
        <color rgb="FF000000"/>
        <rFont val="Arial"/>
        <family val="2"/>
      </rPr>
      <t xml:space="preserve"> Inventario Publicaciones 2026, corte de febrero.
</t>
    </r>
    <r>
      <rPr>
        <b/>
        <sz val="11"/>
        <color rgb="FF000000"/>
        <rFont val="Arial"/>
        <family val="2"/>
      </rPr>
      <t xml:space="preserve">Repositorio:
</t>
    </r>
    <r>
      <rPr>
        <u/>
        <sz val="11"/>
        <color rgb="FF0000FF"/>
        <rFont val="Arial"/>
        <family val="2"/>
      </rPr>
      <t>https://secretariadistritald.sharepoint.com/:f:/s/ContratacinSPI-2022/IgAZDMlHHeogSq9Cql8tIovPAc0Mu1sxDphKmul-mg3wnGQ?e=iX2GYS</t>
    </r>
  </si>
  <si>
    <r>
      <rPr>
        <b/>
        <sz val="11"/>
        <color rgb="FF000000"/>
        <rFont val="Arial"/>
        <family val="2"/>
      </rPr>
      <t xml:space="preserve">Evidencias:
</t>
    </r>
    <r>
      <rPr>
        <sz val="11"/>
        <color rgb="FF000000"/>
        <rFont val="Arial"/>
        <family val="2"/>
      </rPr>
      <t xml:space="preserve">
01. Arquitectura Interna – API Sistema de Cargue.
02. Arquitectura Interna – Visualizador Infocuidado.
03. Informe de actualización de visualizador (React, base de datos, tableros de power bi, api interna)
04. Tareas Corte Junio - Despliegue a Pruebas y Funcionales de Aplicativo de Cargue
05. ctualización de tableros del visualizador de datos del micrositio Observatorio de Mujeres y Equidad de Género de Bogotá (OMEG)  
</t>
    </r>
    <r>
      <rPr>
        <b/>
        <sz val="11"/>
        <color rgb="FF000000"/>
        <rFont val="Arial"/>
        <family val="2"/>
      </rPr>
      <t xml:space="preserve">Repositorio: 
</t>
    </r>
    <r>
      <rPr>
        <u/>
        <sz val="11"/>
        <color rgb="FF0000FF"/>
        <rFont val="Arial"/>
        <family val="2"/>
      </rPr>
      <t xml:space="preserve">https://secretariadistritald.sharepoint.com/:f:/s/ContratacinSPI-2022/IgDe_qj6Du4aSp81_KzsoInfAVGt9_ufG0DCrreiMX-HBMs?e=sJ93BG
</t>
    </r>
  </si>
  <si>
    <r>
      <rPr>
        <b/>
        <sz val="11"/>
        <color rgb="FF000000"/>
        <rFont val="Arial"/>
        <family val="2"/>
      </rPr>
      <t xml:space="preserve">Evidencias: 
</t>
    </r>
    <r>
      <rPr>
        <sz val="11"/>
        <color rgb="FF000000"/>
        <rFont val="Arial"/>
        <family val="2"/>
      </rPr>
      <t xml:space="preserve">01. Tablero de consulta de atenciones en Power BI. 
02. Código ETL 
03. Manual de Uso del Power Bi.
04. Grabación del tutorial explicativo de Power Bi.
05. Tutorial para el micrositio.
</t>
    </r>
    <r>
      <rPr>
        <sz val="11"/>
        <color rgb="FF0000FF"/>
        <rFont val="Arial"/>
        <family val="2"/>
      </rPr>
      <t xml:space="preserve">
</t>
    </r>
    <r>
      <rPr>
        <b/>
        <sz val="11"/>
        <color rgb="FF000000"/>
        <rFont val="Arial"/>
        <family val="2"/>
      </rPr>
      <t xml:space="preserve">Repositorio:
</t>
    </r>
    <r>
      <rPr>
        <u/>
        <sz val="11"/>
        <color rgb="FF0000FF"/>
        <rFont val="Arial"/>
        <family val="2"/>
      </rPr>
      <t>https://secretariadistritald.sharepoint.com/:f:/s/ContratacinSPI-2022/IgBbsBQlNqQ9S489F3KcdG_KAb8xvNxkK7MYo8wk-xfJC_o?e=RLyFJi</t>
    </r>
  </si>
  <si>
    <r>
      <t xml:space="preserve">Durante el mes de marzo se produjeron los siguientes documentos:
1. Boletín de feminicidios corte 28 de febrero de 2026
2. Reporte de atenciones SDMujer-Simisional corte febrero de 2026
3. Boletines de infocuidado </t>
    </r>
    <r>
      <rPr>
        <b/>
        <sz val="13"/>
        <color theme="1"/>
        <rFont val="Arial"/>
        <family val="2"/>
      </rPr>
      <t>consolidados</t>
    </r>
    <r>
      <rPr>
        <sz val="13"/>
        <color theme="1"/>
        <rFont val="Arial"/>
        <family val="2"/>
      </rPr>
      <t xml:space="preserve"> cortes actualizados y ajustados 31 de diciembre de 2025 y 30 de noviembre de 2025.</t>
    </r>
  </si>
  <si>
    <t>Durante el mes de Marzo se publicaron los siguientes boletines y documentos de resultados en la página web del OMEG: 
a. Reporte InfoCuidado Del 1 de noviembre de 2020 a 30 de noviembre de 2025
https://www.sdmujer.gov.co/sites/default/files/doc-omeg/Consolidado_ReporteInfoCuidado_Noviembre_2025.pdf
b. Reporte InfoCuidado Del 1 de noviembre de 2020 a 31 de diciembre de 2025 
https://www.sdmujer.gov.co/sites/default/files/doc-omeg/Consolidado_ReporteInfoCuidado_Diciembre_2025.pdf
c. Infografía de antenciones a las PRASP 2025
https://sdmujer.gov.co/sites/default/files/doc-omeg/infografia_ASP_130326.pdf
d. Boletín No15 Feminicidios y Otras Violencias Marzo 2026
https://sdmujer.gov.co/sites/default/files/doc-omeg/Ficha_Feminicidio_Marzo_260326.pdf
e. Reporte de Atenciones Secretaría Distrital de la Mujer. Del 1 de enero a 28 de Febrero de 2026
https://sdmujer.gov.co/sites/default/files/doc-omeg/FICHA_FEBRERO%202026_2026-03-10.pdf</t>
  </si>
  <si>
    <r>
      <t xml:space="preserve">Durante el mes de Marzo, se realizó la actualización de los tableros del visualizador de datos del Observatorio de Mujeres y Equidad de Género de Bogotá (OMEG), y se actualiza la visualización de documentos con datos estadísticos de  interés para la ciudadanía a corte de </t>
    </r>
    <r>
      <rPr>
        <b/>
        <sz val="13"/>
        <color theme="1"/>
        <rFont val="Arial"/>
        <family val="2"/>
      </rPr>
      <t>Febrero 2026.</t>
    </r>
    <r>
      <rPr>
        <sz val="13"/>
        <color theme="1"/>
        <rFont val="Arial"/>
        <family val="2"/>
      </rPr>
      <t xml:space="preserve">
(visualizador infocuidado y cargue)
Durante el mes de marzo, se apoyó el suministro y consolidación de información técnica como insumo para los instrumentos de planeación institucional, al igual que se desarrolló el cronograma de actividades para el presente año, orientado en el marco del proyecto de inversión 8181. Estas actividades se enfocaron en documentar los avances del ecosistema tecnológico del sistema de InfoCuidado, particularmente en la evolución de la arquitectura del sistema, la estabilización del visualizador.
En este sentido, se reportaron avances relacionados con la finalización de procesos de volcado y mejora en la consistencia de los datos del visualizador, incluyendo la validación de diferencias entre entornos y la actualización de tableros de personas y atenciones, así como ajustes en modelos semánticos y estructuras de datos que garantizan la calidad de la información publicada.
Adicionalmente, se integraron dentro de los insumos de planeación los avances en la definición e implementación de la arquitectura del Sistema de Cargue, destacando la estructuración basada en el modelo C4, la definición de componentes tecnológicos (Next.js, FastAPI, PostgreSQL y Azure Blob Storage) y el inicio de la implementación de infraestructura en Azure mediante contenedores Docker en una máquina virtual adecuada.</t>
    </r>
  </si>
  <si>
    <t xml:space="preserve">Durante el mes de marzo de realizó el levantamiento de datos abiertos con 37 conjuntos registrados para articular su gestión, procesamiento y publicación de acuerdo a los nuevos lineamientos con el fin de fortalecer la gestión de los mismos en la entidad. </t>
  </si>
  <si>
    <r>
      <rPr>
        <sz val="13"/>
        <color rgb="FF000000"/>
        <rFont val="Calibri"/>
        <family val="2"/>
      </rPr>
      <t xml:space="preserve">01. Ficha_Feminicidio_Marzo_260326.PDF
02. FICHA_FEBRERO 2026_2026-03-10.pdf
03. Consolidado_ReporteInfoCuidado_Noviembre_2025.pdf; Consolidado_ReporteInfoCuidado_Diciembre_2025
</t>
    </r>
    <r>
      <rPr>
        <u/>
        <sz val="13"/>
        <color rgb="FF0000FF"/>
        <rFont val="Calibri"/>
        <family val="2"/>
      </rPr>
      <t xml:space="preserve">
</t>
    </r>
    <r>
      <rPr>
        <b/>
        <sz val="13"/>
        <color rgb="FF0D0D0D"/>
        <rFont val="Calibri"/>
        <family val="2"/>
      </rPr>
      <t xml:space="preserve">Repositorio: 
</t>
    </r>
    <r>
      <rPr>
        <u/>
        <sz val="13"/>
        <color rgb="FF0000FF"/>
        <rFont val="Calibri"/>
        <family val="2"/>
      </rPr>
      <t>https://secretariadistritald.sharepoint.com/:f:/s/ContratacinSPI-2022/IgA1zT-4cGdUTqWs_3vH9AdsAcIbsMKDuk_h4whOBGksAHk?e=w78JsC</t>
    </r>
  </si>
  <si>
    <r>
      <rPr>
        <sz val="13"/>
        <color rgb="FF000000"/>
        <rFont val="Calibri"/>
        <family val="2"/>
      </rPr>
      <t xml:space="preserve">1. Matriz de publicaciones en Excel con la relación de lo publicado a la fecha. 
</t>
    </r>
    <r>
      <rPr>
        <b/>
        <sz val="13"/>
        <color rgb="FF000000"/>
        <rFont val="Calibri"/>
        <family val="2"/>
      </rPr>
      <t xml:space="preserve">Repositorio:
</t>
    </r>
    <r>
      <rPr>
        <u/>
        <sz val="13"/>
        <color rgb="FF0000FF"/>
        <rFont val="Calibri"/>
        <family val="2"/>
      </rPr>
      <t>https://secretariadistritald.sharepoint.com/:f:/s/ContratacinSPI-2022/IgC0mvHm4fROQJdeoG0_TOSwAVc48itb8rKdtwfi51p0WsM?e=xVVYNQ</t>
    </r>
  </si>
  <si>
    <r>
      <rPr>
        <sz val="13"/>
        <color rgb="FF000000"/>
        <rFont val="Calibri"/>
        <family val="2"/>
      </rPr>
      <t xml:space="preserve">01. Arquitectura de cargue C4 en su primera versión. 
02. Actualización Visualizador OMEG. 
03. Actualizacion visualizador infocuidado. 
</t>
    </r>
    <r>
      <rPr>
        <b/>
        <sz val="13"/>
        <color rgb="FF000000"/>
        <rFont val="Calibri"/>
        <family val="2"/>
      </rPr>
      <t xml:space="preserve">Repositorio: 
</t>
    </r>
    <r>
      <rPr>
        <u/>
        <sz val="13"/>
        <color rgb="FF0000FF"/>
        <rFont val="Calibri"/>
        <family val="2"/>
      </rPr>
      <t>https://secretariadistritald.sharepoint.com/:f:/s/ContratacinSPI-2022/IgARYPGHRRl5RKL7gTyDrUaFAdTtXdRZPf_2FjpazDUSm3M?e=l91v9h</t>
    </r>
  </si>
  <si>
    <r>
      <t xml:space="preserve">01. Inventario de datos abiertos 2026:
</t>
    </r>
    <r>
      <rPr>
        <b/>
        <u/>
        <sz val="13"/>
        <color rgb="FF0D0D0D"/>
        <rFont val="Calibri"/>
        <family val="2"/>
        <scheme val="minor"/>
      </rPr>
      <t xml:space="preserve">Repositorio:
</t>
    </r>
    <r>
      <rPr>
        <u/>
        <sz val="13"/>
        <color rgb="FF4F81BD"/>
        <rFont val="Calibri"/>
        <family val="2"/>
        <scheme val="minor"/>
      </rPr>
      <t>https://secretariadistritald.sharepoint.com/:f:/s/ContratacinSPI-2022/IgDK-2FbeMyTT4KZv-oO5iXCAe1HsCZhU8AxJFShFcWE_hY?e=Hbk6VT</t>
    </r>
  </si>
  <si>
    <r>
      <rPr>
        <sz val="13"/>
        <color rgb="FF000000"/>
        <rFont val="Arial"/>
        <family val="2"/>
      </rPr>
      <t xml:space="preserve">Durante el mes de abril se produjeron los siguientes documentos:
1. Boletín de feminicidios corte 31 de marzo de 2026
2. Reporte de atenciones SDMujer-Simisional corte marzo de 2026
3. Boletines de infocuidado consolidados cortes actualizados y </t>
    </r>
    <r>
      <rPr>
        <b/>
        <sz val="13"/>
        <color rgb="FF000000"/>
        <rFont val="Arial"/>
        <family val="2"/>
      </rPr>
      <t>ajustados</t>
    </r>
    <r>
      <rPr>
        <sz val="13"/>
        <color rgb="FF000000"/>
        <rFont val="Arial"/>
        <family val="2"/>
      </rPr>
      <t xml:space="preserve"> 31 de enero de 2026 y 28 de febrero de 2026.</t>
    </r>
  </si>
  <si>
    <t>Durante el mes de Abril se publicaron los siguientes boletines y documentos de resultados en la página web del OMEG: 
a. Reporte InfoCuidado del 1 de noviembre de 2020 a 31 de enero de 2026
https://sdmujer.gov.co/sites/default/files/doc-omeg/Consolidado_ReporteInfoCuidado_Enero2026.pdf
b. Reporte InfoCuidado del 1 de noviembre de 2020 a 28 de febrero de 2026 
https://sdmujer.gov.co/sites/default/files/doc-omeg/Consolidado_ReporteInfoCuidado_Febrero2026.pdf
c. Boletín No.16 Feminicidios y Otras Violencias Abril 2026
https://sdmujer.gov.co/sites/default/files/doc-omeg/Ficha_Feminicidio_Abril_280426_0.pdf
d. Reporte de Atenciones Secretaría Distrital de la Mujer. Del 1 de enero al 31 de marzo 2026
https://sdmujer.gov.co/sites/default/files/doc-omeg/FICHA_MARZO%202026_2026-03-01.pdf</t>
  </si>
  <si>
    <t>Durante el mes de Abril, se realizó la actualización de los tableros del visualizador de datos del Observatorio de Mujeres y Equidad de Género de Bogotá (OMEG), y se actualiza la visualización de documentos con datos estadísticos de  interés para la ciudadanía a corte de marzo 2026.
Durante el mes de abril de 2026 se realizaron actividades asociadas al volcado de datos del archivo consolidado con corte al 28 de febrero de 2026, así como procesos de sincronización y actualización de la base de datos y tableros del Sistema de Información de Cuidado (InfoCuidado). Adicionalmente, se avanzó en el mejoramiento del proceso de volcado de información de Dalberg y su relación con los datos consolidados del sistema, incluyendo validaciones de información, actualización de labels y verificación de datos en ambientes de prueba y producción.
Asimismo, se avanzó en el montaje de la plataforma base del Sistema de Cargue, incluyendo la configuración inicial de infraestructura en Azure, instalación de Docker y definición de procesos base de CI/CD mediante Azure DevOps. De igual forma, se apoyó la elaboración de la guía técnica de montaje y configuración de la plataforma del sistema de cargue, y se desplegó un desarrollo de prueba automatizado como parte del proceso de documentación técnica y estandarización del entorno de despliegue.</t>
  </si>
  <si>
    <t xml:space="preserve">Durante el mes de abril se revisó el catálago de objetos geográficos, en su versión 16.0 y el diccionario de  datos en su versión 12.0. En el marco de la política geoespacial de Bogotá y el cumplimiento de los estándares geográficos. </t>
  </si>
  <si>
    <t>Evidencias: 
01. Ficha_Feminicidio_Abril_280426
02. FICHA_MARZO 2026_2026-03-01
03. Consolidado_ReporteInfoCuidado_Enero2026
04. Consolidado_ReporteInfoCuidado_Febrero2026
Repositorio: 
https://secretariadistritald.sharepoint.com/:f:/s/ContratacinSPI-2022/IgCVX_QxRz0GRbHZItspVfdXAUOqf0u32ppgDqmZI9p6w2U?e=EM9efa</t>
  </si>
  <si>
    <t>Evidencia:
01. MATRIZ DE INVENTARIO DE PUBLICACIONES OMEG_2026-Corte de abril
Repositorio: 
https://secretariadistritald.sharepoint.com/:f:/s/ContratacinSPI-2022/IgBVJMrlidqcSIWc-aXMsAMUAaLRcSnYN8v_pHIO1ydqZX4?e=DODVKX</t>
  </si>
  <si>
    <t>01. Actualización OMEG a Marzo de 2026.
02. Informe de creación deplataforma develop 28_04_2026
03. Informe actualización Infocuidado
Repositorio:
https://secretariadistritald.sharepoint.com/:f:/s/ContratacinSPI-2022/IgAJ8jTVJJN3Roa-C1of6PTQAQmJNCK18zM0_wDiY6ZTtTU?e=SrV7Wl</t>
  </si>
  <si>
    <t>01. CatalogoObjetosSDMujer
02. DiccionarioDatosSDMujer
Repositorio: https://secretariadistritald.sharepoint.com/:f:/s/ContratacinSPI-2022/IgCK7a9Fz-qURqx7Z52alqcBATKGuDFbQlqyhby1s3sN4y4?e=Xe8JUx</t>
  </si>
  <si>
    <t>Durante el mes de mayo se produjeron los siguientes documentos:
1. Boletín de feminicidios corte 30 de abril de 2026
2. Reporte de atenciones SDMujer-Simisional corte abril de 2026
El reporte de atenciones de Infocuidado se publicará en el momento que se consoliden los datos de marzo dado que algunas de las entidades que alimentan el sistema no enviaron la información de forma oportuna. Se espera la publicación para la primera quincena de junio.</t>
  </si>
  <si>
    <t>Durante el mes de Mayo se publicaron los siguientes boletines y documentos de resultados en la página web del OMEG:
a. Reporte de Atenciones Secretaría Distrital de la Mujer. Del 1 de enero al 30 de abril 2026
https://sdmujer.gov.co/sites/default/files/doc-omeg/FICHA_ABRIL%202026_2026-05-10.pdf
b. Boletín No17 Feminicidios y Otras Violencias Mayo 2026
https://sdmujer.gov.co/sites/default/files/doc-omeg/Ficha_Feminicidio_Mayo_280526.pdf</t>
  </si>
  <si>
    <t>Durante el mes de Mayo, se realizó la actualización de los tableros del visualizador de datos del Observatorio de Mujeres y Equidad de Género de Bogotá (OMEG), y se actualiza la visualización de documentos con datos estadísticos de  interés para la ciudadanía a corte de abril 2026.
Por parte del visualizador de infocuidado y sistema de cargue,  para el mes de mayo, se realizaron tareas de desarrollo, despliegue y testeo inicial del API rest que va a soportar  las pruebas  iniciales del sistema de cargue que están planeadas para finales del mes de junio y principio del mes de julio con las entidades seleccionadas bajo la planeación de pruebas.</t>
  </si>
  <si>
    <t>Se realizó el desarrollo y la actualización del visor de uso interno de atenciones de la SDMujer en la herramienta Power Bi. Este tablero presenta la información de los servicios de atención brindados por la Secretaría Distrital de la Mujer, entidad que lidera y coordina la política pública de mujeres y equidad de género y la Política Pública de Actividades Sexuales Pagadas en el Distrito Capital.</t>
  </si>
  <si>
    <t>Evidencias:
01. Ficha_Feminicidio.pdf
02. FICHA de atenciones.
Evidencias: https://secretariadistritald.sharepoint.com/:f:/s/ContratacinSPI-2022/IgB91FjM7xeEQITtLWXmH2ujATUBNcYJzo4Rvvu8p7SHNIA?e=S84YVE</t>
  </si>
  <si>
    <t>Evidencias: 
Bitácora de publicaciones actualizada al mes de mayo.
Respositorio: https://secretariadistritald.sharepoint.com/:f:/s/ContratacinSPI-2022/IgCo-q3ZruRAS7poKFS0C75GARsWq2kDJfUGwP_8IR8Zn7A?e=yDjgBK</t>
  </si>
  <si>
    <t>Evidencias: 
01. Visualizador OMEG Mayo, evidencias de la actualización. 
02. Informe migración de sistema de cargue y aplicativo para pruebas mayo 2026
Repositorio: https://secretariadistritald.sharepoint.com/:f:/s/ContratacinSPI-2022/IgBJvELQAQ28RZ83g5ch9GvyAVL8z0uOxxTJWYHxLlLAwzU?e=FL8Ddh</t>
  </si>
  <si>
    <t>Evidencia: 
01. Informe de actualización mensual del visor de atenciones SDMujer a corte de abril de 2026
02. Visor de uso interno de atenciones.
Repositorio: https://secretariadistritald.sharepoint.com/:f:/s/ContratacinSPI-2022/IgCiTWQf91hxRIG8U0SaAfKNAV6yLdTsVEQdVogXS-E3zL4?e=pEKt7x</t>
  </si>
  <si>
    <t xml:space="preserve">Durante el mes de mayo se produjeron los siguientes documentos:
1. Boletín de feminicidios corte 31 de mayo 2026
2. Reporte de atenciones SDMujer-Simisional corte mayo de 2026
3. Reporte de atenciones Infocuidado corte marzo de 2026
4. Reporte de atenciones Infocuidado corte abril de 2026
</t>
  </si>
  <si>
    <t>Durante el mes de Junio se publicaron los siguientes boletines y documentos de resultados en la página web del OMEG:
a. Folleto de la investigación sobre violencia sexual en el sistema TRANSMILENIO S.A.  en Bogotá
https://sdmujer.gov.co/sites/default/files/doc-omeg/Folleto%20Violencia%20sexual%20en%20Transmilenio_C.pdf
b.Reporte de Atenciones Secretaría Distrital de la Mujer. Del 1 de enero al 31 de mayo 2026
https://sdmujer.gov.co/sites/default/files/doc-omeg/FichaMayo2026.pdf 
c. Reporte InfoCuidado del 1 de noviembre de 2020 a 31 de marzo de 2026
https://sdmujer.gov.co/sites/default/files/doc-omeg/3.%20Consolidado_ReporteInfoCuidado_Marzo2026.pdf
d. Reporte InfoCuidado del 1 de noviembre de 2020 a 30 de abril de 2026
https://sdmujer.gov.co/sites/default/files/doc-omeg/4.%20Consolidado_ReporteInfoCuidado_Abril2026.pdf
e. Boletín No18 Feminicidios y Otras Violencias Junio 2026
https://sdmujer.gov.co/sites/default/files/doc-omeg/Ficha_Feminicidio_Junio_260626%20VF.pdf</t>
  </si>
  <si>
    <t xml:space="preserve">Durante el mes de Junio, se realizó la actualización de los tableros del visualizador de datos del Observatorio de Mujeres y Equidad de Género de Bogotá (OMEG), y se actualiza la visualización de documentos con datos estadísticos de  interés para la ciudadanía a corte de mayo 2026.
Por parte de visualizador de infocuidado, se realizo el volcado de datos con corte al mes de abril, ademas de la actualización de enlace a los  reportes mensuales de infocuidado, por otro lado se realizo el desarrollo y conexión con el front del sistema de cargue base, orientado a realizar las pruebas del sistema con las entidades seleccionadas para el comezar con los test orientados al afinamiento de la herramienta. 
</t>
  </si>
  <si>
    <t>Durante junio se avanzó en la construcción y consolidación del Boletín interactivo EMEG 2025, logrando la implementación de la mayor parte de la estructura funcional y visual del aplicativo. Entre los principales avances se encuentran:
1) Construcción de las principales diferentes pantallas del tablero de acuerdo con el diseño definido, incluyendo la organización de los elementos visuales y la navegación entre secciones;
2) Retroalimentación de la coordinación del OMEG identificando ajustes al diseño del tablero para optimizar el uso del espacio disponible, mejorar la legibilidad de los resultados y evitar desplazamientos innecesarios (scroll) dentro de las páginas.
Adicional, se realizó la actualización del visor de uso interno de atenciones de la SDMujer en la herramienta Power Bi a 31 de mayo de 2026. Este tablero presenta la información de los servicios de atención brindados por la Secretaría Distrital de la Mujer, entidad que lidera y coordina la política pública de mujeres y equidad de género y la Política Pública de Actividades Sexuales Pagadas en el Distrito Capital.</t>
  </si>
  <si>
    <r>
      <rPr>
        <sz val="11"/>
        <color rgb="FF000000"/>
        <rFont val="Calibri"/>
        <family val="2"/>
      </rPr>
      <t xml:space="preserve">Evidencias:
01. Ficha_Feminicidio_Junio_250626 1.pdf
02. FichaMayo2026.pdf
03. Consolidado_ReporteInfoCuidado_Marzo2026.pdf
04. Consolidado_ReporteInfoCuidado_Abril2026.pdf
</t>
    </r>
    <r>
      <rPr>
        <u/>
        <sz val="11"/>
        <color rgb="FF0000FF"/>
        <rFont val="Calibri"/>
        <family val="2"/>
      </rPr>
      <t xml:space="preserve">
https://secretariadistritald.sharepoint.com/:f:/s/ContratacinSPI-2022/IgB1zXX33VJeSKTf0vYlcy3aARywLyiaypaVBnbbBrCfX1w?e=vQCuIE</t>
    </r>
  </si>
  <si>
    <r>
      <rPr>
        <sz val="11"/>
        <color rgb="FF000000"/>
        <rFont val="Calibri"/>
        <family val="2"/>
      </rPr>
      <t xml:space="preserve">Evidencia: 
Matriz de publicaciones en excel con la relación de cada enlace publicado.
Rspositorio: </t>
    </r>
    <r>
      <rPr>
        <u/>
        <sz val="11"/>
        <color rgb="FF0000FF"/>
        <rFont val="Calibri"/>
        <family val="2"/>
      </rPr>
      <t>https://secretariadistritald.sharepoint.com/:f:/s/ContratacinSPI-2022/IgAo4VH6TTmQRJo2oaAAOCGuAS9fLokIkFD-plYbF-mef6A?e=PyB3zk</t>
    </r>
  </si>
  <si>
    <r>
      <rPr>
        <sz val="11"/>
        <color rgb="FF000000"/>
        <rFont val="Calibri"/>
        <family val="2"/>
      </rPr>
      <t xml:space="preserve">Evidencia: 
Informe de Actualización de tableros del visualizador de datos del micrositio Observatorio de Mujeres y Equidad de Género de Bogotá (OMEG) al último corte disponible. 
Informe de sistema de cargue y visualizador de infocuidado corte abril de 2026
documentos 30_06_2026_inf_creacion_plataforma_cargue.pdf, 30_06_2026_inf_volcado_visualizador.pdf
</t>
    </r>
    <r>
      <rPr>
        <u/>
        <sz val="11"/>
        <color rgb="FF0000FF"/>
        <rFont val="Calibri"/>
        <family val="2"/>
      </rPr>
      <t xml:space="preserve">
Repositorio: https://secretariadistritald.sharepoint.com/:f:/s/ContratacinSPI-2022/IgA-YPWzx_RGQ51VS-WjoDpuAQ_V-xQ6c74_XnEz2YuHUC4?e=RD7wsg</t>
    </r>
  </si>
  <si>
    <r>
      <rPr>
        <sz val="11"/>
        <color rgb="FF000000"/>
        <rFont val="Calibri"/>
        <family val="2"/>
      </rPr>
      <t>Evidencias: 
01. Boletín EMEG Iteración Paz y convivencia con Equidad
02. Ajustes requeridos al Boletín interactivo EMEG 2025
03. informe de actualización a 31 de mayo de 2026.
Repositorio</t>
    </r>
    <r>
      <rPr>
        <u/>
        <sz val="11"/>
        <color rgb="FF000000"/>
        <rFont val="Calibri"/>
        <family val="2"/>
      </rPr>
      <t>:</t>
    </r>
    <r>
      <rPr>
        <u/>
        <sz val="11"/>
        <color rgb="FF0000FF"/>
        <rFont val="Calibri"/>
        <family val="2"/>
      </rPr>
      <t xml:space="preserve"> https://secretariadistritald.sharepoint.com/:f:/s/ContratacinSPI-2022/IgBgYDCq-V_BSIz8RuykXewLARnSHRaQ6ghXNtbdmIf_4xw?e=68laGq</t>
    </r>
  </si>
  <si>
    <t>ACUMULADO</t>
  </si>
  <si>
    <t>Elaborar 16 estudios y/o investigaciones con información sobre la situación de derechos de las mujeres con enfoque de género y diferencial</t>
  </si>
  <si>
    <t>Documentos de Investigación</t>
  </si>
  <si>
    <t>Numero de estudios y/o investigaciones con información sobre la situación de derechos de las mujeres con enfoque de género y diferencial elaborados</t>
  </si>
  <si>
    <t xml:space="preserve">No se presentan avances de acuerdo con la programación. </t>
  </si>
  <si>
    <t xml:space="preserve">Durante el mes de febrero se registraron avances en distintos procesos de investigación, evaluación y divulgación liderados o acompañados por el equipo del Observatorio, orientados a fortalecer la producción de conocimiento y la toma de decisiones en la entidad.Respecto a las investigaciones en curso, se presentaron avances diferenciados:
• Brecha Digital de Género en articulación con los Centros de Inclusión Digital: se avanzó en la redacción del documento de diseño de investigación, el cual incluye la presentación general del estudio, la justificación, el planteamiento del problema, las preguntas y objetivos de investigación, el marco conceptual, la metodología y consideraciones éticas, así como los productos esperados, cronograma, articulaciones y bibliografía. De igual manera, se elaboró una presentación con los elementos centrales del diseño de investigación, compartida para revisión interna. Adicionalmente, se realizaron tres reuniones de articulación con el equipo de los Centros de Inclusión Digital para identificar necesidades de información, socializar avances del diseño y definir aspectos operativos y presupuestales para la realización de grupos focales.
• Evaluación de la Política Pública de Actividades Sexuales Pagadas, se sostuvo una reunión con la Secretaría Distrital de Planeación en la que se presentó la propuesta de evaluación de esta política. En este espacio se contextualizó la política pública, se socializaron los insumos técnicos y las fuentes de información disponibles en la Secretaría Distrital de la Mujer y se expusieron los principales cuellos de botella identificados a partir de los informes anuales de ambas entidades. Como parte del proceso de alistamiento, también se desarrolló un espacio de trabajo con la líder de la estrategia Casa de Todas y la líder de la política, con el fin de precisar los registros administrativos existentes y el alcance de la información disponible para el proceso evaluativo.
• Levantamiento de la Encuesta de Cuidado y Uso del Tiempo en Bogotá 2026, durante febrero se finalizó la elaboración del anexo técnico requerido para adelantar el diseño muestral, el levantamiento y el procesamiento de la información de la operación estadística. Asimismo, se elaboró una proyección preliminar de los costos asociados a su implementación y se realizaron ajustes a la metodología de mesas de codiseño del cuestionario de la encuesta, orientada a fortalecer la participación y pertinencia del instrumento.
• Cuidado y prevención de violencias con la Universidad de Umea: durante el mes se avanzó en la retroalimentación de la propuesta de investigación desarrollada en articulación con la universidad, centrada en el análisis de la redistribución del trabajo de cuidado no remunerado y su impacto en la transformación cultural y la prevención de violencias.
• Parto digno, IVE y violencias ginecobstétricas: se avanzó en la consolidación de antecedentes de la investigación y en el desarrollo del diseño metodológico, mediante la elaboración de un documento de diseño, una presentación de la propuesta y la construcción de una rúbrica para la revisión de diseños de investigación.
Finalmente, en materia de divulgación y posicionamiento del Observatorio, durante febrero se realizaron acciones de preparación y articulación de los hitos del Observatorio con el plan de divulgación institucional. En este proceso se coordinó con el equipo interno la definición de productos y contenidos a socializar, con el objetivo de fortalecer su visibilizarían y acercamiento a la ciudadanía. Asimismo, se fortaleció la articulación con el equipo de comunicaciones para estructurar una estrategia de difusión de contenidos a través de distintos canales institucionales.
</t>
  </si>
  <si>
    <t>Durante el periodo reportado se registraron avances en los procesos de investigación, evaluación y producción de información liderados por el Observatorio. Se socializó la propuesta de evaluación de la Política Pública de Actividades Sexuales Pagadas y se adelantaron espacios de articulación para precisar fuentes de información y registros administrativos disponibles.
Asimismo, se finalizó el anexo técnico y la proyección preliminar de costos para la Encuesta de Cuidado y Uso del Tiempo Bogotá 2026, junto con ajustes a la metodología de codiseño del cuestionario. De igual manera, se avanzó en el diseño metodológico de las investigaciones sobre brecha digital de género, cuidado y prevención de violencias y parto digno, IVE y violencias ginecobstétricas.
Finalmente, se realizaron acciones de coordinación para la divulgación y posicionamiento de los productos del Observatorio en articulación con el equipo de comunicaciones.</t>
  </si>
  <si>
    <t>No se presentan retrasos</t>
  </si>
  <si>
    <t xml:space="preserve">
El avance en la preparación y el levantamiento de la Encuesta de Cuidado y Uso del Tiempo fortalece la generación de información estratégica sobre la distribución del trabajo de cuidado no remunerado en la ciudad, desde un enfoque de género y diferencial. Esta operación estadística permitirá contar con información actualizada y territorializada que contribuya a comprender las condiciones en que se desarrolla el cuidado y su relación con el ejercicio de los derechos de las mujeres.
De manera complementaria, el desarrollo de investigaciones y evaluaciones adelantadas por el Observatorio contribuye a ampliar la evidencia sobre distintas problemáticas que afectan a las mujeres, tales como brechas digitales de género, transformaciones culturales asociadas al cuidado, violencias ginecobstétricas y el seguimiento a políticas públicas específicas. En conjunto, estos procesos permiten identificar brechas y barreras, fortalecer la formulación y el seguimiento de políticas públicas, mejorar la toma de decisiones basada en evidencia y orientar de manera más eficiente la inversión de recursos públicos. Asimismo, promueven la transparencia institucional y facilitan el acceso a información relevante para la ciudadanía, la academia y otros actores interesados en la garantía de los derechos de las mujeres.</t>
  </si>
  <si>
    <t>Durante el mes de marzo se avanzó en la consolidación y análisis del estado de la política pública de ASP, mediante la revisión de informes sectoriales y la síntesis de sus principales avances, cumplimientos y rezagos por objetivo. Asimismo, se fortalecieron procesos técnicos clave como el ajuste del anexo técnico, la estimación de muestra y la estructuración documental de la Encuesta del Cuidado (ECUT). En paralelo, se impulsaron iniciativas de investigación en temas estratégicos como cuidado, prevención de violencias y salud ginecobstétrica, junto con la articulación con aliados internacionales. Finalmente, se robusteció la estrategia de divulgación del conocimiento, ampliando el alcance de los productos del OMEG y promoviendo su apropiación ciudadana en el evento de conmemoración del 8M.</t>
  </si>
  <si>
    <t>Se han consolidado avances significativos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cumplimientos y rezagos por objetivo de la PP en las vigencias pasadas.
Asimismo, se logró la finalización del anexo técnico, la estimación de muestra definitiva de la Encuesta de Cuidado y Uso del Tiempo Bogotá 2026, junto con ajustes metodológicos clave. En paralelo, se avanzó en el diseño y desarrollo de investigaciones sobre brecha digital de género, cuidado y prevención de violencias, y salud ginecobstétrica, incluyendo articulaciones internacionales.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</si>
  <si>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permiten fortalecer la toma de decisiones basada en evidencia, al contar con información más robusta, actualizada y articulada sobre las dinámicas de género en la ciudad. Asimismo, mejoran la calidad técnica de las políticas públicas y sus procesos de evaluación, optimizan la planeación de instrumentos estratégicos como la Encuesta de Cuidado y Uso del Tiempo, y promueven una mayor coordinación interinstitucional. De igual forma, el impulso a la investigación y la divulgación amplía el acceso al conocimiento, favorece su apropiación por parte de la ciudadanía y contribuye al diseño de acciones más efectivas para la garantía de derechos y la reducción de brechas de género.</t>
  </si>
  <si>
    <t>Durante el periodo reportado se registraron avances significativos en el desarrollo de estudios e investigaciones orientados a fortalecer la producción de información estratégica sobre la situación de derechos de las mujeres, con enfoque de género y diferencial.
En materia de evaluación, se consolidaron definiciones metodológicas para la evaluación de la PPASP, incluyendo la reconstrucción de la cadena de valor y la identificación de aspectos clave para el análisis de resultados, lo que fortalece las capacidades institucionales para el seguimiento y la toma de decisiones basadas en evidencia.
Asimismo, se avanzó en la consolidación técnica de la Encuesta del Cuidado y la ECUT, mediante el ajuste de instrumentos y documentos metodológicos que contribuirán a la generación de información especializada sobre las condiciones y dinámicas del cuidado desde un enfoque de género.
En relación con la investigación sobre brecha digital de género, se fortaleció el diseño analítico y metodológico a través de la construcción de indicadores e índices compuestos con enfoque de género e interseccional, así como la incorporación de información cualitativa sobre las experiencias de las mujeres frente al acceso y uso de tecnologías digitales.
Respecto a la investigación sobre violencias ginecobstétricas, se avanzó en la consolidación conceptual y metodológica del estudio, fortaleciendo las bases analíticas para abordar esta problemática desde una perspectiva de derechos de las mujeres.
De igual manera, se logró avanzar en la estructuración metodológica de un Working Paper desarrollado conjuntamente con la Universidad de Umeå, orientado al análisis de las relaciones entre cuidado, planificación urbana y prevención de violencias, incorporando herramientas innovadoras para el análisis de información.
Finalmente, se fortalecieron las acciones de divulgación de productos e investigaciones del OMEG, ampliando la circulación de información estratégica sobre derechos de las mujeres y trabajo digno para distintos públicos institucionales y ciudadanos.</t>
  </si>
  <si>
    <t>Durante el periodo acumulado se consolidaron avances en el desarrollo de estudios, investigaciones y procesos de evaluación orientados a fortalecer la generación de información estratégica sobre la situación de derechos de las mujeres con enfoque de género y diferencial.
Se fortalecieron las bases metodológicas para la evaluación de la Política Pública de Actividades Sexuales Pagadas (PPASP), avanzando en la definición de criterios de análisis para el seguimiento de resultados y la identificación de retos de implementación de la política pública.
Asimismo, se consolidaron avances técnicos y administrativos para la Encuesta de Cuidado y Uso del Tiempo Bogotá 2026, contribuyendo a la producción de información especializada sobre trabajo de cuidado, usos del tiempo y desigualdades de género en la ciudad.
De igual manera, se avanzó en el desarrollo de investigaciones estratégicas sobre brecha digital de género, violencias ginecobstétricas y relaciones entre cuidado, entorno urbano y prevención de violencias, fortaleciendo herramientas analíticas e insumos para la comprensión de estas problemáticas desde enfoques de género e interseccionalidad.
Adicionalmente, se fortalecieron procesos de articulación académica y producción de conocimiento aplicado, así como las estrategias de divulgación de información estratégica del OMEG, ampliando la circulación de evidencia sobre derechos de las mujeres y contribuyendo al fortalecimiento de la toma de decisiones institucionales.</t>
  </si>
  <si>
    <t>El proyecto ha permitido fortalecer los procesos de evaluación, investigación y producción de información estratégica para la toma de decisiones basada en evidencia, mediante la consolidación de herramientas metodológicas, indicadores e instrumentos técnicos con enfoque de género e interseccionalidad. Asimismo, ha contribuido a mejorar el análisis de problemáticas relacionadas con cuidado, violencias, salud ginecobstétrica y brecha digital de género, facilitando la generación de insumos para el diseño y seguimiento de políticas públicas más pertinentes y focalizadas. De igual forma, las articulaciones académicas e institucionales y las estrategias de divulgación implementadas han ampliado el alcance y apropiación social del conocimiento producido, fortaleciendo las capacidades institucionales y el acceso ciudadanía a información relevante sobre los derechos de las mujeres.</t>
  </si>
  <si>
    <t>Durante el mes de mayo se avanzó en el fortalecimiento de la Política Pública de Actividades Sexuales Pagadas (PPASP) mediante ajustes a la reconstrucción de su cadena de valor y la elaboración del diseño de evaluación institucional. Este diseño se estructuró a partir de cinco preguntas orientadoras derivadas de la guía institucional de evaluación, incorporando un enfoque metodológico basado en derechos, género y diferencial, con énfasis en las dinámicas institucionales, territoriales y de articulación que inciden en la implementación de la política.
En el componente de información y medición, se consolidaron dos productos clave para la Encuesta de Cuidado y Uso del Tiempo 2026: el cuestionario ajustado para la caracterización territorial del trabajo de cuidado no remunerado en Bogotá y el documento técnico de actualización y fortalecimiento metodológico y territorial del instrumento.
Respecto a los procesos de investigación, se registraron avances en tres estudios estratégicos. En la investigación sobre cuidado y prevención de violencias, desarrollada en alianza con la Universidad UMEA, se avanzó en el diseño metodológico, la elaboración de instrumentos para entrevistas y grupos focales, y la definición del cronograma de trabajo. En la investigación sobre parto digno y violencia ginecobstétrica se progresó en la construcción del marco teórico y en el procesamiento cuantitativo de los microdatos de la Encuesta Nacional de Demografía y Salud 2025. Por su parte, la investigación sobre brecha digital culminó la organización, sistematización y codificación de información cualitativa mediante NVivo, incluyendo grupos focales, relatos, mapas digitales y transcripciones, además de la construcción de una matriz de caracterización de participantes. Asimismo, se ajustaron indicadores de acceso, se analizaron resultados preliminares y se desarrolló un índice sintético de acceso a las TIC en Bogotá.
En materia de divulgación y apropiación social del conocimiento, el Observatorio de Mujeres y Equidad de Género articuló acciones con el área de comunicaciones para ampliar el alcance de sus productos y fortalecer el acceso a la información. Entre los contenidos difundidos se encuentran el boletín de feminicidios, cifras sobre los servicios de las Casas de Igualdad de Oportunidades para las Mujeres (CIOM), la investigación sobre mujeres raizales y la investigación sobre violencia sexual en el transporte público. Adicionalmente, se realizó la socialización presencial de la investigación sobre mujeres rurales y campesinas en la Unidad Local de Desarrollo Rural de Ciudad Bolívar. Todas las acciones fueron registradas y monitoreadas mediante la matriz de divulgación del Observatorio, fortaleciendo la trazabilidad y el seguimiento de las estrategias de difusión.</t>
  </si>
  <si>
    <t>Se fortalecieron los procesos de generación, análisis y divulgación de información estratégica para la garantía de los derechos de las mujeres en Bogotá. Se avanzó en la evaluación de la Política Pública de Actividades Sexuales Pagadas (PPASP) mediante el ajuste de su cadena de valor y el diseño metodológico de evaluación con enfoques de derechos, género y diferencial.
Asimismo, se consolidaron avances técnicos y metodológicos para la Encuesta de Cuidado y Uso del Tiempo Bogotá 2026, incluyendo la actualización de instrumentos y la preparación de insumos para la caracterización territorial del trabajo de cuidado no remunerado.
En investigación, se fortaleció la producción de conocimiento sobre brecha digital de género, violencias ginecobstétricas y la relación entre cuidado y prevención de violencias, mediante el desarrollo de marcos conceptuales, instrumentos metodológicos, procesamiento de información cuantitativa y cualitativa, y construcción de indicadores para el análisis de desigualdades de género.
Finalmente, se fortalecieron las acciones de divulgación y apropiación social del conocimiento a través de la difusión de investigaciones, boletines e información estratégica del Observatorio de Mujeres y Equidad de Género (OMEG), ampliando el acceso a evidencia para la toma de decisiones institucionales y territoriales.</t>
  </si>
  <si>
    <t>Se reporta un avance del 0,05. Aunque las investigaciones presentan progresos a nivel individual, en conjunto aún se encuentran en etapa de desarrollo. A partir del mes de agosto se iniciará la fase de finalización y publicación de los resultados completos, con el fin de ponerlos a disposición de la ciudadanía.</t>
  </si>
  <si>
    <t>Las investigaciones fortalecen la generación de evidencia para la toma de decisiones institucionales, aportando insumos para el diseño, seguimiento y mejora de políticas y acciones orientadas a la garantía de los derechos de las mujeres y la reducción de brechas de género en Bogotá.</t>
  </si>
  <si>
    <t>Se avanzó en los ajustes al diseño de la evaluación institucional de la Política Pública de Actividades Sexuales Pagadas (PPASP), se adelantó el diseño de la versión para publicación del cuestionario de la Encuesta de Cuidado y Uso del Tiempo en Bogotá, y se registraron avances en investigaciones sobre cuidado y prevención de violencias, parto digno y violencia ginecobstétrica, y brecha digital en Bogotá, mediante la elaboración de instrumentos, levantamiento de información, análisis de hallazgos y espacios de retroalimentación técnica.
Adicionalmente, se fortalecieron las acciones de divulgación y apropiación del conocimiento mediante la articulación con el área de comunicaciones de la entidad, la socialización de productos como el boletín de feminicidios, investigaciones del OMEG y herramientas de formación, así como la presentación del sitio web del Observatorio a equipos internos. Estas acciones contribuyeron a ampliar el acceso a la información generada, fortalecer la gestión del conocimiento y mejorar la trazabilidad de los productos desarrollados.</t>
  </si>
  <si>
    <t>Durante el periodo acumulado se fortalecieron los procesos de generación, análisis y divulgación de información estratégica para la garantía de los derechos de las mujeres en Bogotá. Se avanzó en la evaluación de la Política Pública de Actividades Sexuales Pagadas (PPASP), mediante ajustes metodológicos y de la cadena de valor con enfoques de derechos, género y diferencial; así como en la consolidación de la Encuesta de Cuidado y Uso del Tiempo Bogotá 2026, con la actualización de instrumentos e insumos para la caracterización del trabajo de cuidado no remunerado.
Asimismo, se fortaleció la producción de conocimiento mediante el desarrollo de investigaciones sobre brecha digital de género, violencias ginecobstétricas y cuidado y prevención de violencias, a través de la construcción de marcos conceptuales, instrumentos metodológicos, análisis de información e indicadores. De igual manera, se impulsaron acciones de divulgación y apropiación social del conocimiento del Observatorio de Mujeres y Equidad de Género (OMEG), mediante la difusión de investigaciones, boletines y herramientas de información que aportan a la toma de decisiones institucionales y territoriales.</t>
  </si>
  <si>
    <t>Se reporta un avance del 0,05. Aunque las investigaciones presentan progresos a nivel individual, en conjunto aún se encuentran en etapa de desarrollo. Por lo que desde el mes de julio se realizarán reuniones de seguimiento para hacer seguimiento a cada investigación y cumplir con la programación inicialmente planteada.
A partir del mes de agosto se iniciará la fase de finalización y publicación de los resultados completos, con el fin de ponerlos a disposición de la ciudadanía.
Durante el mes de julio se realizará la terminación de la tarea No. 2, y se generará una nueva tarea con el Estudio sobre la situación de los derechos de las mujeres a nivel distrital y por localidad: análisis 2021 y 2025.</t>
  </si>
  <si>
    <t>Los avances desarrollados fortalecieron la disponibilidad de evidencia técnica para la formulación, seguimiento y evaluación de políticas públicas con enfoque de género y diferencial, contribuyendo a una mejor comprensión de las brechas y problemáticas que afectan a las mujeres en Bogotá. Asimismo, se promovió el acceso y apropiación de información estratégica para la toma de decisiones institucionales y territoriales.</t>
  </si>
  <si>
    <t>1.  Producir y publicar un documento de Evaluación intermedia de la Política Pública de Actividades Sexuales Pagadas con enfoque de género y diferencial</t>
  </si>
  <si>
    <t xml:space="preserve">
2. Realizar el levantamiento y la documentación estadística del estudio de la Encuesta de Cuidado y Uso del Tiempo 2026.</t>
  </si>
  <si>
    <t>3. Producir y publicar estudios y/o investigaciones sobre los derechos de las mujeres con enfoque de genero y diferencial que favorezcan la toma de decisiones de la gestión pública basada en la evidencia.</t>
  </si>
  <si>
    <t>4. Realizar e implementar un plan de divulgación y difusión de resultados de las investigaciones y/o estudios realizadas por el OMEG.</t>
  </si>
  <si>
    <t>No se presentan avances de acuerdo con la programación.</t>
  </si>
  <si>
    <r>
      <t>Durante el mes de enero se avazaron en las sigientes actividades, cada una con su respectiva evidencia: 
* Se realizó la proyección del</t>
    </r>
    <r>
      <rPr>
        <b/>
        <sz val="11"/>
        <color theme="1"/>
        <rFont val="Arial"/>
        <family val="2"/>
      </rPr>
      <t xml:space="preserve"> Anexo Técnico de la Encuesta del Cuidado y Uso del Tiempo</t>
    </r>
    <r>
      <rPr>
        <sz val="11"/>
        <color theme="1"/>
        <rFont val="Arial"/>
        <family val="2"/>
      </rPr>
      <t xml:space="preserve">.
* Se elaboró una matriz de relacionamiento entre las obligaciones contractuales, las actividades, los productos y el porcentaje de cumplimiento del contrato de la Encuesta del Cuidado y el Uso del Tiempo en Bogotá 2026, como herramienta de seguimiento técnico y administrativo.
* </t>
    </r>
    <r>
      <rPr>
        <b/>
        <sz val="11"/>
        <color theme="1"/>
        <rFont val="Arial"/>
        <family val="2"/>
      </rPr>
      <t>Se realizó una presentación con los cronogramas técnicos y administrativo</t>
    </r>
    <r>
      <rPr>
        <sz val="11"/>
        <color theme="1"/>
        <rFont val="Arial"/>
        <family val="2"/>
      </rPr>
      <t xml:space="preserve"> para la aplicación de la finalización del Anexo Técnico y contratación para la aplicación de la encuesta.
* Se actualizó el documento </t>
    </r>
    <r>
      <rPr>
        <b/>
        <sz val="11"/>
        <color theme="1"/>
        <rFont val="Arial"/>
        <family val="2"/>
      </rPr>
      <t>“Metodología de Mesas de Codiseño para el Cuestionario de la Encuesta del Cuidado y Uso del Tiempo en Bogotá</t>
    </r>
    <r>
      <rPr>
        <sz val="11"/>
        <color theme="1"/>
        <rFont val="Arial"/>
        <family val="2"/>
      </rPr>
      <t>”</t>
    </r>
  </si>
  <si>
    <t>NA</t>
  </si>
  <si>
    <r>
      <rPr>
        <b/>
        <sz val="10"/>
        <color theme="1"/>
        <rFont val="Arial"/>
        <family val="2"/>
      </rPr>
      <t xml:space="preserve">Evidencia: </t>
    </r>
    <r>
      <rPr>
        <sz val="10"/>
        <color theme="1"/>
        <rFont val="Arial"/>
        <family val="2"/>
      </rPr>
      <t xml:space="preserve">
01. ANEXO TECNICO_Encuesta del Cuidado_04_02_2026
02. ECUT_Matriz_Obligaciones_Productos_29_01_26
03. 26_26_PPT Plan de Trabajo- Anexo Técnico
04. 29_01_26_Metodología_Mesas de Codiseño
</t>
    </r>
    <r>
      <rPr>
        <b/>
        <sz val="10"/>
        <color theme="1"/>
        <rFont val="Arial"/>
        <family val="2"/>
      </rPr>
      <t>Repositorio:</t>
    </r>
    <r>
      <rPr>
        <sz val="10"/>
        <color theme="1"/>
        <rFont val="Arial"/>
        <family val="2"/>
      </rPr>
      <t xml:space="preserve"> https://secretariadistritald.sharepoint.com/:f:/s/ContratacinSPI-2022/IgC1Y4HRyT-QSb3eoOB8WxiyARkxAlsOKom3ffCmP6zyEOg?e=RAYXku</t>
    </r>
  </si>
  <si>
    <t>Durante el mes de febrero se realizó una reunión con la Secretaría Distrital de Planeación para presentar la propuesta de evaluación de la Política Pública de Actividades Sexuales Pagadas, en la cual se contextualizó la política, se socializaron los insumos técnicos y fuentes de información disponibles en la Secretaría Distrital de la Mujer y se expusieron los principales cuellos de botella identificados a partir de los informes anuales de ambas entidades. Como parte del alistamiento, se sostuvo adicionalmente un espacio con la líder de la estrategia Casa de Todas y la líder de la política, con el fin de precisar los registros administrativos existentes y el alcance de la información disponible para el proceso evaluativo.</t>
  </si>
  <si>
    <t xml:space="preserve">Durante el mes de febrero se avazó en: 
* Finalizar la elaboración del Anexo Técnico para realizar el diseño muestral, el levantamiento y el procesamiento de la "Encuesta de Cuidado y Uso del Tiempo" para caracterizar territorialmente el trabajo de cuidado no remunerado en Bogotá, 2026
* Elaborar una proyección de costos aproximados, relacionados con la Operación Estadística “Encuesta de Cuidado y Uso del Tiempo, Bogotá 2026
* Ajustar la“Metodología de Mesas de Codiseño para el Cuestionario de la Encuesta del Cuidado y Uso del Tiempo en Bogotá.
* La publicación de la solicitud de información a proveedores y el análisis del estudio de mercado con las siete cotizaciones recibidas. </t>
  </si>
  <si>
    <r>
      <rPr>
        <sz val="11"/>
        <color rgb="FF000000"/>
        <rFont val="Arial"/>
        <family val="2"/>
      </rPr>
      <t xml:space="preserve">Describir los avances en cada investigación a corte del 28 de febrero de 2026: 
</t>
    </r>
    <r>
      <rPr>
        <b/>
        <sz val="11"/>
        <color rgb="FF000000"/>
        <rFont val="Arial"/>
        <family val="2"/>
      </rPr>
      <t xml:space="preserve">Brecha Digital de Género en articulación con los Centros de Inclusión Digital​: 
</t>
    </r>
    <r>
      <rPr>
        <sz val="11"/>
        <color rgb="FF000000"/>
        <rFont val="Arial"/>
        <family val="2"/>
      </rPr>
      <t xml:space="preserve">Se avanzó en la redacción del documento de diseño de investigación. La última versión del diseño, del 26 de febrero, cuenta con: 1. presentación general del estudio; 2. Justificación; 3. Planteamiento del problema; 4. Preguntas de investigación; 5. Objetivos de investigación; 6. Marco conceptual; 7.Metodología y consideraciones éticas; 8. Productos esperados, cronograma y viabilidad operativa; 9. Articulaciones; 10 Bibliografía. De igual manera, se construyó una presentación de Power Point con elementos centrales del diseño de investigación. Estos productos fueron compartidos el 26 de febrero para revisión por parte de otra analista cualitativa y la líder del OMEG. 
Por otra parte, durante el mes de febrero, se adelantaron tres (3) reuniones de articulación con el equipo de los Centros de Inclusión Digital de la Dirección de Gestión del Conocimiento. En la primera reunión, el 11 de febrero, se indagaron por las necesidades de información del equipo de los CID para recoger insumos para proyectar el diseño de investigación. El 20 de febrero, se socializaron avances de la propuesta del diseño de investigación y del diseño de grupos focales. Finalmente, el 27 de febero, se definieron aspectos operativos y presupuestales para el desarrollo de los grupos focales.
</t>
    </r>
    <r>
      <rPr>
        <b/>
        <sz val="11"/>
        <color rgb="FF000000"/>
        <rFont val="Arial"/>
        <family val="2"/>
      </rPr>
      <t xml:space="preserve">Cuidado y prevención de violencias con la Universidad de Umea:​
</t>
    </r>
    <r>
      <rPr>
        <sz val="11"/>
        <color rgb="FF000000"/>
        <rFont val="Arial"/>
        <family val="2"/>
      </rPr>
      <t xml:space="preserve">
Durante el mes de febrero se avanzó en la retroalimentación de la propuesta de investigación en articulación con la universidad de Umea sobre redistribución del trabajo de cuidado no remunerado y su impacto en la transformación cultural y transformación de violencias.
</t>
    </r>
    <r>
      <rPr>
        <b/>
        <sz val="11"/>
        <color rgb="FF000000"/>
        <rFont val="Arial"/>
        <family val="2"/>
      </rPr>
      <t xml:space="preserve">Parto digno, IVE y violencias ginecobstétricas:
</t>
    </r>
    <r>
      <rPr>
        <sz val="11"/>
        <color rgb="FF000000"/>
        <rFont val="Arial"/>
        <family val="2"/>
      </rPr>
      <t xml:space="preserve">
Se avanzó en la consolidación de antecedenetes de la investigación, el desarrollo del diseño mediante la realización de un documento metodológico, presentación de la propuesta y consolidación de la rubrica de revisión de diseños de investigación. </t>
    </r>
  </si>
  <si>
    <t xml:space="preserve">Durante el mes de febrero se realizaron acciones de preparación y articulación de los hitos del OMEG con el plan de divulgación y posicionamiento del Observatorio. En este proceso, se coordinó con el equipo la definición de productos y contenidos a socializar, con el fin de fortalecer su visibilización y acercamiento a la ciudadanía.
Adicionalmente, se fortaleció la articulación con el equipo de Comunicaciones, con quienes se desarrolló una estrategia de divulgación de contenidos a través de diversos canales institucionales. </t>
  </si>
  <si>
    <r>
      <rPr>
        <b/>
        <sz val="10"/>
        <color rgb="FF000000"/>
        <rFont val="Arial"/>
        <family val="2"/>
      </rPr>
      <t xml:space="preserve">Evidencias:
</t>
    </r>
    <r>
      <rPr>
        <sz val="10"/>
        <color rgb="FF000000"/>
        <rFont val="Arial"/>
        <family val="2"/>
      </rPr>
      <t xml:space="preserve">01. Acta de reunión con la Secretaría Distrital de Planeación. 
02. Acta de reunión Casa de Todas.
03. Acta de reunión y articulación interna Dirección de Derechos y Diseño de Política.
04. 04. PPT Propuesta Evaluación Política Publica ASP
</t>
    </r>
    <r>
      <rPr>
        <b/>
        <sz val="10"/>
        <color rgb="FF000000"/>
        <rFont val="Arial"/>
        <family val="2"/>
      </rPr>
      <t xml:space="preserve">Repositorio:
</t>
    </r>
    <r>
      <rPr>
        <sz val="10"/>
        <color rgb="FF000000"/>
        <rFont val="Arial"/>
        <family val="2"/>
      </rPr>
      <t>https://secretariadistritald.sharepoint.com/:f:/s/ContratacinSPI-2022/IgAZ9xs0NrloT7s_VpknDsPRAdWAy7d3fdjpSTf-rFcC5Ic?e=eed1BY</t>
    </r>
  </si>
  <si>
    <r>
      <rPr>
        <b/>
        <sz val="10"/>
        <color rgb="FF000000"/>
        <rFont val="Arial"/>
        <family val="2"/>
      </rPr>
      <t xml:space="preserve">Evidencias:
</t>
    </r>
    <r>
      <rPr>
        <sz val="10"/>
        <color rgb="FF000000"/>
        <rFont val="Arial"/>
        <family val="2"/>
      </rPr>
      <t xml:space="preserve">01. Anexo técnico de la Encuesta de Cuidado en versión 03. 
02. Proyección de costos y revisiones de escenarios de la ECUT 2026. 
03. Metodología de Mesas de Codiseño para el Cuestionario de la Encuesta del Cuidado y Uso del Tiempo en Bogotá versión 02.
04. Certificado de publicación del proceso en SECOP II. 
05. Análisis de las cotizaciones recibidas y posibles escenarios.
06. Analisis de las cotizaciones recibidas en el marco del proceso SP-006-2026
</t>
    </r>
    <r>
      <rPr>
        <b/>
        <sz val="10"/>
        <color rgb="FF000000"/>
        <rFont val="Arial"/>
        <family val="2"/>
      </rPr>
      <t xml:space="preserve">Repositorio:
</t>
    </r>
    <r>
      <rPr>
        <sz val="10"/>
        <color rgb="FF000000"/>
        <rFont val="Arial"/>
        <family val="2"/>
      </rPr>
      <t>https://secretariadistritald.sharepoint.com/:f:/s/ContratacinSPI-2022/IgDatOHqsm-xTo_hgSPBkYlyAVIR5acTHkDId99GaVyCFgw?e=0atu6J</t>
    </r>
  </si>
  <si>
    <r>
      <rPr>
        <b/>
        <sz val="10"/>
        <color rgb="FF000000"/>
        <rFont val="Arial"/>
        <family val="2"/>
      </rPr>
      <t xml:space="preserve">Evidencias: 
Anexo 1. Brecha Digital de Género en articulación con los Centros de Inclusión Digital​: 
</t>
    </r>
    <r>
      <rPr>
        <sz val="10"/>
        <color rgb="FF000000"/>
        <rFont val="Arial"/>
        <family val="2"/>
      </rPr>
      <t xml:space="preserve">01. Diseños de Investigación BRECHA DIGITAL DE GÉNERO - versión 01.
02. Diseños de investigación_Brecha Digital  versión 01.
03. Flujos de revisión_Documento_Diseño_Brecha_Digital -  versión 01.
04. Acta_11.02.2026. CID_Investigación brecha digital
05. Acta_20.02.2026. Acta_Brehca_Digital_CID-OMEG
06. 27.02.2026. Acta_Brecha_Digital_III_Operativa
</t>
    </r>
    <r>
      <rPr>
        <b/>
        <sz val="10"/>
        <color rgb="FF000000"/>
        <rFont val="Arial"/>
        <family val="2"/>
      </rPr>
      <t xml:space="preserve">Anexo 2. Cuidado y prevención de violencias con la Universidad de Umea:​
</t>
    </r>
    <r>
      <rPr>
        <sz val="10"/>
        <color rgb="FF000000"/>
        <rFont val="Arial"/>
        <family val="2"/>
      </rPr>
      <t xml:space="preserve">01_PropuestaWorkingPaperUMEA
Anexo 3. Parto digno, IVE y violencias ginecobstétricas:
01. Revisión de antecedentes: Estado del arte de violencias obstetricas, Estructura Encuesta Parto y Posparto en Bogotá y revisión de la Guía para la atención de casos de violencia obstétrica en los servicios de la Secretaría Distrital de la Mujer . 
02. Diseño de Investigación- Parto digno y VGO- Febrero 2026
</t>
    </r>
    <r>
      <rPr>
        <b/>
        <sz val="10"/>
        <color rgb="FF000000"/>
        <rFont val="Arial"/>
        <family val="2"/>
      </rPr>
      <t xml:space="preserve">03. PPT_Diseño de investigación_Parto digno y VGO- Febrero 2026
</t>
    </r>
    <r>
      <rPr>
        <sz val="10"/>
        <color rgb="FF000000"/>
        <rFont val="Arial"/>
        <family val="2"/>
      </rPr>
      <t xml:space="preserve">04. Rúbrica revisión diseños de investigación_OMEG. Parto Posparto y Violencia Ginecobstétrica
</t>
    </r>
    <r>
      <rPr>
        <b/>
        <sz val="10"/>
        <color rgb="FF000000"/>
        <rFont val="Arial"/>
        <family val="2"/>
      </rPr>
      <t xml:space="preserve">
Repositorio:
</t>
    </r>
    <r>
      <rPr>
        <sz val="10"/>
        <color rgb="FF000000"/>
        <rFont val="Arial"/>
        <family val="2"/>
      </rPr>
      <t>https://secretariadistritald.sharepoint.com/:f:/s/ContratacinSPI-2022/IgC0sK1C1ENBQ6drrtEkLFkjASUePkarGnglbQ91bAdieX8?e=NqmzDJ</t>
    </r>
  </si>
  <si>
    <r>
      <rPr>
        <b/>
        <sz val="10"/>
        <color rgb="FF000000"/>
        <rFont val="Arial"/>
        <family val="2"/>
      </rPr>
      <t xml:space="preserve">Evidencias:
</t>
    </r>
    <r>
      <rPr>
        <sz val="10"/>
        <color rgb="FF000000"/>
        <rFont val="Arial"/>
        <family val="2"/>
      </rPr>
      <t xml:space="preserve">01_Preliminar_Hitos de divulgación
02_Seguimiento difusión OMEG 2026
</t>
    </r>
    <r>
      <rPr>
        <b/>
        <sz val="10"/>
        <color rgb="FF000000"/>
        <rFont val="Arial"/>
        <family val="2"/>
      </rPr>
      <t xml:space="preserve">Repositorio: 
</t>
    </r>
    <r>
      <rPr>
        <sz val="10"/>
        <color rgb="FF000000"/>
        <rFont val="Arial"/>
        <family val="2"/>
      </rPr>
      <t>https://secretariadistritald.sharepoint.com/:f:/s/ContratacinSPI-2022/IgChs8QwTB3VQL2YX51q3BLdAR56dqSr4Q1AEXyhhqznFZY?e=hO7ojR</t>
    </r>
  </si>
  <si>
    <t>Durante el mes de marzo se hizo la revisión de los informes anuales realizados por la Secretaría de la Mujer y por la Secretaría Distrital de Planeación donde se identifica el estado de la política por cada sector, el nivel de cumplimiento, modificaciones y rezagos por cada producto. Se sintetizó la información en un documento donde se identifican los avances por cada objetivo de la política</t>
  </si>
  <si>
    <t>Durante el mes de marzo se avazaron en las siguientes actividades, luego de la primera solicitud de cotización No. SP-006-2026: 
- Evidenciando las recomendaciones, observaciones y comentarios de la primera solicitud de cotización se realizaron los ajustes al Anexo técnico de la ECUT, generando un nuevo anexo definitivo. 
- Se realizó el documento técnico de estimación de la muestra de la ECUT. 
- Se ajustó el formato de solicitud de cotización de acuerdo al nuevo anexo técnico.</t>
  </si>
  <si>
    <t xml:space="preserve">01. Inv. Cuidado y prevención de violencias con la Universidad de Umea: durante el mes la Directora de Gestión de Conocimiento se reunió con la investigadora Linda Sandberg, espacio en el que se definió el alcance del Working Paper conjunto, el cual analizará cómo la redistribución del trabajo de cuidado no remunerado y la planificación urbana con enfoque de género —tomando como eje las Manzanas del Cuidado de Bogotá en diálogo con la experiencia de Umeå— contribuyen a crear entornos urbanos más seguros para las mujeres. La investigación, que se desarrollará entre abril y julio, adoptará un enfoque aplicado y comparado, integrando el uso de inteligencia artificial en sus etapas metodológicas y analizando tres ejes: el uso del tiempo y la percepción de seguridad, el rol de la infraestructura social en la reorganización del territorio y la transformación cultural hacia la corresponsabilidad. 	
02. Investigación Parto, posparto y violencia ginecobstétricas
Se avanzó en la revisión bibliográfica para la construcción del marco teórico de la investigación; además, se construyó una matriz para el diseño del análisis de variables para el procesamiento cuantitativo. </t>
  </si>
  <si>
    <t xml:space="preserve">Se articuló con el área de comunicaciones de la entidad para la divulgación y difusión de los productos y documentos elaborados por el OMEG, con el fin de ampliar su alcance y facilitar el acceso a la información generada. Como parte de este proceso, se definieron acciones y canales de difusión acordes con los públicos objetivo.
Asimismo, se realizó el registro y seguimiento de estas acciones en la matriz de divulgación, lo que permite hacer trazabilidad a las publicaciones, monitorear su alcance y fortalecer la estrategia de socialización del conocimiento producido por el Observatorio.
Adicional, el OMEG estuvo presentre el evento de conmemoración del 8M en el Parque de los Novios entregando información de valor acerca de las investigaciones. </t>
  </si>
  <si>
    <r>
      <rPr>
        <sz val="11"/>
        <color rgb="FF000000"/>
        <rFont val="Arial"/>
        <family val="2"/>
      </rPr>
      <t xml:space="preserve">Anexo1. Informe 3_Balance_2020_PPASP
Anexo2. Informe PPASP 2024_VF SDMujer.
Anexo3. informe_ASP_2024.
Anexo4. Avances en la implementación de la política.
</t>
    </r>
    <r>
      <rPr>
        <u/>
        <sz val="11"/>
        <color rgb="FF0000FF"/>
        <rFont val="Arial"/>
        <family val="2"/>
      </rPr>
      <t xml:space="preserve">
</t>
    </r>
    <r>
      <rPr>
        <b/>
        <sz val="11"/>
        <color rgb="FF000000"/>
        <rFont val="Arial"/>
        <family val="2"/>
      </rPr>
      <t>Repositorio</t>
    </r>
    <r>
      <rPr>
        <b/>
        <sz val="11"/>
        <color rgb="FF0000FF"/>
        <rFont val="Arial"/>
        <family val="2"/>
      </rPr>
      <t>:</t>
    </r>
    <r>
      <rPr>
        <u/>
        <sz val="11"/>
        <color rgb="FF0000FF"/>
        <rFont val="Arial"/>
        <family val="2"/>
      </rPr>
      <t xml:space="preserve"> https://secretariadistritald.sharepoint.com/:f:/s/ContratacinSPI-2022/IgBz_vu8rx2NTZnDk2j-ecruAWcvTC5pawFGGi1bb3fPIZc?e=MsAfxg</t>
    </r>
  </si>
  <si>
    <r>
      <rPr>
        <sz val="11"/>
        <color rgb="FF000000"/>
        <rFont val="Arial"/>
        <family val="2"/>
      </rPr>
      <t xml:space="preserve">01. ANEXO TECNICO_Encuesta del Cuidado_Marzo_2026_Nueva versión
02. Anexo. Proyección del tamaño de muestra ECUT 2026
03. VF_FORMATO DE COTIZACION_ECUT_2026_CA_0_04_2026
</t>
    </r>
    <r>
      <rPr>
        <b/>
        <sz val="11"/>
        <color rgb="FF000000"/>
        <rFont val="Arial"/>
        <family val="2"/>
      </rPr>
      <t>Repositorio:</t>
    </r>
    <r>
      <rPr>
        <sz val="11"/>
        <color rgb="FF000000"/>
        <rFont val="Arial"/>
        <family val="2"/>
      </rPr>
      <t xml:space="preserve"> https://secretariadistritald.sharepoint.com/:f:/s/ContratacinSPI-2022/IgB9zz0Z25uyRoLjTw_Lj40IAY1TwNSEzq0Vxh9eNA716nY?e=Vf2PSI </t>
    </r>
  </si>
  <si>
    <r>
      <rPr>
        <sz val="11"/>
        <color rgb="FF000000"/>
        <rFont val="Arial"/>
        <family val="2"/>
      </rPr>
      <t xml:space="preserve">01. Evidencias Cuidado y prevención de violencias con la Universidad de Umea:
0.1.1. Propuesta metodológica UMEA
02. Investigación Parto, posparto y violencia ginecobstétricas
0.2.1. Anexo 1. Matriz Revisión bibliográfica VGO- Marzo 2026
0.2.2. Anexo 2. Diseño análisis variables ENDS_EMEG- Marzo 2026
</t>
    </r>
    <r>
      <rPr>
        <b/>
        <sz val="11"/>
        <color rgb="FF000000"/>
        <rFont val="Arial"/>
        <family val="2"/>
      </rPr>
      <t xml:space="preserve">Repositorio: 
</t>
    </r>
    <r>
      <rPr>
        <sz val="11"/>
        <color rgb="FF000000"/>
        <rFont val="Arial"/>
        <family val="2"/>
      </rPr>
      <t>https://secretariadistritald.sharepoint.com/:f:/s/ContratacinSPI-2022/IgDbQhaJTBi1S7BUrDqOqp25Aa0Nh1iBDXg5nD2WGOOE_Wc?e=StDAxM</t>
    </r>
  </si>
  <si>
    <r>
      <rPr>
        <sz val="11"/>
        <color rgb="FF000000"/>
        <rFont val="Arial"/>
        <family val="2"/>
      </rPr>
      <t xml:space="preserve">01. Matriz de seguimiento divulgación OMEG 2026_Marzo
02. Registro fotográfico 8M
</t>
    </r>
    <r>
      <rPr>
        <b/>
        <sz val="11"/>
        <color rgb="FF000000"/>
        <rFont val="Arial"/>
        <family val="2"/>
      </rPr>
      <t xml:space="preserve">Repositorio:
</t>
    </r>
    <r>
      <rPr>
        <u/>
        <sz val="11"/>
        <color rgb="FF0000FF"/>
        <rFont val="Arial"/>
        <family val="2"/>
      </rPr>
      <t>https://secretariadistritald.sharepoint.com/:f:/s/ContratacinSPI-2022/IgCGOKXDM-YJQYF0ybTT3NtxARVrxuU9sYYd303be9HzV_I?e=ZwU6Vb</t>
    </r>
  </si>
  <si>
    <t>Se llevaron a cabo 3 reuniones con DDDP para la Definición del alcance de la evaluación de la PPASP, posteriormente se reconstruyó la cadena de valor de la Evaluación, se definió tipo de evaluación y se identificaron los cuellos de botella de la ejecución de la PPASP, para hacer el diseño de la evaluación.</t>
  </si>
  <si>
    <t>Durante el mes de abril, el equipo avanzó en los siguientes productos:
01. ANEXO TECNICO_Encuesta del Cuidado_Abril_2026_Versión ajustada
02. ESTUDIOS PREVIOS_ Primera versión
03.  MATRIZ DE RIESGOS DE LA ECUT_Primera versión
04. MATRIZ DE AJUSTES DEL INSTRUMENTO ECUT</t>
  </si>
  <si>
    <r>
      <rPr>
        <b/>
        <sz val="11"/>
        <rFont val="Arial"/>
        <family val="2"/>
      </rPr>
      <t>01. Inv. Brecha Digital de Género</t>
    </r>
    <r>
      <rPr>
        <sz val="11"/>
        <rFont val="Arial"/>
        <family val="2"/>
      </rPr>
      <t xml:space="preserve">​:  a la fecha de este reporte se ha avanzado en varios frentes:  1) levantamiento de información cualitativa de la investigación sobre desigualdades en el acceso, uso y apropiación de las TIC. Se han realizado 5 grupos focales con ciudadanas formadas y no formadas en los Centros de Inclusión Digital de la siguiente manera:  a) 24 de marzo: 2-4 pm. Lugar: Vereda Santa Rosa. Grupo focal ruralidad Ciudad Bolívar; b) 25 de marzo: 9-11:30 am. Lugar: Centro de Inclusión Digital (CID) Kennedy. Grupo focal mujeres entre 18 a 44 años no formadas en los CID; c) 25 de marzo: 2-5 pm. Lugar: CID Tunjuelito. Grupo focal de mujeres entre 18  a 44 años con formación en los CID; d) 26 de marzo 9-11:30 am. Lugar: CID Teusaquillo. Grupo focal mayores de 50 años formadas en los CID; y e) 26 de marzo: 2-5 pm. Lugar: CID Santa Fé. Grupo focal mujeres mayores de 50 años no formadas en los CID. Durante el mes de abril, se ha trabajado en la organización en carpetas y sistematización de los insumos generados en estos espacios. Se reportan en el mes de abril, dado que la metodología cualitativa requiere la sistematización de los grupos focales, levantamiento de actas y recolección de Información derivada de los de los espacios con la comunidad.
Se aprobó el diseño de investigación sobre "Brecha digital en Bogotá: desigualdades de acceso, uso y apropiación de las TIC" por parte de la Subsecretaría de Cuidado y Políticas de Igualdad, y se hicieron ajustes mínimos al documento final y a la presentación de Power Point correspondiente. 
Definición de la batería de indicadores para el procesamiento de información cuantitativa en las dimensiones de acceso, accesibilidad diferencial, uso y apropiación de las TIC: se construyeron 115 indicadores y 15 propuestas de índices compuestos, a partir de la Encuesta de Mujeres y Equidad de Género como parte de la ruta de procesamiento de información de la encuesta para identificar brechas en el acceso, uso y apropiación de las TIC en Bogotá, desde una perspectiva de género e interseccional. Dicha batería no ha sido aprobada todavía ya que está en proceso de revisión y ajustes.  
</t>
    </r>
    <r>
      <rPr>
        <b/>
        <sz val="11"/>
        <rFont val="Arial"/>
        <family val="2"/>
      </rPr>
      <t>02. Investigación de violencias ginecobstétricas</t>
    </r>
    <r>
      <rPr>
        <sz val="11"/>
        <rFont val="Arial"/>
        <family val="2"/>
      </rPr>
      <t xml:space="preserve">: en abril se aprobó la estructura del marco teórico de la investigación [anexo 1]; se avanzó en la revisión bibliográfica para actualizar el estado del arte realizado en 2023 y precisar el alcance de las categorías y variables de la investigación [anexo 2]; y se construyó una matriz para el diseño del procesamiento y análisis cuantitativo [anexo 3].
</t>
    </r>
    <r>
      <rPr>
        <b/>
        <sz val="11"/>
        <rFont val="Arial"/>
        <family val="2"/>
      </rPr>
      <t xml:space="preserve">03. Investigación de cuidado y prevención de violencias: 
</t>
    </r>
    <r>
      <rPr>
        <sz val="11"/>
        <rFont val="Arial"/>
        <family val="2"/>
      </rPr>
      <t>durante el mes se avanzó en la estructuración metodológica y operativa del Working Paper conjunto entre la Secretaría Distrital de la Mujer y la Universidad de Umeå, orientado a analizar cómo la redistribución del trabajo de cuidado no remunerado y la planificación urbana con enfoque de género contribuyen a la construcción de entornos urbanos más seguros para las mujeres, tomando como eje las Manzanas del Cuidado de Bogotá en diálogo con la experiencia de Umeå. En este marco, se consolidó una primera propuesta de investigación aplicada y comparada, definiendo las fases de diseño conceptual, recolección de información, análisis y socialización de resultados, así como la incorporación de herramientas de inteligencia artificial para fortalecer los procesos de análisis cualitativo, sistematización y visualización de hallazgos. Adicionalmente, se definió que esta investigación contará con la participación de un investigador local y una especialista en género e interseccionalidad que acompañarán el proceso completo. </t>
    </r>
  </si>
  <si>
    <t xml:space="preserve">
Durante el mes de abril se socializaron principalmente: boletin de feminicidios, cifras relacionadas con el derecho a un trabajo digno y la Investigación sobre la situación de derechos de las mujeres rurales y campesinas con enfoques de género y diferencial.
El registro y seguimiento de estas acciones se encuentra en la matriz de divulgación, lo que permite hacer trazabilidad a las publicaciones, monitorear su alcance y fortalecer la estrategia de socialización del conocimiento producido por el Observatorio. </t>
  </si>
  <si>
    <t>01. Acta 070426 DGC y DDDP
02. Acta 280426 Mesa de trabajo PPASP
03. 13042026 Acta presentación PPASP
Repositorio: 
https://secretariadistritald.sharepoint.com/:f:/s/ContratacinSPI-2022/IgCdXzNtsCLAQ5-GV-PUHDvTAeqhLqQMgSo7_t6kIjnUG9E?e=sA6CE3</t>
  </si>
  <si>
    <t>01. Anexo técnico
02. Estudios previos
03. Matriz de riesgos
04_Matriz de revisión y ajustes instrumento ECUT
Repositorio: 
https://secretariadistritald.sharepoint.com/:f:/s/ContratacinSPI-2022/IgAYR-8SwpAKRJkamWKz0wHcAVRNjSTuDSgiFGCWXrfj_-Q?e=8ZChh2</t>
  </si>
  <si>
    <r>
      <rPr>
        <sz val="11"/>
        <color rgb="FF0000FF"/>
        <rFont val="Calibri"/>
        <family val="2"/>
      </rPr>
      <t xml:space="preserve">01. Inv. Brecha Digital de Género​
</t>
    </r>
    <r>
      <rPr>
        <u/>
        <sz val="11"/>
        <color rgb="FF0000FF"/>
        <rFont val="Calibri"/>
        <family val="2"/>
      </rPr>
      <t>Anexo 1. Listados_Asistencia_ GRUPOS FOCALES_Investigación_BrechaDigital
Anexo 2. Organización-sistematización insumos grupos focales
Anexo 3. 14.04.2026. PPT_Diseños de investigación
Anexo 4. 28.04.2026. OMEG 2026_Diseño_Investigación
Anexo 5. Evidencia_Correo_Documento_Diseño_Investigación
Anexo 6. Indicadores_Índices_Brecha Digital_Acceso_Accesibilidad_Uso_Apropiación (8 derechos)
02. Inv. de violencias ginecobstétricas
Anexo 1. Estructura Marco teórico VGO
Anexo 2. Matriz Revisión bibliográfica VGO
Anexo 3. Procesamiento cuanti VGO
03. Investigación de cuidado y prevención de violencias
Anexo 1. Research proposal_Manzanas de Cuidado EN
Repositorio:
 https://secretariadistritald.sharepoint.com/:f:/s/ContratacinSPI-2022/IgAOjQaaGOv5SrNKl6u01mDbAXGb0EU7Y-3E40IFjNKVvxg?e=u3LeGZ</t>
    </r>
  </si>
  <si>
    <t>01. Matriz de seguimiento divulgación OMEG 2026_Marzo
Repositorio:
https://secretariadistritald.sharepoint.com/:f:/s/ContratacinSPI-2022/IgCPcPRz1J7QQptbwbUgr2EhAfB4RZHtpNh_QUeMXmYIPE8?e=633OZZ</t>
  </si>
  <si>
    <t>Durante el mes de mayo se realizaron las siguientes acciones: 
01.Ajustes a la reconstrucción de la cadena de valor de la PPASP.
02. Construcción y envío del diseño de la evaluación a partir de cinco preguntas orientadoras derivadas de la guía de evaluación institucional, enriquecidas con preguntas específicas formuladas a partir del análisis de los insumos levantados. Este incorpora el enfoque metodológico privilegia la comprensión de las dinámicas institucionales desde una perspectiva de derechos, de género y diferencial, reconociendo que la efectividad de la política no depende únicamente de su formulación, sino de las condiciones organizacionales, territoriales y de articulación en que se ejecuta</t>
  </si>
  <si>
    <t>Durante el mes de mayo se produjeron los siguientes documentos:
1. Cuestionario ajustado de la Encuesta de Cuidado y Uso del Tiempo para caracterizar territorialmente el trabajo de cuidado no remunerado en Bogotá, 2026.
2. Documento Técnico de Ajustes y Actualización del Instrumento, en el Marco del Fortalecimiento Metodológico y Territorial de la Encuesta de Cuidado y Uso del Tiempo – 2026.</t>
  </si>
  <si>
    <r>
      <t xml:space="preserve">Durante el mes de mayo se produjeron los siguientes avances en las tres investigaciones:
</t>
    </r>
    <r>
      <rPr>
        <b/>
        <sz val="11"/>
        <color rgb="FF000000"/>
        <rFont val="Arial"/>
        <family val="2"/>
      </rPr>
      <t xml:space="preserve">1.  investigación sobre cuidado y prevención de violencias en alianza con la Universidad UMEA: 
</t>
    </r>
    <r>
      <rPr>
        <sz val="11"/>
        <color rgb="FF000000"/>
        <rFont val="Arial"/>
        <family val="2"/>
      </rPr>
      <t xml:space="preserve">1.1. Avance del documento de diseño metodológico de la investigación sobre cuidado y prevención de violencias en alianza con la Universidad UMEA.
1.2. Documento sobre el guión de entrevistas semiestructuradas y grupos focales de la investigación sobre cuidado y prevención de violencias.
1.3. Cronograma de la investigación.
</t>
    </r>
    <r>
      <rPr>
        <b/>
        <sz val="11"/>
        <color rgb="FF000000"/>
        <rFont val="Arial"/>
        <family val="2"/>
      </rPr>
      <t xml:space="preserve">2. Investigación Parto digno y violencia ginecobstétrica:
</t>
    </r>
    <r>
      <rPr>
        <sz val="11"/>
        <color rgb="FF000000"/>
        <rFont val="Arial"/>
        <family val="2"/>
      </rPr>
      <t xml:space="preserve">2.1. Redacción del marco teórico
2.2. Procesamiento cuantitativo de los microdatos de la Encuesta Nacional de Demografía y Salud (2025) del Ministerio de Salud.
</t>
    </r>
    <r>
      <rPr>
        <b/>
        <sz val="11"/>
        <color rgb="FF000000"/>
        <rFont val="Arial"/>
        <family val="2"/>
      </rPr>
      <t xml:space="preserve">3. Investigación sobre Brecha digital:
</t>
    </r>
    <r>
      <rPr>
        <sz val="11"/>
        <color rgb="FF000000"/>
        <rFont val="Arial"/>
        <family val="2"/>
      </rPr>
      <t xml:space="preserve">
3.1. Finalización del proceso de organización, sistematización y cofdificación para el análisis cualitativo de desigualdades de género y diferenciales en el acceso, uso y apropiación de las TIC en Bogotá, por medio del software Nvivo. Se codificó información proveniente de i) 5 líneas de tiempo grupales realizadas en cada grupo focal; ii) 5 archivos de relatos de las ciudadanas sobre dificultades con las TIC; iii) 49 mapas digitales individuales realizados por las participantes de los grupos focales; iv)5 archivos de transcripción generados en esta vigencia. Además, se generó una matriz de caracterización completa de las ciudadanas para el análisis. 
3.2. Se  hicieron ajustes a los indicadores de acceso; se analizaron resultados preliminares de estos indicadores y, finfalmente, se construyó un índice sintético de acceso a las TIC en Bogotá, que sintetiza variables relevantes para acceso de la EMEG</t>
    </r>
  </si>
  <si>
    <r>
      <t xml:space="preserve">Durante el mes de mayo de 2026, el Observatorio de Mujeres y Equidad de Género (OMEG) articuló acciones con el área de comunicaciones de la entidad para fortalecer la divulgación y difusión de los productos y documentos elaborados por el Observatorio, con el propósito de ampliar su alcance y facilitar el acceso a la información generada. En este marco, se definieron estrategias y canales de difusión acordes con los diferentes públicos objetivo.
</t>
    </r>
    <r>
      <rPr>
        <b/>
        <sz val="11"/>
        <color rgb="FF000000"/>
        <rFont val="Arial"/>
        <family val="2"/>
      </rPr>
      <t xml:space="preserve">Productos y contenidos socializados: </t>
    </r>
    <r>
      <rPr>
        <sz val="11"/>
        <color rgb="FF000000"/>
        <rFont val="Arial"/>
        <family val="2"/>
      </rPr>
      <t xml:space="preserve">Entre los principales productos y contenidos socializados durante el periodo se destacan:
* Boletín de feminicidios.
* Cifras relacionadas con los servicios de las Casas de Igualdad de Oportunidades para las Mujeres (CIOM), como una de las principales estrategias de prevención de violencias contra las mujeres en Bogotá.
* Investigación Mujeres raizales sostienen el cuidado y la vida comunitaria en Bogotá en medio de barreras y exclusión.
*Investigación sobre violencia sexual en el transporte público. 
</t>
    </r>
    <r>
      <rPr>
        <b/>
        <sz val="11"/>
        <color rgb="FF000000"/>
        <rFont val="Arial"/>
        <family val="2"/>
      </rPr>
      <t xml:space="preserve">Socialización presencial:  </t>
    </r>
    <r>
      <rPr>
        <sz val="11"/>
        <color rgb="FF000000"/>
        <rFont val="Arial"/>
        <family val="2"/>
      </rPr>
      <t xml:space="preserve">adicionalmente, se realizó de manera presencial la socialización de la investigación sobre mujeres rurales y campesinas en la Unidad Local de Desarrollo Rural de Ciudad Bolívar (ULDER), promoviendo el intercambio de resultados y el acercamiento con actores territoriales.
</t>
    </r>
    <r>
      <rPr>
        <b/>
        <sz val="11"/>
        <color rgb="FF000000"/>
        <rFont val="Arial"/>
        <family val="2"/>
      </rPr>
      <t>Seguimiento y trazabilidad</t>
    </r>
    <r>
      <rPr>
        <sz val="11"/>
        <color rgb="FF000000"/>
        <rFont val="Arial"/>
        <family val="2"/>
      </rPr>
      <t>: asimismo, se efectuó el registro y seguimiento de estas acciones en la matriz de divulgación del OMEG, herramienta que permite hacer trazabilidad a las publicaciones, monitorear su alcance y fortalecer la estrategia de socialización y apropiación del conocimiento producido por el Observatorio.</t>
    </r>
  </si>
  <si>
    <t>01. Cadena de Valor en Excel.
02. Diseño de la evaluación en Word
Respositorio: https://secretariadistritald.sharepoint.com/:f:/s/ContratacinSPI-2022/IgD244MDogwWRqlcCfFlks4-AWadV4OSuNHhtfQJ6xubm4Q?e=wpkb7G</t>
  </si>
  <si>
    <t>Evidencias: 
01. Instrumento Encuesta de Cuidado 2026 Vs LB  
02. DOCUMENTO DE AJUSTES AL INSTRUMENTO
Repositorio: https://secretariadistritald.sharepoint.com/:f:/s/ContratacinSPI-2022/IgDp7NuyXJ3JT6v88FsBohClAWhtgOVwOC6ApKTOQ-uxUBs?e=1dqHn5</t>
  </si>
  <si>
    <t>Eviendencias: 
1.  investigación sobre cuidado y prevención de violencias en alianza con la Universidad UMEA: 
01.1. Diseño de Investigación
01.2. ANEXO_Guias para Entrevistas y Grupos Focales
01.3.  Plan de Trabajo Investigación Manzanas de Cuidado
2. Investigación Parto digno y violencia ginecobstétrica: durante el mes de mayo se avanzó en:
02.1. Marco teórico VGO- Mayo 2026
02.2. VG_Procesamiento cuanti_Mayo 2026
03. Investigación sobre Brecha digital:
Anexo 01. Indicadores_Acceso_Brecha Digital_Ajustes_15_MAY_26
Anexo 02. Procesamientos_Brecha Digital_ACCESO
Anexo 03. Evidencia_Transcripciones_GruposFocales_BrechaDigitall
Anexo 04. Nvivo_Consulta de la matriz de codificación
Anexo 05. Hoja de clasificación_Ciudadanas NVIVO_Caracterización
Anexo 06. Resultados_Nvivo_Barreras
Anexo 07. Resultados_Nvivo_Acceso material
Anexo 08. Resultados_Nvivo_Apropiación
Anexo 09. Resultados_Nvivo_Estrategias ante barreras
Anexo 10. Resultados_Nvivo_Usos y habilidades
Repositorio: https://secretariadistritald.sharepoint.com/:f:/s/ContratacinSPI-2022/IgDBI5Mh2wIOSrfa5sDDgshSAUAv5_28bhHHkHGhr7lsCuc?e=VLesQp</t>
  </si>
  <si>
    <t>Matriz de seguimiento divulgación OMEG_MAYO_2026 con las actividades y soportes de cada acción realizada mes a mes.
https://secretariadistritald.sharepoint.com/:f:/s/ContratacinSPI-2022/IgBX_zdtZTTRRIcrDJWbuT6HAfWLS0GZudKn56n0-GJXu3Y?e=MFNt3P</t>
  </si>
  <si>
    <t>Durante este periodo se avanzaron en los ajustes del diseño de la evalaución Institucional de la Política Pública de Actividades Sexuales Pagadas (PPASP), enviando a las direcciones de Gestión del Conocimiento y Diseño de Políticas para su retroalimentación y aprobación.</t>
  </si>
  <si>
    <t>La tarea presenta retrasos y entrará a cierre por motivos de reestructuración presupuestal, pues los recursos debieron trasladarse según los lineamientos recibidos por las directivas y la gerenta del proyecto. En ese sentido, quedan como productos finales 
01. Se finalizó el Diseño del Instrumento en la versión PDF para publicación, del cuestionario de la Encuesta de Cuidado y Uso del Tiempo en Bogotá.
02. Anexo técnico del proceso, Dos estudios de mercado, Matriz de riesgo y estudios previos, que quedan en el repositorio institucional de la entidad.
03. Documento Técnico de Ajustes y Actualización del Instrumento, en el Marco del Fortalecimiento Metodológico y Territorial de la Encuesta de Cuidado y Uso del Tiempo – 2026.
La tarea será cerrada y se reemplazará mediante una modificación al Plan de Acción en donde se agregará una nueva tarea que le apunta al Estudio sobre la situación de los derechos de las mujeres a nivel distrital y por localidad: análisis 2021 y 2025" y el Informe técnico general de resultados a nivel Bogotá para los 8 derechos EMEG.</t>
  </si>
  <si>
    <r>
      <t>Durante el periodo</t>
    </r>
    <r>
      <rPr>
        <sz val="11"/>
        <color rgb="FFFF0000"/>
        <rFont val="Arial"/>
        <family val="2"/>
      </rPr>
      <t xml:space="preserve"> </t>
    </r>
    <r>
      <rPr>
        <sz val="11"/>
        <color rgb="FF000000"/>
        <rFont val="Arial"/>
        <family val="2"/>
      </rPr>
      <t xml:space="preserve">se produjeron los siguientes avances en las tres investigaciones:
</t>
    </r>
    <r>
      <rPr>
        <b/>
        <sz val="11"/>
        <color rgb="FF000000"/>
        <rFont val="Arial"/>
        <family val="2"/>
      </rPr>
      <t xml:space="preserve">1.  investigación sobre cuidado y prevención de violencias en alianza con la Universidad UMEA: 
</t>
    </r>
    <r>
      <rPr>
        <sz val="11"/>
        <color rgb="FF000000"/>
        <rFont val="Arial"/>
        <family val="2"/>
      </rPr>
      <t xml:space="preserve">- Elaboración de la Guía de Entrevistas Semiestructuradas y de Grupos Focales.
- Realización de 9 entrevistas semiestructuradas con funcionarias de la Secretaría Distrital de la Mujer y participantes de las Manzanas del Cuidado, en el marco de la investigación sobre cuidado y prevención de violencias.
</t>
    </r>
    <r>
      <rPr>
        <b/>
        <sz val="11"/>
        <color rgb="FF000000"/>
        <rFont val="Arial"/>
        <family val="2"/>
      </rPr>
      <t xml:space="preserve">2. Investigación Parto digno y violencia ginecobstétrica:
</t>
    </r>
    <r>
      <rPr>
        <sz val="11"/>
        <color rgb="FF000000"/>
        <rFont val="Arial"/>
        <family val="2"/>
      </rPr>
      <t xml:space="preserve">Se finalizó el marco teórico de la investigación y en el diseño del instrumento cualitativo para aplicar con mujeres y personas gestantes en la ciudad.
</t>
    </r>
    <r>
      <rPr>
        <b/>
        <sz val="11"/>
        <color rgb="FF000000"/>
        <rFont val="Arial"/>
        <family val="2"/>
      </rPr>
      <t xml:space="preserve">3. Investigación Brecha digital en Bogotá: desigualdades en el acceso, uso y apropiación de las TIC:
</t>
    </r>
    <r>
      <rPr>
        <sz val="11"/>
        <color rgb="FF000000"/>
        <rFont val="Arial"/>
        <family val="2"/>
      </rPr>
      <t xml:space="preserve">- Se consolidaron hallazgos preliminares sobre la dimensión de acceso/accesibilidad digital a partir de los procesamientos del Índice de Acceso TIC y su desagregación en distintas variables sociodemográficas y poblacionales, así como los insumos de los grupos focales. Se adjuntan archivos de excel de procesamientos de información y PPT de hallazgos sobre acceso digital como evidencias. Además, los resultados preliminares de la investigación se socialziaron con la líder del OMEG y directora de la DGC en reunión el 11 de junio. 
- Se realizaron 2 mesas de trabajo para la revisión, discusión y consolidación de hallazgos relevantes para la investigación de brecha digital en Bogotá con profesionales del equipo de los Centros de Inclusión Digital.
</t>
    </r>
  </si>
  <si>
    <t>Durante el mes de junio de 2026 el Observatorio de Mujeres y Equidad de Género (OMEG) articuló acciones con el área de comunicaciones de la entidad para fortalecer la divulgación y difusión de los productos y documentos elaborados por el Observatorio, con el propósito de ampliar su alcance y facilitar el acceso a la información generada. En este marco, se definieron estrategias y canales de difusión acordes con los diferentes públicos objetivo.
Entre los principales productos y contenidos socializados durante el periodo se destacan:
* Boletín de feminicidios.
* Curso de gestión de datos en excel.
* Investigación Racismo, discriminación y violencias experiencias de mujeres afrocolombianas que realizan actividades sexuales pagadas en Bogotá
* Socialización virtual: adicionalmente, se realizó de manera virtual la socialización del sitio web OMEG con el equipo de la Dirección de Territorialización de la SDMujer.
Seguimiento y trazabilidad: asimismo, se efectuó el registro y seguimiento de estas acciones en la matriz de divulgación del OMEG, herramienta que permite hacer trazabilidad a las publicaciones, monitorear su alcance y fortalecer la estrategia de socialización y apropiación del conocimiento producido por el Observatorio.</t>
  </si>
  <si>
    <r>
      <rPr>
        <sz val="11"/>
        <color rgb="FF000000"/>
        <rFont val="Calibri"/>
        <family val="2"/>
        <scheme val="minor"/>
      </rPr>
      <t>Evidencia: 
Anexo1. 120626 Diseño evaluacion de la Evaluación de la PPASP
Repositorio:</t>
    </r>
    <r>
      <rPr>
        <u/>
        <sz val="11"/>
        <color rgb="FF0000FF"/>
        <rFont val="Calibri"/>
        <family val="2"/>
        <scheme val="minor"/>
      </rPr>
      <t xml:space="preserve"> https://secretariadistritald.sharepoint.com/:f:/s/ContratacinSPI-2022/IgBP3U6Tu-qdSoHog6WDsfCOAbSuwG3z1nupQaAW8zFYqiA?e=AnUBn3</t>
    </r>
  </si>
  <si>
    <r>
      <rPr>
        <sz val="11"/>
        <color rgb="FF000000"/>
        <rFont val="Calibri"/>
        <family val="2"/>
        <scheme val="minor"/>
      </rPr>
      <t xml:space="preserve">Evidencia: 
Anexo 1. Instrumento ECUT 2026_VF
Repositorio: </t>
    </r>
    <r>
      <rPr>
        <u/>
        <sz val="11"/>
        <color rgb="FF0000FF"/>
        <rFont val="Calibri"/>
        <family val="2"/>
        <scheme val="minor"/>
      </rPr>
      <t>https://secretariadistritald.sharepoint.com/:f:/s/ContratacinSPI-2022/IgCXKsraOha6Ro5SdhhVtGAkAfLTaurFv6Oju2wyWgPmtHI?e=B56Qen</t>
    </r>
  </si>
  <si>
    <r>
      <rPr>
        <sz val="11"/>
        <color rgb="FF000000"/>
        <rFont val="Calibri"/>
        <family val="2"/>
      </rPr>
      <t xml:space="preserve">Evidencias: 
</t>
    </r>
    <r>
      <rPr>
        <b/>
        <sz val="11"/>
        <color rgb="FF000000"/>
        <rFont val="Calibri"/>
        <family val="2"/>
      </rPr>
      <t xml:space="preserve">1.  investigación sobre cuidado y prevención de violencias en alianza con la Universidad UMEA: 
</t>
    </r>
    <r>
      <rPr>
        <sz val="11"/>
        <color rgb="FF000000"/>
        <rFont val="Calibri"/>
        <family val="2"/>
      </rPr>
      <t xml:space="preserve">Anexo 1. Guias para Entrevistas y Grupos Focales
Anexo 2. Entrevistas_Cuidado y prevencion de violencias
</t>
    </r>
    <r>
      <rPr>
        <b/>
        <sz val="11"/>
        <color rgb="FF000000"/>
        <rFont val="Calibri"/>
        <family val="2"/>
      </rPr>
      <t xml:space="preserve">2. Investigación Parto digno y violencia ginecobstétrica:
</t>
    </r>
    <r>
      <rPr>
        <sz val="11"/>
        <color rgb="FF000000"/>
        <rFont val="Calibri"/>
        <family val="2"/>
      </rPr>
      <t xml:space="preserve">Anexo 1. Instrumento cualitativo Parto digno y VGO
Anexo 2. Marco teórico VGO a Junio 2026
</t>
    </r>
    <r>
      <rPr>
        <b/>
        <sz val="11"/>
        <color rgb="FF000000"/>
        <rFont val="Calibri"/>
        <family val="2"/>
      </rPr>
      <t xml:space="preserve">3. Investigación Brecha digital en Bogotá: desigualdades en el acceso, uso y apropiación de las TIC:
</t>
    </r>
    <r>
      <rPr>
        <u/>
        <sz val="11"/>
        <color rgb="FF0000FF"/>
        <rFont val="Calibri"/>
        <family val="2"/>
      </rPr>
      <t>Anexo 1. Procesamientos_Brecha Digital_ACCESO
Anexo 2. 06_2026_Índice acceso TIC
Anexo 3. 06_2026_indicadores_Accesibilidad
Anexo 4. Tabla_maestra_ciudadanas_AJUSTADA
Anexo 5. Tabla_conectividad_grupos_focales_V2
Anexo 6. 26.06.2026_OMEG_Desigualdades de género y diferenciales en el acceso_TIC
Anexo 7. 11.06.2026. Acta_Reunión_Seguimiento_DirectoraDGC_LíderOMEG_BrechaDigital
Anexo 8. 02.06.2026. Acta_Reunión_MesaAnálisis1_OMEG-CID
Anexo 9. 30.06.2026. Acta_Reunión_Mesa2_BrechaDigital
Repositorio: https://secretariadistritald.sharepoint.com/:f:/s/ContratacinSPI-2022/IgBTO1a5dWNDTb05JXyG1NHKAYvvMKhK_OzcGW1Oc1cb7zM?e=XGr17h</t>
    </r>
  </si>
  <si>
    <r>
      <rPr>
        <sz val="11"/>
        <color rgb="FF000000"/>
        <rFont val="Calibri"/>
        <family val="2"/>
        <scheme val="minor"/>
      </rPr>
      <t xml:space="preserve">Anexo 1. Matriz de seguimiento divulgación OMEG 2026_Junio
Repositorio: </t>
    </r>
    <r>
      <rPr>
        <u/>
        <sz val="11"/>
        <color rgb="FF0000FF"/>
        <rFont val="Calibri"/>
        <family val="2"/>
        <scheme val="minor"/>
      </rPr>
      <t>https://secretariadistritald.sharepoint.com/:f:/s/ContratacinSPI-2022/IgByLdUrLsFiSb_SLAoSy7PHAVx7EGg4weTDPYFwKAAW_j8?e=56AWaL</t>
    </r>
  </si>
  <si>
    <t>Código</t>
  </si>
  <si>
    <t>Versión</t>
  </si>
  <si>
    <t>Fecha de Emisión</t>
  </si>
  <si>
    <t>META PLAN DE DESARROLLO</t>
  </si>
  <si>
    <t>Página</t>
  </si>
  <si>
    <t>Página 3 de 7</t>
  </si>
  <si>
    <t xml:space="preserve">                                                 REPORTE INDICADOR META PDD</t>
  </si>
  <si>
    <t>5 - Igualdad de género</t>
  </si>
  <si>
    <t>5.C. Aprobar y fortalecer políticas acertadas y leyes aplicables para promover la igualdad de género y el gempoderamiento de todas las mujeres y las niñas a todos los niveles</t>
  </si>
  <si>
    <t>Número de estudios y/o investigaciones del Observatorio de Mujeres y Equidad de Género - OMEG que den cuenta de la situación de derechos de las mujeres, con datos diversificados para la toma de decisiones.</t>
  </si>
  <si>
    <t>TOTAL</t>
  </si>
  <si>
    <t>EJECUCIÓN MENSUAL INDICADOR PDD 3969</t>
  </si>
  <si>
    <t>No aplica</t>
  </si>
  <si>
    <t>Durante el mes de febrero se registraron avances en distintos procesos de investigación, evaluación y divulgación liderados por el Observatorio. Se avanzó en el diseño de la investigación sobre Brecha Digital de Género en articulación con los Centros de Inclusión Digital, mediante la elaboración del documento metodológico y la realización de reuniones de coordinación para definir necesidades de información y aspectos operativos de los grupos focales.
Asimismo, se socializó la propuesta de evaluación de la Política Pública de Actividades Sexuales Pagadas con la Secretaría Distrital de Planeación y se adelantaron espacios de alistamiento para precisar fuentes de información y registros administrativos disponibles.
En relación con la Encuesta de Cuidado y Uso del Tiempo en Bogotá 2026, se finalizó la elaboración del anexo técnico para el diseño muestral, el levantamiento y procesamiento de la información, junto con una proyección preliminar de costos y ajustes a la metodología de codiseño del cuestionario.
Adicionalmente, se avanzó en la retroalimentación de la investigación sobre cuidado y prevención de violencias en articulación con la Universidad de Umea y en el desarrollo del diseño metodológico del estudio sobre parto digno, IVE y violencias ginecobstétricas.
Finalmente, se realizaron acciones de coordinación con el equipo de comunicaciones para la divulgación y posicionamiento de los productos del Observatorio a través de distintos canales institucionales.</t>
  </si>
  <si>
    <t>Durante el periodo se avanzó en el diseño y desarrollo de cuatro investigaciones del Observatorio, la socialización de la propuesta de evaluación de la Política Pública de Actividades Sexuales Pagadas y la preparación del levantamiento de la Encuesta de Cuidado y Uso del Tiempo en Bogotá 2026. Asimismo, se adelantaron acciones de articulación interinstitucional y de divulgación para fortalecer la producción y difusión de información para la toma de decisiones.</t>
  </si>
  <si>
    <t>No se presentan retrasos.</t>
  </si>
  <si>
    <t>Fortalecer la producción de información estratégica y evidencia técnica para la toma de decisiones de la entidad. En particular, contribuyen a identificar brechas y problemáticas que afectan a las mujeres, mejorar la formulación, seguimiento y evaluación de políticas públicas, y orientar de manera más eficiente la asignación de recursos públicos.
Asimismo, el desarrollo de investigaciones y operaciones estadísticas como la Encuesta de Cuidado y Uso del Tiempo permite contar con información actualizada, confiable y territorializada, lo que facilita el diseño de programas e intervenciones más focalizadas. Finalmente, estos procesos fortalecen la transparencia institucional, la generación de conocimiento y el acceso a información pública, promoviendo el control social y el uso de evidencia para la garantía de los derechos de las mujeres.</t>
  </si>
  <si>
    <r>
      <rPr>
        <b/>
        <sz val="11"/>
        <color rgb="FF000000"/>
        <rFont val="Arial"/>
        <family val="2"/>
      </rPr>
      <t xml:space="preserve">Evidencias: 
</t>
    </r>
    <r>
      <rPr>
        <sz val="11"/>
        <color rgb="FF000000"/>
        <rFont val="Arial"/>
        <family val="2"/>
      </rPr>
      <t xml:space="preserve">01. Presentación_OMEG_planeación_2026
02. Presentación Planeación Estratégica Equipo OMEG 2026
</t>
    </r>
    <r>
      <rPr>
        <b/>
        <sz val="11"/>
        <color rgb="FF000000"/>
        <rFont val="Arial"/>
        <family val="2"/>
      </rPr>
      <t xml:space="preserve">Repositorio:
</t>
    </r>
    <r>
      <rPr>
        <sz val="11"/>
        <color rgb="FF000000"/>
        <rFont val="Arial"/>
        <family val="2"/>
      </rPr>
      <t>https://secretariadistritald.sharepoint.com/:f:/s/ContratacinSPI-2022/IgCw6mGRkP9DSbiQOjeZAQf9ATnv2rfSUk2leurGN3Cq93Y?e=vl9Sh9</t>
    </r>
  </si>
  <si>
    <t>Durante el mes de marzo se registraron avances en el cumplimiento de la meta del Plan Distrital de Desarrollo, mediante la consolidación y análisis del estado de la política pública de Actividades Sexuales Pagadas (ASP), a partir de la revisión de informes sectoriales y la identificación de avances, niveles de cumplimiento y rezagos por objetivo. Asimismo, se fortalecieron los procesos técnicos asociados a la Encuesta de Cuidado y Uso del Tiempo (ECUT), incluyendo ajustes al anexo técnico, la estimación de muestra y la estructuración documental.
De manera complementaria, se avanzó en el desarrollo de investigaciones en temas estratégicos como cuidado, prevención de violencias y salud ginecobstétrica, así como en la articulación con aliados internacionales. Finalmente, se fortaleció la estrategia de divulgación del conocimiento, ampliando el alcance de los productos del OMEG y promoviendo su apropiación ciudadana en espacios de participación como la conmemoración del 8M.</t>
  </si>
  <si>
    <t>Se han consolidado avances relevantes en el cumplimiento de la meta del Plan Distrital de Desarrollo, particularmente en investigación y producción de información estratégica. Se estructuró y socializó la propuesta de evaluación de la Política Pública de Actividades Sexuales Pagadas, al tiempo que se fortalecieron los procesos de análisis del estado de las políticas mediante la revisión de informes sectoriales y la identificación de avances, niveles de cumplimiento y rezagos por objetivo en vigencias anteriores.
Asimismo, se finalizó el anexo técnico y la estimación definitiva de muestra de la Encuesta de Cuidado y Uso del Tiempo Bogotá 2026, incorporando ajustes metodológicos clave para su implementación. De manera complementaria, se avanzó en el diseño y desarrollo de investigaciones en temas estratégicos como brecha digital de género, cuidado y prevención de violencias, y salud ginecobstétrica, incluyendo procesos de articulación internacional.
Finalmente, se fortalecieron las estrategias de divulgación y posicionamiento del conocimiento, ampliando el alcance de los productos del Observatorio y promoviendo su apropiación institucional y ciudadana, en coherencia con una gestión más articulada, técnica y orientada a la toma de decisiones basada en evidencia.</t>
  </si>
  <si>
    <t>Estos avances contribuyen directamente al fortalecimiento de la planeación, seguimiento y evaluación de las políticas públicas, al disponer de información más precisa, integrada y orientada a resultados. Asimismo, mejoran la calidad técnica de los instrumentos estratégicos, facilitan la toma de decisiones basadas en evidencia y promueven una mayor articulación institucional. De igual forma, el impulso a la investigación y la divulgación amplía el acceso y uso del conocimiento, favorece su apropiación por parte de actores clave y la ciudadanía, y potencia el diseño de acciones más efectivas para cerrar brechas de género y garantizar los derechos de las mujeres.</t>
  </si>
  <si>
    <r>
      <rPr>
        <b/>
        <sz val="11"/>
        <color rgb="FF000000"/>
        <rFont val="Calibri"/>
        <family val="2"/>
      </rPr>
      <t xml:space="preserve">01.  Producir y publicar un documento de Evaluación intermedia de la PP ASP con enfoque de género y diferencial:
</t>
    </r>
    <r>
      <rPr>
        <sz val="11"/>
        <color rgb="FF000000"/>
        <rFont val="Calibri"/>
        <family val="2"/>
      </rPr>
      <t xml:space="preserve">Anexo1. Informe 3_Balance_2020_PPASP
Anexo2. Informe PPASP 2024_VF SDMujer.
Anexo3. informe_ASP_2024.
Anexo4. Avances en la implementación de la política.
02. Realizar el levantamiento y la documentación - estudio de la ECUT 2026
2.1. ANEXO TECNICO_Encuesta del Cuidado_Marzo_2026_Nueva versión
2.2. Anexo. Proyección del tamaño de muestra ECUT 2026
2.3. VF_FORMATO DE COTIZACION_ECUT_2026_CA_0_04_2026
03. Cuidado y prevención de violencias con la Universidad de Umea:
3.1.1. Propuesta metodológica UMEA
3.1.2. Correo con la síntesis de la reunión entre la Directora de Gestión de Conocimiento y la investigadora de la UMEA
04. Investigación Parto, posparto y violencia ginecobstétricas
4.2.1. Anexo 1. Matriz Revisión bibliográfica VGO- Marzo 2026
4.2.2. Anexo 2. Diseño análisis variables ENDS_EMEG- Marzo 2026
</t>
    </r>
    <r>
      <rPr>
        <u/>
        <sz val="11"/>
        <color rgb="FF0000FF"/>
        <rFont val="Calibri"/>
        <family val="2"/>
      </rPr>
      <t xml:space="preserve">
</t>
    </r>
    <r>
      <rPr>
        <b/>
        <sz val="11"/>
        <color rgb="FF000000"/>
        <rFont val="Calibri"/>
        <family val="2"/>
      </rPr>
      <t xml:space="preserve">Repositorio: 
</t>
    </r>
    <r>
      <rPr>
        <u/>
        <sz val="11"/>
        <color rgb="FF0000FF"/>
        <rFont val="Calibri"/>
        <family val="2"/>
      </rPr>
      <t>https://secretariadistritald.sharepoint.com/:f:/s/ContratacinSPI-2022/IgBhuzRtiKEhS437GM2_kOlkAf2xYt6K0GgeTrk5GV3v4oQ?e=3M6xls</t>
    </r>
  </si>
  <si>
    <t>Durante el periodo acumulado se registraron avances en la evaluación de la PPASP mediante la definición metodológica, reconstrucción de la cadena de valor e identificación de cuellos de botella para su seguimiento. Asimismo, se consolidaron productos técnicos y metodológicos de la Encuesta de Cuidado y Uso del Tiempo Bogotá 2026, incluyendo anexo técnico, muestra definitiva y ajustes operativos. De igual forma, se avanzó en investigaciones sobre brecha digital de género, cuidado y prevención de violencias y violencias ginecobstétricas, mediante grupos focales, revisión bibliográfica, construcción de indicadores y fortalecimiento de alianzas académicas e internacionales. Finalmente, se fortalecieron las estrategias de divulgación y apropiación del conocimiento producido por el OMEG, ampliando el alcance de investigaciones, boletines y cifras estratégicas para la toma de decisiones basada en evidencia.</t>
  </si>
  <si>
    <t>Durante el periodo acumulado se consolidaron avances relevantes en el cumplimiento de la meta del Plan Distrital de Desarrollo asociada a investigación, evaluación y producción de información estratégica para la toma de decisiones. En el marco de la evaluación de la Política Pública de Actividades Sexuales Pagadas (PPASP), se estructuró y socializó la propuesta de evaluación, se realizaron reuniones técnicas para definir su alcance, se reconstruyó la cadena de valor, se identificaron cuellos de botella en la ejecución y se fortaleció el análisis de avances, niveles de cumplimiento y rezagos de la política en vigencias anteriores.
Asimismo, se logró la finalización del anexo técnico y la estimación definitiva de muestra de la Encuesta de Cuidado y Uso del Tiempo Bogotá 2026, incorporando ajustes metodológicos y operativos, así como productos técnicos complementarios como estudios previos, matriz de riesgos y ajustes al instrumento de recolección.
De igual forma, se avanzó en el diseño y desarrollo de investigaciones estratégicas sobre brecha digital de género, cuidado y prevención de violencias y violencias ginecobstétricas, mediante la realización de grupos focales, revisión bibliográfica, construcción de baterías de indicadores e instrumentos de análisis cuantitativo y cualitativo con enfoque de género e interseccional. También se fortalecieron articulaciones académicas e internacionales, incluyendo el desarrollo de un Working Paper conjunto con la Universidad de Umeå orientado al análisis de cuidado, planificación urbana y prevención de violencias.
Finalmente, se fortalecieron las estrategias de divulgación y posicionamiento del conocimiento producido por el OMEG mediante articulación con el área de comunicaciones, ampliando el alcance de boletines, investigaciones y cifras estratégicas relacionadas con los derechos de las mujeres, el trabajo digno y las violencias basadas en género, promoviendo su apropiación institucional y ciudadana y contribuyendo a una gestión más articulada, técnica y orientada a la toma de decisiones basada en evidencia.</t>
  </si>
  <si>
    <t>Los avances desarrollados han fortalecido la capacidad institucional para producir y analizar información estratégica con enfoque de género e interseccionalidad, mejorando la toma de decisiones basada en evidencia. Asimismo, han permitido consolidar herramientas metodológicas y técnicas para la evaluación de políticas públicas y el desarrollo de investigaciones sobre cuidado, violencias y brecha digital de género. De igual forma, las acciones de divulgación y articulación académica e institucional han contribuido a ampliar el acceso, uso y apropiación del conocimiento generado, fortaleciendo el seguimiento de derechos de las mujeres y la formulación de acciones más focalizadas y pertinentes.</t>
  </si>
  <si>
    <t>01. Inv. Brecha Digital de Género
Anexo 1. Listados_Asistencia_ GRUPOS FOCALES_Investigación_BrechaDigital
Anexo 2. Organización-sistematización insumos grupos focales
Anexo 3. 14.04.2026. PPT_Diseños de investigación
Anexo 4. 28.04.2026. OMEG 2026_Diseño_Investigación
Anexo 5. Evidencia_Correo_Documento_Diseño_Investigación
Anexo 6. Indicadores_Índices_Brecha Digital_Acceso_Accesibilidad_Uso_Apropiación (8 derechos)
02. Inv. de violencias ginecobstétricas
Anexo 1. Estructura Marco teórico VGO
Anexo 2. Matriz Revisión bibliográfica VGO
Anexo 3. Procesamiento cuanti VGO
03. Investigación de cuidado y prevención de violencias
Anexo 1. Research proposal_Manzanas de Cuidado EN
04. Evaluación PPASP
"01. Acta 070426 DGC y DDDP
02. Acta 280426 Mesa de trabajo PPASP
03. 13042026 Acta presentación PPASP
05.ECUT
01. Anexo técnico
02. Estudios previos
03. Matriz de riesgos
04_Matriz de revisión y ajustes instrumento ECUT
Repositorio: https://secretariadistritald.sharepoint.com/:f:/s/ContratacinSPI-2022/IgArsI0VVHevQa_8lkUXdyQTAd3nR2-k-IChQ4nJZxoZpEY?e=oWxe5U</t>
  </si>
  <si>
    <t>Durante el mes de mayo se avanzó en el desarrollo de los cinco estudios e investigaciones programados para 2026. Se realizaron ajustes a la cadena de valor y se consolidó el diseño metodológico para la evaluación de la Política Pública de Actividades Sexuales Pagadas (PPASP). Asimismo, se actualizaron los instrumentos de la Encuesta de Cuidado y Uso del Tiempo 2026 mediante el ajuste del cuestionario y la elaboración del documento técnico de fortalecimiento metodológico.
En las investigaciones temáticas, se avanzó en el diseño metodológico, los instrumentos de recolección y la planeación de la investigación sobre cuidado y prevención de violencias; en la construcción del marco teórico y el procesamiento de información estadística para la investigación sobre parto digno y violencia ginecobstétrica; y en la sistematización, análisis cualitativo y construcción de indicadores para la investigación sobre brecha digital de género. Adicionalmente, se fortalecieron las acciones de divulgación y socialización de resultados e información estratégica producida por el Observatorio de Mujeres y Equidad de Género</t>
  </si>
  <si>
    <t>Durante el periodo acumulado se registraron avances significativos en el cumplimiento de la meta asociada al desarrollo de cinco investigaciones y estudios estratégicos para la generación de evidencia y la toma de decisiones. En la evaluación de la Política Pública de Actividades Sexuales Pagadas (PPASP) se consolidó la propuesta metodológica, se reconstruyó la cadena de valor, se identificaron cuellos de botella en la implementación y se fortaleció el análisis de resultados y niveles de cumplimiento de la política. Asimismo, se avanzó en el diseño de evaluación mediante la formulación de preguntas orientadoras con enfoques de derechos, género y diferencial.
En relación con la Encuesta de Cuidado y Uso del Tiempo Bogotá 2026, se culminó el anexo técnico y la estimación de la muestra, se actualizaron los instrumentos de recolección y se desarrollaron productos metodológicos que fortalecen la calidad y pertinencia de la información sobre trabajo de cuidado no remunerado en la ciudad.
De igual manera, se avanzó en el desarrollo de investigaciones sobre cuidado y prevención de violencias, brecha digital de género y violencias ginecobstétricas mediante la elaboración de diseños metodológicos, instrumentos de recolección, marcos conceptuales, procesamiento de información cuantitativa y cualitativa, construcción de indicadores y análisis de resultados preliminares. Como logro destacado, se consolidó una alianza académica con la Universidad de Umeå para el desarrollo conjunto de investigación aplicada sobre cuidado, planificación urbana y prevención de violencias.</t>
  </si>
  <si>
    <t>Genera evidencia técnica que permite identificar brechas y necesidades de las mujeres, contribuyendo al diseño de intervenciones más pertinentes y al fortalecimiento de la gestión pública basada en datos.</t>
  </si>
  <si>
    <r>
      <rPr>
        <b/>
        <sz val="11"/>
        <color theme="1"/>
        <rFont val="Arial"/>
        <family val="2"/>
      </rPr>
      <t xml:space="preserve">01.  investigación sobre cuidado y prevención de violencias en alianza con la Universidad UMEA: </t>
    </r>
    <r>
      <rPr>
        <sz val="11"/>
        <color theme="1"/>
        <rFont val="Arial"/>
        <family val="2"/>
      </rPr>
      <t xml:space="preserve">01.1. Diseño de Investigación
01.2. ANEXO_Guias para Entrevistas y Grupos Focales
01.3. 01.3. Plan de Trabajo Investigación Manzanas de Cuidado
</t>
    </r>
    <r>
      <rPr>
        <b/>
        <sz val="11"/>
        <color theme="1"/>
        <rFont val="Arial"/>
        <family val="2"/>
      </rPr>
      <t xml:space="preserve">02. Investigación Parto digno y violencia ginecobstétrica: </t>
    </r>
    <r>
      <rPr>
        <sz val="11"/>
        <color theme="1"/>
        <rFont val="Arial"/>
        <family val="2"/>
      </rPr>
      <t xml:space="preserve">02.1. Marco teórico VGO- Mayo 2026
02.2. VG_Procesamiento cuanti_Mayo 2026
</t>
    </r>
    <r>
      <rPr>
        <b/>
        <sz val="11"/>
        <color theme="1"/>
        <rFont val="Arial"/>
        <family val="2"/>
      </rPr>
      <t>03. Investigación sobre Brecha digital:</t>
    </r>
    <r>
      <rPr>
        <sz val="11"/>
        <color theme="1"/>
        <rFont val="Arial"/>
        <family val="2"/>
      </rPr>
      <t xml:space="preserve">
Anexo 01. Indicadores_Acceso_Brecha Digital_Ajustes_15_MAY_26
Anexo 02. Procesamientos_Brecha Digital_ACCESO
Anexo 03. Evidencia_Transcripciones_GruposFocales_BrechaDigitall
Anexo 04. Nvivo_Consulta de la matriz de codificación
Anexo 05. Hoja de clasificación_Ciudadanas NVIVO_Caracterización
Anexo 06. Resultados_Nvivo_Barreras
Anexo 07. Resultados_Nvivo_Acceso material
Anexo 08. Resultados_Nvivo_Apropiación
Anexo 09. Resultados_Nvivo_Estrategias ante barreras
Anexo 10. Resultados_Nvivo_Usos y habilidades
</t>
    </r>
    <r>
      <rPr>
        <b/>
        <sz val="11"/>
        <color theme="1"/>
        <rFont val="Arial"/>
        <family val="2"/>
      </rPr>
      <t xml:space="preserve">04. Evaluación intermedia de la PP de ASP
</t>
    </r>
    <r>
      <rPr>
        <sz val="11"/>
        <color theme="1"/>
        <rFont val="Arial"/>
        <family val="2"/>
      </rPr>
      <t xml:space="preserve">04.1. Cadena de Valor en Excel.
04.2. Diseño de la evaluación en Word
</t>
    </r>
    <r>
      <rPr>
        <b/>
        <sz val="11"/>
        <color theme="1"/>
        <rFont val="Arial"/>
        <family val="2"/>
      </rPr>
      <t>05. Estudio de cuidado ECUT</t>
    </r>
    <r>
      <rPr>
        <sz val="11"/>
        <color theme="1"/>
        <rFont val="Arial"/>
        <family val="2"/>
      </rPr>
      <t xml:space="preserve">
05.1. Instrumento Encuesta de Cuidado 2026 Vs LB  
05.2. DOCUMENTO DE AJUSTES AL INSTRUMENTO
</t>
    </r>
    <r>
      <rPr>
        <b/>
        <sz val="11"/>
        <color theme="1"/>
        <rFont val="Arial"/>
        <family val="2"/>
      </rPr>
      <t>Repositorio:</t>
    </r>
    <r>
      <rPr>
        <sz val="11"/>
        <color theme="1"/>
        <rFont val="Arial"/>
        <family val="2"/>
      </rPr>
      <t xml:space="preserve"> https://secretariadistritald.sharepoint.com/:f:/s/ContratacinSPI-2022/IgAFcPqzSazjSJG5Pky6T6NTAUj-WIH1Dp0qmvaGvWXNOss?e=XSzDJb</t>
    </r>
  </si>
  <si>
    <t>Durante el periodo reportado se avanzó en la generación y consolidación de productos de conocimiento orientados al cumplimiento de la meta PDD, mediante el desarrollo de actividades técnicas y metodológicas para la evaluación de la Política Pública de Actividades Sexuales Pagadas (PPASP), la preparación de la Encuesta de Cuidado y Uso del Tiempo en Bogotá y el fortalecimiento de investigaciones relacionadas con cuidado y prevención de violencias, parto digno y violencia ginecobstétrica, y brecha digital de género. Estos avances incluyeron la elaboración y ajuste de instrumentos, levantamiento y análisis de información, construcción de hallazgos y espacios de retroalimentación técnica.</t>
  </si>
  <si>
    <t>Durante el periodo acumulado se registraron avances significativos en el cumplimiento de la meta relacionada con el desarrollo de estudios e investigaciones estratégicas para la generación de evidencia sobre la situación de los derechos de las mujeres y la toma de decisiones institucionales. En este marco, se fortaleció la evaluación de la Política Pública de Actividades Sexuales Pagadas (PPASP) mediante la consolidación de la propuesta metodológica, la reconstrucción de la cadena de valor, la identificación de aspectos críticos de implementación y el diseño de preguntas orientadoras con enfoques de derechos, género y diferencial.
Asimismo, se consolidaron los avances técnicos y metodológicos de la Encuesta de Cuidado y Uso del Tiempo Bogotá 2026, mediante la elaboración del anexo técnico, la estimación de la muestra, la actualización de instrumentos de recolección y la preparación de insumos para el análisis territorial del trabajo de cuidado no remunerado. De igual manera, se fortaleció la producción de conocimiento en investigaciones sobre cuidado y prevención de violencias, brecha digital de género y violencias ginecobstétricas, a través del desarrollo de marcos conceptuales, diseños metodológicos, levantamiento y procesamiento de información cuantitativa y cualitativa, construcción de indicadores y análisis de resultados preliminares. Como resultado relevante, se consolidó una alianza académica con la Universidad de Umeå para el desarrollo de investigación aplicada en torno al cuidado, la planificación urbana y la prevención de violencias, fortaleciendo la capacidad investigativa y la generación de evidencia para orientar las políticas públicas de mujeres y equidad de género en Bogotá.</t>
  </si>
  <si>
    <t>Se reporta un avance del 0,05. Aunque las investigaciones presentan progresos a nivel individual, en conjunto aún se encuentran en etapa de desarrollo. A partir del mes de agosto se iniciará la fase de finalización y publicación de los resultados completos, con el fin de ponerlos a disposición de la ciudadanía y durante el mes de julio se realizará el ajuste a la tarea No. 2, que se cambiará por un nuevo estudio para la ciudad.</t>
  </si>
  <si>
    <t>Los avances desarrollados fortalecieron la disponibilidad de evidencia técnica para la formulación, seguimiento y evaluación de políticas públicas con enfoque de género y diferencial, contribuyendo a una mejor comprensión de las brechas y problemáticas que afectan a las mujeres en Bogotá.</t>
  </si>
  <si>
    <r>
      <rPr>
        <sz val="11"/>
        <color rgb="FF000000"/>
        <rFont val="Calibri"/>
        <family val="2"/>
        <scheme val="minor"/>
      </rPr>
      <t xml:space="preserve">Evidencias:
</t>
    </r>
    <r>
      <rPr>
        <b/>
        <sz val="11"/>
        <color rgb="FF000000"/>
        <rFont val="Calibri"/>
        <family val="2"/>
        <scheme val="minor"/>
      </rPr>
      <t>01. Evaluación PPASP:</t>
    </r>
    <r>
      <rPr>
        <sz val="11"/>
        <color rgb="FF000000"/>
        <rFont val="Calibri"/>
        <family val="2"/>
        <scheme val="minor"/>
      </rPr>
      <t xml:space="preserve"> Anexo1. 120626 Diseño evaluacion de la Evaluación de la PPASP.
02. ECUT: Anexo 1. Instrumento ECUT 2026_VF
</t>
    </r>
    <r>
      <rPr>
        <b/>
        <sz val="11"/>
        <color rgb="FF000000"/>
        <rFont val="Calibri"/>
        <family val="2"/>
        <scheme val="minor"/>
      </rPr>
      <t xml:space="preserve">03. investigación sobre cuidado y prevención de violencias en alianza con la Universidad UMEA: 
</t>
    </r>
    <r>
      <rPr>
        <sz val="11"/>
        <color rgb="FF000000"/>
        <rFont val="Calibri"/>
        <family val="2"/>
        <scheme val="minor"/>
      </rPr>
      <t xml:space="preserve">Anexo 1. Guias para Entrevistas y Grupos Focales
Anexo 2. Entrevistas_Cuidado y prevencion de violencias
</t>
    </r>
    <r>
      <rPr>
        <b/>
        <sz val="11"/>
        <color rgb="FF000000"/>
        <rFont val="Calibri"/>
        <family val="2"/>
        <scheme val="minor"/>
      </rPr>
      <t xml:space="preserve">04. Investigación Parto digno y violencia ginecobstétrica:
</t>
    </r>
    <r>
      <rPr>
        <sz val="11"/>
        <color rgb="FF000000"/>
        <rFont val="Calibri"/>
        <family val="2"/>
        <scheme val="minor"/>
      </rPr>
      <t xml:space="preserve">Anexo 1. Instrumento cualitativo Parto digno y VGO
Anexo 2. Marco teórico VGO a Junio 2026
</t>
    </r>
    <r>
      <rPr>
        <b/>
        <sz val="11"/>
        <color rgb="FF000000"/>
        <rFont val="Calibri"/>
        <family val="2"/>
        <scheme val="minor"/>
      </rPr>
      <t xml:space="preserve">05. Investigación Brecha digital en Bogotá: desigualdades en el acceso, uso y apropiación de las TIC:
</t>
    </r>
    <r>
      <rPr>
        <sz val="11"/>
        <color rgb="FF000000"/>
        <rFont val="Calibri"/>
        <family val="2"/>
        <scheme val="minor"/>
      </rPr>
      <t xml:space="preserve">Anexo 1. Procesamientos_Brecha Digital_ACCESO
Anexo 2. 06_2026_Índice acceso TIC
Anexo 3. 06_2026_indicadores_Accesibilidad
Anexo 4. Tabla_maestra_ciudadanas_AJUSTADA
Anexo 5. Tabla_conectividad_grupos_focales_V2
Anexo 6. 26.06.2026_OMEG_Desigualdades de género y diferenciales en el acceso_TIC
Anexo 7. 11.06.2026. Acta_Reunión_Seguimiento_DirectoraDGC_LíderOMEG_BrechaDigital
Anexo 8. 02.06.2026. Acta_Reunión_MesaAnálisis1_OMEG-CID
Anexo 9. 30.06.2026. Acta_Reunión_Mesa2_BrechaDigital
</t>
    </r>
    <r>
      <rPr>
        <u/>
        <sz val="11"/>
        <color rgb="FF0000FF"/>
        <rFont val="Calibri"/>
        <family val="2"/>
        <scheme val="minor"/>
      </rPr>
      <t xml:space="preserve">
https://secretariadistritald.sharepoint.com/:f:/s/ContratacinSPI-2022/IgDe8VNOe4gZTqFNrOS5qHCWAYO9PG2sfIEo4t265x71Gj0?e=COtDtS</t>
    </r>
  </si>
  <si>
    <t>Formula indicador:</t>
  </si>
  <si>
    <t>Numero de estudios y/o investigaciones del Observatorio de Mujeres y Equidad de Género - OMEG que den cuenta de la situación de derechos de las mujeres, con datos diversificados para la toma de decisiones desarrolados/estudios y/o investigaciones del Observatorio de Mujeres y Equidad de Género - OMEG que den cuenta de la situación de derechos de las mujeres, con datos diversificados para la toma de decisiones programados</t>
  </si>
  <si>
    <t>Avance mensual</t>
  </si>
  <si>
    <t>Elaboró</t>
  </si>
  <si>
    <t>Firma</t>
  </si>
  <si>
    <t>Aprobó (Según aplique Gerenta de proyecto, Líder técnica y responsable de proceso)</t>
  </si>
  <si>
    <t>Revisó (Oficina Asesora de Planeación)</t>
  </si>
  <si>
    <t>VoBo:</t>
  </si>
  <si>
    <t>Nombre</t>
  </si>
  <si>
    <t>Cristian Camilo Apache Roa</t>
  </si>
  <si>
    <t>Ana María Buriticá Alzate</t>
  </si>
  <si>
    <t>Nombre:</t>
  </si>
  <si>
    <t>YURIETH PAOLA ROJAS MAYORGA</t>
  </si>
  <si>
    <t>Cargo</t>
  </si>
  <si>
    <t>Contratista Planeación DGC</t>
  </si>
  <si>
    <t>Directora Gestión de Conocimiento</t>
  </si>
  <si>
    <t>Cargo:</t>
  </si>
  <si>
    <t>Jefa Oficina Asesora de Planeación</t>
  </si>
  <si>
    <t>JULIANA MARTINEZ LONDOÑO</t>
  </si>
  <si>
    <t xml:space="preserve">Subsecretaria 
Cuidado y Políticas de Igualdad </t>
  </si>
  <si>
    <t>PRODUCTO - MGA</t>
  </si>
  <si>
    <t>Página 4 de 7</t>
  </si>
  <si>
    <t>EJECUCIÓN PRESUPUESTAL DEL PRODUCTO I TRIMESTRE</t>
  </si>
  <si>
    <t>OBJETIVO ESPECIFICO</t>
  </si>
  <si>
    <t>Disponer en la página web del OMEG datos estadísticos confiables sobre los derechos de las mujeres en Bogotá previa articulación con otros sectores del orden distrital y nacional</t>
  </si>
  <si>
    <t>PRODUCTO 1
Servicio de información estadística en temas de Derechos Humanos</t>
  </si>
  <si>
    <t>0.05</t>
  </si>
  <si>
    <t>0.1</t>
  </si>
  <si>
    <t>Generar información sobre los derechos de las mujeres con enfoque de género y diferencial para ser difundidos en la página web del OMEG</t>
  </si>
  <si>
    <t>PRODUCTO 2
Documentos de Investigación</t>
  </si>
  <si>
    <t>0.3</t>
  </si>
  <si>
    <t>EJECUCIÓN PRESUPUESTAL DEL PRODUCTO II TRIMESTRE</t>
  </si>
  <si>
    <t>EJECUCIÓN PRESUPUESTAL DEL PRODUCTO III TRIMESTRE</t>
  </si>
  <si>
    <t>EJECUCIÓN PRESUPUESTAL DEL PRODUCTO IV TRIMESTRE</t>
  </si>
  <si>
    <t>NOVIEMBRE</t>
  </si>
  <si>
    <t>PRODUCTOS, METAS Y RESULTADOS -PMR</t>
  </si>
  <si>
    <t>Página 6 de 7</t>
  </si>
  <si>
    <t>Producto</t>
  </si>
  <si>
    <t>Linea Base
(Corte 31 diciembre 2023)</t>
  </si>
  <si>
    <t>Meta Plan
(TotaL PMR
10 Años)</t>
  </si>
  <si>
    <t>Meta Anual 2026</t>
  </si>
  <si>
    <t>Total
programado</t>
  </si>
  <si>
    <t>Total
ejecutado</t>
  </si>
  <si>
    <t>Prog.</t>
  </si>
  <si>
    <t>Ejec.</t>
  </si>
  <si>
    <t>10</t>
  </si>
  <si>
    <t>Estudios y/o investigaciones producidas sobre la situación en derechos de las mujes, actualizados,  publicados  y divulgados en el OMEG</t>
  </si>
  <si>
    <t>Servicio de información estadística en temas de género. Concertado SASP</t>
  </si>
  <si>
    <t>Número de Estudios y/o investigaciones producidas por el Observatorio de Mujer y Equidad de Género</t>
  </si>
  <si>
    <t>Actividad 2:Elaborar 16 estudios y/o investigaciones con información sobre la situación de derechos de las mujeres con enfoque de género y diferencial</t>
  </si>
  <si>
    <t>Acumulado</t>
  </si>
  <si>
    <t>NO</t>
  </si>
  <si>
    <t>No se presentan avances según lo programado.</t>
  </si>
  <si>
    <t>Se avanzó en el análisis y revisión documental de informes de la política de ASP, el fortalecimiento técnico de la ECUT y el desarrollo de investigaciones en temas clave como cuidado y prevención de violencias. Asimismo, se consolidaron alianzas y se fortaleció la divulgación del conocimiento, ampliando el alcance de los productos del OMEG y su apropiación ciudadana.</t>
  </si>
  <si>
    <t>Se avanzó en la evaluación de la PPASP, la consolidación técnica de la Encuesta de Cuidado y Uso del Tiempo Bogotá 2026, el desarrollo de investigaciones sobre género y violencias, y el fortalecimiento de estrategias de divulgación y alianzas académicas para la toma de decisiones basada en evidencia.</t>
  </si>
  <si>
    <t>Durante el periodo se avanzó en la evaluación de la PPASP, el fortalecimiento metodológico de la Encuesta de Cuidado y Uso del Tiempo 2026 y el desarrollo de investigaciones sobre brecha digital de género, cuidado y prevención de violencias y violencias ginecobstétricas. Asimismo, se consolidaron alianzas académicas, se fortalecieron los procesos de generación de evidencia para la toma de decisiones y se ampliaron las acciones de divulgación del conocimiento producido por el Observatorio de Mujeres y Equidad de Género.</t>
  </si>
  <si>
    <t>Durante el periodo reportado se avanzó en la generación de conocimiento para el cumplimiento de la meta PDD, mediante el desarrollo metodológico de la evaluación de la PPASP, la preparación de la Encuesta de Cuidado y Uso del Tiempo y el fortalecimiento de investigaciones sobre violencias, cuidado y brechas de género, a través del análisis de información y construcción de hallazgos.</t>
  </si>
  <si>
    <t>Número de Estudios y/o investigaciones  divulgadas por el Observatorio de Mujer y Equidad de Género</t>
  </si>
  <si>
    <r>
      <rPr>
        <b/>
        <sz val="9"/>
        <rFont val="Arial"/>
        <family val="2"/>
      </rPr>
      <t>Actividad 2</t>
    </r>
    <r>
      <rPr>
        <sz val="9"/>
        <rFont val="Arial"/>
        <family val="2"/>
      </rPr>
      <t>:Elaborar 16 estudios y/o investigaciones con información sobre la situación de derechos de las mujeres con enfoque de género y diferencial</t>
    </r>
  </si>
  <si>
    <t>SECRETARÍA DISTRITAL DE LA MUJER
DIRECCINAMIENTO ESTRATÉGICO
PROGRAMACIÓN, ACTUALIZACIÓN  Y SEGUIMIENTO PLAN DE ACCIÓN DE PROYECTOS DE INVERSIÓN
TERRITORIALIZACIÓN</t>
  </si>
  <si>
    <t>Página 5 de 7</t>
  </si>
  <si>
    <t xml:space="preserve">                                                 REPORTE TERRITORIALIZACIÓN</t>
  </si>
  <si>
    <t>INDICADOR PMR TERRITORIALIZABLE</t>
  </si>
  <si>
    <t>I SEMESTRE</t>
  </si>
  <si>
    <t>LOCALIDAD</t>
  </si>
  <si>
    <t>MAGNITUD</t>
  </si>
  <si>
    <t>PRESUPUESTO</t>
  </si>
  <si>
    <t>COMPROMISO</t>
  </si>
  <si>
    <t>1. Usaquén</t>
  </si>
  <si>
    <t>2. Chapinero</t>
  </si>
  <si>
    <t>3. Santafé</t>
  </si>
  <si>
    <t>4. San Cristóbal</t>
  </si>
  <si>
    <t>5. Usme</t>
  </si>
  <si>
    <t>6. Tunjuelito</t>
  </si>
  <si>
    <t>7. Bosa</t>
  </si>
  <si>
    <t>8. Kennedy</t>
  </si>
  <si>
    <t>9. Fontibón</t>
  </si>
  <si>
    <t>10. Engativá</t>
  </si>
  <si>
    <t>11. Suba</t>
  </si>
  <si>
    <t>12. Barrios Unidos</t>
  </si>
  <si>
    <t>13. Teusaquillo</t>
  </si>
  <si>
    <t>14. Los Mártires</t>
  </si>
  <si>
    <t>15. Antonio Nariño</t>
  </si>
  <si>
    <t>16. Puente Aranda</t>
  </si>
  <si>
    <t>17. La Candelaria</t>
  </si>
  <si>
    <t>18. Rafael Uribe Uribe</t>
  </si>
  <si>
    <t>19. Ciudad Bolívar</t>
  </si>
  <si>
    <t>20. Sumapaz</t>
  </si>
  <si>
    <t>II SEMESTRE</t>
  </si>
  <si>
    <t>CONTROL DE CAMBIOS</t>
  </si>
  <si>
    <t>Página 7 de 7</t>
  </si>
  <si>
    <t>CONTROL DE CAMBIOS EN EL PLAN DE ACCIÓN</t>
  </si>
  <si>
    <t>Programación del mes de mayo en reservas de la meta 2</t>
  </si>
  <si>
    <t>Se hizo la verificación de los informes presupuestales, frente al seguimiento, el cual fue necesario realizar el ajuste de la programación, disminuyendo el valor de la reserva para pago del mes de mayo.</t>
  </si>
  <si>
    <t>Reprogramación de metas de proyectos de inversión.</t>
  </si>
  <si>
    <t>De conformidad con la modificación realizada al PAABS, mediante la cual se unificó un proceso contractual, fue necesario gestionar una reprogramación presupuestal de metas. No obstante, dicha reprogramación no afecta la ejecución de las mismas.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</si>
</sst>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42" formatCode="_-* #,##0\ &quot;€&quot;_-;\-* #,##0\ &quot;€&quot;_-;_-* &quot;-&quot;\ &quot;€&quot;_-;_-@_-"/>
    <numFmt numFmtId="44" formatCode="_-* #,##0.00\ &quot;€&quot;_-;\-* #,##0.00\ &quot;€&quot;_-;_-* &quot;-&quot;??\ &quot;€&quot;_-;_-@_-"/>
    <numFmt numFmtId="43" formatCode="_-* #,##0.00_-;\-* #,##0.00_-;_-* &quot;-&quot;??_-;_-@_-"/>
    <numFmt numFmtId="164" formatCode="&quot;$&quot;\ #,##0;[Red]\-&quot;$&quot;\ #,##0"/>
    <numFmt numFmtId="165" formatCode="_-&quot;$&quot;\ * #,##0.00_-;\-&quot;$&quot;\ * #,##0.00_-;_-&quot;$&quot;\ * &quot;-&quot;??_-;_-@_-"/>
    <numFmt numFmtId="166" formatCode="_-&quot;$&quot;* #,##0.00_-;\-&quot;$&quot;* #,##0.00_-;_-&quot;$&quot;* &quot;-&quot;??_-;_-@_-"/>
    <numFmt numFmtId="167" formatCode="_-* #,##0.00\ _€_-;\-* #,##0.00\ _€_-;_-* &quot;-&quot;??\ _€_-;_-@_-"/>
    <numFmt numFmtId="168" formatCode="_-* #,##0\ _€_-;\-* #,##0\ _€_-;_-* &quot;-&quot;??\ _€_-;_-@_-"/>
    <numFmt numFmtId="169" formatCode="_-* #,##0\ _€_-;\-* #,##0\ _€_-;_-* &quot;-&quot;\ _€_-;_-@_-"/>
    <numFmt numFmtId="170" formatCode="0.0%"/>
    <numFmt numFmtId="171" formatCode="###,000"/>
    <numFmt numFmtId="172" formatCode="0.0"/>
    <numFmt numFmtId="173" formatCode="_-&quot;$&quot;* #,##0_-;\-&quot;$&quot;* #,##0_-;_-&quot;$&quot;* &quot;-&quot;??_-;_-@_-"/>
    <numFmt numFmtId="174" formatCode="_-&quot;$&quot;\ * #,##0_-;\-&quot;$&quot;\ * #,##0_-;_-&quot;$&quot;\ * &quot;-&quot;??_-;_-@_-"/>
    <numFmt numFmtId="175" formatCode="_-* #,##0.0\ _€_-;\-* #,##0.0\ _€_-;_-* &quot;-&quot;??\ _€_-;_-@_-"/>
    <numFmt numFmtId="176" formatCode="#,##0.0;\-#,##0.0"/>
    <numFmt numFmtId="177" formatCode="_-[$$-409]* #,##0.00_ ;_-[$$-409]* \-#,##0.00\ ;_-[$$-409]* &quot;-&quot;??_ ;_-@_ "/>
  </numFmts>
  <fonts count="84">
    <font>
      <sz val="11"/>
      <color theme="1"/>
      <name val="Calibri"/>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2"/>
      <color theme="1"/>
      <name val="Arial"/>
      <family val="2"/>
    </font>
    <font>
      <b/>
      <sz val="11"/>
      <color theme="1"/>
      <name val="Arial"/>
      <family val="2"/>
    </font>
    <font>
      <sz val="14"/>
      <color theme="1"/>
      <name val="Arial"/>
      <family val="2"/>
    </font>
    <font>
      <sz val="10"/>
      <name val="Arial"/>
      <family val="2"/>
    </font>
    <font>
      <sz val="11"/>
      <name val="Arial"/>
      <family val="2"/>
    </font>
    <font>
      <b/>
      <sz val="11"/>
      <name val="Arial"/>
      <family val="2"/>
    </font>
    <font>
      <sz val="11"/>
      <color theme="1"/>
      <name val="Arial"/>
      <family val="2"/>
    </font>
    <font>
      <b/>
      <sz val="11"/>
      <color indexed="10"/>
      <name val="Arial"/>
      <family val="2"/>
    </font>
    <font>
      <b/>
      <sz val="11"/>
      <color theme="0" tint="-0.34998626667073579"/>
      <name val="Arial"/>
      <family val="2"/>
    </font>
    <font>
      <b/>
      <i/>
      <sz val="11"/>
      <name val="Arial"/>
      <family val="2"/>
    </font>
    <font>
      <sz val="10"/>
      <name val="Arial Narrow"/>
      <family val="2"/>
    </font>
    <font>
      <u/>
      <sz val="11"/>
      <color theme="10"/>
      <name val="Calibri"/>
      <family val="2"/>
      <scheme val="minor"/>
    </font>
    <font>
      <sz val="13"/>
      <color theme="1"/>
      <name val="Arial"/>
      <family val="2"/>
    </font>
    <font>
      <b/>
      <sz val="13"/>
      <color theme="1"/>
      <name val="Arial"/>
      <family val="2"/>
    </font>
    <font>
      <b/>
      <sz val="14"/>
      <color theme="1"/>
      <name val="Arial"/>
      <family val="2"/>
    </font>
    <font>
      <sz val="9"/>
      <name val="Arial"/>
      <family val="2"/>
    </font>
    <font>
      <sz val="9"/>
      <color theme="0"/>
      <name val="Arial"/>
      <family val="2"/>
    </font>
    <font>
      <b/>
      <sz val="9"/>
      <name val="Arial"/>
      <family val="2"/>
    </font>
    <font>
      <sz val="13"/>
      <name val="Arial"/>
      <family val="2"/>
    </font>
    <font>
      <sz val="8"/>
      <color rgb="FF666666"/>
      <name val="Verdana"/>
      <family val="2"/>
    </font>
    <font>
      <sz val="16"/>
      <color theme="1"/>
      <name val="Arial"/>
      <family val="2"/>
    </font>
    <font>
      <sz val="18"/>
      <color theme="1"/>
      <name val="Arial"/>
      <family val="2"/>
    </font>
    <font>
      <b/>
      <sz val="18"/>
      <name val="Arial"/>
      <family val="2"/>
    </font>
    <font>
      <b/>
      <sz val="13"/>
      <name val="Arial"/>
      <family val="2"/>
    </font>
    <font>
      <sz val="8"/>
      <name val="Calibri"/>
      <family val="2"/>
      <scheme val="minor"/>
    </font>
    <font>
      <b/>
      <sz val="12"/>
      <name val="Arial"/>
      <family val="2"/>
    </font>
    <font>
      <sz val="11"/>
      <color theme="1"/>
      <name val="Calibri"/>
      <family val="2"/>
      <scheme val="minor"/>
    </font>
    <font>
      <b/>
      <sz val="11"/>
      <color theme="1"/>
      <name val="Calibri"/>
      <family val="2"/>
      <scheme val="minor"/>
    </font>
    <font>
      <b/>
      <sz val="14"/>
      <name val="Arial"/>
      <family val="2"/>
    </font>
    <font>
      <sz val="14"/>
      <name val="Arial"/>
      <family val="2"/>
    </font>
    <font>
      <b/>
      <sz val="12"/>
      <color theme="1"/>
      <name val="Calibri"/>
      <family val="2"/>
      <scheme val="minor"/>
    </font>
    <font>
      <b/>
      <sz val="10"/>
      <color theme="1"/>
      <name val="Calibri"/>
      <family val="2"/>
      <scheme val="minor"/>
    </font>
    <font>
      <sz val="11"/>
      <color rgb="FFFF0000"/>
      <name val="Arial"/>
      <family val="2"/>
    </font>
    <font>
      <sz val="10"/>
      <color rgb="FF000000"/>
      <name val="Times New Roman"/>
      <family val="1"/>
    </font>
    <font>
      <sz val="11"/>
      <color theme="1"/>
      <name val="Calibri"/>
      <family val="2"/>
      <scheme val="minor"/>
    </font>
    <font>
      <sz val="13"/>
      <color rgb="FF000000"/>
      <name val="Arial"/>
      <family val="2"/>
    </font>
    <font>
      <sz val="11"/>
      <name val="Calibri"/>
      <family val="2"/>
      <scheme val="minor"/>
    </font>
    <font>
      <sz val="9"/>
      <color theme="1"/>
      <name val="Calibri"/>
      <family val="2"/>
      <scheme val="minor"/>
    </font>
    <font>
      <b/>
      <sz val="11"/>
      <color theme="0"/>
      <name val="Arial"/>
      <family val="2"/>
    </font>
    <font>
      <sz val="11"/>
      <color rgb="FF000000"/>
      <name val="Arial"/>
      <family val="2"/>
    </font>
    <font>
      <b/>
      <sz val="11"/>
      <color rgb="FF000000"/>
      <name val="Arial"/>
      <family val="2"/>
    </font>
    <font>
      <sz val="10"/>
      <color theme="1"/>
      <name val="Arial"/>
      <family val="2"/>
    </font>
    <font>
      <b/>
      <sz val="10"/>
      <color theme="1"/>
      <name val="Arial"/>
      <family val="2"/>
    </font>
    <font>
      <sz val="12"/>
      <color theme="1"/>
      <name val="Arial"/>
      <family val="2"/>
    </font>
    <font>
      <sz val="10"/>
      <color rgb="FF000000"/>
      <name val="Arial"/>
      <family val="2"/>
    </font>
    <font>
      <b/>
      <sz val="10"/>
      <color rgb="FF000000"/>
      <name val="Arial"/>
      <family val="2"/>
    </font>
    <font>
      <sz val="10"/>
      <color theme="6"/>
      <name val="Arial"/>
      <family val="2"/>
    </font>
    <font>
      <sz val="11"/>
      <color theme="1"/>
      <name val="Calibri"/>
      <family val="2"/>
      <scheme val="minor"/>
    </font>
    <font>
      <b/>
      <sz val="18"/>
      <color theme="1"/>
      <name val="Arial"/>
      <family val="2"/>
    </font>
    <font>
      <b/>
      <sz val="13"/>
      <color rgb="FF000000"/>
      <name val="Arial"/>
      <family val="2"/>
    </font>
    <font>
      <u/>
      <sz val="11"/>
      <color theme="10"/>
      <name val="Arial"/>
      <family val="2"/>
    </font>
    <font>
      <u/>
      <sz val="11"/>
      <color rgb="FF0000FF"/>
      <name val="Arial"/>
      <family val="2"/>
    </font>
    <font>
      <sz val="11"/>
      <color rgb="FF0000FF"/>
      <name val="Arial"/>
      <family val="2"/>
    </font>
    <font>
      <sz val="11"/>
      <color rgb="FF000000"/>
      <name val="Calibri"/>
      <family val="2"/>
    </font>
    <font>
      <u/>
      <sz val="11"/>
      <color rgb="FF0000FF"/>
      <name val="Calibri"/>
      <family val="2"/>
    </font>
    <font>
      <u/>
      <sz val="11"/>
      <color theme="10"/>
      <name val="Calibri"/>
      <family val="2"/>
    </font>
    <font>
      <b/>
      <sz val="11"/>
      <color rgb="FF000000"/>
      <name val="Calibri"/>
      <family val="2"/>
    </font>
    <font>
      <u/>
      <sz val="13"/>
      <color theme="10"/>
      <name val="Calibri"/>
      <family val="2"/>
    </font>
    <font>
      <sz val="13"/>
      <color rgb="FF000000"/>
      <name val="Calibri"/>
      <family val="2"/>
    </font>
    <font>
      <u/>
      <sz val="13"/>
      <color rgb="FF0000FF"/>
      <name val="Calibri"/>
      <family val="2"/>
    </font>
    <font>
      <b/>
      <sz val="13"/>
      <color rgb="FF0D0D0D"/>
      <name val="Calibri"/>
      <family val="2"/>
    </font>
    <font>
      <u/>
      <sz val="13"/>
      <color theme="10"/>
      <name val="Calibri"/>
      <family val="2"/>
      <scheme val="minor"/>
    </font>
    <font>
      <b/>
      <sz val="13"/>
      <color rgb="FF000000"/>
      <name val="Calibri"/>
      <family val="2"/>
    </font>
    <font>
      <u/>
      <sz val="13"/>
      <color rgb="FF0D0D0D"/>
      <name val="Calibri"/>
      <family val="2"/>
      <scheme val="minor"/>
    </font>
    <font>
      <b/>
      <u/>
      <sz val="13"/>
      <color rgb="FF0D0D0D"/>
      <name val="Calibri"/>
      <family val="2"/>
      <scheme val="minor"/>
    </font>
    <font>
      <u/>
      <sz val="13"/>
      <color rgb="FF4F81BD"/>
      <name val="Calibri"/>
      <family val="2"/>
      <scheme val="minor"/>
    </font>
    <font>
      <u/>
      <sz val="13"/>
      <color theme="1" tint="4.9989318521683403E-2"/>
      <name val="Calibri"/>
      <family val="2"/>
      <scheme val="minor"/>
    </font>
    <font>
      <b/>
      <sz val="11"/>
      <color rgb="FF0000FF"/>
      <name val="Arial"/>
      <family val="2"/>
    </font>
    <font>
      <sz val="11"/>
      <color theme="6"/>
      <name val="Arial"/>
      <family val="2"/>
    </font>
    <font>
      <sz val="11"/>
      <color rgb="FF0000FF"/>
      <name val="Calibri"/>
      <family val="2"/>
    </font>
    <font>
      <u/>
      <sz val="11"/>
      <color theme="10"/>
      <name val="Calibri"/>
      <family val="2"/>
      <scheme val="minor"/>
    </font>
    <font>
      <sz val="12"/>
      <color rgb="FF000000"/>
      <name val="Arial"/>
      <family val="2"/>
    </font>
    <font>
      <sz val="12"/>
      <color theme="1"/>
      <name val="Calibri"/>
      <family val="2"/>
      <scheme val="minor"/>
    </font>
    <font>
      <sz val="11"/>
      <color rgb="FF000000"/>
      <name val="Calibri"/>
      <family val="2"/>
      <scheme val="minor"/>
    </font>
    <font>
      <u/>
      <sz val="11"/>
      <color rgb="FF0000FF"/>
      <name val="Calibri"/>
      <family val="2"/>
      <scheme val="minor"/>
    </font>
    <font>
      <u/>
      <sz val="11"/>
      <color rgb="FF000000"/>
      <name val="Calibri"/>
      <family val="2"/>
    </font>
    <font>
      <b/>
      <sz val="11"/>
      <color rgb="FF000000"/>
      <name val="Calibri"/>
      <family val="2"/>
      <scheme val="minor"/>
    </font>
  </fonts>
  <fills count="15">
    <fill>
      <patternFill patternType="none"/>
    </fill>
    <fill>
      <patternFill patternType="gray125"/>
    </fill>
    <fill>
      <patternFill patternType="solid">
        <fgColor rgb="FFFFFFFF"/>
        <bgColor rgb="FFFFFFFF"/>
      </patternFill>
    </fill>
    <fill>
      <patternFill patternType="solid">
        <fgColor theme="7" tint="0.59999389629810485"/>
        <bgColor indexed="64"/>
      </patternFill>
    </fill>
    <fill>
      <patternFill patternType="solid">
        <fgColor theme="0"/>
        <bgColor indexed="64"/>
      </patternFill>
    </fill>
    <fill>
      <patternFill patternType="solid">
        <fgColor theme="7" tint="0.79998168889431442"/>
        <bgColor indexed="64"/>
      </patternFill>
    </fill>
    <fill>
      <patternFill patternType="solid">
        <fgColor indexed="9"/>
        <bgColor indexed="64"/>
      </patternFill>
    </fill>
    <fill>
      <patternFill patternType="solid">
        <fgColor theme="0" tint="-0.14999847407452621"/>
        <bgColor indexed="64"/>
      </patternFill>
    </fill>
    <fill>
      <patternFill patternType="solid">
        <fgColor rgb="FFF2F2F2"/>
        <bgColor rgb="FF000000"/>
      </patternFill>
    </fill>
    <fill>
      <patternFill patternType="solid">
        <fgColor theme="7" tint="0.79998168889431442"/>
        <bgColor rgb="FFFFFFFF"/>
      </patternFill>
    </fill>
    <fill>
      <patternFill patternType="solid">
        <fgColor theme="2"/>
        <bgColor indexed="64"/>
      </patternFill>
    </fill>
    <fill>
      <patternFill patternType="solid">
        <fgColor theme="7" tint="0.59999389629810485"/>
        <bgColor rgb="FF000000"/>
      </patternFill>
    </fill>
    <fill>
      <patternFill patternType="solid">
        <fgColor theme="4" tint="-0.499984740745262"/>
        <bgColor indexed="64"/>
      </patternFill>
    </fill>
    <fill>
      <patternFill patternType="solid">
        <fgColor theme="4" tint="0.59999389629810485"/>
        <bgColor indexed="64"/>
      </patternFill>
    </fill>
    <fill>
      <patternFill patternType="solid">
        <fgColor theme="0"/>
        <bgColor rgb="FFFFFFFF"/>
      </patternFill>
    </fill>
  </fills>
  <borders count="102">
    <border>
      <left/>
      <right/>
      <top/>
      <bottom/>
      <diagonal/>
    </border>
    <border>
      <left/>
      <right/>
      <top/>
      <bottom/>
      <diagonal/>
    </border>
    <border>
      <left style="medium">
        <color indexed="64"/>
      </left>
      <right/>
      <top style="medium">
        <color indexed="64"/>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0"/>
      </left>
      <right/>
      <top/>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right style="medium">
        <color indexed="64"/>
      </right>
      <top/>
      <bottom style="medium">
        <color indexed="64"/>
      </bottom>
      <diagonal/>
    </border>
    <border>
      <left/>
      <right/>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diagonal/>
    </border>
    <border>
      <left style="thin">
        <color rgb="FFBFBFBF"/>
      </left>
      <right style="thin">
        <color rgb="FFBFBFBF"/>
      </right>
      <top style="thin">
        <color rgb="FFBFBFBF"/>
      </top>
      <bottom style="thin">
        <color rgb="FFBFBFBF"/>
      </bottom>
      <diagonal/>
    </border>
    <border>
      <left style="thin">
        <color rgb="FFCCCCCC"/>
      </left>
      <right style="thin">
        <color rgb="FFCCCCCC"/>
      </right>
      <top style="thin">
        <color rgb="FFCCCCCC"/>
      </top>
      <bottom style="thin">
        <color rgb="FFCCCCCC"/>
      </bottom>
      <diagonal/>
    </border>
    <border>
      <left/>
      <right style="thin">
        <color indexed="64"/>
      </right>
      <top/>
      <bottom/>
      <diagonal/>
    </border>
    <border>
      <left style="thin">
        <color indexed="64"/>
      </left>
      <right style="thin">
        <color indexed="64"/>
      </right>
      <top style="medium">
        <color indexed="64"/>
      </top>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medium">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style="medium">
        <color indexed="64"/>
      </left>
      <right style="thin">
        <color indexed="64"/>
      </right>
      <top style="medium">
        <color indexed="64"/>
      </top>
      <bottom style="thin">
        <color indexed="64"/>
      </bottom>
      <diagonal/>
    </border>
    <border>
      <left/>
      <right style="thin">
        <color indexed="64"/>
      </right>
      <top style="medium">
        <color indexed="64"/>
      </top>
      <bottom style="thin">
        <color indexed="64"/>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diagonal/>
    </border>
    <border>
      <left/>
      <right/>
      <top style="thin">
        <color indexed="64"/>
      </top>
      <bottom style="medium">
        <color indexed="64"/>
      </bottom>
      <diagonal/>
    </border>
    <border>
      <left style="medium">
        <color indexed="64"/>
      </left>
      <right style="thin">
        <color indexed="64"/>
      </right>
      <top style="medium">
        <color indexed="64"/>
      </top>
      <bottom/>
      <diagonal/>
    </border>
    <border>
      <left/>
      <right style="thin">
        <color indexed="64"/>
      </right>
      <top style="thin">
        <color indexed="64"/>
      </top>
      <bottom/>
      <diagonal/>
    </border>
    <border>
      <left/>
      <right style="medium">
        <color indexed="64"/>
      </right>
      <top style="thin">
        <color indexed="64"/>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rgb="FF000000"/>
      </bottom>
      <diagonal/>
    </border>
    <border>
      <left/>
      <right/>
      <top style="medium">
        <color indexed="64"/>
      </top>
      <bottom style="thin">
        <color rgb="FF000000"/>
      </bottom>
      <diagonal/>
    </border>
    <border>
      <left/>
      <right style="medium">
        <color indexed="64"/>
      </right>
      <top style="medium">
        <color indexed="64"/>
      </top>
      <bottom style="thin">
        <color rgb="FF000000"/>
      </bottom>
      <diagonal/>
    </border>
    <border>
      <left/>
      <right style="thin">
        <color rgb="FF000000"/>
      </right>
      <top style="thin">
        <color indexed="64"/>
      </top>
      <bottom style="thin">
        <color indexed="64"/>
      </bottom>
      <diagonal/>
    </border>
    <border>
      <left style="thin">
        <color indexed="64"/>
      </left>
      <right style="thin">
        <color indexed="64"/>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thin">
        <color indexed="64"/>
      </left>
      <right/>
      <top style="thin">
        <color indexed="64"/>
      </top>
      <bottom/>
      <diagonal/>
    </border>
    <border>
      <left style="medium">
        <color rgb="FF000000"/>
      </left>
      <right/>
      <top style="medium">
        <color rgb="FF000000"/>
      </top>
      <bottom style="medium">
        <color indexed="64"/>
      </bottom>
      <diagonal/>
    </border>
    <border>
      <left/>
      <right/>
      <top style="medium">
        <color rgb="FF000000"/>
      </top>
      <bottom style="medium">
        <color indexed="64"/>
      </bottom>
      <diagonal/>
    </border>
    <border>
      <left style="medium">
        <color rgb="FF000000"/>
      </left>
      <right/>
      <top style="medium">
        <color indexed="64"/>
      </top>
      <bottom style="thin">
        <color indexed="64"/>
      </bottom>
      <diagonal/>
    </border>
    <border>
      <left/>
      <right style="medium">
        <color rgb="FF000000"/>
      </right>
      <top/>
      <bottom style="thin">
        <color indexed="64"/>
      </bottom>
      <diagonal/>
    </border>
    <border>
      <left style="medium">
        <color rgb="FF000000"/>
      </left>
      <right style="thin">
        <color indexed="64"/>
      </right>
      <top style="thin">
        <color indexed="64"/>
      </top>
      <bottom/>
      <diagonal/>
    </border>
    <border>
      <left/>
      <right style="medium">
        <color rgb="FF000000"/>
      </right>
      <top style="thin">
        <color indexed="64"/>
      </top>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indexed="64"/>
      </right>
      <top/>
      <bottom style="thin">
        <color indexed="64"/>
      </bottom>
      <diagonal/>
    </border>
    <border>
      <left style="thin">
        <color indexed="64"/>
      </left>
      <right style="medium">
        <color rgb="FF000000"/>
      </right>
      <top/>
      <bottom style="thin">
        <color indexed="64"/>
      </bottom>
      <diagonal/>
    </border>
    <border>
      <left style="medium">
        <color rgb="FF000000"/>
      </left>
      <right style="thin">
        <color indexed="64"/>
      </right>
      <top style="thin">
        <color indexed="64"/>
      </top>
      <bottom style="thin">
        <color indexed="64"/>
      </bottom>
      <diagonal/>
    </border>
    <border>
      <left style="thin">
        <color indexed="64"/>
      </left>
      <right style="medium">
        <color rgb="FF000000"/>
      </right>
      <top style="thin">
        <color indexed="64"/>
      </top>
      <bottom style="thin">
        <color indexed="64"/>
      </bottom>
      <diagonal/>
    </border>
    <border>
      <left style="medium">
        <color rgb="FF000000"/>
      </left>
      <right style="thin">
        <color indexed="64"/>
      </right>
      <top style="thin">
        <color indexed="64"/>
      </top>
      <bottom style="medium">
        <color rgb="FF000000"/>
      </bottom>
      <diagonal/>
    </border>
    <border>
      <left style="thin">
        <color indexed="64"/>
      </left>
      <right style="thin">
        <color indexed="64"/>
      </right>
      <top style="thin">
        <color indexed="64"/>
      </top>
      <bottom style="medium">
        <color rgb="FF000000"/>
      </bottom>
      <diagonal/>
    </border>
    <border>
      <left style="thin">
        <color indexed="64"/>
      </left>
      <right style="medium">
        <color rgb="FF000000"/>
      </right>
      <top style="thin">
        <color indexed="64"/>
      </top>
      <bottom style="medium">
        <color rgb="FF000000"/>
      </bottom>
      <diagonal/>
    </border>
    <border>
      <left style="thin">
        <color rgb="FF000000"/>
      </left>
      <right/>
      <top style="thin">
        <color indexed="64"/>
      </top>
      <bottom style="thin">
        <color indexed="64"/>
      </bottom>
      <diagonal/>
    </border>
  </borders>
  <cellStyleXfs count="36">
    <xf numFmtId="0" fontId="0" fillId="0" borderId="0"/>
    <xf numFmtId="0" fontId="10" fillId="0" borderId="1"/>
    <xf numFmtId="0" fontId="6" fillId="0" borderId="1"/>
    <xf numFmtId="44" fontId="6" fillId="0" borderId="1" applyFont="0" applyFill="0" applyBorder="0" applyAlignment="0" applyProtection="0"/>
    <xf numFmtId="167" fontId="6" fillId="0" borderId="1" applyFont="0" applyFill="0" applyBorder="0" applyAlignment="0" applyProtection="0"/>
    <xf numFmtId="9" fontId="6" fillId="0" borderId="1" applyFont="0" applyFill="0" applyBorder="0" applyAlignment="0" applyProtection="0"/>
    <xf numFmtId="169" fontId="6" fillId="0" borderId="1" applyFont="0" applyFill="0" applyBorder="0" applyAlignment="0" applyProtection="0"/>
    <xf numFmtId="42" fontId="6" fillId="0" borderId="1" applyFont="0" applyFill="0" applyBorder="0" applyAlignment="0" applyProtection="0"/>
    <xf numFmtId="9" fontId="10" fillId="0" borderId="1" applyFont="0" applyFill="0" applyBorder="0" applyAlignment="0" applyProtection="0"/>
    <xf numFmtId="9" fontId="17" fillId="0" borderId="1" applyFont="0" applyFill="0" applyBorder="0" applyAlignment="0" applyProtection="0"/>
    <xf numFmtId="171" fontId="22" fillId="0" borderId="30" applyNumberFormat="0" applyAlignment="0" applyProtection="0">
      <alignment horizontal="right" vertical="center"/>
    </xf>
    <xf numFmtId="171" fontId="22" fillId="0" borderId="31" applyNumberFormat="0" applyAlignment="0" applyProtection="0">
      <alignment horizontal="left" vertical="center" indent="1"/>
    </xf>
    <xf numFmtId="0" fontId="23" fillId="0" borderId="31" applyAlignment="0" applyProtection="0">
      <alignment horizontal="left" vertical="center" indent="1"/>
    </xf>
    <xf numFmtId="0" fontId="24" fillId="8" borderId="1" applyNumberFormat="0" applyAlignment="0" applyProtection="0">
      <alignment horizontal="left" vertical="center" indent="1"/>
    </xf>
    <xf numFmtId="171" fontId="26" fillId="0" borderId="30" applyNumberFormat="0" applyFill="0" applyBorder="0" applyAlignment="0" applyProtection="0">
      <alignment horizontal="right" vertical="center"/>
    </xf>
    <xf numFmtId="0" fontId="5" fillId="0" borderId="1"/>
    <xf numFmtId="43" fontId="33" fillId="0" borderId="0" applyFont="0" applyFill="0" applyBorder="0" applyAlignment="0" applyProtection="0"/>
    <xf numFmtId="0" fontId="4" fillId="0" borderId="1"/>
    <xf numFmtId="0" fontId="40" fillId="0" borderId="1"/>
    <xf numFmtId="166" fontId="3" fillId="0" borderId="1" applyFont="0" applyFill="0" applyBorder="0" applyAlignment="0" applyProtection="0"/>
    <xf numFmtId="165" fontId="41" fillId="0" borderId="0" applyFont="0" applyFill="0" applyBorder="0" applyAlignment="0" applyProtection="0"/>
    <xf numFmtId="0" fontId="54" fillId="0" borderId="1"/>
    <xf numFmtId="9" fontId="2" fillId="0" borderId="1" applyFont="0" applyFill="0" applyBorder="0" applyAlignment="0" applyProtection="0"/>
    <xf numFmtId="0" fontId="2" fillId="0" borderId="1"/>
    <xf numFmtId="44" fontId="2" fillId="0" borderId="1" applyFont="0" applyFill="0" applyBorder="0" applyAlignment="0" applyProtection="0"/>
    <xf numFmtId="167" fontId="2" fillId="0" borderId="1" applyFont="0" applyFill="0" applyBorder="0" applyAlignment="0" applyProtection="0"/>
    <xf numFmtId="9" fontId="2" fillId="0" borderId="1" applyFont="0" applyFill="0" applyBorder="0" applyAlignment="0" applyProtection="0"/>
    <xf numFmtId="169" fontId="2" fillId="0" borderId="1" applyFont="0" applyFill="0" applyBorder="0" applyAlignment="0" applyProtection="0"/>
    <xf numFmtId="42" fontId="2" fillId="0" borderId="1" applyFont="0" applyFill="0" applyBorder="0" applyAlignment="0" applyProtection="0"/>
    <xf numFmtId="0" fontId="2" fillId="0" borderId="1"/>
    <xf numFmtId="43" fontId="2" fillId="0" borderId="1" applyFont="0" applyFill="0" applyBorder="0" applyAlignment="0" applyProtection="0"/>
    <xf numFmtId="0" fontId="2" fillId="0" borderId="1"/>
    <xf numFmtId="166" fontId="2" fillId="0" borderId="1" applyFont="0" applyFill="0" applyBorder="0" applyAlignment="0" applyProtection="0"/>
    <xf numFmtId="165" fontId="2" fillId="0" borderId="1" applyFont="0" applyFill="0" applyBorder="0" applyAlignment="0" applyProtection="0"/>
    <xf numFmtId="0" fontId="18" fillId="0" borderId="1" applyNumberFormat="0" applyFill="0" applyBorder="0" applyAlignment="0" applyProtection="0"/>
    <xf numFmtId="0" fontId="77" fillId="0" borderId="0" applyNumberFormat="0" applyFill="0" applyBorder="0" applyAlignment="0" applyProtection="0"/>
  </cellStyleXfs>
  <cellXfs count="787">
    <xf numFmtId="0" fontId="0" fillId="0" borderId="0" xfId="0"/>
    <xf numFmtId="0" fontId="13" fillId="0" borderId="1" xfId="2" applyFont="1" applyAlignment="1">
      <alignment vertical="center"/>
    </xf>
    <xf numFmtId="0" fontId="12" fillId="4" borderId="1" xfId="1" applyFont="1" applyFill="1" applyAlignment="1">
      <alignment vertical="center" wrapText="1"/>
    </xf>
    <xf numFmtId="0" fontId="14" fillId="4" borderId="1" xfId="1" applyFont="1" applyFill="1" applyAlignment="1">
      <alignment vertical="center" wrapText="1"/>
    </xf>
    <xf numFmtId="0" fontId="11" fillId="4" borderId="1" xfId="1" applyFont="1" applyFill="1" applyAlignment="1">
      <alignment vertical="center" wrapText="1"/>
    </xf>
    <xf numFmtId="0" fontId="12" fillId="4" borderId="8" xfId="1" applyFont="1" applyFill="1" applyBorder="1" applyAlignment="1">
      <alignment vertical="center" wrapText="1"/>
    </xf>
    <xf numFmtId="0" fontId="12" fillId="0" borderId="8" xfId="1" applyFont="1" applyBorder="1" applyAlignment="1">
      <alignment vertical="center" wrapText="1"/>
    </xf>
    <xf numFmtId="0" fontId="12" fillId="0" borderId="1" xfId="1" applyFont="1" applyAlignment="1">
      <alignment vertical="center" wrapText="1"/>
    </xf>
    <xf numFmtId="0" fontId="12" fillId="0" borderId="1" xfId="1" applyFont="1" applyAlignment="1">
      <alignment horizontal="center" vertical="center" wrapText="1"/>
    </xf>
    <xf numFmtId="0" fontId="15" fillId="0" borderId="1" xfId="2" applyFont="1" applyAlignment="1">
      <alignment horizontal="center" vertical="center"/>
    </xf>
    <xf numFmtId="0" fontId="13" fillId="0" borderId="1" xfId="2" applyFont="1" applyAlignment="1">
      <alignment horizontal="center" vertical="center"/>
    </xf>
    <xf numFmtId="0" fontId="14" fillId="0" borderId="1" xfId="1" applyFont="1" applyAlignment="1">
      <alignment vertical="center" wrapText="1"/>
    </xf>
    <xf numFmtId="0" fontId="11" fillId="0" borderId="1" xfId="1" applyFont="1" applyAlignment="1">
      <alignment vertical="center" wrapText="1"/>
    </xf>
    <xf numFmtId="0" fontId="11" fillId="0" borderId="16" xfId="1" applyFont="1" applyBorder="1" applyAlignment="1">
      <alignment vertical="center" wrapText="1"/>
    </xf>
    <xf numFmtId="0" fontId="12" fillId="4" borderId="8" xfId="1" applyFont="1" applyFill="1" applyBorder="1" applyAlignment="1">
      <alignment horizontal="center" vertical="center" wrapText="1"/>
    </xf>
    <xf numFmtId="0" fontId="16" fillId="4" borderId="1" xfId="1" applyFont="1" applyFill="1" applyAlignment="1">
      <alignment horizontal="center" vertical="center" wrapText="1"/>
    </xf>
    <xf numFmtId="0" fontId="12" fillId="4" borderId="1" xfId="1" applyFont="1" applyFill="1" applyAlignment="1">
      <alignment horizontal="center" vertical="center" wrapText="1"/>
    </xf>
    <xf numFmtId="0" fontId="16" fillId="0" borderId="1" xfId="1" applyFont="1" applyAlignment="1">
      <alignment horizontal="center" vertical="center" wrapText="1"/>
    </xf>
    <xf numFmtId="0" fontId="12" fillId="6" borderId="1" xfId="1" applyFont="1" applyFill="1" applyAlignment="1">
      <alignment vertical="center" wrapText="1"/>
    </xf>
    <xf numFmtId="0" fontId="12" fillId="5" borderId="3" xfId="1" applyFont="1" applyFill="1" applyBorder="1" applyAlignment="1">
      <alignment horizontal="center" vertical="center" wrapText="1"/>
    </xf>
    <xf numFmtId="0" fontId="12" fillId="5" borderId="4" xfId="1" applyFont="1" applyFill="1" applyBorder="1" applyAlignment="1">
      <alignment horizontal="center" vertical="center" wrapText="1"/>
    </xf>
    <xf numFmtId="0" fontId="12" fillId="5" borderId="21" xfId="1" applyFont="1" applyFill="1" applyBorder="1" applyAlignment="1">
      <alignment vertical="center" wrapText="1"/>
    </xf>
    <xf numFmtId="168" fontId="13" fillId="0" borderId="22" xfId="4" applyNumberFormat="1" applyFont="1" applyBorder="1" applyAlignment="1">
      <alignment vertical="center"/>
    </xf>
    <xf numFmtId="0" fontId="12" fillId="5" borderId="12" xfId="1" applyFont="1" applyFill="1" applyBorder="1" applyAlignment="1">
      <alignment vertical="center" wrapText="1"/>
    </xf>
    <xf numFmtId="168" fontId="13" fillId="0" borderId="13" xfId="4" applyNumberFormat="1" applyFont="1" applyBorder="1" applyAlignment="1">
      <alignment vertical="center"/>
    </xf>
    <xf numFmtId="0" fontId="13" fillId="0" borderId="1" xfId="2" applyFont="1"/>
    <xf numFmtId="0" fontId="12" fillId="7" borderId="2" xfId="1" applyFont="1" applyFill="1" applyBorder="1" applyAlignment="1">
      <alignment vertical="center" wrapText="1"/>
    </xf>
    <xf numFmtId="0" fontId="8" fillId="0" borderId="1" xfId="2" applyFont="1" applyAlignment="1">
      <alignment vertical="center"/>
    </xf>
    <xf numFmtId="0" fontId="13" fillId="0" borderId="1" xfId="2" applyFont="1" applyAlignment="1">
      <alignment horizontal="center" vertical="center" wrapText="1"/>
    </xf>
    <xf numFmtId="0" fontId="21" fillId="0" borderId="1" xfId="2" applyFont="1" applyAlignment="1">
      <alignment vertical="center"/>
    </xf>
    <xf numFmtId="0" fontId="19" fillId="0" borderId="19" xfId="2" applyFont="1" applyBorder="1" applyAlignment="1">
      <alignment horizontal="center" vertical="center" wrapText="1"/>
    </xf>
    <xf numFmtId="0" fontId="19" fillId="0" borderId="27" xfId="2" applyFont="1" applyBorder="1" applyAlignment="1">
      <alignment horizontal="center" vertical="center"/>
    </xf>
    <xf numFmtId="0" fontId="19" fillId="0" borderId="28" xfId="2" applyFont="1" applyBorder="1" applyAlignment="1">
      <alignment horizontal="center" vertical="center"/>
    </xf>
    <xf numFmtId="0" fontId="27" fillId="0" borderId="1" xfId="2" applyFont="1" applyAlignment="1">
      <alignment vertical="center"/>
    </xf>
    <xf numFmtId="0" fontId="29" fillId="5" borderId="22" xfId="1" applyFont="1" applyFill="1" applyBorder="1" applyAlignment="1">
      <alignment horizontal="center" vertical="center" wrapText="1"/>
    </xf>
    <xf numFmtId="0" fontId="28" fillId="0" borderId="22" xfId="2" applyFont="1" applyBorder="1" applyAlignment="1">
      <alignment horizontal="center" vertical="center"/>
    </xf>
    <xf numFmtId="0" fontId="30" fillId="5" borderId="28" xfId="2" applyFont="1" applyFill="1" applyBorder="1" applyAlignment="1">
      <alignment horizontal="center" vertical="center" wrapText="1"/>
    </xf>
    <xf numFmtId="0" fontId="30" fillId="5" borderId="11"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30" fillId="5" borderId="22" xfId="1" applyFont="1" applyFill="1" applyBorder="1" applyAlignment="1">
      <alignment horizontal="center" vertical="center" wrapText="1"/>
    </xf>
    <xf numFmtId="0" fontId="30" fillId="5" borderId="22" xfId="0" applyFont="1" applyFill="1" applyBorder="1" applyAlignment="1">
      <alignment horizontal="center" vertical="center"/>
    </xf>
    <xf numFmtId="9" fontId="30" fillId="5" borderId="22" xfId="2" applyNumberFormat="1" applyFont="1" applyFill="1" applyBorder="1" applyAlignment="1">
      <alignment horizontal="center" vertical="center"/>
    </xf>
    <xf numFmtId="9" fontId="30" fillId="9" borderId="22" xfId="0" applyNumberFormat="1" applyFont="1" applyFill="1" applyBorder="1" applyAlignment="1">
      <alignment horizontal="center" vertical="center"/>
    </xf>
    <xf numFmtId="9" fontId="30" fillId="5" borderId="22" xfId="0" applyNumberFormat="1" applyFont="1" applyFill="1" applyBorder="1" applyAlignment="1">
      <alignment horizontal="center"/>
    </xf>
    <xf numFmtId="9" fontId="20" fillId="4" borderId="22" xfId="0" applyNumberFormat="1" applyFont="1" applyFill="1" applyBorder="1" applyAlignment="1">
      <alignment horizontal="center"/>
    </xf>
    <xf numFmtId="10" fontId="30" fillId="5" borderId="22" xfId="0" applyNumberFormat="1" applyFont="1" applyFill="1" applyBorder="1" applyAlignment="1">
      <alignment horizontal="center" vertical="center"/>
    </xf>
    <xf numFmtId="0" fontId="9" fillId="0" borderId="1" xfId="2" applyFont="1" applyAlignment="1">
      <alignment vertical="center"/>
    </xf>
    <xf numFmtId="0" fontId="12" fillId="5" borderId="26" xfId="1" applyFont="1" applyFill="1" applyBorder="1" applyAlignment="1">
      <alignment vertical="center" wrapText="1"/>
    </xf>
    <xf numFmtId="0" fontId="13" fillId="0" borderId="22" xfId="0" applyFont="1" applyBorder="1" applyAlignment="1">
      <alignment horizontal="center" vertical="center" wrapText="1"/>
    </xf>
    <xf numFmtId="0" fontId="13" fillId="0" borderId="22" xfId="0" applyFont="1" applyBorder="1" applyAlignment="1">
      <alignment horizontal="center" vertical="center"/>
    </xf>
    <xf numFmtId="0" fontId="13" fillId="0" borderId="22" xfId="0" applyFont="1" applyBorder="1" applyAlignment="1">
      <alignment horizontal="center"/>
    </xf>
    <xf numFmtId="0" fontId="13" fillId="0" borderId="22" xfId="0" applyFont="1" applyBorder="1"/>
    <xf numFmtId="0" fontId="13" fillId="0" borderId="22" xfId="0" applyFont="1" applyBorder="1" applyAlignment="1">
      <alignment vertical="center" wrapText="1"/>
    </xf>
    <xf numFmtId="0" fontId="13" fillId="0" borderId="22" xfId="0" applyFont="1" applyBorder="1" applyAlignment="1">
      <alignment vertical="top" wrapText="1"/>
    </xf>
    <xf numFmtId="0" fontId="13" fillId="0" borderId="22" xfId="0" applyFont="1" applyBorder="1" applyAlignment="1">
      <alignment vertical="center"/>
    </xf>
    <xf numFmtId="0" fontId="30" fillId="0" borderId="40" xfId="2" applyFont="1" applyBorder="1" applyAlignment="1">
      <alignment horizontal="center" vertical="center" wrapText="1"/>
    </xf>
    <xf numFmtId="0" fontId="30" fillId="0" borderId="11" xfId="2" applyFont="1" applyBorder="1" applyAlignment="1">
      <alignment horizontal="center" vertical="center" wrapText="1"/>
    </xf>
    <xf numFmtId="0" fontId="25" fillId="0" borderId="49" xfId="2" applyFont="1" applyBorder="1" applyAlignment="1">
      <alignment horizontal="left" vertical="center" wrapText="1"/>
    </xf>
    <xf numFmtId="0" fontId="25" fillId="0" borderId="46" xfId="2" applyFont="1" applyBorder="1" applyAlignment="1">
      <alignment horizontal="left" vertical="center" wrapText="1"/>
    </xf>
    <xf numFmtId="0" fontId="13" fillId="4" borderId="8" xfId="2" applyFont="1" applyFill="1" applyBorder="1" applyAlignment="1">
      <alignment vertical="center"/>
    </xf>
    <xf numFmtId="0" fontId="13" fillId="4" borderId="1" xfId="2" applyFont="1" applyFill="1" applyAlignment="1">
      <alignment vertical="center"/>
    </xf>
    <xf numFmtId="0" fontId="12" fillId="4" borderId="15" xfId="1" applyFont="1" applyFill="1" applyBorder="1" applyAlignment="1">
      <alignment horizontal="center" vertical="center" wrapText="1"/>
    </xf>
    <xf numFmtId="0" fontId="11" fillId="0" borderId="0" xfId="0" applyFont="1" applyAlignment="1">
      <alignment vertical="center"/>
    </xf>
    <xf numFmtId="0" fontId="11" fillId="0" borderId="8" xfId="1" applyFont="1" applyBorder="1" applyAlignment="1">
      <alignment horizontal="center" vertical="center" wrapText="1"/>
    </xf>
    <xf numFmtId="0" fontId="12" fillId="0" borderId="1" xfId="1" applyFont="1" applyAlignment="1">
      <alignment horizontal="center" vertical="center"/>
    </xf>
    <xf numFmtId="0" fontId="32" fillId="0" borderId="1" xfId="0" applyFont="1" applyBorder="1" applyAlignment="1">
      <alignment horizontal="left" vertical="center" wrapText="1"/>
    </xf>
    <xf numFmtId="0" fontId="12" fillId="0" borderId="26" xfId="0" applyFont="1" applyBorder="1" applyAlignment="1">
      <alignment horizontal="left" vertical="center" wrapText="1"/>
    </xf>
    <xf numFmtId="0" fontId="12" fillId="0" borderId="1" xfId="1" applyFont="1" applyAlignment="1">
      <alignment vertical="center"/>
    </xf>
    <xf numFmtId="0" fontId="20" fillId="0" borderId="26" xfId="2" applyFont="1" applyBorder="1" applyAlignment="1">
      <alignment horizontal="center" vertical="center"/>
    </xf>
    <xf numFmtId="0" fontId="13" fillId="0" borderId="26"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30" fillId="3" borderId="22" xfId="2" applyFont="1" applyFill="1" applyBorder="1" applyAlignment="1">
      <alignment horizontal="center" vertical="center"/>
    </xf>
    <xf numFmtId="0" fontId="12" fillId="0" borderId="1" xfId="0" applyFont="1" applyBorder="1" applyAlignment="1">
      <alignment horizontal="left" vertical="center" wrapText="1"/>
    </xf>
    <xf numFmtId="0" fontId="12" fillId="0" borderId="1" xfId="0" applyFont="1" applyBorder="1" applyAlignment="1">
      <alignment horizontal="center" vertical="center" wrapText="1"/>
    </xf>
    <xf numFmtId="0" fontId="13" fillId="10" borderId="1" xfId="2" applyFont="1" applyFill="1" applyAlignment="1">
      <alignment vertical="center"/>
    </xf>
    <xf numFmtId="0" fontId="12" fillId="10" borderId="1" xfId="1" applyFont="1" applyFill="1" applyAlignment="1">
      <alignment vertical="center" wrapText="1"/>
    </xf>
    <xf numFmtId="0" fontId="13" fillId="10" borderId="1" xfId="2" applyFont="1" applyFill="1"/>
    <xf numFmtId="0" fontId="11" fillId="10" borderId="0" xfId="0" applyFont="1" applyFill="1" applyAlignment="1">
      <alignment vertical="center"/>
    </xf>
    <xf numFmtId="0" fontId="12" fillId="10" borderId="1" xfId="0" applyFont="1" applyFill="1" applyBorder="1" applyAlignment="1">
      <alignment horizontal="left" vertical="center" wrapText="1"/>
    </xf>
    <xf numFmtId="0" fontId="12" fillId="10" borderId="1" xfId="0" applyFont="1" applyFill="1" applyBorder="1" applyAlignment="1">
      <alignment horizontal="center" vertical="center" wrapText="1"/>
    </xf>
    <xf numFmtId="0" fontId="12" fillId="10" borderId="1" xfId="1" applyFont="1" applyFill="1" applyAlignment="1">
      <alignment horizontal="center" vertical="center"/>
    </xf>
    <xf numFmtId="0" fontId="4" fillId="0" borderId="1" xfId="17"/>
    <xf numFmtId="0" fontId="4" fillId="0" borderId="1" xfId="17" applyAlignment="1">
      <alignment horizontal="center"/>
    </xf>
    <xf numFmtId="0" fontId="4" fillId="10" borderId="1" xfId="17" applyFill="1" applyAlignment="1">
      <alignment horizontal="center"/>
    </xf>
    <xf numFmtId="0" fontId="4" fillId="10" borderId="1" xfId="17" applyFill="1"/>
    <xf numFmtId="0" fontId="11" fillId="10" borderId="8" xfId="1" applyFont="1" applyFill="1" applyBorder="1" applyAlignment="1">
      <alignment horizontal="center" vertical="center" wrapText="1"/>
    </xf>
    <xf numFmtId="0" fontId="32" fillId="10" borderId="1" xfId="0" applyFont="1" applyFill="1" applyBorder="1" applyAlignment="1">
      <alignment horizontal="left" vertical="center" wrapText="1"/>
    </xf>
    <xf numFmtId="0" fontId="13" fillId="0" borderId="12" xfId="2" applyFont="1" applyBorder="1" applyAlignment="1">
      <alignment vertical="center"/>
    </xf>
    <xf numFmtId="0" fontId="13" fillId="0" borderId="13" xfId="2" applyFont="1" applyBorder="1" applyAlignment="1">
      <alignment vertical="center"/>
    </xf>
    <xf numFmtId="168" fontId="13" fillId="0" borderId="47" xfId="4" applyNumberFormat="1" applyFont="1" applyBorder="1" applyAlignment="1">
      <alignment vertical="center"/>
    </xf>
    <xf numFmtId="168" fontId="13" fillId="0" borderId="48" xfId="4" applyNumberFormat="1" applyFont="1" applyBorder="1" applyAlignment="1">
      <alignment vertical="center"/>
    </xf>
    <xf numFmtId="43" fontId="37" fillId="5" borderId="59" xfId="16" applyFont="1" applyFill="1" applyBorder="1" applyAlignment="1">
      <alignment horizontal="center" vertical="center" wrapText="1"/>
    </xf>
    <xf numFmtId="43" fontId="37" fillId="5" borderId="61" xfId="16" applyFont="1" applyFill="1" applyBorder="1" applyAlignment="1">
      <alignment horizontal="center" vertical="center" wrapText="1"/>
    </xf>
    <xf numFmtId="43" fontId="37" fillId="5" borderId="62" xfId="16" applyFont="1" applyFill="1" applyBorder="1" applyAlignment="1">
      <alignment horizontal="center" vertical="center" wrapText="1"/>
    </xf>
    <xf numFmtId="168" fontId="13" fillId="0" borderId="40" xfId="4" applyNumberFormat="1" applyFont="1" applyBorder="1" applyAlignment="1">
      <alignment vertical="center"/>
    </xf>
    <xf numFmtId="168" fontId="13" fillId="0" borderId="21" xfId="4" applyNumberFormat="1" applyFont="1" applyBorder="1" applyAlignment="1">
      <alignment vertical="center"/>
    </xf>
    <xf numFmtId="168" fontId="13" fillId="0" borderId="12" xfId="4" applyNumberFormat="1" applyFont="1" applyBorder="1" applyAlignment="1">
      <alignment vertical="center"/>
    </xf>
    <xf numFmtId="0" fontId="13" fillId="4" borderId="1" xfId="2" applyFont="1" applyFill="1"/>
    <xf numFmtId="0" fontId="11" fillId="4" borderId="0" xfId="0" applyFont="1" applyFill="1" applyAlignment="1">
      <alignment vertical="center"/>
    </xf>
    <xf numFmtId="0" fontId="13" fillId="4" borderId="1" xfId="2" applyFont="1" applyFill="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2" fillId="5" borderId="11" xfId="2" applyFont="1" applyFill="1" applyBorder="1" applyAlignment="1">
      <alignment horizontal="center" vertical="center" wrapText="1"/>
    </xf>
    <xf numFmtId="0" fontId="12" fillId="5" borderId="26" xfId="2" applyFont="1" applyFill="1" applyBorder="1" applyAlignment="1">
      <alignment horizontal="center" vertical="center" wrapText="1"/>
    </xf>
    <xf numFmtId="0" fontId="12" fillId="3" borderId="26" xfId="2" applyFont="1" applyFill="1" applyBorder="1" applyAlignment="1">
      <alignment horizontal="center" vertical="center" wrapText="1"/>
    </xf>
    <xf numFmtId="0" fontId="11" fillId="4" borderId="20" xfId="1" applyFont="1" applyFill="1" applyBorder="1" applyAlignment="1">
      <alignment vertical="center" wrapText="1"/>
    </xf>
    <xf numFmtId="0" fontId="35" fillId="0" borderId="1" xfId="1" applyFont="1" applyAlignment="1">
      <alignment vertical="center" wrapText="1"/>
    </xf>
    <xf numFmtId="0" fontId="35" fillId="0" borderId="26" xfId="0" applyFont="1" applyBorder="1" applyAlignment="1">
      <alignment horizontal="center" vertical="center"/>
    </xf>
    <xf numFmtId="0" fontId="35" fillId="0" borderId="26" xfId="1" applyFont="1" applyBorder="1" applyAlignment="1">
      <alignment horizontal="center" wrapText="1"/>
    </xf>
    <xf numFmtId="0" fontId="35" fillId="0" borderId="26" xfId="1" applyFont="1" applyBorder="1" applyAlignment="1">
      <alignment horizontal="center" vertical="center" wrapText="1"/>
    </xf>
    <xf numFmtId="0" fontId="35" fillId="0" borderId="26" xfId="1" applyFont="1" applyBorder="1" applyAlignment="1">
      <alignment vertical="center" wrapText="1"/>
    </xf>
    <xf numFmtId="0" fontId="12" fillId="0" borderId="26" xfId="0" applyFont="1" applyBorder="1" applyAlignment="1">
      <alignment vertical="center" wrapText="1"/>
    </xf>
    <xf numFmtId="0" fontId="30" fillId="0" borderId="12" xfId="2" applyFont="1" applyBorder="1" applyAlignment="1">
      <alignment horizontal="center" vertical="center" wrapText="1"/>
    </xf>
    <xf numFmtId="0" fontId="30" fillId="0" borderId="56" xfId="2" applyFont="1" applyBorder="1" applyAlignment="1">
      <alignment horizontal="center" vertical="center" wrapText="1"/>
    </xf>
    <xf numFmtId="0" fontId="30" fillId="0" borderId="57" xfId="2" applyFont="1" applyBorder="1" applyAlignment="1">
      <alignment horizontal="center" vertical="center" wrapText="1"/>
    </xf>
    <xf numFmtId="0" fontId="30" fillId="0" borderId="54" xfId="2" applyFont="1" applyBorder="1" applyAlignment="1">
      <alignment horizontal="center" vertical="center" wrapText="1"/>
    </xf>
    <xf numFmtId="0" fontId="30" fillId="0" borderId="42" xfId="2" applyFont="1" applyBorder="1" applyAlignment="1">
      <alignment horizontal="center" vertical="center" wrapText="1"/>
    </xf>
    <xf numFmtId="0" fontId="30" fillId="0" borderId="45" xfId="2" applyFont="1" applyBorder="1" applyAlignment="1">
      <alignment horizontal="center" vertical="center" wrapText="1"/>
    </xf>
    <xf numFmtId="0" fontId="12" fillId="5" borderId="63" xfId="2" applyFont="1" applyFill="1" applyBorder="1" applyAlignment="1">
      <alignment horizontal="center" vertical="center" wrapText="1"/>
    </xf>
    <xf numFmtId="0" fontId="11" fillId="10" borderId="1" xfId="0" applyFont="1" applyFill="1" applyBorder="1" applyAlignment="1">
      <alignment vertical="center"/>
    </xf>
    <xf numFmtId="0" fontId="38" fillId="5" borderId="13" xfId="17" applyFont="1" applyFill="1" applyBorder="1" applyAlignment="1">
      <alignment horizontal="center" vertical="center" wrapText="1"/>
    </xf>
    <xf numFmtId="0" fontId="11" fillId="5" borderId="26" xfId="1" applyFont="1" applyFill="1" applyBorder="1" applyAlignment="1">
      <alignment vertical="center" wrapText="1"/>
    </xf>
    <xf numFmtId="0" fontId="11" fillId="5" borderId="26" xfId="0" applyFont="1" applyFill="1" applyBorder="1" applyAlignment="1">
      <alignment vertical="center"/>
    </xf>
    <xf numFmtId="0" fontId="11" fillId="0" borderId="16" xfId="0" applyFont="1" applyBorder="1" applyAlignment="1">
      <alignment vertical="center"/>
    </xf>
    <xf numFmtId="0" fontId="38" fillId="3" borderId="12" xfId="17" applyFont="1" applyFill="1" applyBorder="1" applyAlignment="1">
      <alignment horizontal="center" vertical="center" wrapText="1"/>
    </xf>
    <xf numFmtId="0" fontId="12" fillId="5" borderId="28" xfId="2" applyFont="1" applyFill="1" applyBorder="1" applyAlignment="1">
      <alignment horizontal="center" vertical="center" wrapText="1"/>
    </xf>
    <xf numFmtId="0" fontId="8" fillId="5" borderId="28" xfId="2" applyFont="1" applyFill="1" applyBorder="1" applyAlignment="1">
      <alignment vertical="center" wrapText="1"/>
    </xf>
    <xf numFmtId="0" fontId="13" fillId="0" borderId="7" xfId="2" applyFont="1" applyBorder="1" applyAlignment="1">
      <alignment vertical="center" wrapText="1"/>
    </xf>
    <xf numFmtId="0" fontId="8" fillId="0" borderId="34" xfId="2" applyFont="1" applyBorder="1" applyAlignment="1">
      <alignment horizontal="center" vertical="center" wrapText="1"/>
    </xf>
    <xf numFmtId="0" fontId="8" fillId="0" borderId="35" xfId="2" applyFont="1" applyBorder="1" applyAlignment="1">
      <alignment horizontal="center" vertical="center" wrapText="1"/>
    </xf>
    <xf numFmtId="0" fontId="8" fillId="0" borderId="36" xfId="2" applyFont="1" applyBorder="1" applyAlignment="1">
      <alignment horizontal="center" vertical="center" wrapText="1"/>
    </xf>
    <xf numFmtId="0" fontId="8" fillId="5" borderId="28" xfId="2" applyFont="1" applyFill="1" applyBorder="1" applyAlignment="1">
      <alignment horizontal="center" vertical="center" wrapText="1"/>
    </xf>
    <xf numFmtId="0" fontId="13" fillId="0" borderId="29" xfId="2" applyFont="1" applyBorder="1" applyAlignment="1">
      <alignment horizontal="center" vertical="center" wrapText="1"/>
    </xf>
    <xf numFmtId="0" fontId="13" fillId="0" borderId="8" xfId="2" applyFont="1" applyBorder="1" applyAlignment="1">
      <alignment horizontal="center" vertical="center"/>
    </xf>
    <xf numFmtId="0" fontId="13" fillId="0" borderId="19" xfId="2" applyFont="1" applyBorder="1" applyAlignment="1">
      <alignment horizontal="center" vertical="center" wrapText="1"/>
    </xf>
    <xf numFmtId="0" fontId="13" fillId="0" borderId="7" xfId="2" applyFont="1" applyBorder="1" applyAlignment="1">
      <alignment horizontal="center" vertical="center"/>
    </xf>
    <xf numFmtId="0" fontId="13" fillId="0" borderId="11" xfId="2" applyFont="1" applyBorder="1" applyAlignment="1">
      <alignment horizontal="center" vertical="center"/>
    </xf>
    <xf numFmtId="0" fontId="13" fillId="0" borderId="6" xfId="2" applyFont="1" applyBorder="1" applyAlignment="1">
      <alignment horizontal="center" vertical="center"/>
    </xf>
    <xf numFmtId="0" fontId="11" fillId="0" borderId="26" xfId="0" applyFont="1" applyBorder="1" applyAlignment="1">
      <alignment horizontal="left" vertical="center" wrapText="1"/>
    </xf>
    <xf numFmtId="0" fontId="36" fillId="5" borderId="26" xfId="1" applyFont="1" applyFill="1" applyBorder="1" applyAlignment="1">
      <alignment vertical="center" wrapText="1"/>
    </xf>
    <xf numFmtId="0" fontId="36" fillId="5" borderId="26" xfId="0" applyFont="1" applyFill="1" applyBorder="1" applyAlignment="1">
      <alignment vertical="center"/>
    </xf>
    <xf numFmtId="0" fontId="12" fillId="0" borderId="26" xfId="0" applyFont="1" applyBorder="1" applyAlignment="1">
      <alignment horizontal="center" vertical="center"/>
    </xf>
    <xf numFmtId="0" fontId="12" fillId="0" borderId="26" xfId="1" applyFont="1" applyBorder="1" applyAlignment="1">
      <alignment horizontal="center" wrapText="1"/>
    </xf>
    <xf numFmtId="0" fontId="13" fillId="0" borderId="26" xfId="2" applyFont="1" applyBorder="1" applyAlignment="1">
      <alignment vertical="center"/>
    </xf>
    <xf numFmtId="0" fontId="11" fillId="5" borderId="26" xfId="1" applyFont="1" applyFill="1" applyBorder="1" applyAlignment="1">
      <alignment horizontal="center" vertical="center" wrapText="1"/>
    </xf>
    <xf numFmtId="0" fontId="11" fillId="0" borderId="8" xfId="0" applyFont="1" applyBorder="1" applyAlignment="1">
      <alignment horizontal="center" vertical="center"/>
    </xf>
    <xf numFmtId="0" fontId="11" fillId="0" borderId="1" xfId="0" applyFont="1" applyBorder="1" applyAlignment="1">
      <alignment horizontal="center" vertical="center"/>
    </xf>
    <xf numFmtId="0" fontId="11" fillId="10" borderId="0" xfId="0" applyFont="1" applyFill="1" applyAlignment="1">
      <alignment horizontal="center" vertical="center"/>
    </xf>
    <xf numFmtId="0" fontId="12" fillId="0" borderId="1" xfId="0" applyFont="1" applyBorder="1" applyAlignment="1">
      <alignment vertical="center" wrapText="1"/>
    </xf>
    <xf numFmtId="0" fontId="30" fillId="0" borderId="41" xfId="2" applyFont="1" applyBorder="1" applyAlignment="1">
      <alignment horizontal="center" vertical="center" wrapText="1"/>
    </xf>
    <xf numFmtId="0" fontId="30" fillId="0" borderId="65" xfId="2" applyFont="1" applyBorder="1" applyAlignment="1">
      <alignment horizontal="center" vertical="center" wrapText="1"/>
    </xf>
    <xf numFmtId="43" fontId="30" fillId="9" borderId="22" xfId="16" applyFont="1" applyFill="1" applyBorder="1" applyAlignment="1">
      <alignment horizontal="center" vertical="center"/>
    </xf>
    <xf numFmtId="0" fontId="30" fillId="0" borderId="51" xfId="2" applyFont="1" applyBorder="1" applyAlignment="1">
      <alignment horizontal="center" vertical="center" wrapText="1"/>
    </xf>
    <xf numFmtId="0" fontId="30" fillId="0" borderId="67" xfId="2" applyFont="1" applyBorder="1" applyAlignment="1">
      <alignment horizontal="center" vertical="center" wrapText="1"/>
    </xf>
    <xf numFmtId="0" fontId="30" fillId="0" borderId="68" xfId="2" applyFont="1" applyBorder="1" applyAlignment="1">
      <alignment horizontal="center" vertical="center" wrapText="1"/>
    </xf>
    <xf numFmtId="0" fontId="13" fillId="0" borderId="14" xfId="2" applyFont="1" applyBorder="1" applyAlignment="1">
      <alignment vertical="center"/>
    </xf>
    <xf numFmtId="0" fontId="13" fillId="10" borderId="12" xfId="2" applyFont="1" applyFill="1" applyBorder="1" applyAlignment="1">
      <alignment vertical="center"/>
    </xf>
    <xf numFmtId="0" fontId="13" fillId="10" borderId="14" xfId="2" applyFont="1" applyFill="1" applyBorder="1" applyAlignment="1">
      <alignment vertical="center"/>
    </xf>
    <xf numFmtId="0" fontId="25" fillId="0" borderId="38" xfId="2" applyFont="1" applyBorder="1" applyAlignment="1">
      <alignment horizontal="left" vertical="center" wrapText="1"/>
    </xf>
    <xf numFmtId="0" fontId="25" fillId="0" borderId="43" xfId="2" applyFont="1" applyBorder="1" applyAlignment="1">
      <alignment horizontal="left" vertical="center" wrapText="1"/>
    </xf>
    <xf numFmtId="0" fontId="25" fillId="0" borderId="52" xfId="2" applyFont="1" applyBorder="1" applyAlignment="1">
      <alignment horizontal="left" vertical="center" wrapText="1"/>
    </xf>
    <xf numFmtId="0" fontId="12" fillId="0" borderId="60" xfId="1" applyFont="1" applyBorder="1" applyAlignment="1">
      <alignment horizontal="center" vertical="center" wrapText="1"/>
    </xf>
    <xf numFmtId="1" fontId="19" fillId="0" borderId="26" xfId="2" applyNumberFormat="1" applyFont="1" applyBorder="1" applyAlignment="1">
      <alignment horizontal="center" vertical="center"/>
    </xf>
    <xf numFmtId="1" fontId="20" fillId="0" borderId="26" xfId="2" applyNumberFormat="1" applyFont="1" applyBorder="1" applyAlignment="1">
      <alignment horizontal="center" vertical="center"/>
    </xf>
    <xf numFmtId="1" fontId="19" fillId="0" borderId="8" xfId="2" applyNumberFormat="1" applyFont="1" applyBorder="1" applyAlignment="1">
      <alignment horizontal="center" vertical="center"/>
    </xf>
    <xf numFmtId="0" fontId="12" fillId="0" borderId="44" xfId="1" applyFont="1" applyBorder="1" applyAlignment="1">
      <alignment horizontal="center" vertical="center" wrapText="1"/>
    </xf>
    <xf numFmtId="0" fontId="13" fillId="0" borderId="47" xfId="2" applyFont="1" applyBorder="1" applyAlignment="1">
      <alignment horizontal="center" vertical="center" wrapText="1"/>
    </xf>
    <xf numFmtId="0" fontId="8" fillId="0" borderId="21" xfId="2" applyFont="1" applyBorder="1" applyAlignment="1">
      <alignment horizontal="center" vertical="center" wrapText="1"/>
    </xf>
    <xf numFmtId="172" fontId="13" fillId="0" borderId="1" xfId="2" applyNumberFormat="1" applyFont="1" applyAlignment="1">
      <alignment vertical="center"/>
    </xf>
    <xf numFmtId="0" fontId="12" fillId="0" borderId="66" xfId="1" applyFont="1" applyBorder="1" applyAlignment="1">
      <alignment horizontal="center" vertical="center" wrapText="1"/>
    </xf>
    <xf numFmtId="0" fontId="13" fillId="0" borderId="22" xfId="2" applyFont="1" applyBorder="1" applyAlignment="1">
      <alignment horizontal="center" vertical="center" wrapText="1"/>
    </xf>
    <xf numFmtId="0" fontId="8" fillId="5" borderId="26" xfId="2" applyFont="1" applyFill="1" applyBorder="1" applyAlignment="1">
      <alignment vertical="center"/>
    </xf>
    <xf numFmtId="37" fontId="22" fillId="0" borderId="44" xfId="17" applyNumberFormat="1" applyFont="1" applyBorder="1" applyAlignment="1">
      <alignment horizontal="center" vertical="center"/>
    </xf>
    <xf numFmtId="37" fontId="22" fillId="0" borderId="42" xfId="17" applyNumberFormat="1" applyFont="1" applyBorder="1" applyAlignment="1">
      <alignment horizontal="center" vertical="center"/>
    </xf>
    <xf numFmtId="174" fontId="13" fillId="0" borderId="1" xfId="20" applyNumberFormat="1" applyFont="1" applyBorder="1" applyAlignment="1">
      <alignment vertical="center"/>
    </xf>
    <xf numFmtId="174" fontId="13" fillId="0" borderId="1" xfId="2" applyNumberFormat="1" applyFont="1" applyAlignment="1">
      <alignment vertical="center"/>
    </xf>
    <xf numFmtId="174" fontId="13" fillId="0" borderId="1" xfId="20" applyNumberFormat="1" applyFont="1" applyBorder="1" applyAlignment="1">
      <alignment horizontal="center" vertical="center" wrapText="1"/>
    </xf>
    <xf numFmtId="172" fontId="19" fillId="4" borderId="11" xfId="2" applyNumberFormat="1" applyFont="1" applyFill="1" applyBorder="1" applyAlignment="1">
      <alignment horizontal="center" vertical="center"/>
    </xf>
    <xf numFmtId="2" fontId="19" fillId="4" borderId="11" xfId="2" applyNumberFormat="1" applyFont="1" applyFill="1" applyBorder="1" applyAlignment="1">
      <alignment horizontal="center" vertical="center"/>
    </xf>
    <xf numFmtId="0" fontId="35" fillId="5" borderId="26" xfId="1" applyFont="1" applyFill="1" applyBorder="1" applyAlignment="1">
      <alignment horizontal="center" vertical="center" wrapText="1"/>
    </xf>
    <xf numFmtId="1" fontId="8" fillId="0" borderId="26" xfId="2" applyNumberFormat="1" applyFont="1" applyBorder="1" applyAlignment="1">
      <alignment horizontal="center" vertical="center" wrapText="1"/>
    </xf>
    <xf numFmtId="1" fontId="13" fillId="0" borderId="63" xfId="2" applyNumberFormat="1" applyFont="1" applyBorder="1" applyAlignment="1">
      <alignment horizontal="center" vertical="center" wrapText="1"/>
    </xf>
    <xf numFmtId="1" fontId="13" fillId="0" borderId="5" xfId="2" applyNumberFormat="1" applyFont="1" applyBorder="1" applyAlignment="1">
      <alignment horizontal="center" vertical="center" wrapText="1"/>
    </xf>
    <xf numFmtId="0" fontId="13" fillId="0" borderId="5" xfId="2" applyFont="1" applyBorder="1" applyAlignment="1">
      <alignment horizontal="center" vertical="center"/>
    </xf>
    <xf numFmtId="0" fontId="13" fillId="0" borderId="26" xfId="2" applyFont="1" applyBorder="1" applyAlignment="1">
      <alignment vertical="center" wrapText="1"/>
    </xf>
    <xf numFmtId="0" fontId="8" fillId="5" borderId="29" xfId="2" applyFont="1" applyFill="1" applyBorder="1" applyAlignment="1">
      <alignment horizontal="left" vertical="center"/>
    </xf>
    <xf numFmtId="0" fontId="8" fillId="5" borderId="29" xfId="2" applyFont="1" applyFill="1" applyBorder="1" applyAlignment="1">
      <alignment horizontal="left" vertical="center" wrapText="1"/>
    </xf>
    <xf numFmtId="0" fontId="8" fillId="5" borderId="27" xfId="2" applyFont="1" applyFill="1" applyBorder="1" applyAlignment="1">
      <alignment horizontal="left" vertical="center"/>
    </xf>
    <xf numFmtId="0" fontId="8" fillId="5" borderId="27" xfId="2" applyFont="1" applyFill="1" applyBorder="1" applyAlignment="1">
      <alignment horizontal="left" vertical="center" wrapText="1"/>
    </xf>
    <xf numFmtId="0" fontId="8" fillId="5" borderId="28" xfId="2" applyFont="1" applyFill="1" applyBorder="1" applyAlignment="1">
      <alignment horizontal="left" vertical="center"/>
    </xf>
    <xf numFmtId="0" fontId="8" fillId="5" borderId="28" xfId="2" applyFont="1" applyFill="1" applyBorder="1" applyAlignment="1">
      <alignment horizontal="left" vertical="center" wrapText="1"/>
    </xf>
    <xf numFmtId="0" fontId="19" fillId="0" borderId="26" xfId="2" applyFont="1" applyBorder="1" applyAlignment="1">
      <alignment horizontal="center" vertical="center" wrapText="1"/>
    </xf>
    <xf numFmtId="174" fontId="0" fillId="0" borderId="22" xfId="20" applyNumberFormat="1" applyFont="1" applyBorder="1" applyAlignment="1">
      <alignment horizontal="center" vertical="center"/>
    </xf>
    <xf numFmtId="174" fontId="13" fillId="0" borderId="22" xfId="20" applyNumberFormat="1" applyFont="1" applyBorder="1" applyAlignment="1">
      <alignment vertical="center"/>
    </xf>
    <xf numFmtId="174" fontId="13" fillId="0" borderId="13" xfId="20" applyNumberFormat="1" applyFont="1" applyBorder="1" applyAlignment="1">
      <alignment vertical="center"/>
    </xf>
    <xf numFmtId="0" fontId="8" fillId="0" borderId="1" xfId="2" applyFont="1" applyAlignment="1">
      <alignment horizontal="center" vertical="center" wrapText="1"/>
    </xf>
    <xf numFmtId="174" fontId="43" fillId="0" borderId="22" xfId="20" applyNumberFormat="1" applyFont="1" applyFill="1" applyBorder="1" applyAlignment="1">
      <alignment horizontal="center" vertical="center"/>
    </xf>
    <xf numFmtId="0" fontId="13" fillId="0" borderId="5" xfId="2" applyFont="1" applyBorder="1" applyAlignment="1">
      <alignment horizontal="left" vertical="center"/>
    </xf>
    <xf numFmtId="175" fontId="13" fillId="0" borderId="48" xfId="4" applyNumberFormat="1" applyFont="1" applyBorder="1" applyAlignment="1">
      <alignment vertical="center"/>
    </xf>
    <xf numFmtId="0" fontId="11" fillId="0" borderId="1" xfId="1" applyFont="1" applyAlignment="1">
      <alignment horizontal="center" vertical="center" wrapText="1"/>
    </xf>
    <xf numFmtId="174" fontId="0" fillId="0" borderId="22" xfId="20" applyNumberFormat="1" applyFont="1" applyFill="1" applyBorder="1" applyAlignment="1">
      <alignment horizontal="center" vertical="center"/>
    </xf>
    <xf numFmtId="0" fontId="13" fillId="0" borderId="0" xfId="0" applyFont="1" applyAlignment="1">
      <alignment horizontal="left" vertical="center"/>
    </xf>
    <xf numFmtId="0" fontId="46" fillId="0" borderId="50" xfId="0" applyFont="1" applyBorder="1" applyAlignment="1">
      <alignment horizontal="left" vertical="center" wrapText="1"/>
    </xf>
    <xf numFmtId="0" fontId="39" fillId="0" borderId="0" xfId="0" applyFont="1" applyAlignment="1">
      <alignment horizontal="left" vertical="center"/>
    </xf>
    <xf numFmtId="0" fontId="39" fillId="0" borderId="47" xfId="0" applyFont="1" applyBorder="1" applyAlignment="1">
      <alignment horizontal="left" vertical="center" wrapText="1"/>
    </xf>
    <xf numFmtId="0" fontId="46" fillId="0" borderId="47" xfId="0" applyFont="1" applyBorder="1" applyAlignment="1">
      <alignment horizontal="left" vertical="center" wrapText="1"/>
    </xf>
    <xf numFmtId="0" fontId="46" fillId="0" borderId="22" xfId="0" applyFont="1" applyBorder="1" applyAlignment="1">
      <alignment horizontal="left" vertical="center" wrapText="1"/>
    </xf>
    <xf numFmtId="0" fontId="13" fillId="0" borderId="1" xfId="0" applyFont="1" applyBorder="1"/>
    <xf numFmtId="0" fontId="0" fillId="0" borderId="1" xfId="0" applyBorder="1"/>
    <xf numFmtId="0" fontId="8" fillId="13" borderId="22" xfId="0" applyFont="1" applyFill="1" applyBorder="1" applyAlignment="1">
      <alignment horizontal="left" vertical="center"/>
    </xf>
    <xf numFmtId="0" fontId="8" fillId="13" borderId="22" xfId="0" applyFont="1" applyFill="1" applyBorder="1" applyAlignment="1">
      <alignment horizontal="center" vertical="center"/>
    </xf>
    <xf numFmtId="0" fontId="12" fillId="0" borderId="26" xfId="0" applyFont="1" applyBorder="1" applyAlignment="1">
      <alignment horizontal="center" vertical="center" wrapText="1"/>
    </xf>
    <xf numFmtId="174" fontId="11" fillId="0" borderId="22" xfId="20" applyNumberFormat="1" applyFont="1" applyBorder="1" applyAlignment="1">
      <alignment vertical="center"/>
    </xf>
    <xf numFmtId="172" fontId="19" fillId="0" borderId="8" xfId="2" applyNumberFormat="1" applyFont="1" applyBorder="1" applyAlignment="1">
      <alignment horizontal="center" vertical="center"/>
    </xf>
    <xf numFmtId="172" fontId="19" fillId="0" borderId="26" xfId="2" applyNumberFormat="1" applyFont="1" applyBorder="1" applyAlignment="1">
      <alignment horizontal="center" vertical="center"/>
    </xf>
    <xf numFmtId="0" fontId="47" fillId="0" borderId="22" xfId="0" applyFont="1" applyBorder="1" applyAlignment="1">
      <alignment horizontal="left" vertical="center"/>
    </xf>
    <xf numFmtId="0" fontId="46" fillId="0" borderId="22" xfId="0" applyFont="1" applyBorder="1" applyAlignment="1">
      <alignment vertical="center" wrapText="1"/>
    </xf>
    <xf numFmtId="0" fontId="46" fillId="0" borderId="47" xfId="0" applyFont="1" applyBorder="1" applyAlignment="1">
      <alignment vertical="center" wrapText="1"/>
    </xf>
    <xf numFmtId="0" fontId="47" fillId="13" borderId="22" xfId="0" applyFont="1" applyFill="1" applyBorder="1" applyAlignment="1">
      <alignment horizontal="left" vertical="center"/>
    </xf>
    <xf numFmtId="0" fontId="46" fillId="13" borderId="47" xfId="0" applyFont="1" applyFill="1" applyBorder="1" applyAlignment="1">
      <alignment vertical="center" wrapText="1"/>
    </xf>
    <xf numFmtId="0" fontId="46" fillId="13" borderId="47" xfId="0" applyFont="1" applyFill="1" applyBorder="1" applyAlignment="1">
      <alignment horizontal="left" vertical="center" wrapText="1"/>
    </xf>
    <xf numFmtId="0" fontId="47" fillId="0" borderId="22" xfId="0" applyFont="1" applyBorder="1" applyAlignment="1">
      <alignment horizontal="left" vertical="center" wrapText="1"/>
    </xf>
    <xf numFmtId="0" fontId="47" fillId="13" borderId="22" xfId="0" applyFont="1" applyFill="1" applyBorder="1" applyAlignment="1">
      <alignment horizontal="center" vertical="center"/>
    </xf>
    <xf numFmtId="0" fontId="46" fillId="4" borderId="25" xfId="0" applyFont="1" applyFill="1" applyBorder="1" applyAlignment="1">
      <alignment horizontal="left" vertical="center" wrapText="1"/>
    </xf>
    <xf numFmtId="0" fontId="46" fillId="4" borderId="22" xfId="0" applyFont="1" applyFill="1" applyBorder="1" applyAlignment="1">
      <alignment horizontal="left" vertical="center" wrapText="1"/>
    </xf>
    <xf numFmtId="0" fontId="47" fillId="0" borderId="22" xfId="0" quotePrefix="1" applyFont="1" applyBorder="1" applyAlignment="1">
      <alignment horizontal="left" vertical="center" wrapText="1"/>
    </xf>
    <xf numFmtId="0" fontId="47" fillId="0" borderId="52" xfId="0" applyFont="1" applyBorder="1" applyAlignment="1">
      <alignment horizontal="left" vertical="center"/>
    </xf>
    <xf numFmtId="0" fontId="46" fillId="0" borderId="67" xfId="0" applyFont="1" applyBorder="1" applyAlignment="1">
      <alignment horizontal="left" vertical="center" wrapText="1"/>
    </xf>
    <xf numFmtId="174" fontId="13" fillId="0" borderId="22" xfId="20" applyNumberFormat="1" applyFont="1" applyFill="1" applyBorder="1" applyAlignment="1">
      <alignment horizontal="center" vertical="center"/>
    </xf>
    <xf numFmtId="174" fontId="13" fillId="0" borderId="22" xfId="20" applyNumberFormat="1" applyFont="1" applyFill="1" applyBorder="1" applyAlignment="1">
      <alignment vertical="center"/>
    </xf>
    <xf numFmtId="0" fontId="48" fillId="0" borderId="19" xfId="2" applyFont="1" applyBorder="1" applyAlignment="1">
      <alignment horizontal="center" vertical="center" wrapText="1"/>
    </xf>
    <xf numFmtId="0" fontId="19" fillId="4" borderId="19" xfId="2" applyFont="1" applyFill="1" applyBorder="1" applyAlignment="1">
      <alignment horizontal="center" vertical="top" wrapText="1"/>
    </xf>
    <xf numFmtId="0" fontId="48" fillId="0" borderId="26" xfId="2" applyFont="1" applyBorder="1" applyAlignment="1">
      <alignment horizontal="center" vertical="center" wrapText="1"/>
    </xf>
    <xf numFmtId="0" fontId="48" fillId="0" borderId="6" xfId="2" applyFont="1" applyBorder="1" applyAlignment="1">
      <alignment horizontal="center" vertical="center"/>
    </xf>
    <xf numFmtId="0" fontId="48" fillId="0" borderId="7" xfId="2" applyFont="1" applyBorder="1" applyAlignment="1">
      <alignment horizontal="center" vertical="center" wrapText="1"/>
    </xf>
    <xf numFmtId="173" fontId="13" fillId="0" borderId="1" xfId="2" applyNumberFormat="1" applyFont="1"/>
    <xf numFmtId="173" fontId="13" fillId="0" borderId="1" xfId="2" applyNumberFormat="1" applyFont="1" applyAlignment="1">
      <alignment vertical="center"/>
    </xf>
    <xf numFmtId="0" fontId="13" fillId="0" borderId="26" xfId="2" applyFont="1" applyBorder="1" applyAlignment="1">
      <alignment horizontal="center" vertical="center" wrapText="1"/>
    </xf>
    <xf numFmtId="173" fontId="13" fillId="0" borderId="1" xfId="23" applyNumberFormat="1" applyFont="1"/>
    <xf numFmtId="0" fontId="19" fillId="4" borderId="19" xfId="2" applyFont="1" applyFill="1" applyBorder="1" applyAlignment="1">
      <alignment horizontal="center" vertical="center" wrapText="1"/>
    </xf>
    <xf numFmtId="0" fontId="48" fillId="0" borderId="6" xfId="2" applyFont="1" applyBorder="1" applyAlignment="1">
      <alignment horizontal="center" vertical="center" wrapText="1"/>
    </xf>
    <xf numFmtId="0" fontId="12" fillId="0" borderId="26" xfId="1" applyFont="1" applyBorder="1" applyAlignment="1">
      <alignment horizontal="center" vertical="center" wrapText="1"/>
    </xf>
    <xf numFmtId="0" fontId="51" fillId="0" borderId="5" xfId="2" applyFont="1" applyBorder="1" applyAlignment="1">
      <alignment horizontal="justify" vertical="top" wrapText="1"/>
    </xf>
    <xf numFmtId="0" fontId="13" fillId="0" borderId="7" xfId="2" applyFont="1" applyBorder="1" applyAlignment="1">
      <alignment horizontal="center" vertical="center" wrapText="1"/>
    </xf>
    <xf numFmtId="173" fontId="34" fillId="0" borderId="22" xfId="32" applyNumberFormat="1" applyFont="1" applyFill="1" applyBorder="1" applyAlignment="1">
      <alignment horizontal="center" vertical="center"/>
    </xf>
    <xf numFmtId="165" fontId="13" fillId="0" borderId="40" xfId="20" applyFont="1" applyFill="1" applyBorder="1" applyAlignment="1">
      <alignment vertical="center"/>
    </xf>
    <xf numFmtId="165" fontId="13" fillId="0" borderId="47" xfId="20" applyFont="1" applyFill="1" applyBorder="1" applyAlignment="1">
      <alignment vertical="center"/>
    </xf>
    <xf numFmtId="165" fontId="13" fillId="0" borderId="21" xfId="20" applyFont="1" applyFill="1" applyBorder="1" applyAlignment="1">
      <alignment vertical="center"/>
    </xf>
    <xf numFmtId="165" fontId="13" fillId="0" borderId="22" xfId="20" applyFont="1" applyFill="1" applyBorder="1" applyAlignment="1">
      <alignment vertical="center"/>
    </xf>
    <xf numFmtId="0" fontId="48" fillId="0" borderId="26" xfId="2" applyFont="1" applyBorder="1" applyAlignment="1">
      <alignment horizontal="justify" vertical="top" wrapText="1"/>
    </xf>
    <xf numFmtId="173" fontId="34" fillId="0" borderId="22" xfId="32" applyNumberFormat="1" applyFont="1" applyBorder="1" applyAlignment="1">
      <alignment horizontal="center" vertical="center"/>
    </xf>
    <xf numFmtId="174" fontId="13" fillId="0" borderId="22" xfId="20" quotePrefix="1" applyNumberFormat="1" applyFont="1" applyBorder="1" applyAlignment="1">
      <alignment vertical="center"/>
    </xf>
    <xf numFmtId="173" fontId="34" fillId="0" borderId="13" xfId="32" applyNumberFormat="1" applyFont="1" applyBorder="1" applyAlignment="1">
      <alignment horizontal="center" vertical="center"/>
    </xf>
    <xf numFmtId="174" fontId="1" fillId="0" borderId="22" xfId="20" applyNumberFormat="1" applyFont="1" applyBorder="1" applyAlignment="1">
      <alignment horizontal="center" vertical="center"/>
    </xf>
    <xf numFmtId="174" fontId="1" fillId="0" borderId="22" xfId="20" applyNumberFormat="1" applyFont="1" applyFill="1" applyBorder="1" applyAlignment="1">
      <alignment vertical="center"/>
    </xf>
    <xf numFmtId="174" fontId="1" fillId="0" borderId="22" xfId="20" applyNumberFormat="1" applyFont="1" applyBorder="1" applyAlignment="1">
      <alignment vertical="center"/>
    </xf>
    <xf numFmtId="174" fontId="1" fillId="0" borderId="13" xfId="20" applyNumberFormat="1" applyFont="1" applyBorder="1" applyAlignment="1">
      <alignment vertical="center"/>
    </xf>
    <xf numFmtId="174" fontId="1" fillId="0" borderId="13" xfId="20" applyNumberFormat="1" applyFont="1" applyFill="1" applyBorder="1" applyAlignment="1">
      <alignment vertical="center"/>
    </xf>
    <xf numFmtId="0" fontId="30" fillId="5" borderId="27" xfId="2" applyFont="1" applyFill="1" applyBorder="1" applyAlignment="1">
      <alignment horizontal="center" vertical="center" wrapText="1"/>
    </xf>
    <xf numFmtId="172" fontId="19" fillId="0" borderId="49" xfId="2" applyNumberFormat="1" applyFont="1" applyBorder="1" applyAlignment="1">
      <alignment horizontal="center" vertical="center"/>
    </xf>
    <xf numFmtId="172" fontId="19" fillId="0" borderId="72" xfId="2" applyNumberFormat="1" applyFont="1" applyBorder="1" applyAlignment="1">
      <alignment horizontal="center" vertical="center"/>
    </xf>
    <xf numFmtId="0" fontId="51" fillId="0" borderId="5" xfId="2" applyFont="1" applyBorder="1" applyAlignment="1">
      <alignment horizontal="center" vertical="center" wrapText="1"/>
    </xf>
    <xf numFmtId="0" fontId="48" fillId="0" borderId="26" xfId="2" applyFont="1" applyBorder="1" applyAlignment="1">
      <alignment horizontal="justify" vertical="center" wrapText="1"/>
    </xf>
    <xf numFmtId="0" fontId="44" fillId="0" borderId="22" xfId="17" applyFont="1" applyBorder="1" applyAlignment="1">
      <alignment horizontal="center" vertical="center" wrapText="1"/>
    </xf>
    <xf numFmtId="14" fontId="13" fillId="0" borderId="22" xfId="0" applyNumberFormat="1" applyFont="1" applyBorder="1" applyAlignment="1">
      <alignment horizontal="center" vertical="center" wrapText="1"/>
    </xf>
    <xf numFmtId="0" fontId="20" fillId="5" borderId="22" xfId="1" applyFont="1" applyFill="1" applyBorder="1" applyAlignment="1">
      <alignment horizontal="center" vertical="center" wrapText="1"/>
    </xf>
    <xf numFmtId="0" fontId="20" fillId="5" borderId="22" xfId="0" applyFont="1" applyFill="1" applyBorder="1" applyAlignment="1">
      <alignment horizontal="center" vertical="center"/>
    </xf>
    <xf numFmtId="0" fontId="13" fillId="0" borderId="1" xfId="2" applyFont="1" applyAlignment="1">
      <alignment vertical="center" wrapText="1"/>
    </xf>
    <xf numFmtId="176" fontId="22" fillId="0" borderId="22" xfId="0" applyNumberFormat="1" applyFont="1" applyBorder="1" applyAlignment="1">
      <alignment horizontal="center" vertical="center"/>
    </xf>
    <xf numFmtId="0" fontId="22" fillId="0" borderId="21" xfId="11" quotePrefix="1" applyNumberFormat="1" applyBorder="1" applyAlignment="1">
      <alignment horizontal="center" vertical="center" wrapText="1"/>
    </xf>
    <xf numFmtId="0" fontId="22" fillId="0" borderId="22" xfId="11" quotePrefix="1" applyNumberFormat="1" applyBorder="1" applyAlignment="1">
      <alignment horizontal="center" vertical="center" wrapText="1"/>
    </xf>
    <xf numFmtId="37" fontId="22" fillId="0" borderId="22" xfId="10" applyNumberFormat="1" applyBorder="1" applyAlignment="1">
      <alignment horizontal="center" vertical="center"/>
    </xf>
    <xf numFmtId="0" fontId="44" fillId="0" borderId="21" xfId="0" applyFont="1" applyBorder="1" applyAlignment="1">
      <alignment horizontal="center" vertical="center"/>
    </xf>
    <xf numFmtId="176" fontId="22" fillId="0" borderId="22" xfId="10" applyNumberFormat="1" applyBorder="1" applyAlignment="1">
      <alignment horizontal="center" vertical="center"/>
    </xf>
    <xf numFmtId="0" fontId="44" fillId="0" borderId="22" xfId="17" applyFont="1" applyBorder="1" applyAlignment="1">
      <alignment horizontal="center" vertical="center"/>
    </xf>
    <xf numFmtId="37" fontId="22" fillId="0" borderId="53" xfId="10" applyNumberFormat="1" applyBorder="1" applyAlignment="1">
      <alignment horizontal="center" vertical="center"/>
    </xf>
    <xf numFmtId="0" fontId="44" fillId="0" borderId="47" xfId="17" applyFont="1" applyBorder="1" applyAlignment="1">
      <alignment horizontal="center" vertical="center"/>
    </xf>
    <xf numFmtId="0" fontId="44" fillId="0" borderId="22" xfId="0" applyFont="1" applyBorder="1" applyAlignment="1">
      <alignment horizontal="center" vertical="center"/>
    </xf>
    <xf numFmtId="0" fontId="22" fillId="4" borderId="22" xfId="11" quotePrefix="1" applyNumberFormat="1" applyFill="1" applyBorder="1" applyAlignment="1">
      <alignment horizontal="center" vertical="center" wrapText="1"/>
    </xf>
    <xf numFmtId="0" fontId="44" fillId="0" borderId="25" xfId="17" applyFont="1" applyBorder="1" applyAlignment="1">
      <alignment horizontal="center" vertical="center"/>
    </xf>
    <xf numFmtId="0" fontId="44" fillId="4" borderId="22" xfId="17" applyFont="1" applyFill="1" applyBorder="1" applyAlignment="1">
      <alignment horizontal="center" vertical="center"/>
    </xf>
    <xf numFmtId="0" fontId="44" fillId="0" borderId="1" xfId="17" applyFont="1" applyAlignment="1">
      <alignment horizontal="center" vertical="center" wrapText="1"/>
    </xf>
    <xf numFmtId="0" fontId="44" fillId="10" borderId="1" xfId="17" applyFont="1" applyFill="1" applyAlignment="1">
      <alignment horizontal="center" vertical="center"/>
    </xf>
    <xf numFmtId="0" fontId="44" fillId="0" borderId="1" xfId="17" applyFont="1" applyAlignment="1">
      <alignment horizontal="center" vertical="center"/>
    </xf>
    <xf numFmtId="0" fontId="44" fillId="0" borderId="25" xfId="17" applyFont="1" applyBorder="1" applyAlignment="1">
      <alignment horizontal="center" vertical="center" wrapText="1"/>
    </xf>
    <xf numFmtId="10" fontId="13" fillId="0" borderId="14" xfId="26" applyNumberFormat="1" applyFont="1" applyBorder="1" applyAlignment="1">
      <alignment vertical="center"/>
    </xf>
    <xf numFmtId="9" fontId="30" fillId="5" borderId="22" xfId="0" applyNumberFormat="1" applyFont="1" applyFill="1" applyBorder="1" applyAlignment="1">
      <alignment horizontal="center" vertical="center"/>
    </xf>
    <xf numFmtId="177" fontId="1" fillId="0" borderId="22" xfId="20" applyNumberFormat="1" applyFont="1" applyBorder="1" applyAlignment="1">
      <alignment horizontal="center" vertical="center"/>
    </xf>
    <xf numFmtId="174" fontId="0" fillId="0" borderId="13" xfId="20" applyNumberFormat="1" applyFont="1" applyFill="1" applyBorder="1" applyAlignment="1">
      <alignment vertical="center"/>
    </xf>
    <xf numFmtId="0" fontId="19" fillId="0" borderId="26" xfId="2" applyFont="1" applyBorder="1" applyAlignment="1">
      <alignment horizontal="left" vertical="center" wrapText="1"/>
    </xf>
    <xf numFmtId="0" fontId="13" fillId="0" borderId="19" xfId="2" applyFont="1" applyBorder="1" applyAlignment="1">
      <alignment vertical="center" wrapText="1"/>
    </xf>
    <xf numFmtId="0" fontId="46" fillId="0" borderId="19" xfId="2" applyFont="1" applyBorder="1" applyAlignment="1">
      <alignment horizontal="center" vertical="center" wrapText="1"/>
    </xf>
    <xf numFmtId="0" fontId="12" fillId="5" borderId="50" xfId="1" applyFont="1" applyFill="1" applyBorder="1" applyAlignment="1">
      <alignment horizontal="center" vertical="center" wrapText="1"/>
    </xf>
    <xf numFmtId="174" fontId="0" fillId="0" borderId="77" xfId="20" applyNumberFormat="1" applyFont="1" applyBorder="1" applyAlignment="1">
      <alignment horizontal="center" vertical="center"/>
    </xf>
    <xf numFmtId="174" fontId="13" fillId="0" borderId="50" xfId="20" applyNumberFormat="1" applyFont="1" applyBorder="1" applyAlignment="1">
      <alignment vertical="center"/>
    </xf>
    <xf numFmtId="174" fontId="1" fillId="0" borderId="77" xfId="20" applyNumberFormat="1" applyFont="1" applyBorder="1" applyAlignment="1">
      <alignment horizontal="center" vertical="center"/>
    </xf>
    <xf numFmtId="174" fontId="1" fillId="0" borderId="50" xfId="20" applyNumberFormat="1" applyFont="1" applyBorder="1" applyAlignment="1">
      <alignment vertical="center"/>
    </xf>
    <xf numFmtId="0" fontId="12" fillId="0" borderId="64" xfId="1" applyFont="1" applyBorder="1" applyAlignment="1">
      <alignment horizontal="center" vertical="center" wrapText="1"/>
    </xf>
    <xf numFmtId="0" fontId="12" fillId="0" borderId="43" xfId="1" applyFont="1" applyBorder="1" applyAlignment="1">
      <alignment horizontal="center" vertical="center" wrapText="1"/>
    </xf>
    <xf numFmtId="174" fontId="13" fillId="0" borderId="25" xfId="20" applyNumberFormat="1" applyFont="1" applyBorder="1" applyAlignment="1">
      <alignment horizontal="center" vertical="center"/>
    </xf>
    <xf numFmtId="174" fontId="13" fillId="0" borderId="25" xfId="20" applyNumberFormat="1" applyFont="1" applyBorder="1" applyAlignment="1">
      <alignment vertical="center"/>
    </xf>
    <xf numFmtId="43" fontId="37" fillId="5" borderId="34" xfId="16" applyFont="1" applyFill="1" applyBorder="1" applyAlignment="1">
      <alignment horizontal="center" vertical="center" wrapText="1"/>
    </xf>
    <xf numFmtId="43" fontId="37" fillId="5" borderId="35" xfId="16" applyFont="1" applyFill="1" applyBorder="1" applyAlignment="1">
      <alignment horizontal="center" vertical="center" wrapText="1"/>
    </xf>
    <xf numFmtId="43" fontId="37" fillId="5" borderId="36" xfId="16" applyFont="1" applyFill="1" applyBorder="1" applyAlignment="1">
      <alignment horizontal="center" vertical="center" wrapText="1"/>
    </xf>
    <xf numFmtId="174" fontId="13" fillId="0" borderId="79" xfId="20" applyNumberFormat="1" applyFont="1" applyBorder="1" applyAlignment="1">
      <alignment horizontal="center" vertical="center"/>
    </xf>
    <xf numFmtId="168" fontId="13" fillId="0" borderId="80" xfId="4" applyNumberFormat="1" applyFont="1" applyBorder="1" applyAlignment="1">
      <alignment horizontal="center" vertical="center"/>
    </xf>
    <xf numFmtId="168" fontId="13" fillId="0" borderId="81" xfId="4" applyNumberFormat="1" applyFont="1" applyBorder="1" applyAlignment="1">
      <alignment horizontal="center" vertical="center"/>
    </xf>
    <xf numFmtId="174" fontId="13" fillId="0" borderId="82" xfId="20" applyNumberFormat="1" applyFont="1" applyBorder="1" applyAlignment="1">
      <alignment vertical="center"/>
    </xf>
    <xf numFmtId="168" fontId="13" fillId="0" borderId="83" xfId="4" applyNumberFormat="1" applyFont="1" applyBorder="1" applyAlignment="1">
      <alignment vertical="center"/>
    </xf>
    <xf numFmtId="168" fontId="13" fillId="0" borderId="84" xfId="4" applyNumberFormat="1" applyFont="1" applyBorder="1" applyAlignment="1">
      <alignment vertical="center"/>
    </xf>
    <xf numFmtId="167" fontId="13" fillId="0" borderId="48" xfId="4" applyFont="1" applyBorder="1" applyAlignment="1">
      <alignment horizontal="right" vertical="center"/>
    </xf>
    <xf numFmtId="164" fontId="46" fillId="4" borderId="22" xfId="0" applyNumberFormat="1" applyFont="1" applyFill="1" applyBorder="1" applyAlignment="1">
      <alignment vertical="center"/>
    </xf>
    <xf numFmtId="175" fontId="13" fillId="4" borderId="48" xfId="4" applyNumberFormat="1" applyFont="1" applyFill="1" applyBorder="1" applyAlignment="1">
      <alignment horizontal="right" vertical="center"/>
    </xf>
    <xf numFmtId="175" fontId="13" fillId="4" borderId="24" xfId="4" applyNumberFormat="1" applyFont="1" applyFill="1" applyBorder="1" applyAlignment="1">
      <alignment horizontal="right" vertical="center"/>
    </xf>
    <xf numFmtId="15" fontId="13" fillId="0" borderId="78" xfId="0" applyNumberFormat="1" applyFont="1" applyBorder="1" applyAlignment="1">
      <alignment horizontal="center" vertical="center" wrapText="1"/>
    </xf>
    <xf numFmtId="0" fontId="13" fillId="0" borderId="78" xfId="0" applyFont="1" applyBorder="1" applyAlignment="1">
      <alignment horizontal="center" vertical="center" wrapText="1"/>
    </xf>
    <xf numFmtId="0" fontId="12" fillId="5" borderId="51" xfId="1" applyFont="1" applyFill="1" applyBorder="1" applyAlignment="1">
      <alignment horizontal="center" vertical="center" wrapText="1"/>
    </xf>
    <xf numFmtId="0" fontId="13" fillId="0" borderId="53" xfId="0" applyFont="1" applyBorder="1" applyAlignment="1">
      <alignment horizontal="justify" vertical="center" wrapText="1"/>
    </xf>
    <xf numFmtId="0" fontId="13" fillId="0" borderId="47" xfId="0" applyFont="1" applyBorder="1" applyAlignment="1">
      <alignment vertical="center" wrapText="1"/>
    </xf>
    <xf numFmtId="0" fontId="12" fillId="5" borderId="90" xfId="1" applyFont="1" applyFill="1" applyBorder="1" applyAlignment="1">
      <alignment horizontal="center" vertical="center" wrapText="1"/>
    </xf>
    <xf numFmtId="15" fontId="13" fillId="0" borderId="92" xfId="0" applyNumberFormat="1" applyFont="1" applyBorder="1" applyAlignment="1">
      <alignment horizontal="center" vertical="center" wrapText="1"/>
    </xf>
    <xf numFmtId="15" fontId="13" fillId="0" borderId="94" xfId="0" applyNumberFormat="1" applyFont="1" applyBorder="1" applyAlignment="1">
      <alignment horizontal="center" vertical="center" wrapText="1"/>
    </xf>
    <xf numFmtId="15" fontId="13" fillId="0" borderId="96" xfId="0" applyNumberFormat="1" applyFont="1" applyBorder="1" applyAlignment="1">
      <alignment horizontal="center" vertical="center" wrapText="1"/>
    </xf>
    <xf numFmtId="14" fontId="13" fillId="0" borderId="96" xfId="0" applyNumberFormat="1" applyFont="1" applyBorder="1" applyAlignment="1">
      <alignment horizontal="center" vertical="center" wrapText="1"/>
    </xf>
    <xf numFmtId="0" fontId="13" fillId="0" borderId="96" xfId="0" applyFont="1" applyBorder="1" applyAlignment="1">
      <alignment horizontal="center" vertical="center" wrapText="1"/>
    </xf>
    <xf numFmtId="0" fontId="13" fillId="0" borderId="96" xfId="0" applyFont="1" applyBorder="1" applyAlignment="1">
      <alignment horizontal="center" vertical="center"/>
    </xf>
    <xf numFmtId="0" fontId="13" fillId="0" borderId="96" xfId="0" applyFont="1" applyBorder="1" applyAlignment="1">
      <alignment horizontal="center"/>
    </xf>
    <xf numFmtId="0" fontId="13" fillId="0" borderId="96" xfId="0" applyFont="1" applyBorder="1"/>
    <xf numFmtId="0" fontId="13" fillId="0" borderId="98" xfId="0" applyFont="1" applyBorder="1"/>
    <xf numFmtId="0" fontId="13" fillId="0" borderId="99" xfId="0" applyFont="1" applyBorder="1"/>
    <xf numFmtId="0" fontId="19" fillId="4" borderId="26" xfId="2" applyFont="1" applyFill="1" applyBorder="1" applyAlignment="1">
      <alignment horizontal="center" vertical="center" wrapText="1"/>
    </xf>
    <xf numFmtId="0" fontId="13" fillId="4" borderId="8" xfId="2" applyFont="1" applyFill="1" applyBorder="1" applyAlignment="1">
      <alignment horizontal="center" vertical="center"/>
    </xf>
    <xf numFmtId="0" fontId="13" fillId="4" borderId="19" xfId="2" applyFont="1" applyFill="1" applyBorder="1" applyAlignment="1">
      <alignment horizontal="center" vertical="center" wrapText="1"/>
    </xf>
    <xf numFmtId="0" fontId="44" fillId="4" borderId="22" xfId="17" applyFont="1" applyFill="1" applyBorder="1" applyAlignment="1">
      <alignment horizontal="center" vertical="center" wrapText="1"/>
    </xf>
    <xf numFmtId="10" fontId="30" fillId="9" borderId="22" xfId="0" applyNumberFormat="1" applyFont="1" applyFill="1" applyBorder="1" applyAlignment="1">
      <alignment horizontal="center" vertical="center"/>
    </xf>
    <xf numFmtId="172" fontId="13" fillId="0" borderId="1" xfId="2" applyNumberFormat="1" applyFont="1" applyAlignment="1">
      <alignment horizontal="center" vertical="center"/>
    </xf>
    <xf numFmtId="172" fontId="13" fillId="0" borderId="1" xfId="2" applyNumberFormat="1" applyFont="1" applyAlignment="1">
      <alignment horizontal="right" vertical="center"/>
    </xf>
    <xf numFmtId="0" fontId="50" fillId="0" borderId="19" xfId="2" applyFont="1" applyBorder="1" applyAlignment="1">
      <alignment horizontal="left" vertical="top" wrapText="1"/>
    </xf>
    <xf numFmtId="0" fontId="50" fillId="0" borderId="19" xfId="2" applyFont="1" applyBorder="1" applyAlignment="1">
      <alignment horizontal="center" vertical="center" wrapText="1"/>
    </xf>
    <xf numFmtId="164" fontId="11" fillId="4" borderId="22" xfId="0" applyNumberFormat="1" applyFont="1" applyFill="1" applyBorder="1" applyAlignment="1">
      <alignment vertical="center"/>
    </xf>
    <xf numFmtId="0" fontId="13" fillId="0" borderId="19" xfId="2" applyFont="1" applyBorder="1" applyAlignment="1">
      <alignment horizontal="left" vertical="center" wrapText="1"/>
    </xf>
    <xf numFmtId="0" fontId="62" fillId="4" borderId="19" xfId="35" applyFont="1" applyFill="1" applyBorder="1" applyAlignment="1">
      <alignment horizontal="left" vertical="center" wrapText="1"/>
    </xf>
    <xf numFmtId="172" fontId="19" fillId="0" borderId="11" xfId="2" applyNumberFormat="1" applyFont="1" applyBorder="1" applyAlignment="1">
      <alignment horizontal="center" vertical="center"/>
    </xf>
    <xf numFmtId="0" fontId="25" fillId="0" borderId="19" xfId="2" applyFont="1" applyBorder="1" applyAlignment="1">
      <alignment horizontal="center" vertical="center" wrapText="1"/>
    </xf>
    <xf numFmtId="0" fontId="56" fillId="3" borderId="22" xfId="2" applyFont="1" applyFill="1" applyBorder="1" applyAlignment="1">
      <alignment horizontal="center" vertical="center"/>
    </xf>
    <xf numFmtId="9" fontId="56" fillId="5" borderId="22" xfId="0" applyNumberFormat="1" applyFont="1" applyFill="1" applyBorder="1" applyAlignment="1">
      <alignment horizontal="center" vertical="center"/>
    </xf>
    <xf numFmtId="9" fontId="56" fillId="9" borderId="22" xfId="0" applyNumberFormat="1" applyFont="1" applyFill="1" applyBorder="1" applyAlignment="1">
      <alignment horizontal="center" vertical="center"/>
    </xf>
    <xf numFmtId="177" fontId="0" fillId="0" borderId="0" xfId="0" applyNumberFormat="1"/>
    <xf numFmtId="177" fontId="13" fillId="0" borderId="1" xfId="2" applyNumberFormat="1" applyFont="1" applyAlignment="1">
      <alignment vertical="center"/>
    </xf>
    <xf numFmtId="174" fontId="79" fillId="0" borderId="22" xfId="20" applyNumberFormat="1" applyFont="1" applyBorder="1" applyAlignment="1">
      <alignment horizontal="center" vertical="center"/>
    </xf>
    <xf numFmtId="174" fontId="79" fillId="0" borderId="22" xfId="20" applyNumberFormat="1" applyFont="1" applyFill="1" applyBorder="1" applyAlignment="1">
      <alignment vertical="center"/>
    </xf>
    <xf numFmtId="174" fontId="79" fillId="0" borderId="22" xfId="20" applyNumberFormat="1" applyFont="1" applyBorder="1" applyAlignment="1">
      <alignment vertical="center"/>
    </xf>
    <xf numFmtId="174" fontId="79" fillId="0" borderId="13" xfId="20" applyNumberFormat="1" applyFont="1" applyBorder="1" applyAlignment="1">
      <alignment vertical="center"/>
    </xf>
    <xf numFmtId="10" fontId="13" fillId="0" borderId="10" xfId="26" applyNumberFormat="1" applyFont="1" applyBorder="1" applyAlignment="1">
      <alignment horizontal="center" vertical="center"/>
    </xf>
    <xf numFmtId="10" fontId="13" fillId="0" borderId="24" xfId="26" applyNumberFormat="1" applyFont="1" applyBorder="1" applyAlignment="1">
      <alignment horizontal="center" vertical="center"/>
    </xf>
    <xf numFmtId="10" fontId="13" fillId="0" borderId="14" xfId="26" applyNumberFormat="1" applyFont="1" applyBorder="1" applyAlignment="1">
      <alignment horizontal="center" vertical="center"/>
    </xf>
    <xf numFmtId="10" fontId="13" fillId="0" borderId="24" xfId="26" applyNumberFormat="1" applyFont="1" applyBorder="1" applyAlignment="1">
      <alignment vertical="center"/>
    </xf>
    <xf numFmtId="0" fontId="19" fillId="0" borderId="19" xfId="2" applyFont="1" applyBorder="1" applyAlignment="1">
      <alignment horizontal="left" vertical="center" wrapText="1"/>
    </xf>
    <xf numFmtId="0" fontId="48" fillId="0" borderId="19" xfId="2" applyFont="1" applyBorder="1" applyAlignment="1">
      <alignment horizontal="left" vertical="center" wrapText="1"/>
    </xf>
    <xf numFmtId="0" fontId="19" fillId="0" borderId="22" xfId="0" applyFont="1" applyBorder="1" applyAlignment="1">
      <alignment horizontal="center"/>
    </xf>
    <xf numFmtId="0" fontId="19" fillId="0" borderId="23" xfId="2" applyFont="1" applyBorder="1" applyAlignment="1">
      <alignment horizontal="center" vertical="center" wrapText="1"/>
    </xf>
    <xf numFmtId="0" fontId="19" fillId="0" borderId="25" xfId="2" applyFont="1" applyBorder="1" applyAlignment="1">
      <alignment horizontal="center" vertical="center"/>
    </xf>
    <xf numFmtId="0" fontId="19" fillId="0" borderId="23" xfId="2" applyFont="1" applyBorder="1" applyAlignment="1">
      <alignment horizontal="center" vertical="center"/>
    </xf>
    <xf numFmtId="0" fontId="19" fillId="4" borderId="23" xfId="0" applyFont="1" applyFill="1" applyBorder="1" applyAlignment="1">
      <alignment horizontal="center" vertical="center" wrapText="1"/>
    </xf>
    <xf numFmtId="0" fontId="19" fillId="4" borderId="25" xfId="0" applyFont="1" applyFill="1" applyBorder="1" applyAlignment="1">
      <alignment horizontal="center" vertical="center" wrapText="1"/>
    </xf>
    <xf numFmtId="0" fontId="19" fillId="0" borderId="22" xfId="0" applyFont="1" applyBorder="1" applyAlignment="1">
      <alignment horizontal="center" vertical="center" wrapText="1"/>
    </xf>
    <xf numFmtId="0" fontId="19" fillId="0" borderId="22" xfId="0" applyFont="1" applyBorder="1" applyAlignment="1">
      <alignment horizontal="center" vertical="center"/>
    </xf>
    <xf numFmtId="0" fontId="50" fillId="0" borderId="23" xfId="0" applyFont="1" applyBorder="1" applyAlignment="1">
      <alignment horizontal="center" wrapText="1"/>
    </xf>
    <xf numFmtId="0" fontId="50" fillId="0" borderId="25" xfId="0" applyFont="1" applyBorder="1" applyAlignment="1">
      <alignment horizontal="center"/>
    </xf>
    <xf numFmtId="0" fontId="25" fillId="4" borderId="23" xfId="2" applyFont="1" applyFill="1" applyBorder="1" applyAlignment="1">
      <alignment horizontal="center" vertical="center" wrapText="1"/>
    </xf>
    <xf numFmtId="0" fontId="25" fillId="4" borderId="25" xfId="2" applyFont="1" applyFill="1" applyBorder="1" applyAlignment="1">
      <alignment horizontal="center" vertical="center" wrapText="1"/>
    </xf>
    <xf numFmtId="0" fontId="19" fillId="0" borderId="23" xfId="0" applyFont="1" applyBorder="1" applyAlignment="1">
      <alignment horizontal="center" vertical="center" wrapText="1"/>
    </xf>
    <xf numFmtId="0" fontId="19" fillId="0" borderId="25" xfId="0" applyFont="1" applyBorder="1" applyAlignment="1">
      <alignment horizontal="center" vertical="center" wrapText="1"/>
    </xf>
    <xf numFmtId="0" fontId="19" fillId="0" borderId="22" xfId="0" applyFont="1" applyBorder="1" applyAlignment="1">
      <alignment horizontal="center" wrapText="1"/>
    </xf>
    <xf numFmtId="43" fontId="19" fillId="0" borderId="22" xfId="16" applyFont="1" applyBorder="1" applyAlignment="1">
      <alignment horizontal="center"/>
    </xf>
    <xf numFmtId="0" fontId="25" fillId="14" borderId="23" xfId="0" applyFont="1" applyFill="1" applyBorder="1" applyAlignment="1">
      <alignment horizontal="center" vertical="center" wrapText="1"/>
    </xf>
    <xf numFmtId="0" fontId="25" fillId="14" borderId="25" xfId="0" applyFont="1" applyFill="1" applyBorder="1" applyAlignment="1">
      <alignment horizontal="center" vertical="center" wrapText="1"/>
    </xf>
    <xf numFmtId="0" fontId="48" fillId="0" borderId="23" xfId="0" applyFont="1" applyBorder="1" applyAlignment="1">
      <alignment horizontal="center" wrapText="1"/>
    </xf>
    <xf numFmtId="0" fontId="48" fillId="0" borderId="25" xfId="0" applyFont="1" applyBorder="1" applyAlignment="1">
      <alignment horizontal="center"/>
    </xf>
    <xf numFmtId="0" fontId="70" fillId="0" borderId="23" xfId="35" applyFont="1" applyBorder="1" applyAlignment="1">
      <alignment horizontal="left" vertical="top" wrapText="1"/>
    </xf>
    <xf numFmtId="0" fontId="73" fillId="0" borderId="25" xfId="35" applyFont="1" applyBorder="1" applyAlignment="1">
      <alignment horizontal="left" vertical="top" wrapText="1"/>
    </xf>
    <xf numFmtId="0" fontId="42" fillId="0" borderId="23" xfId="0" applyFont="1" applyBorder="1" applyAlignment="1">
      <alignment horizontal="left" vertical="center" wrapText="1"/>
    </xf>
    <xf numFmtId="0" fontId="19" fillId="0" borderId="25" xfId="0" applyFont="1" applyBorder="1" applyAlignment="1">
      <alignment horizontal="left" vertical="center" wrapText="1"/>
    </xf>
    <xf numFmtId="0" fontId="42" fillId="0" borderId="23" xfId="0" applyFont="1" applyBorder="1" applyAlignment="1">
      <alignment vertical="center" wrapText="1"/>
    </xf>
    <xf numFmtId="0" fontId="42" fillId="0" borderId="25" xfId="0" applyFont="1" applyBorder="1" applyAlignment="1">
      <alignment vertical="center" wrapText="1"/>
    </xf>
    <xf numFmtId="0" fontId="42" fillId="0" borderId="25" xfId="0" applyFont="1" applyBorder="1" applyAlignment="1">
      <alignment horizontal="left" vertical="center" wrapText="1"/>
    </xf>
    <xf numFmtId="0" fontId="42" fillId="0" borderId="23" xfId="2" applyFont="1" applyBorder="1" applyAlignment="1">
      <alignment horizontal="center" vertical="center" wrapText="1"/>
    </xf>
    <xf numFmtId="0" fontId="42" fillId="0" borderId="25" xfId="2" applyFont="1" applyBorder="1" applyAlignment="1">
      <alignment horizontal="center" vertical="center" wrapText="1"/>
    </xf>
    <xf numFmtId="0" fontId="19" fillId="4" borderId="25" xfId="0" applyFont="1" applyFill="1" applyBorder="1" applyAlignment="1">
      <alignment horizontal="center" vertical="center"/>
    </xf>
    <xf numFmtId="0" fontId="30" fillId="5" borderId="5" xfId="2" applyFont="1" applyFill="1" applyBorder="1" applyAlignment="1">
      <alignment horizontal="center" vertical="center" wrapText="1"/>
    </xf>
    <xf numFmtId="0" fontId="30" fillId="5" borderId="7" xfId="2" applyFont="1" applyFill="1" applyBorder="1" applyAlignment="1">
      <alignment horizontal="center" vertical="center" wrapText="1"/>
    </xf>
    <xf numFmtId="0" fontId="25" fillId="4" borderId="5" xfId="2" applyFont="1" applyFill="1" applyBorder="1" applyAlignment="1">
      <alignment horizontal="justify" vertical="top" wrapText="1"/>
    </xf>
    <xf numFmtId="0" fontId="25" fillId="4" borderId="7" xfId="2" applyFont="1" applyFill="1" applyBorder="1" applyAlignment="1">
      <alignment horizontal="justify" vertical="top" wrapText="1"/>
    </xf>
    <xf numFmtId="0" fontId="19" fillId="0" borderId="5" xfId="2" applyFont="1" applyBorder="1" applyAlignment="1">
      <alignment horizontal="center" vertical="center" wrapText="1"/>
    </xf>
    <xf numFmtId="0" fontId="19" fillId="0" borderId="7" xfId="2" applyFont="1" applyBorder="1" applyAlignment="1">
      <alignment horizontal="center" vertical="center"/>
    </xf>
    <xf numFmtId="0" fontId="19" fillId="0" borderId="6" xfId="2" applyFont="1" applyBorder="1" applyAlignment="1">
      <alignment horizontal="center" vertical="center" wrapText="1"/>
    </xf>
    <xf numFmtId="0" fontId="19" fillId="0" borderId="6" xfId="2" applyFont="1" applyBorder="1" applyAlignment="1">
      <alignment horizontal="center" vertical="center"/>
    </xf>
    <xf numFmtId="0" fontId="19" fillId="0" borderId="25" xfId="2" applyFont="1" applyBorder="1" applyAlignment="1">
      <alignment horizontal="center" vertical="center" wrapText="1"/>
    </xf>
    <xf numFmtId="0" fontId="57" fillId="0" borderId="23" xfId="35" applyFont="1" applyBorder="1" applyAlignment="1">
      <alignment horizontal="left" vertical="top" wrapText="1"/>
    </xf>
    <xf numFmtId="0" fontId="57" fillId="0" borderId="25" xfId="35" applyFont="1" applyBorder="1" applyAlignment="1">
      <alignment horizontal="left" vertical="top" wrapText="1"/>
    </xf>
    <xf numFmtId="0" fontId="58" fillId="0" borderId="23" xfId="35" applyFont="1" applyBorder="1" applyAlignment="1">
      <alignment horizontal="left" vertical="center" wrapText="1"/>
    </xf>
    <xf numFmtId="0" fontId="57" fillId="0" borderId="25" xfId="35" applyFont="1" applyBorder="1" applyAlignment="1">
      <alignment horizontal="left" vertical="center" wrapText="1"/>
    </xf>
    <xf numFmtId="0" fontId="19" fillId="0" borderId="23" xfId="0" applyFont="1" applyBorder="1" applyAlignment="1">
      <alignment horizontal="left" vertical="center" wrapText="1"/>
    </xf>
    <xf numFmtId="0" fontId="19" fillId="4" borderId="23" xfId="0" applyFont="1" applyFill="1" applyBorder="1" applyAlignment="1">
      <alignment horizontal="left" vertical="center" wrapText="1"/>
    </xf>
    <xf numFmtId="0" fontId="19" fillId="4" borderId="25" xfId="0" applyFont="1" applyFill="1" applyBorder="1" applyAlignment="1">
      <alignment horizontal="left" vertical="center" wrapText="1"/>
    </xf>
    <xf numFmtId="0" fontId="48" fillId="0" borderId="23" xfId="0" applyFont="1" applyBorder="1" applyAlignment="1">
      <alignment horizontal="center" vertical="top" wrapText="1"/>
    </xf>
    <xf numFmtId="0" fontId="48" fillId="0" borderId="25" xfId="0" applyFont="1" applyBorder="1" applyAlignment="1">
      <alignment horizontal="center" vertical="top" wrapText="1"/>
    </xf>
    <xf numFmtId="170" fontId="20" fillId="5" borderId="23" xfId="2" applyNumberFormat="1" applyFont="1" applyFill="1" applyBorder="1" applyAlignment="1">
      <alignment horizontal="center" vertical="center" wrapText="1"/>
    </xf>
    <xf numFmtId="170" fontId="20" fillId="5" borderId="25" xfId="2" applyNumberFormat="1" applyFont="1" applyFill="1" applyBorder="1" applyAlignment="1">
      <alignment horizontal="center" vertical="center" wrapText="1"/>
    </xf>
    <xf numFmtId="0" fontId="78" fillId="0" borderId="101" xfId="0" applyFont="1" applyBorder="1" applyAlignment="1">
      <alignment horizontal="left" vertical="center" wrapText="1"/>
    </xf>
    <xf numFmtId="0" fontId="78" fillId="0" borderId="76" xfId="0" applyFont="1" applyBorder="1" applyAlignment="1">
      <alignment horizontal="left" vertical="center" wrapText="1"/>
    </xf>
    <xf numFmtId="0" fontId="78" fillId="0" borderId="43" xfId="0" applyFont="1" applyBorder="1" applyAlignment="1">
      <alignment horizontal="left" vertical="center" wrapText="1"/>
    </xf>
    <xf numFmtId="0" fontId="30" fillId="5" borderId="29" xfId="2" applyFont="1" applyFill="1" applyBorder="1" applyAlignment="1">
      <alignment horizontal="center" vertical="center" wrapText="1"/>
    </xf>
    <xf numFmtId="0" fontId="30" fillId="5" borderId="28" xfId="2" applyFont="1" applyFill="1" applyBorder="1" applyAlignment="1">
      <alignment horizontal="center" vertical="center" wrapText="1"/>
    </xf>
    <xf numFmtId="0" fontId="19" fillId="0" borderId="5" xfId="2" applyFont="1" applyBorder="1" applyAlignment="1">
      <alignment horizontal="justify" vertical="top" wrapText="1"/>
    </xf>
    <xf numFmtId="0" fontId="19" fillId="0" borderId="7" xfId="2" applyFont="1" applyBorder="1" applyAlignment="1">
      <alignment horizontal="justify" vertical="top" wrapText="1"/>
    </xf>
    <xf numFmtId="0" fontId="19" fillId="0" borderId="5" xfId="2" applyFont="1" applyBorder="1" applyAlignment="1">
      <alignment horizontal="left" vertical="center" wrapText="1"/>
    </xf>
    <xf numFmtId="0" fontId="19" fillId="0" borderId="7" xfId="2" applyFont="1" applyBorder="1" applyAlignment="1">
      <alignment horizontal="left" vertical="center" wrapText="1"/>
    </xf>
    <xf numFmtId="0" fontId="78" fillId="0" borderId="5" xfId="2" applyFont="1" applyBorder="1" applyAlignment="1">
      <alignment horizontal="left" vertical="center" wrapText="1"/>
    </xf>
    <xf numFmtId="0" fontId="78" fillId="0" borderId="7" xfId="2" applyFont="1" applyBorder="1" applyAlignment="1">
      <alignment horizontal="left" vertical="center" wrapText="1"/>
    </xf>
    <xf numFmtId="0" fontId="25" fillId="0" borderId="5" xfId="2" applyFont="1" applyBorder="1" applyAlignment="1">
      <alignment horizontal="left" vertical="center" wrapText="1"/>
    </xf>
    <xf numFmtId="0" fontId="25" fillId="0" borderId="7" xfId="2" applyFont="1" applyBorder="1" applyAlignment="1">
      <alignment horizontal="left" vertical="center" wrapText="1"/>
    </xf>
    <xf numFmtId="0" fontId="19" fillId="0" borderId="5" xfId="2" applyFont="1" applyBorder="1" applyAlignment="1">
      <alignment horizontal="left" vertical="top" wrapText="1"/>
    </xf>
    <xf numFmtId="0" fontId="19" fillId="0" borderId="7" xfId="2" applyFont="1" applyBorder="1" applyAlignment="1">
      <alignment horizontal="left" vertical="top" wrapText="1"/>
    </xf>
    <xf numFmtId="0" fontId="50" fillId="0" borderId="5" xfId="2" applyFont="1" applyBorder="1" applyAlignment="1">
      <alignment horizontal="justify" vertical="center" wrapText="1"/>
    </xf>
    <xf numFmtId="0" fontId="50" fillId="0" borderId="7" xfId="2" applyFont="1" applyBorder="1" applyAlignment="1">
      <alignment horizontal="justify" vertical="center" wrapText="1"/>
    </xf>
    <xf numFmtId="0" fontId="20" fillId="5" borderId="5" xfId="2" applyFont="1" applyFill="1" applyBorder="1" applyAlignment="1">
      <alignment horizontal="center" vertical="center"/>
    </xf>
    <xf numFmtId="0" fontId="20" fillId="5" borderId="6" xfId="2" applyFont="1" applyFill="1" applyBorder="1" applyAlignment="1">
      <alignment horizontal="center" vertical="center"/>
    </xf>
    <xf numFmtId="0" fontId="20" fillId="5" borderId="7" xfId="2" applyFont="1" applyFill="1" applyBorder="1" applyAlignment="1">
      <alignment horizontal="center" vertical="center"/>
    </xf>
    <xf numFmtId="0" fontId="20" fillId="0" borderId="5" xfId="2" applyFont="1" applyBorder="1" applyAlignment="1">
      <alignment horizontal="center" vertical="center" wrapText="1"/>
    </xf>
    <xf numFmtId="0" fontId="20" fillId="0" borderId="6" xfId="2" applyFont="1" applyBorder="1" applyAlignment="1">
      <alignment horizontal="center" vertical="center" wrapText="1"/>
    </xf>
    <xf numFmtId="0" fontId="20" fillId="0" borderId="7" xfId="2" applyFont="1" applyBorder="1" applyAlignment="1">
      <alignment horizontal="center" vertical="center" wrapText="1"/>
    </xf>
    <xf numFmtId="9" fontId="20" fillId="4" borderId="11" xfId="2" applyNumberFormat="1" applyFont="1" applyFill="1" applyBorder="1" applyAlignment="1">
      <alignment horizontal="center" vertical="center"/>
    </xf>
    <xf numFmtId="9" fontId="20" fillId="4" borderId="19" xfId="2" applyNumberFormat="1" applyFont="1" applyFill="1" applyBorder="1" applyAlignment="1">
      <alignment horizontal="center" vertical="center"/>
    </xf>
    <xf numFmtId="0" fontId="19" fillId="4" borderId="5" xfId="2" applyFont="1" applyFill="1" applyBorder="1" applyAlignment="1">
      <alignment horizontal="left" vertical="center" wrapText="1"/>
    </xf>
    <xf numFmtId="0" fontId="19" fillId="4" borderId="7" xfId="2" applyFont="1" applyFill="1" applyBorder="1" applyAlignment="1">
      <alignment horizontal="left" vertical="center" wrapText="1"/>
    </xf>
    <xf numFmtId="0" fontId="20" fillId="0" borderId="5" xfId="2" applyFont="1" applyBorder="1" applyAlignment="1">
      <alignment horizontal="left" vertical="center"/>
    </xf>
    <xf numFmtId="0" fontId="20" fillId="0" borderId="6" xfId="2" applyFont="1" applyBorder="1" applyAlignment="1">
      <alignment horizontal="left" vertical="center"/>
    </xf>
    <xf numFmtId="0" fontId="20" fillId="0" borderId="7" xfId="2" applyFont="1" applyBorder="1" applyAlignment="1">
      <alignment horizontal="left" vertical="center"/>
    </xf>
    <xf numFmtId="0" fontId="42" fillId="0" borderId="5" xfId="0" applyFont="1" applyBorder="1" applyAlignment="1">
      <alignment horizontal="left" vertical="center" wrapText="1"/>
    </xf>
    <xf numFmtId="0" fontId="42" fillId="0" borderId="6" xfId="0" applyFont="1" applyBorder="1" applyAlignment="1">
      <alignment horizontal="left" vertical="center" wrapText="1"/>
    </xf>
    <xf numFmtId="0" fontId="20" fillId="0" borderId="26" xfId="2" applyFont="1" applyBorder="1" applyAlignment="1">
      <alignment horizontal="center" vertical="center"/>
    </xf>
    <xf numFmtId="0" fontId="64" fillId="0" borderId="23" xfId="35" applyFont="1" applyBorder="1" applyAlignment="1">
      <alignment horizontal="left" vertical="top" wrapText="1"/>
    </xf>
    <xf numFmtId="0" fontId="68" fillId="0" borderId="25" xfId="35" applyFont="1" applyBorder="1" applyAlignment="1">
      <alignment horizontal="left" vertical="top" wrapText="1"/>
    </xf>
    <xf numFmtId="0" fontId="64" fillId="0" borderId="23" xfId="35" applyFont="1" applyBorder="1" applyAlignment="1">
      <alignment horizontal="left" vertical="center" wrapText="1"/>
    </xf>
    <xf numFmtId="0" fontId="68" fillId="0" borderId="25" xfId="35" applyFont="1" applyBorder="1" applyAlignment="1">
      <alignment horizontal="left" vertical="center" wrapText="1"/>
    </xf>
    <xf numFmtId="0" fontId="19" fillId="0" borderId="23" xfId="2" applyFont="1" applyBorder="1" applyAlignment="1">
      <alignment horizontal="left" vertical="center" wrapText="1"/>
    </xf>
    <xf numFmtId="0" fontId="19" fillId="0" borderId="25" xfId="2" applyFont="1" applyBorder="1" applyAlignment="1">
      <alignment horizontal="left" vertical="center" wrapText="1"/>
    </xf>
    <xf numFmtId="0" fontId="42" fillId="0" borderId="23" xfId="2" applyFont="1" applyBorder="1" applyAlignment="1">
      <alignment horizontal="left" vertical="top" wrapText="1"/>
    </xf>
    <xf numFmtId="0" fontId="19" fillId="0" borderId="25" xfId="2" applyFont="1" applyBorder="1" applyAlignment="1">
      <alignment horizontal="left" vertical="top" wrapText="1"/>
    </xf>
    <xf numFmtId="0" fontId="42" fillId="2" borderId="23" xfId="0" applyFont="1" applyFill="1" applyBorder="1" applyAlignment="1">
      <alignment horizontal="left" vertical="center" wrapText="1"/>
    </xf>
    <xf numFmtId="0" fontId="42" fillId="2" borderId="25" xfId="0" applyFont="1" applyFill="1" applyBorder="1" applyAlignment="1">
      <alignment horizontal="left" vertical="center" wrapText="1"/>
    </xf>
    <xf numFmtId="0" fontId="42" fillId="0" borderId="76" xfId="0" applyFont="1" applyBorder="1" applyAlignment="1">
      <alignment horizontal="left" vertical="center" wrapText="1"/>
    </xf>
    <xf numFmtId="0" fontId="19" fillId="2" borderId="23" xfId="0" applyFont="1" applyFill="1" applyBorder="1" applyAlignment="1">
      <alignment horizontal="left" vertical="center" wrapText="1"/>
    </xf>
    <xf numFmtId="0" fontId="19" fillId="2" borderId="25" xfId="0" applyFont="1" applyFill="1" applyBorder="1" applyAlignment="1">
      <alignment horizontal="left" vertical="center" wrapText="1"/>
    </xf>
    <xf numFmtId="0" fontId="42" fillId="0" borderId="23" xfId="2" applyFont="1" applyBorder="1" applyAlignment="1">
      <alignment horizontal="left" vertical="center" wrapText="1"/>
    </xf>
    <xf numFmtId="0" fontId="32" fillId="0" borderId="5" xfId="0" applyFont="1" applyBorder="1" applyAlignment="1">
      <alignment horizontal="left" vertical="center" wrapText="1"/>
    </xf>
    <xf numFmtId="0" fontId="32" fillId="0" borderId="6" xfId="0" applyFont="1" applyBorder="1" applyAlignment="1">
      <alignment horizontal="left" vertical="center" wrapText="1"/>
    </xf>
    <xf numFmtId="0" fontId="32" fillId="0" borderId="7" xfId="0" applyFont="1" applyBorder="1" applyAlignment="1">
      <alignment horizontal="left" vertical="center" wrapText="1"/>
    </xf>
    <xf numFmtId="0" fontId="12" fillId="0" borderId="2" xfId="1" applyFont="1" applyBorder="1" applyAlignment="1">
      <alignment horizontal="center" vertical="center"/>
    </xf>
    <xf numFmtId="0" fontId="12" fillId="0" borderId="18" xfId="1" applyFont="1" applyBorder="1" applyAlignment="1">
      <alignment horizontal="center" vertical="center"/>
    </xf>
    <xf numFmtId="0" fontId="12" fillId="0" borderId="17" xfId="1" applyFont="1" applyBorder="1" applyAlignment="1">
      <alignment horizontal="center" vertical="center"/>
    </xf>
    <xf numFmtId="0" fontId="12" fillId="0" borderId="8" xfId="1" applyFont="1" applyBorder="1" applyAlignment="1">
      <alignment horizontal="center" vertical="center"/>
    </xf>
    <xf numFmtId="0" fontId="12" fillId="0" borderId="1" xfId="1" applyFont="1" applyAlignment="1">
      <alignment horizontal="center" vertical="center"/>
    </xf>
    <xf numFmtId="0" fontId="12" fillId="0" borderId="16" xfId="1" applyFont="1" applyBorder="1" applyAlignment="1">
      <alignment horizontal="center" vertical="center"/>
    </xf>
    <xf numFmtId="0" fontId="12" fillId="0" borderId="11" xfId="1" applyFont="1" applyBorder="1" applyAlignment="1">
      <alignment horizontal="center" vertical="center"/>
    </xf>
    <xf numFmtId="0" fontId="12" fillId="0" borderId="20" xfId="1" applyFont="1" applyBorder="1" applyAlignment="1">
      <alignment horizontal="center" vertical="center"/>
    </xf>
    <xf numFmtId="0" fontId="12" fillId="0" borderId="19" xfId="1" applyFont="1" applyBorder="1" applyAlignment="1">
      <alignment horizontal="center" vertical="center"/>
    </xf>
    <xf numFmtId="0" fontId="12" fillId="5" borderId="5" xfId="1" applyFont="1" applyFill="1" applyBorder="1" applyAlignment="1">
      <alignment horizontal="center" vertical="center" wrapText="1"/>
    </xf>
    <xf numFmtId="0" fontId="12" fillId="5" borderId="6" xfId="1" applyFont="1" applyFill="1" applyBorder="1" applyAlignment="1">
      <alignment horizontal="center" vertical="center" wrapText="1"/>
    </xf>
    <xf numFmtId="0" fontId="12" fillId="5" borderId="7" xfId="1" applyFont="1" applyFill="1" applyBorder="1" applyAlignment="1">
      <alignment horizontal="center" vertical="center" wrapText="1"/>
    </xf>
    <xf numFmtId="0" fontId="11" fillId="0" borderId="2" xfId="1" applyFont="1" applyBorder="1" applyAlignment="1">
      <alignment horizontal="left" vertical="center" wrapText="1"/>
    </xf>
    <xf numFmtId="0" fontId="12" fillId="0" borderId="18" xfId="1" applyFont="1" applyBorder="1" applyAlignment="1">
      <alignment horizontal="left" vertical="center" wrapText="1"/>
    </xf>
    <xf numFmtId="0" fontId="12" fillId="0" borderId="17" xfId="1" applyFont="1" applyBorder="1" applyAlignment="1">
      <alignment horizontal="left" vertical="center" wrapText="1"/>
    </xf>
    <xf numFmtId="0" fontId="12" fillId="0" borderId="8" xfId="1" applyFont="1" applyBorder="1" applyAlignment="1">
      <alignment horizontal="left" vertical="center" wrapText="1"/>
    </xf>
    <xf numFmtId="0" fontId="12" fillId="0" borderId="1" xfId="1" applyFont="1" applyAlignment="1">
      <alignment horizontal="left" vertical="center" wrapText="1"/>
    </xf>
    <xf numFmtId="0" fontId="12" fillId="0" borderId="16" xfId="1" applyFont="1" applyBorder="1" applyAlignment="1">
      <alignment horizontal="left" vertical="center" wrapText="1"/>
    </xf>
    <xf numFmtId="0" fontId="12" fillId="0" borderId="11" xfId="1" applyFont="1" applyBorder="1" applyAlignment="1">
      <alignment horizontal="left" vertical="center" wrapText="1"/>
    </xf>
    <xf numFmtId="0" fontId="12" fillId="0" borderId="20" xfId="1" applyFont="1" applyBorder="1" applyAlignment="1">
      <alignment horizontal="left" vertical="center" wrapText="1"/>
    </xf>
    <xf numFmtId="0" fontId="12" fillId="0" borderId="19" xfId="1" applyFont="1" applyBorder="1" applyAlignment="1">
      <alignment horizontal="left" vertical="center" wrapText="1"/>
    </xf>
    <xf numFmtId="0" fontId="11" fillId="0" borderId="26" xfId="1" applyFont="1" applyBorder="1" applyAlignment="1">
      <alignment horizontal="center" vertical="center" wrapText="1"/>
    </xf>
    <xf numFmtId="0" fontId="11" fillId="0" borderId="26" xfId="1" applyFont="1" applyBorder="1" applyAlignment="1">
      <alignment horizontal="left" vertical="center" wrapText="1"/>
    </xf>
    <xf numFmtId="0" fontId="11" fillId="0" borderId="2" xfId="1" applyFont="1" applyBorder="1" applyAlignment="1">
      <alignment horizontal="center" vertical="center" wrapText="1"/>
    </xf>
    <xf numFmtId="0" fontId="11" fillId="0" borderId="8" xfId="1" applyFont="1" applyBorder="1" applyAlignment="1">
      <alignment horizontal="center" vertical="center" wrapText="1"/>
    </xf>
    <xf numFmtId="0" fontId="11" fillId="0" borderId="11" xfId="1" applyFont="1" applyBorder="1" applyAlignment="1">
      <alignment horizontal="center" vertical="center" wrapText="1"/>
    </xf>
    <xf numFmtId="0" fontId="12" fillId="5" borderId="26" xfId="1" applyFont="1" applyFill="1" applyBorder="1" applyAlignment="1">
      <alignment horizontal="center" vertical="center" wrapText="1"/>
    </xf>
    <xf numFmtId="0" fontId="12" fillId="5" borderId="26" xfId="1" applyFont="1" applyFill="1" applyBorder="1" applyAlignment="1">
      <alignment horizontal="left" vertical="center" wrapText="1"/>
    </xf>
    <xf numFmtId="0" fontId="13" fillId="0" borderId="26" xfId="2" applyFont="1" applyBorder="1" applyAlignment="1">
      <alignment horizontal="center" vertical="center" wrapText="1"/>
    </xf>
    <xf numFmtId="0" fontId="12" fillId="5" borderId="2" xfId="1" applyFont="1" applyFill="1" applyBorder="1" applyAlignment="1">
      <alignment horizontal="left" vertical="center" wrapText="1"/>
    </xf>
    <xf numFmtId="0" fontId="12" fillId="5" borderId="8" xfId="1" applyFont="1" applyFill="1" applyBorder="1" applyAlignment="1">
      <alignment horizontal="left" vertical="center" wrapText="1"/>
    </xf>
    <xf numFmtId="0" fontId="12" fillId="5" borderId="11" xfId="1" applyFont="1" applyFill="1" applyBorder="1" applyAlignment="1">
      <alignment horizontal="left" vertical="center" wrapText="1"/>
    </xf>
    <xf numFmtId="0" fontId="12" fillId="4" borderId="5" xfId="1" applyFont="1" applyFill="1" applyBorder="1" applyAlignment="1">
      <alignment horizontal="center" vertical="center" wrapText="1"/>
    </xf>
    <xf numFmtId="0" fontId="12" fillId="4" borderId="6" xfId="1" applyFont="1" applyFill="1" applyBorder="1" applyAlignment="1">
      <alignment horizontal="center" vertical="center" wrapText="1"/>
    </xf>
    <xf numFmtId="0" fontId="12" fillId="4" borderId="7" xfId="1" applyFont="1" applyFill="1" applyBorder="1" applyAlignment="1">
      <alignment horizontal="center" vertical="center" wrapText="1"/>
    </xf>
    <xf numFmtId="1" fontId="7" fillId="4" borderId="5" xfId="2" applyNumberFormat="1" applyFont="1" applyFill="1" applyBorder="1" applyAlignment="1">
      <alignment horizontal="center" vertical="center"/>
    </xf>
    <xf numFmtId="1" fontId="7" fillId="4" borderId="6" xfId="2" applyNumberFormat="1" applyFont="1" applyFill="1" applyBorder="1" applyAlignment="1">
      <alignment horizontal="center" vertical="center"/>
    </xf>
    <xf numFmtId="1" fontId="7" fillId="4" borderId="7" xfId="2" applyNumberFormat="1" applyFont="1" applyFill="1" applyBorder="1" applyAlignment="1">
      <alignment horizontal="center" vertical="center"/>
    </xf>
    <xf numFmtId="0" fontId="18" fillId="0" borderId="23" xfId="35" applyFont="1" applyBorder="1" applyAlignment="1">
      <alignment horizontal="center" vertical="center" wrapText="1"/>
    </xf>
    <xf numFmtId="0" fontId="18" fillId="0" borderId="25" xfId="35" applyFont="1" applyBorder="1" applyAlignment="1">
      <alignment horizontal="center" vertical="center" wrapText="1"/>
    </xf>
    <xf numFmtId="0" fontId="78" fillId="0" borderId="23" xfId="0" applyFont="1" applyBorder="1" applyAlignment="1">
      <alignment horizontal="left" vertical="center" wrapText="1"/>
    </xf>
    <xf numFmtId="0" fontId="55" fillId="3" borderId="50" xfId="1" applyFont="1" applyFill="1" applyBorder="1" applyAlignment="1">
      <alignment horizontal="center" vertical="center" wrapText="1"/>
    </xf>
    <xf numFmtId="0" fontId="55" fillId="3" borderId="47" xfId="1" applyFont="1" applyFill="1" applyBorder="1" applyAlignment="1">
      <alignment horizontal="center" vertical="center" wrapText="1"/>
    </xf>
    <xf numFmtId="0" fontId="12" fillId="0" borderId="26" xfId="0" applyFont="1" applyBorder="1" applyAlignment="1">
      <alignment horizontal="center" vertical="center" wrapText="1"/>
    </xf>
    <xf numFmtId="0" fontId="29" fillId="3" borderId="50" xfId="1" applyFont="1" applyFill="1" applyBorder="1" applyAlignment="1">
      <alignment horizontal="center" vertical="center" wrapText="1"/>
    </xf>
    <xf numFmtId="0" fontId="29" fillId="3" borderId="47" xfId="1" applyFont="1" applyFill="1" applyBorder="1" applyAlignment="1">
      <alignment horizontal="center" vertical="center" wrapText="1"/>
    </xf>
    <xf numFmtId="0" fontId="30" fillId="5" borderId="22" xfId="1" applyFont="1" applyFill="1" applyBorder="1" applyAlignment="1">
      <alignment horizontal="center" vertical="center" wrapText="1"/>
    </xf>
    <xf numFmtId="170" fontId="30" fillId="5" borderId="23" xfId="2" applyNumberFormat="1" applyFont="1" applyFill="1" applyBorder="1" applyAlignment="1">
      <alignment horizontal="center" vertical="center" wrapText="1"/>
    </xf>
    <xf numFmtId="170" fontId="30" fillId="5" borderId="25" xfId="2" applyNumberFormat="1" applyFont="1" applyFill="1" applyBorder="1" applyAlignment="1">
      <alignment horizontal="center" vertical="center" wrapText="1"/>
    </xf>
    <xf numFmtId="9" fontId="30" fillId="5" borderId="23" xfId="2" applyNumberFormat="1" applyFont="1" applyFill="1" applyBorder="1" applyAlignment="1">
      <alignment horizontal="center" vertical="center"/>
    </xf>
    <xf numFmtId="0" fontId="0" fillId="0" borderId="25" xfId="0" applyBorder="1" applyAlignment="1">
      <alignment horizontal="center" vertical="center"/>
    </xf>
    <xf numFmtId="0" fontId="25" fillId="4" borderId="5" xfId="2" applyFont="1" applyFill="1" applyBorder="1" applyAlignment="1">
      <alignment horizontal="left" vertical="top" wrapText="1"/>
    </xf>
    <xf numFmtId="0" fontId="25" fillId="4" borderId="7" xfId="2" applyFont="1" applyFill="1" applyBorder="1" applyAlignment="1">
      <alignment horizontal="left" vertical="top" wrapText="1"/>
    </xf>
    <xf numFmtId="0" fontId="62" fillId="0" borderId="23" xfId="35" applyFont="1" applyFill="1" applyBorder="1" applyAlignment="1">
      <alignment horizontal="left" vertical="center" wrapText="1"/>
    </xf>
    <xf numFmtId="0" fontId="18" fillId="0" borderId="25" xfId="35" applyFont="1" applyFill="1" applyBorder="1" applyAlignment="1">
      <alignment horizontal="left" vertical="center" wrapText="1"/>
    </xf>
    <xf numFmtId="0" fontId="77" fillId="0" borderId="25" xfId="35" applyFill="1" applyBorder="1" applyAlignment="1">
      <alignment horizontal="left" vertical="center" wrapText="1"/>
    </xf>
    <xf numFmtId="0" fontId="77" fillId="0" borderId="25" xfId="35" applyFill="1" applyBorder="1" applyAlignment="1">
      <alignment horizontal="left" vertical="center"/>
    </xf>
    <xf numFmtId="0" fontId="0" fillId="0" borderId="23" xfId="0" applyBorder="1" applyAlignment="1">
      <alignment horizontal="left" vertical="center" wrapText="1"/>
    </xf>
    <xf numFmtId="0" fontId="0" fillId="0" borderId="25" xfId="0" applyBorder="1" applyAlignment="1">
      <alignment horizontal="left" vertical="center" wrapText="1"/>
    </xf>
    <xf numFmtId="0" fontId="1" fillId="0" borderId="23" xfId="0" applyFont="1" applyBorder="1" applyAlignment="1">
      <alignment horizontal="left" vertical="center" wrapText="1"/>
    </xf>
    <xf numFmtId="0" fontId="1" fillId="0" borderId="22" xfId="0" applyFont="1" applyBorder="1" applyAlignment="1">
      <alignment horizontal="left" vertical="center" wrapText="1"/>
    </xf>
    <xf numFmtId="0" fontId="0" fillId="0" borderId="22" xfId="0" applyBorder="1" applyAlignment="1">
      <alignment horizontal="left" vertical="center" wrapText="1"/>
    </xf>
    <xf numFmtId="0" fontId="25" fillId="0" borderId="23" xfId="0" applyFont="1" applyBorder="1" applyAlignment="1">
      <alignment horizontal="left" vertical="center" wrapText="1"/>
    </xf>
    <xf numFmtId="0" fontId="25" fillId="0" borderId="25" xfId="0" applyFont="1" applyBorder="1" applyAlignment="1">
      <alignment horizontal="left" vertical="center" wrapText="1"/>
    </xf>
    <xf numFmtId="0" fontId="19" fillId="0" borderId="25" xfId="0" applyFont="1" applyBorder="1" applyAlignment="1">
      <alignment horizontal="left" vertical="center"/>
    </xf>
    <xf numFmtId="0" fontId="18" fillId="0" borderId="23" xfId="35" applyFont="1" applyFill="1" applyBorder="1" applyAlignment="1">
      <alignment horizontal="left" vertical="center" wrapText="1"/>
    </xf>
    <xf numFmtId="0" fontId="18" fillId="0" borderId="25" xfId="35" applyFont="1" applyBorder="1" applyAlignment="1">
      <alignment horizontal="left" vertical="center" wrapText="1"/>
    </xf>
    <xf numFmtId="0" fontId="8" fillId="0" borderId="52" xfId="0" applyFont="1" applyBorder="1" applyAlignment="1">
      <alignment horizontal="center" vertical="center"/>
    </xf>
    <xf numFmtId="0" fontId="8" fillId="0" borderId="67" xfId="0" applyFont="1" applyBorder="1" applyAlignment="1">
      <alignment horizontal="center" vertical="center"/>
    </xf>
    <xf numFmtId="0" fontId="47" fillId="13" borderId="23" xfId="0" applyFont="1" applyFill="1" applyBorder="1" applyAlignment="1">
      <alignment horizontal="left" vertical="center"/>
    </xf>
    <xf numFmtId="0" fontId="47" fillId="13" borderId="25" xfId="0" applyFont="1" applyFill="1" applyBorder="1" applyAlignment="1">
      <alignment horizontal="left" vertical="center"/>
    </xf>
    <xf numFmtId="0" fontId="47" fillId="5" borderId="23" xfId="0" applyFont="1" applyFill="1" applyBorder="1" applyAlignment="1">
      <alignment horizontal="center" vertical="center" wrapText="1"/>
    </xf>
    <xf numFmtId="0" fontId="47" fillId="5" borderId="25" xfId="0" applyFont="1" applyFill="1" applyBorder="1" applyAlignment="1">
      <alignment horizontal="center" vertical="center" wrapText="1"/>
    </xf>
    <xf numFmtId="0" fontId="46" fillId="4" borderId="23" xfId="0" applyFont="1" applyFill="1" applyBorder="1" applyAlignment="1">
      <alignment horizontal="left" vertical="center" wrapText="1"/>
    </xf>
    <xf numFmtId="0" fontId="46" fillId="4" borderId="25" xfId="0" applyFont="1" applyFill="1" applyBorder="1" applyAlignment="1">
      <alignment horizontal="left" vertical="center" wrapText="1"/>
    </xf>
    <xf numFmtId="0" fontId="45" fillId="12" borderId="23" xfId="0" applyFont="1" applyFill="1" applyBorder="1" applyAlignment="1">
      <alignment horizontal="center" vertical="center"/>
    </xf>
    <xf numFmtId="0" fontId="45" fillId="12" borderId="25" xfId="0" applyFont="1" applyFill="1" applyBorder="1" applyAlignment="1">
      <alignment horizontal="center" vertical="center"/>
    </xf>
    <xf numFmtId="0" fontId="8" fillId="5" borderId="23" xfId="0" applyFont="1" applyFill="1" applyBorder="1" applyAlignment="1">
      <alignment horizontal="center" vertical="center" wrapText="1"/>
    </xf>
    <xf numFmtId="0" fontId="8" fillId="5" borderId="25" xfId="0" applyFont="1" applyFill="1" applyBorder="1" applyAlignment="1">
      <alignment horizontal="center" vertical="center" wrapText="1"/>
    </xf>
    <xf numFmtId="0" fontId="47" fillId="13" borderId="23" xfId="0" applyFont="1" applyFill="1" applyBorder="1" applyAlignment="1">
      <alignment horizontal="center" vertical="center"/>
    </xf>
    <xf numFmtId="0" fontId="47" fillId="13" borderId="25" xfId="0" applyFont="1" applyFill="1" applyBorder="1" applyAlignment="1">
      <alignment horizontal="center" vertical="center"/>
    </xf>
    <xf numFmtId="0" fontId="47" fillId="13" borderId="23" xfId="0" applyFont="1" applyFill="1" applyBorder="1" applyAlignment="1">
      <alignment horizontal="left" vertical="center" wrapText="1"/>
    </xf>
    <xf numFmtId="0" fontId="47" fillId="13" borderId="25" xfId="0" applyFont="1" applyFill="1" applyBorder="1" applyAlignment="1">
      <alignment horizontal="left" vertical="center" wrapText="1"/>
    </xf>
    <xf numFmtId="0" fontId="47" fillId="5" borderId="23" xfId="0" applyFont="1" applyFill="1" applyBorder="1" applyAlignment="1">
      <alignment horizontal="center" vertical="center"/>
    </xf>
    <xf numFmtId="0" fontId="47" fillId="5" borderId="25" xfId="0" applyFont="1" applyFill="1" applyBorder="1" applyAlignment="1">
      <alignment horizontal="center" vertical="center"/>
    </xf>
    <xf numFmtId="0" fontId="48" fillId="0" borderId="23" xfId="2" applyFont="1" applyBorder="1" applyAlignment="1">
      <alignment horizontal="center" vertical="center" wrapText="1"/>
    </xf>
    <xf numFmtId="0" fontId="48" fillId="0" borderId="25" xfId="2" applyFont="1" applyBorder="1" applyAlignment="1">
      <alignment horizontal="center" vertical="center"/>
    </xf>
    <xf numFmtId="0" fontId="48" fillId="0" borderId="25" xfId="2" applyFont="1" applyBorder="1" applyAlignment="1">
      <alignment horizontal="center" vertical="center" wrapText="1"/>
    </xf>
    <xf numFmtId="0" fontId="48" fillId="0" borderId="22" xfId="0" applyFont="1" applyBorder="1" applyAlignment="1">
      <alignment horizontal="center" vertical="center" wrapText="1"/>
    </xf>
    <xf numFmtId="0" fontId="48" fillId="0" borderId="22" xfId="0" applyFont="1" applyBorder="1" applyAlignment="1">
      <alignment horizontal="center" vertical="top" wrapText="1"/>
    </xf>
    <xf numFmtId="0" fontId="48" fillId="0" borderId="23" xfId="2" applyFont="1" applyBorder="1" applyAlignment="1">
      <alignment horizontal="left" vertical="center" wrapText="1"/>
    </xf>
    <xf numFmtId="0" fontId="48" fillId="0" borderId="25" xfId="2" applyFont="1" applyBorder="1" applyAlignment="1">
      <alignment horizontal="left" vertical="center"/>
    </xf>
    <xf numFmtId="0" fontId="46" fillId="0" borderId="22" xfId="2" applyFont="1" applyBorder="1" applyAlignment="1">
      <alignment horizontal="left" vertical="top" wrapText="1"/>
    </xf>
    <xf numFmtId="0" fontId="13" fillId="0" borderId="22" xfId="2" applyFont="1" applyBorder="1" applyAlignment="1">
      <alignment horizontal="left" vertical="top"/>
    </xf>
    <xf numFmtId="0" fontId="13" fillId="0" borderId="22" xfId="0" applyFont="1" applyBorder="1" applyAlignment="1">
      <alignment horizontal="left" vertical="center" wrapText="1"/>
    </xf>
    <xf numFmtId="0" fontId="13" fillId="0" borderId="22" xfId="0" applyFont="1" applyBorder="1" applyAlignment="1">
      <alignment horizontal="left" vertical="center"/>
    </xf>
    <xf numFmtId="0" fontId="46" fillId="0" borderId="23" xfId="0" applyFont="1" applyBorder="1" applyAlignment="1">
      <alignment horizontal="left" vertical="center" wrapText="1"/>
    </xf>
    <xf numFmtId="0" fontId="46" fillId="0" borderId="76" xfId="0" applyFont="1" applyBorder="1" applyAlignment="1">
      <alignment horizontal="left" vertical="center" wrapText="1"/>
    </xf>
    <xf numFmtId="0" fontId="13" fillId="0" borderId="22" xfId="2" applyFont="1" applyBorder="1" applyAlignment="1">
      <alignment horizontal="left" vertical="center" wrapText="1"/>
    </xf>
    <xf numFmtId="0" fontId="13" fillId="0" borderId="22" xfId="2" applyFont="1" applyBorder="1" applyAlignment="1">
      <alignment horizontal="left" vertical="center"/>
    </xf>
    <xf numFmtId="0" fontId="46" fillId="0" borderId="22" xfId="2" applyFont="1" applyBorder="1" applyAlignment="1">
      <alignment horizontal="left" vertical="center" wrapText="1"/>
    </xf>
    <xf numFmtId="0" fontId="18" fillId="0" borderId="76" xfId="35" applyFont="1" applyFill="1" applyBorder="1" applyAlignment="1">
      <alignment horizontal="left" vertical="center" wrapText="1"/>
    </xf>
    <xf numFmtId="0" fontId="18" fillId="0" borderId="1" xfId="35" applyFont="1" applyFill="1" applyBorder="1" applyAlignment="1">
      <alignment horizontal="left" vertical="center" wrapText="1"/>
    </xf>
    <xf numFmtId="0" fontId="11" fillId="0" borderId="23" xfId="0" applyFont="1" applyBorder="1" applyAlignment="1">
      <alignment horizontal="left" vertical="top" wrapText="1"/>
    </xf>
    <xf numFmtId="0" fontId="11" fillId="0" borderId="25" xfId="0" applyFont="1" applyBorder="1" applyAlignment="1">
      <alignment horizontal="left" vertical="top" wrapText="1"/>
    </xf>
    <xf numFmtId="0" fontId="46" fillId="0" borderId="23" xfId="2" applyFont="1" applyBorder="1" applyAlignment="1">
      <alignment horizontal="left" vertical="center" wrapText="1"/>
    </xf>
    <xf numFmtId="0" fontId="75" fillId="0" borderId="25" xfId="2" applyFont="1" applyBorder="1" applyAlignment="1">
      <alignment horizontal="left" vertical="center" wrapText="1"/>
    </xf>
    <xf numFmtId="0" fontId="18" fillId="0" borderId="23" xfId="35" applyFont="1" applyFill="1" applyBorder="1" applyAlignment="1">
      <alignment horizontal="left" vertical="top" wrapText="1"/>
    </xf>
    <xf numFmtId="0" fontId="18" fillId="0" borderId="25" xfId="35" applyFont="1" applyFill="1" applyBorder="1" applyAlignment="1">
      <alignment horizontal="left" vertical="top" wrapText="1"/>
    </xf>
    <xf numFmtId="0" fontId="61" fillId="0" borderId="23" xfId="35" applyFont="1" applyFill="1" applyBorder="1" applyAlignment="1">
      <alignment horizontal="left" vertical="top" wrapText="1"/>
    </xf>
    <xf numFmtId="0" fontId="46" fillId="4" borderId="23" xfId="2" applyFont="1" applyFill="1" applyBorder="1" applyAlignment="1">
      <alignment horizontal="left" vertical="center" wrapText="1"/>
    </xf>
    <xf numFmtId="0" fontId="75" fillId="4" borderId="25" xfId="2" applyFont="1" applyFill="1" applyBorder="1" applyAlignment="1">
      <alignment horizontal="left" vertical="center" wrapText="1"/>
    </xf>
    <xf numFmtId="0" fontId="11" fillId="4" borderId="23" xfId="2" applyFont="1" applyFill="1" applyBorder="1" applyAlignment="1">
      <alignment horizontal="justify" vertical="center" wrapText="1"/>
    </xf>
    <xf numFmtId="0" fontId="75" fillId="4" borderId="25" xfId="2" applyFont="1" applyFill="1" applyBorder="1" applyAlignment="1">
      <alignment horizontal="justify" vertical="center" wrapText="1"/>
    </xf>
    <xf numFmtId="0" fontId="46" fillId="0" borderId="1" xfId="0" applyFont="1" applyBorder="1" applyAlignment="1">
      <alignment horizontal="left" vertical="top" wrapText="1"/>
    </xf>
    <xf numFmtId="0" fontId="13" fillId="0" borderId="1" xfId="0" applyFont="1" applyBorder="1" applyAlignment="1">
      <alignment horizontal="left" vertical="top" wrapText="1"/>
    </xf>
    <xf numFmtId="0" fontId="11" fillId="0" borderId="23" xfId="2" applyFont="1" applyBorder="1" applyAlignment="1">
      <alignment horizontal="left" vertical="center" wrapText="1"/>
    </xf>
    <xf numFmtId="0" fontId="11" fillId="0" borderId="25" xfId="2" applyFont="1" applyBorder="1" applyAlignment="1">
      <alignment horizontal="left" vertical="center" wrapText="1"/>
    </xf>
    <xf numFmtId="0" fontId="46" fillId="0" borderId="23" xfId="2" applyFont="1" applyBorder="1" applyAlignment="1">
      <alignment horizontal="center" vertical="center" wrapText="1"/>
    </xf>
    <xf numFmtId="0" fontId="13" fillId="0" borderId="25" xfId="2" applyFont="1" applyBorder="1" applyAlignment="1">
      <alignment horizontal="center" vertical="center" wrapText="1"/>
    </xf>
    <xf numFmtId="0" fontId="51" fillId="0" borderId="23" xfId="2" applyFont="1" applyBorder="1" applyAlignment="1">
      <alignment horizontal="left" vertical="center" wrapText="1"/>
    </xf>
    <xf numFmtId="0" fontId="10" fillId="0" borderId="25" xfId="2" applyFont="1" applyBorder="1" applyAlignment="1">
      <alignment horizontal="left" vertical="center" wrapText="1"/>
    </xf>
    <xf numFmtId="0" fontId="53" fillId="0" borderId="25" xfId="2" applyFont="1" applyBorder="1" applyAlignment="1">
      <alignment horizontal="left" vertical="center" wrapText="1"/>
    </xf>
    <xf numFmtId="0" fontId="48" fillId="0" borderId="25" xfId="2" applyFont="1" applyBorder="1" applyAlignment="1">
      <alignment horizontal="left" vertical="center" wrapText="1"/>
    </xf>
    <xf numFmtId="0" fontId="13" fillId="0" borderId="23" xfId="2" applyFont="1" applyBorder="1" applyAlignment="1">
      <alignment horizontal="center" vertical="center" wrapText="1"/>
    </xf>
    <xf numFmtId="0" fontId="13" fillId="0" borderId="23" xfId="2" applyFont="1" applyBorder="1" applyAlignment="1">
      <alignment horizontal="left" vertical="center" wrapText="1"/>
    </xf>
    <xf numFmtId="0" fontId="13" fillId="0" borderId="25" xfId="2" applyFont="1" applyBorder="1" applyAlignment="1">
      <alignment horizontal="left" vertical="center" wrapText="1"/>
    </xf>
    <xf numFmtId="9" fontId="20" fillId="5" borderId="23" xfId="2" applyNumberFormat="1" applyFont="1" applyFill="1" applyBorder="1" applyAlignment="1">
      <alignment horizontal="center" vertical="center"/>
    </xf>
    <xf numFmtId="9" fontId="34" fillId="0" borderId="25" xfId="0" applyNumberFormat="1" applyFont="1" applyBorder="1" applyAlignment="1">
      <alignment horizontal="center" vertical="center"/>
    </xf>
    <xf numFmtId="0" fontId="34" fillId="0" borderId="25" xfId="0" applyFont="1" applyBorder="1" applyAlignment="1">
      <alignment horizontal="center" vertical="center"/>
    </xf>
    <xf numFmtId="0" fontId="51" fillId="0" borderId="5" xfId="2" applyFont="1" applyBorder="1" applyAlignment="1">
      <alignment horizontal="justify" vertical="top" wrapText="1"/>
    </xf>
    <xf numFmtId="0" fontId="48" fillId="0" borderId="7" xfId="2" applyFont="1" applyBorder="1" applyAlignment="1">
      <alignment horizontal="justify" vertical="top" wrapText="1"/>
    </xf>
    <xf numFmtId="0" fontId="51" fillId="0" borderId="5" xfId="2" applyFont="1" applyBorder="1" applyAlignment="1">
      <alignment horizontal="center" vertical="top" wrapText="1"/>
    </xf>
    <xf numFmtId="0" fontId="48" fillId="0" borderId="7" xfId="2" applyFont="1" applyBorder="1" applyAlignment="1">
      <alignment horizontal="center" vertical="top" wrapText="1"/>
    </xf>
    <xf numFmtId="0" fontId="48" fillId="0" borderId="5" xfId="2" applyFont="1" applyBorder="1" applyAlignment="1">
      <alignment horizontal="center" vertical="center" wrapText="1"/>
    </xf>
    <xf numFmtId="0" fontId="48" fillId="0" borderId="7" xfId="2" applyFont="1" applyBorder="1" applyAlignment="1">
      <alignment horizontal="center" vertical="center"/>
    </xf>
    <xf numFmtId="0" fontId="51" fillId="0" borderId="5" xfId="2" applyFont="1" applyBorder="1" applyAlignment="1">
      <alignment horizontal="left" vertical="center" wrapText="1"/>
    </xf>
    <xf numFmtId="0" fontId="48" fillId="0" borderId="7" xfId="2" applyFont="1" applyBorder="1" applyAlignment="1">
      <alignment horizontal="left" vertical="center" wrapText="1"/>
    </xf>
    <xf numFmtId="0" fontId="48" fillId="0" borderId="5" xfId="2" applyFont="1" applyBorder="1" applyAlignment="1">
      <alignment horizontal="left" vertical="center" wrapText="1"/>
    </xf>
    <xf numFmtId="0" fontId="48" fillId="0" borderId="7" xfId="2" applyFont="1" applyBorder="1" applyAlignment="1">
      <alignment horizontal="left" vertical="center"/>
    </xf>
    <xf numFmtId="0" fontId="13" fillId="0" borderId="5" xfId="2" applyFont="1" applyBorder="1" applyAlignment="1">
      <alignment horizontal="left" vertical="center" wrapText="1"/>
    </xf>
    <xf numFmtId="0" fontId="13" fillId="0" borderId="7" xfId="2" applyFont="1" applyBorder="1" applyAlignment="1">
      <alignment horizontal="left" vertical="center" wrapText="1"/>
    </xf>
    <xf numFmtId="0" fontId="13" fillId="0" borderId="5" xfId="2" applyFont="1" applyBorder="1" applyAlignment="1">
      <alignment horizontal="left" vertical="top" wrapText="1"/>
    </xf>
    <xf numFmtId="0" fontId="13" fillId="0" borderId="7" xfId="2" applyFont="1" applyBorder="1" applyAlignment="1">
      <alignment horizontal="left" vertical="top" wrapText="1"/>
    </xf>
    <xf numFmtId="0" fontId="50" fillId="0" borderId="5" xfId="2" applyFont="1" applyBorder="1" applyAlignment="1">
      <alignment horizontal="left" vertical="center" wrapText="1"/>
    </xf>
    <xf numFmtId="0" fontId="50" fillId="0" borderId="7" xfId="2" applyFont="1" applyBorder="1" applyAlignment="1">
      <alignment horizontal="left" vertical="center" wrapText="1"/>
    </xf>
    <xf numFmtId="0" fontId="50" fillId="0" borderId="5" xfId="2" applyFont="1" applyBorder="1" applyAlignment="1">
      <alignment horizontal="left" vertical="top" wrapText="1"/>
    </xf>
    <xf numFmtId="0" fontId="50" fillId="0" borderId="7" xfId="2" applyFont="1" applyBorder="1" applyAlignment="1">
      <alignment horizontal="left" vertical="top" wrapText="1"/>
    </xf>
    <xf numFmtId="9" fontId="20" fillId="0" borderId="11" xfId="2" applyNumberFormat="1" applyFont="1" applyBorder="1" applyAlignment="1">
      <alignment horizontal="center" vertical="center"/>
    </xf>
    <xf numFmtId="9" fontId="20" fillId="0" borderId="19" xfId="2" applyNumberFormat="1" applyFont="1" applyBorder="1" applyAlignment="1">
      <alignment horizontal="center" vertical="center"/>
    </xf>
    <xf numFmtId="0" fontId="19" fillId="0" borderId="7" xfId="2" applyFont="1" applyBorder="1" applyAlignment="1">
      <alignment horizontal="center" vertical="center" wrapText="1"/>
    </xf>
    <xf numFmtId="0" fontId="11" fillId="0" borderId="73" xfId="1" applyFont="1" applyBorder="1" applyAlignment="1">
      <alignment horizontal="center" vertical="center" wrapText="1"/>
    </xf>
    <xf numFmtId="0" fontId="11" fillId="0" borderId="74" xfId="1" applyFont="1" applyBorder="1" applyAlignment="1">
      <alignment horizontal="center" vertical="center" wrapText="1"/>
    </xf>
    <xf numFmtId="0" fontId="11" fillId="0" borderId="75" xfId="1" applyFont="1" applyBorder="1" applyAlignment="1">
      <alignment horizontal="center" vertical="center" wrapText="1"/>
    </xf>
    <xf numFmtId="0" fontId="28" fillId="0" borderId="32" xfId="2" applyFont="1" applyBorder="1" applyAlignment="1">
      <alignment horizontal="center" vertical="center"/>
    </xf>
    <xf numFmtId="0" fontId="12" fillId="5" borderId="29" xfId="2" applyFont="1" applyFill="1" applyBorder="1" applyAlignment="1">
      <alignment horizontal="center" vertical="center" wrapText="1"/>
    </xf>
    <xf numFmtId="0" fontId="12" fillId="5" borderId="28" xfId="2" applyFont="1" applyFill="1" applyBorder="1" applyAlignment="1">
      <alignment horizontal="center" vertical="center" wrapText="1"/>
    </xf>
    <xf numFmtId="0" fontId="12" fillId="5" borderId="5" xfId="2" applyFont="1" applyFill="1" applyBorder="1" applyAlignment="1">
      <alignment horizontal="center" vertical="center" wrapText="1"/>
    </xf>
    <xf numFmtId="0" fontId="12" fillId="5" borderId="7" xfId="2" applyFont="1" applyFill="1" applyBorder="1" applyAlignment="1">
      <alignment horizontal="center" vertical="center" wrapText="1"/>
    </xf>
    <xf numFmtId="0" fontId="13" fillId="0" borderId="5" xfId="2" applyFont="1" applyBorder="1" applyAlignment="1">
      <alignment horizontal="center" vertical="center" wrapText="1"/>
    </xf>
    <xf numFmtId="0" fontId="13" fillId="0" borderId="7" xfId="2" applyFont="1" applyBorder="1" applyAlignment="1">
      <alignment horizontal="center" vertical="center"/>
    </xf>
    <xf numFmtId="0" fontId="11" fillId="0" borderId="5" xfId="2" applyFont="1" applyBorder="1" applyAlignment="1">
      <alignment horizontal="center" vertical="center" wrapText="1"/>
    </xf>
    <xf numFmtId="0" fontId="11" fillId="0" borderId="7" xfId="2" applyFont="1" applyBorder="1" applyAlignment="1">
      <alignment horizontal="center" vertical="center"/>
    </xf>
    <xf numFmtId="0" fontId="13" fillId="0" borderId="29" xfId="2" applyFont="1" applyBorder="1" applyAlignment="1">
      <alignment horizontal="center" vertical="center"/>
    </xf>
    <xf numFmtId="0" fontId="13" fillId="0" borderId="27" xfId="2" applyFont="1" applyBorder="1" applyAlignment="1">
      <alignment horizontal="center" vertical="center"/>
    </xf>
    <xf numFmtId="0" fontId="13" fillId="0" borderId="28" xfId="2" applyFont="1" applyBorder="1" applyAlignment="1">
      <alignment horizontal="center" vertical="center"/>
    </xf>
    <xf numFmtId="0" fontId="13" fillId="0" borderId="6" xfId="2" applyFont="1" applyBorder="1" applyAlignment="1">
      <alignment horizontal="center" vertical="center" wrapText="1"/>
    </xf>
    <xf numFmtId="0" fontId="13" fillId="0" borderId="7" xfId="2" applyFont="1" applyBorder="1" applyAlignment="1">
      <alignment horizontal="center" vertical="center" wrapText="1"/>
    </xf>
    <xf numFmtId="0" fontId="13" fillId="0" borderId="7" xfId="2" applyFont="1" applyBorder="1" applyAlignment="1">
      <alignment horizontal="left" vertical="center"/>
    </xf>
    <xf numFmtId="0" fontId="48" fillId="4" borderId="5" xfId="2" applyFont="1" applyFill="1" applyBorder="1" applyAlignment="1">
      <alignment horizontal="left" vertical="center" wrapText="1"/>
    </xf>
    <xf numFmtId="0" fontId="48" fillId="4" borderId="7" xfId="2" applyFont="1" applyFill="1" applyBorder="1" applyAlignment="1">
      <alignment horizontal="left" vertical="center" wrapText="1"/>
    </xf>
    <xf numFmtId="0" fontId="13" fillId="4" borderId="5" xfId="2" applyFont="1" applyFill="1" applyBorder="1" applyAlignment="1">
      <alignment horizontal="center" vertical="center" wrapText="1"/>
    </xf>
    <xf numFmtId="0" fontId="13" fillId="4" borderId="7" xfId="2" applyFont="1" applyFill="1" applyBorder="1" applyAlignment="1">
      <alignment horizontal="center" vertical="center" wrapText="1"/>
    </xf>
    <xf numFmtId="0" fontId="12" fillId="5" borderId="2" xfId="1" applyFont="1" applyFill="1" applyBorder="1" applyAlignment="1">
      <alignment horizontal="center" vertical="center" wrapText="1"/>
    </xf>
    <xf numFmtId="0" fontId="12" fillId="5" borderId="8" xfId="1" applyFont="1" applyFill="1" applyBorder="1" applyAlignment="1">
      <alignment horizontal="center" vertical="center" wrapText="1"/>
    </xf>
    <xf numFmtId="0" fontId="12" fillId="5" borderId="11" xfId="1" applyFont="1" applyFill="1" applyBorder="1" applyAlignment="1">
      <alignment horizontal="center" vertical="center" wrapText="1"/>
    </xf>
    <xf numFmtId="0" fontId="8" fillId="0" borderId="26" xfId="0" applyFont="1" applyBorder="1" applyAlignment="1">
      <alignment horizontal="center" vertical="center" wrapText="1"/>
    </xf>
    <xf numFmtId="1" fontId="12" fillId="0" borderId="29" xfId="1" applyNumberFormat="1" applyFont="1" applyBorder="1" applyAlignment="1">
      <alignment horizontal="center" vertical="center" wrapText="1"/>
    </xf>
    <xf numFmtId="1" fontId="12" fillId="0" borderId="27" xfId="1" applyNumberFormat="1" applyFont="1" applyBorder="1" applyAlignment="1">
      <alignment horizontal="center" vertical="center" wrapText="1"/>
    </xf>
    <xf numFmtId="1" fontId="12" fillId="0" borderId="28" xfId="1" applyNumberFormat="1" applyFont="1" applyBorder="1" applyAlignment="1">
      <alignment horizontal="center" vertical="center" wrapText="1"/>
    </xf>
    <xf numFmtId="0" fontId="8" fillId="5" borderId="26" xfId="2" applyFont="1" applyFill="1" applyBorder="1" applyAlignment="1">
      <alignment horizontal="center" vertical="center"/>
    </xf>
    <xf numFmtId="0" fontId="12" fillId="0" borderId="2" xfId="1" applyFont="1" applyBorder="1" applyAlignment="1">
      <alignment horizontal="center" vertical="center" wrapText="1"/>
    </xf>
    <xf numFmtId="0" fontId="12" fillId="0" borderId="18" xfId="1" applyFont="1" applyBorder="1" applyAlignment="1">
      <alignment horizontal="center" vertical="center" wrapText="1"/>
    </xf>
    <xf numFmtId="0" fontId="12" fillId="0" borderId="17" xfId="1" applyFont="1" applyBorder="1" applyAlignment="1">
      <alignment horizontal="center" vertical="center" wrapText="1"/>
    </xf>
    <xf numFmtId="0" fontId="12" fillId="0" borderId="8" xfId="1" applyFont="1" applyBorder="1" applyAlignment="1">
      <alignment horizontal="center" vertical="center" wrapText="1"/>
    </xf>
    <xf numFmtId="0" fontId="12" fillId="0" borderId="1" xfId="1" applyFont="1" applyAlignment="1">
      <alignment horizontal="center" vertical="center" wrapText="1"/>
    </xf>
    <xf numFmtId="0" fontId="12" fillId="0" borderId="16" xfId="1" applyFont="1" applyBorder="1" applyAlignment="1">
      <alignment horizontal="center" vertical="center" wrapText="1"/>
    </xf>
    <xf numFmtId="0" fontId="12" fillId="0" borderId="11" xfId="1" applyFont="1" applyBorder="1" applyAlignment="1">
      <alignment horizontal="center" vertical="center" wrapText="1"/>
    </xf>
    <xf numFmtId="0" fontId="12" fillId="0" borderId="20" xfId="1" applyFont="1" applyBorder="1" applyAlignment="1">
      <alignment horizontal="center" vertical="center" wrapText="1"/>
    </xf>
    <xf numFmtId="0" fontId="12" fillId="0" borderId="19" xfId="1" applyFont="1" applyBorder="1" applyAlignment="1">
      <alignment horizontal="center" vertical="center" wrapText="1"/>
    </xf>
    <xf numFmtId="0" fontId="8" fillId="5" borderId="5" xfId="2" applyFont="1" applyFill="1" applyBorder="1" applyAlignment="1">
      <alignment horizontal="center" vertical="center" wrapText="1"/>
    </xf>
    <xf numFmtId="0" fontId="8" fillId="5" borderId="6" xfId="2" applyFont="1" applyFill="1" applyBorder="1" applyAlignment="1">
      <alignment horizontal="center" vertical="center" wrapText="1"/>
    </xf>
    <xf numFmtId="0" fontId="8" fillId="5" borderId="7" xfId="2" applyFont="1" applyFill="1" applyBorder="1" applyAlignment="1">
      <alignment horizontal="center" vertical="center" wrapText="1"/>
    </xf>
    <xf numFmtId="0" fontId="8" fillId="0" borderId="5" xfId="2" applyFont="1" applyBorder="1" applyAlignment="1">
      <alignment horizontal="center" vertical="center" wrapText="1"/>
    </xf>
    <xf numFmtId="0" fontId="8" fillId="0" borderId="6" xfId="2" applyFont="1" applyBorder="1" applyAlignment="1">
      <alignment horizontal="center" vertical="center" wrapText="1"/>
    </xf>
    <xf numFmtId="0" fontId="8" fillId="0" borderId="7" xfId="2" applyFont="1" applyBorder="1" applyAlignment="1">
      <alignment horizontal="center" vertical="center" wrapText="1"/>
    </xf>
    <xf numFmtId="0" fontId="8" fillId="0" borderId="5" xfId="2" applyFont="1" applyBorder="1" applyAlignment="1">
      <alignment horizontal="center" vertical="center"/>
    </xf>
    <xf numFmtId="0" fontId="8" fillId="0" borderId="6" xfId="2" applyFont="1" applyBorder="1" applyAlignment="1">
      <alignment horizontal="center" vertical="center"/>
    </xf>
    <xf numFmtId="0" fontId="8" fillId="0" borderId="7" xfId="2" applyFont="1" applyBorder="1" applyAlignment="1">
      <alignment horizontal="center" vertical="center"/>
    </xf>
    <xf numFmtId="0" fontId="12" fillId="3" borderId="26" xfId="1" applyFont="1" applyFill="1" applyBorder="1" applyAlignment="1">
      <alignment horizontal="left" vertical="center" wrapText="1"/>
    </xf>
    <xf numFmtId="0" fontId="12" fillId="3" borderId="5" xfId="1" applyFont="1" applyFill="1" applyBorder="1" applyAlignment="1">
      <alignment horizontal="center" vertical="center" wrapText="1"/>
    </xf>
    <xf numFmtId="0" fontId="12" fillId="3" borderId="6" xfId="1" applyFont="1" applyFill="1" applyBorder="1" applyAlignment="1">
      <alignment horizontal="center" vertical="center" wrapText="1"/>
    </xf>
    <xf numFmtId="0" fontId="12" fillId="3" borderId="7" xfId="1" applyFont="1" applyFill="1" applyBorder="1" applyAlignment="1">
      <alignment horizontal="center" vertical="center" wrapText="1"/>
    </xf>
    <xf numFmtId="0" fontId="12" fillId="3" borderId="5" xfId="1" applyFont="1" applyFill="1" applyBorder="1" applyAlignment="1">
      <alignment horizontal="center" vertical="center"/>
    </xf>
    <xf numFmtId="0" fontId="12" fillId="3" borderId="6" xfId="1" applyFont="1" applyFill="1" applyBorder="1" applyAlignment="1">
      <alignment horizontal="center" vertical="center"/>
    </xf>
    <xf numFmtId="0" fontId="12" fillId="3" borderId="7" xfId="1" applyFont="1" applyFill="1" applyBorder="1" applyAlignment="1">
      <alignment horizontal="center" vertical="center"/>
    </xf>
    <xf numFmtId="0" fontId="12" fillId="5" borderId="60" xfId="1" applyFont="1" applyFill="1" applyBorder="1" applyAlignment="1">
      <alignment horizontal="center" vertical="center" wrapText="1"/>
    </xf>
    <xf numFmtId="0" fontId="12" fillId="5" borderId="61" xfId="1" applyFont="1" applyFill="1" applyBorder="1" applyAlignment="1">
      <alignment horizontal="center" vertical="center" wrapText="1"/>
    </xf>
    <xf numFmtId="0" fontId="12" fillId="5" borderId="37" xfId="1" applyFont="1" applyFill="1" applyBorder="1" applyAlignment="1">
      <alignment horizontal="center" vertical="center" wrapText="1"/>
    </xf>
    <xf numFmtId="0" fontId="12" fillId="5" borderId="38" xfId="1" applyFont="1" applyFill="1" applyBorder="1" applyAlignment="1">
      <alignment horizontal="center" vertical="center" wrapText="1"/>
    </xf>
    <xf numFmtId="0" fontId="12" fillId="5" borderId="39" xfId="1" applyFont="1" applyFill="1" applyBorder="1" applyAlignment="1">
      <alignment horizontal="center" vertical="center" wrapText="1"/>
    </xf>
    <xf numFmtId="0" fontId="12" fillId="5" borderId="9" xfId="1" applyFont="1" applyFill="1" applyBorder="1" applyAlignment="1">
      <alignment horizontal="center" vertical="center" wrapText="1"/>
    </xf>
    <xf numFmtId="0" fontId="12" fillId="5" borderId="13" xfId="1" applyFont="1" applyFill="1" applyBorder="1" applyAlignment="1">
      <alignment horizontal="center" vertical="center" wrapText="1"/>
    </xf>
    <xf numFmtId="0" fontId="12" fillId="3" borderId="26" xfId="1" applyFont="1" applyFill="1" applyBorder="1" applyAlignment="1">
      <alignment horizontal="center" vertical="center" wrapText="1"/>
    </xf>
    <xf numFmtId="0" fontId="12" fillId="5" borderId="54" xfId="1" applyFont="1" applyFill="1" applyBorder="1" applyAlignment="1">
      <alignment horizontal="center" vertical="center" wrapText="1"/>
    </xf>
    <xf numFmtId="0" fontId="12" fillId="5" borderId="12" xfId="1" applyFont="1" applyFill="1" applyBorder="1" applyAlignment="1">
      <alignment horizontal="center" vertical="center" wrapText="1"/>
    </xf>
    <xf numFmtId="0" fontId="12" fillId="5" borderId="50" xfId="1" applyFont="1" applyFill="1" applyBorder="1" applyAlignment="1">
      <alignment horizontal="center" vertical="center" wrapText="1"/>
    </xf>
    <xf numFmtId="0" fontId="12" fillId="0" borderId="5" xfId="1" applyFont="1" applyBorder="1" applyAlignment="1">
      <alignment horizontal="center" vertical="center" wrapText="1"/>
    </xf>
    <xf numFmtId="0" fontId="12" fillId="0" borderId="6" xfId="1" applyFont="1" applyBorder="1" applyAlignment="1">
      <alignment horizontal="center" vertical="center" wrapText="1"/>
    </xf>
    <xf numFmtId="0" fontId="12" fillId="0" borderId="7" xfId="1" applyFont="1" applyBorder="1" applyAlignment="1">
      <alignment horizontal="center" vertical="center" wrapText="1"/>
    </xf>
    <xf numFmtId="1" fontId="7" fillId="0" borderId="5" xfId="2" applyNumberFormat="1" applyFont="1" applyBorder="1" applyAlignment="1">
      <alignment horizontal="center" vertical="center"/>
    </xf>
    <xf numFmtId="1" fontId="7" fillId="0" borderId="7" xfId="2" applyNumberFormat="1" applyFont="1" applyBorder="1" applyAlignment="1">
      <alignment horizontal="center" vertical="center"/>
    </xf>
    <xf numFmtId="0" fontId="12" fillId="0" borderId="1" xfId="0" applyFont="1" applyBorder="1" applyAlignment="1">
      <alignment horizontal="center" vertical="center" wrapText="1"/>
    </xf>
    <xf numFmtId="0" fontId="11" fillId="0" borderId="1" xfId="1" applyFont="1" applyAlignment="1">
      <alignment horizontal="center" vertical="center" wrapText="1"/>
    </xf>
    <xf numFmtId="0" fontId="11" fillId="0" borderId="20" xfId="1" applyFont="1" applyBorder="1" applyAlignment="1">
      <alignment horizontal="center" vertical="center" wrapText="1"/>
    </xf>
    <xf numFmtId="0" fontId="12" fillId="10" borderId="11" xfId="1" applyFont="1" applyFill="1" applyBorder="1" applyAlignment="1">
      <alignment horizontal="center" vertical="center"/>
    </xf>
    <xf numFmtId="0" fontId="12" fillId="10" borderId="20" xfId="1" applyFont="1" applyFill="1" applyBorder="1" applyAlignment="1">
      <alignment horizontal="center" vertical="center"/>
    </xf>
    <xf numFmtId="0" fontId="12" fillId="10" borderId="19" xfId="1" applyFont="1" applyFill="1" applyBorder="1" applyAlignment="1">
      <alignment horizontal="center" vertical="center"/>
    </xf>
    <xf numFmtId="0" fontId="12" fillId="10" borderId="29" xfId="1" applyFont="1" applyFill="1" applyBorder="1" applyAlignment="1">
      <alignment horizontal="center" vertical="center"/>
    </xf>
    <xf numFmtId="0" fontId="12" fillId="10" borderId="27" xfId="1" applyFont="1" applyFill="1" applyBorder="1" applyAlignment="1">
      <alignment horizontal="center" vertical="center"/>
    </xf>
    <xf numFmtId="0" fontId="12" fillId="0" borderId="5" xfId="0" applyFont="1" applyBorder="1" applyAlignment="1">
      <alignment horizontal="center" vertical="center"/>
    </xf>
    <xf numFmtId="0" fontId="12" fillId="0" borderId="7" xfId="0" applyFont="1" applyBorder="1" applyAlignment="1">
      <alignment horizontal="center" vertical="center"/>
    </xf>
    <xf numFmtId="0" fontId="11" fillId="0" borderId="5" xfId="0" applyFont="1" applyBorder="1" applyAlignment="1">
      <alignment horizontal="center" vertical="center"/>
    </xf>
    <xf numFmtId="0" fontId="11" fillId="0" borderId="7" xfId="0" applyFont="1" applyBorder="1" applyAlignment="1">
      <alignment horizontal="center" vertical="center"/>
    </xf>
    <xf numFmtId="0" fontId="12" fillId="3" borderId="2" xfId="0" applyFont="1" applyFill="1" applyBorder="1" applyAlignment="1">
      <alignment horizontal="center" vertical="center"/>
    </xf>
    <xf numFmtId="0" fontId="12" fillId="3" borderId="18" xfId="0" applyFont="1" applyFill="1" applyBorder="1" applyAlignment="1">
      <alignment horizontal="center" vertical="center"/>
    </xf>
    <xf numFmtId="0" fontId="12" fillId="3" borderId="17" xfId="0" applyFont="1" applyFill="1" applyBorder="1" applyAlignment="1">
      <alignment horizontal="center" vertical="center"/>
    </xf>
    <xf numFmtId="0" fontId="12" fillId="3" borderId="8" xfId="0" applyFont="1" applyFill="1" applyBorder="1" applyAlignment="1">
      <alignment horizontal="center" vertical="center"/>
    </xf>
    <xf numFmtId="0" fontId="12" fillId="3" borderId="1" xfId="0" applyFont="1" applyFill="1" applyBorder="1" applyAlignment="1">
      <alignment horizontal="center" vertical="center"/>
    </xf>
    <xf numFmtId="0" fontId="12" fillId="3" borderId="16" xfId="0" applyFont="1" applyFill="1" applyBorder="1" applyAlignment="1">
      <alignment horizontal="center" vertical="center"/>
    </xf>
    <xf numFmtId="0" fontId="12" fillId="3" borderId="11" xfId="0" applyFont="1" applyFill="1" applyBorder="1" applyAlignment="1">
      <alignment horizontal="center" vertical="center"/>
    </xf>
    <xf numFmtId="0" fontId="12" fillId="3" borderId="20" xfId="0" applyFont="1" applyFill="1" applyBorder="1" applyAlignment="1">
      <alignment horizontal="center" vertical="center"/>
    </xf>
    <xf numFmtId="0" fontId="12" fillId="3" borderId="19" xfId="0" applyFont="1" applyFill="1" applyBorder="1" applyAlignment="1">
      <alignment horizontal="center" vertical="center"/>
    </xf>
    <xf numFmtId="0" fontId="11" fillId="0" borderId="26" xfId="0" applyFont="1" applyBorder="1" applyAlignment="1">
      <alignment horizontal="left" vertical="center" wrapText="1"/>
    </xf>
    <xf numFmtId="0" fontId="38" fillId="5" borderId="58" xfId="17" applyFont="1" applyFill="1" applyBorder="1" applyAlignment="1">
      <alignment horizontal="center" vertical="center"/>
    </xf>
    <xf numFmtId="0" fontId="38" fillId="5" borderId="38" xfId="17" applyFont="1" applyFill="1" applyBorder="1" applyAlignment="1">
      <alignment horizontal="center" vertical="center"/>
    </xf>
    <xf numFmtId="0" fontId="38" fillId="5" borderId="55" xfId="17" applyFont="1" applyFill="1" applyBorder="1" applyAlignment="1">
      <alignment horizontal="center" vertical="center"/>
    </xf>
    <xf numFmtId="0" fontId="24" fillId="11" borderId="9" xfId="13" quotePrefix="1" applyNumberFormat="1" applyFill="1" applyBorder="1" applyAlignment="1">
      <alignment horizontal="center" vertical="center" wrapText="1"/>
    </xf>
    <xf numFmtId="0" fontId="24" fillId="11" borderId="13" xfId="13" quotePrefix="1" applyNumberFormat="1" applyFill="1" applyBorder="1" applyAlignment="1">
      <alignment horizontal="center" vertical="center" wrapText="1"/>
    </xf>
    <xf numFmtId="0" fontId="34" fillId="3" borderId="10" xfId="17" applyFont="1" applyFill="1" applyBorder="1" applyAlignment="1">
      <alignment horizontal="center" vertical="center" wrapText="1"/>
    </xf>
    <xf numFmtId="0" fontId="34" fillId="3" borderId="14" xfId="17" applyFont="1" applyFill="1" applyBorder="1" applyAlignment="1">
      <alignment horizontal="center" vertical="center" wrapText="1"/>
    </xf>
    <xf numFmtId="0" fontId="4" fillId="10" borderId="1" xfId="17" applyFill="1" applyAlignment="1">
      <alignment horizontal="center"/>
    </xf>
    <xf numFmtId="0" fontId="38" fillId="0" borderId="1" xfId="17" applyFont="1" applyAlignment="1">
      <alignment horizontal="center" vertical="center" wrapText="1"/>
    </xf>
    <xf numFmtId="0" fontId="38" fillId="5" borderId="33" xfId="17" applyFont="1" applyFill="1" applyBorder="1" applyAlignment="1">
      <alignment horizontal="center" vertical="center" wrapText="1"/>
    </xf>
    <xf numFmtId="0" fontId="38" fillId="5" borderId="59" xfId="17" applyFont="1" applyFill="1" applyBorder="1" applyAlignment="1">
      <alignment horizontal="center" vertical="center" wrapText="1"/>
    </xf>
    <xf numFmtId="1" fontId="7" fillId="0" borderId="6" xfId="2" applyNumberFormat="1" applyFont="1" applyBorder="1" applyAlignment="1">
      <alignment horizontal="center" vertical="center"/>
    </xf>
    <xf numFmtId="0" fontId="38" fillId="5" borderId="9" xfId="17" applyFont="1" applyFill="1" applyBorder="1" applyAlignment="1">
      <alignment horizontal="center" vertical="center" wrapText="1"/>
    </xf>
    <xf numFmtId="0" fontId="38" fillId="5" borderId="13" xfId="17" applyFont="1" applyFill="1" applyBorder="1" applyAlignment="1">
      <alignment horizontal="center" vertical="center" wrapText="1"/>
    </xf>
    <xf numFmtId="0" fontId="24" fillId="11" borderId="54" xfId="13" quotePrefix="1" applyNumberFormat="1" applyFill="1" applyBorder="1" applyAlignment="1">
      <alignment horizontal="center" vertical="center" wrapText="1"/>
    </xf>
    <xf numFmtId="0" fontId="24" fillId="11" borderId="12" xfId="13" quotePrefix="1" applyNumberFormat="1" applyFill="1" applyBorder="1" applyAlignment="1">
      <alignment horizontal="center" vertical="center" wrapText="1"/>
    </xf>
    <xf numFmtId="0" fontId="24" fillId="11" borderId="9" xfId="13" applyNumberFormat="1" applyFill="1" applyBorder="1" applyAlignment="1">
      <alignment horizontal="center" vertical="center" wrapText="1"/>
    </xf>
    <xf numFmtId="0" fontId="24" fillId="11" borderId="13" xfId="13" applyNumberFormat="1" applyFill="1" applyBorder="1" applyAlignment="1">
      <alignment horizontal="center" vertical="center" wrapText="1"/>
    </xf>
    <xf numFmtId="0" fontId="24" fillId="3" borderId="9" xfId="11" quotePrefix="1" applyNumberFormat="1" applyFont="1" applyFill="1" applyBorder="1" applyAlignment="1">
      <alignment horizontal="center" vertical="center" wrapText="1"/>
    </xf>
    <xf numFmtId="0" fontId="24" fillId="3" borderId="13" xfId="11" quotePrefix="1" applyNumberFormat="1" applyFont="1" applyFill="1" applyBorder="1" applyAlignment="1">
      <alignment horizontal="center" vertical="center" wrapText="1"/>
    </xf>
    <xf numFmtId="0" fontId="38" fillId="5" borderId="37" xfId="17" applyFont="1" applyFill="1" applyBorder="1" applyAlignment="1">
      <alignment horizontal="center" vertical="center"/>
    </xf>
    <xf numFmtId="0" fontId="12" fillId="3" borderId="11" xfId="2" applyFont="1" applyFill="1" applyBorder="1" applyAlignment="1">
      <alignment horizontal="center" vertical="center" wrapText="1"/>
    </xf>
    <xf numFmtId="0" fontId="12" fillId="3" borderId="20" xfId="2" applyFont="1" applyFill="1" applyBorder="1" applyAlignment="1">
      <alignment horizontal="center" vertical="center" wrapText="1"/>
    </xf>
    <xf numFmtId="0" fontId="12" fillId="3" borderId="19" xfId="2" applyFont="1" applyFill="1" applyBorder="1" applyAlignment="1">
      <alignment horizontal="center" vertical="center" wrapText="1"/>
    </xf>
    <xf numFmtId="0" fontId="12" fillId="3" borderId="5" xfId="2" applyFont="1" applyFill="1" applyBorder="1" applyAlignment="1">
      <alignment horizontal="center" vertical="center" wrapText="1"/>
    </xf>
    <xf numFmtId="0" fontId="12" fillId="3" borderId="6" xfId="2" applyFont="1" applyFill="1" applyBorder="1" applyAlignment="1">
      <alignment horizontal="center" vertical="center" wrapText="1"/>
    </xf>
    <xf numFmtId="0" fontId="12" fillId="3" borderId="7" xfId="2" applyFont="1" applyFill="1" applyBorder="1" applyAlignment="1">
      <alignment horizontal="center" vertical="center" wrapText="1"/>
    </xf>
    <xf numFmtId="0" fontId="30" fillId="5" borderId="27" xfId="2" applyFont="1" applyFill="1" applyBorder="1" applyAlignment="1">
      <alignment horizontal="center" vertical="center" wrapText="1"/>
    </xf>
    <xf numFmtId="0" fontId="30" fillId="5" borderId="17" xfId="2" applyFont="1" applyFill="1" applyBorder="1" applyAlignment="1">
      <alignment horizontal="center" vertical="center" wrapText="1"/>
    </xf>
    <xf numFmtId="0" fontId="30" fillId="5" borderId="1" xfId="2" applyFont="1" applyFill="1" applyAlignment="1">
      <alignment horizontal="center" vertical="center" wrapText="1"/>
    </xf>
    <xf numFmtId="0" fontId="30" fillId="5" borderId="20" xfId="2" applyFont="1" applyFill="1" applyBorder="1" applyAlignment="1">
      <alignment horizontal="center" vertical="center" wrapText="1"/>
    </xf>
    <xf numFmtId="0" fontId="32" fillId="10" borderId="2" xfId="1" applyFont="1" applyFill="1" applyBorder="1" applyAlignment="1">
      <alignment horizontal="center" vertical="center" wrapText="1"/>
    </xf>
    <xf numFmtId="0" fontId="32" fillId="10" borderId="18" xfId="1" applyFont="1" applyFill="1" applyBorder="1" applyAlignment="1">
      <alignment horizontal="center" vertical="center" wrapText="1"/>
    </xf>
    <xf numFmtId="0" fontId="32" fillId="10" borderId="17" xfId="1" applyFont="1" applyFill="1" applyBorder="1" applyAlignment="1">
      <alignment horizontal="center" vertical="center" wrapText="1"/>
    </xf>
    <xf numFmtId="0" fontId="32" fillId="10" borderId="8" xfId="1" applyFont="1" applyFill="1" applyBorder="1" applyAlignment="1">
      <alignment horizontal="center" vertical="center" wrapText="1"/>
    </xf>
    <xf numFmtId="0" fontId="32" fillId="10" borderId="1" xfId="1" applyFont="1" applyFill="1" applyAlignment="1">
      <alignment horizontal="center" vertical="center" wrapText="1"/>
    </xf>
    <xf numFmtId="0" fontId="32" fillId="10" borderId="16" xfId="1" applyFont="1" applyFill="1" applyBorder="1" applyAlignment="1">
      <alignment horizontal="center" vertical="center" wrapText="1"/>
    </xf>
    <xf numFmtId="0" fontId="32" fillId="10" borderId="11" xfId="1" applyFont="1" applyFill="1" applyBorder="1" applyAlignment="1">
      <alignment horizontal="center" vertical="center" wrapText="1"/>
    </xf>
    <xf numFmtId="0" fontId="32" fillId="10" borderId="20" xfId="1" applyFont="1" applyFill="1" applyBorder="1" applyAlignment="1">
      <alignment horizontal="center" vertical="center" wrapText="1"/>
    </xf>
    <xf numFmtId="0" fontId="32" fillId="10" borderId="19" xfId="1" applyFont="1" applyFill="1" applyBorder="1" applyAlignment="1">
      <alignment horizontal="center" vertical="center" wrapText="1"/>
    </xf>
    <xf numFmtId="0" fontId="12" fillId="5" borderId="5" xfId="1" applyFont="1" applyFill="1" applyBorder="1" applyAlignment="1">
      <alignment horizontal="left" vertical="center" wrapText="1"/>
    </xf>
    <xf numFmtId="0" fontId="12" fillId="5" borderId="7" xfId="1" applyFont="1" applyFill="1" applyBorder="1" applyAlignment="1">
      <alignment horizontal="left" vertical="center" wrapText="1"/>
    </xf>
    <xf numFmtId="0" fontId="12" fillId="5" borderId="11" xfId="2" applyFont="1" applyFill="1" applyBorder="1" applyAlignment="1">
      <alignment horizontal="center" vertical="center" wrapText="1"/>
    </xf>
    <xf numFmtId="0" fontId="12" fillId="5" borderId="19" xfId="2" applyFont="1" applyFill="1" applyBorder="1" applyAlignment="1">
      <alignment horizontal="center" vertical="center" wrapText="1"/>
    </xf>
    <xf numFmtId="0" fontId="12" fillId="5" borderId="6" xfId="2" applyFont="1" applyFill="1" applyBorder="1" applyAlignment="1">
      <alignment horizontal="center" vertical="center" wrapText="1"/>
    </xf>
    <xf numFmtId="0" fontId="19" fillId="5" borderId="6" xfId="2" applyFont="1" applyFill="1" applyBorder="1" applyAlignment="1">
      <alignment horizontal="center" vertical="center" wrapText="1"/>
    </xf>
    <xf numFmtId="0" fontId="19" fillId="5" borderId="7" xfId="2" applyFont="1" applyFill="1" applyBorder="1" applyAlignment="1">
      <alignment horizontal="center" vertical="center" wrapText="1"/>
    </xf>
    <xf numFmtId="0" fontId="30" fillId="5" borderId="26" xfId="2" applyFont="1" applyFill="1" applyBorder="1" applyAlignment="1">
      <alignment horizontal="center" vertical="center" wrapText="1"/>
    </xf>
    <xf numFmtId="0" fontId="35" fillId="0" borderId="2" xfId="1" applyFont="1" applyBorder="1" applyAlignment="1">
      <alignment horizontal="center" vertical="center" wrapText="1"/>
    </xf>
    <xf numFmtId="0" fontId="35" fillId="0" borderId="18" xfId="1" applyFont="1" applyBorder="1" applyAlignment="1">
      <alignment horizontal="center" vertical="center" wrapText="1"/>
    </xf>
    <xf numFmtId="0" fontId="35" fillId="0" borderId="8" xfId="1" applyFont="1" applyBorder="1" applyAlignment="1">
      <alignment horizontal="center" vertical="center" wrapText="1"/>
    </xf>
    <xf numFmtId="0" fontId="35" fillId="0" borderId="1" xfId="1" applyFont="1" applyAlignment="1">
      <alignment horizontal="center" vertical="center" wrapText="1"/>
    </xf>
    <xf numFmtId="0" fontId="35" fillId="0" borderId="11" xfId="1" applyFont="1" applyBorder="1" applyAlignment="1">
      <alignment horizontal="center" vertical="center" wrapText="1"/>
    </xf>
    <xf numFmtId="0" fontId="35" fillId="0" borderId="20" xfId="1" applyFont="1" applyBorder="1" applyAlignment="1">
      <alignment horizontal="center" vertical="center" wrapText="1"/>
    </xf>
    <xf numFmtId="0" fontId="35" fillId="5" borderId="29" xfId="1" applyFont="1" applyFill="1" applyBorder="1" applyAlignment="1">
      <alignment horizontal="center" vertical="center" wrapText="1"/>
    </xf>
    <xf numFmtId="0" fontId="35" fillId="5" borderId="27" xfId="1" applyFont="1" applyFill="1" applyBorder="1" applyAlignment="1">
      <alignment horizontal="center" vertical="center" wrapText="1"/>
    </xf>
    <xf numFmtId="0" fontId="35" fillId="5" borderId="28" xfId="1" applyFont="1" applyFill="1" applyBorder="1" applyAlignment="1">
      <alignment horizontal="center" vertical="center" wrapText="1"/>
    </xf>
    <xf numFmtId="0" fontId="32" fillId="0" borderId="5" xfId="0" applyFont="1" applyBorder="1" applyAlignment="1">
      <alignment horizontal="center" vertical="center" wrapText="1"/>
    </xf>
    <xf numFmtId="0" fontId="32" fillId="0" borderId="7" xfId="0" applyFont="1" applyBorder="1" applyAlignment="1">
      <alignment horizontal="center" vertical="center" wrapText="1"/>
    </xf>
    <xf numFmtId="0" fontId="12" fillId="5" borderId="85" xfId="1" applyFont="1" applyFill="1" applyBorder="1" applyAlignment="1">
      <alignment horizontal="center" vertical="center" wrapText="1"/>
    </xf>
    <xf numFmtId="0" fontId="12" fillId="5" borderId="91" xfId="1" applyFont="1" applyFill="1" applyBorder="1" applyAlignment="1">
      <alignment horizontal="center" vertical="center" wrapText="1"/>
    </xf>
    <xf numFmtId="0" fontId="12" fillId="0" borderId="29" xfId="1" applyFont="1" applyBorder="1" applyAlignment="1">
      <alignment horizontal="center" vertical="center"/>
    </xf>
    <xf numFmtId="0" fontId="12" fillId="0" borderId="27" xfId="1" applyFont="1" applyBorder="1" applyAlignment="1">
      <alignment horizontal="center" vertical="center"/>
    </xf>
    <xf numFmtId="0" fontId="12" fillId="5" borderId="88" xfId="1" applyFont="1" applyFill="1" applyBorder="1" applyAlignment="1">
      <alignment horizontal="center" vertical="center" wrapText="1"/>
    </xf>
    <xf numFmtId="0" fontId="12" fillId="5" borderId="41" xfId="1" applyFont="1" applyFill="1" applyBorder="1" applyAlignment="1">
      <alignment horizontal="center" vertical="center" wrapText="1"/>
    </xf>
    <xf numFmtId="0" fontId="12" fillId="5" borderId="89" xfId="1" applyFont="1" applyFill="1" applyBorder="1" applyAlignment="1">
      <alignment horizontal="center" vertical="center" wrapText="1"/>
    </xf>
    <xf numFmtId="0" fontId="12" fillId="5" borderId="86" xfId="1" applyFont="1" applyFill="1" applyBorder="1" applyAlignment="1">
      <alignment horizontal="center" vertical="center" wrapText="1"/>
    </xf>
    <xf numFmtId="0" fontId="12" fillId="5" borderId="87" xfId="1" applyFont="1" applyFill="1" applyBorder="1" applyAlignment="1">
      <alignment horizontal="center" vertical="center" wrapText="1"/>
    </xf>
    <xf numFmtId="0" fontId="12" fillId="0" borderId="69" xfId="1" applyFont="1" applyBorder="1" applyAlignment="1">
      <alignment horizontal="center" vertical="center" wrapText="1"/>
    </xf>
    <xf numFmtId="0" fontId="12" fillId="0" borderId="70" xfId="1" applyFont="1" applyBorder="1" applyAlignment="1">
      <alignment horizontal="center" vertical="center" wrapText="1"/>
    </xf>
    <xf numFmtId="0" fontId="12" fillId="0" borderId="71" xfId="1" applyFont="1" applyBorder="1" applyAlignment="1">
      <alignment horizontal="center" vertical="center" wrapText="1"/>
    </xf>
    <xf numFmtId="0" fontId="13" fillId="0" borderId="78" xfId="0" applyFont="1" applyBorder="1" applyAlignment="1">
      <alignment horizontal="left" vertical="center" wrapText="1"/>
    </xf>
    <xf numFmtId="0" fontId="13" fillId="0" borderId="93" xfId="0" applyFont="1" applyBorder="1" applyAlignment="1">
      <alignment horizontal="left" vertical="center" wrapText="1"/>
    </xf>
    <xf numFmtId="0" fontId="13" fillId="0" borderId="47" xfId="0" applyFont="1" applyBorder="1" applyAlignment="1">
      <alignment horizontal="center" vertical="center" wrapText="1"/>
    </xf>
    <xf numFmtId="0" fontId="13" fillId="0" borderId="95" xfId="0" applyFont="1" applyBorder="1" applyAlignment="1">
      <alignment horizontal="center" vertical="center" wrapText="1"/>
    </xf>
    <xf numFmtId="164" fontId="13" fillId="0" borderId="22" xfId="0" applyNumberFormat="1" applyFont="1" applyBorder="1" applyAlignment="1">
      <alignment horizontal="center" vertical="center" wrapText="1"/>
    </xf>
    <xf numFmtId="0" fontId="13" fillId="0" borderId="97" xfId="0" applyFont="1" applyBorder="1" applyAlignment="1">
      <alignment horizontal="center" vertical="center" wrapText="1"/>
    </xf>
    <xf numFmtId="0" fontId="13" fillId="0" borderId="22" xfId="0" applyFont="1" applyBorder="1" applyAlignment="1">
      <alignment horizontal="center" vertical="center" wrapText="1"/>
    </xf>
    <xf numFmtId="0" fontId="13" fillId="0" borderId="99" xfId="0" applyFont="1" applyBorder="1" applyAlignment="1">
      <alignment horizontal="center" vertical="center" wrapText="1"/>
    </xf>
    <xf numFmtId="0" fontId="13" fillId="0" borderId="100" xfId="0" applyFont="1" applyBorder="1" applyAlignment="1">
      <alignment horizontal="center" vertical="center" wrapText="1"/>
    </xf>
    <xf numFmtId="0" fontId="18" fillId="0" borderId="7" xfId="35" applyFont="1" applyFill="1" applyBorder="1" applyAlignment="1">
      <alignment horizontal="left" vertical="center" wrapText="1"/>
    </xf>
  </cellXfs>
  <cellStyles count="36">
    <cellStyle name="Hipervínculo" xfId="35" builtinId="8"/>
    <cellStyle name="Hipervínculo 2" xfId="34" xr:uid="{8B274C9B-0B7E-4C0B-B3AC-6B313C631065}"/>
    <cellStyle name="Millares" xfId="16" builtinId="3"/>
    <cellStyle name="Millares [0] 2" xfId="6" xr:uid="{00000000-0005-0000-0000-000001000000}"/>
    <cellStyle name="Millares [0] 2 2" xfId="27" xr:uid="{17698580-2077-4288-B99F-C9B5D65182C9}"/>
    <cellStyle name="Millares 2" xfId="4" xr:uid="{00000000-0005-0000-0000-000002000000}"/>
    <cellStyle name="Millares 2 2" xfId="25" xr:uid="{3E0DCA9B-00FB-41BF-BCD4-85501484943B}"/>
    <cellStyle name="Millares 3" xfId="30" xr:uid="{4E12468F-CB6E-4DED-811D-1648321017FC}"/>
    <cellStyle name="Moneda" xfId="20" builtinId="4"/>
    <cellStyle name="Moneda [0] 2" xfId="7" xr:uid="{00000000-0005-0000-0000-000003000000}"/>
    <cellStyle name="Moneda [0] 2 2" xfId="28" xr:uid="{133069D7-6E31-4256-AEE0-EBC674C071DB}"/>
    <cellStyle name="Moneda 130" xfId="19" xr:uid="{15A2E293-9D08-47CB-A10A-59C5C5BE7F9A}"/>
    <cellStyle name="Moneda 130 2" xfId="32" xr:uid="{FB692D19-2F51-43C0-AF28-6CDD0CB30251}"/>
    <cellStyle name="Moneda 2" xfId="3" xr:uid="{00000000-0005-0000-0000-000004000000}"/>
    <cellStyle name="Moneda 2 2" xfId="24" xr:uid="{4B386986-7F3B-430D-BF61-05C5AB26A08D}"/>
    <cellStyle name="Moneda 3" xfId="33" xr:uid="{5EAF6130-F4D8-4559-857A-E9FDA3124F9F}"/>
    <cellStyle name="Normal" xfId="0" builtinId="0"/>
    <cellStyle name="Normal 2" xfId="1" xr:uid="{00000000-0005-0000-0000-000006000000}"/>
    <cellStyle name="Normal 3" xfId="2" xr:uid="{00000000-0005-0000-0000-000007000000}"/>
    <cellStyle name="Normal 3 2" xfId="23" xr:uid="{8414F39C-EA64-4D1B-BE93-F80664A05770}"/>
    <cellStyle name="Normal 4" xfId="15" xr:uid="{49FC8E33-C0C3-4E0D-B8A8-D530E73D4CC5}"/>
    <cellStyle name="Normal 4 2" xfId="29" xr:uid="{54F9C282-DA5F-4CC3-8B76-DC3BC565701B}"/>
    <cellStyle name="Normal 5" xfId="17" xr:uid="{C52B7D4A-D246-4DB4-9679-A0B39302B7C5}"/>
    <cellStyle name="Normal 5 2" xfId="31" xr:uid="{407F4139-40FC-40EB-86DD-A4C694108097}"/>
    <cellStyle name="Normal 6" xfId="18" xr:uid="{11AB634A-331F-444F-86F9-70FBF7AA1F92}"/>
    <cellStyle name="Normal 7" xfId="21" xr:uid="{430A4387-4FF0-4C26-AB93-A12E14A38F6C}"/>
    <cellStyle name="Porcentaje 2" xfId="5" xr:uid="{00000000-0005-0000-0000-000009000000}"/>
    <cellStyle name="Porcentaje 2 2" xfId="9" xr:uid="{00000000-0005-0000-0000-00000A000000}"/>
    <cellStyle name="Porcentaje 2 3" xfId="26" xr:uid="{201A94CE-B617-43CD-BD71-549D0083CF40}"/>
    <cellStyle name="Porcentaje 3" xfId="22" xr:uid="{D655A183-BA6B-4966-85DE-DB9161A3495C}"/>
    <cellStyle name="Porcentual 2" xfId="8" xr:uid="{00000000-0005-0000-0000-00000B000000}"/>
    <cellStyle name="SAPDataCell" xfId="10" xr:uid="{DB261AAE-92BF-411E-8264-C02101257907}"/>
    <cellStyle name="SAPDimensionCell" xfId="13" xr:uid="{DF68E837-F06B-466F-833B-06542571CC9F}"/>
    <cellStyle name="SAPFormula" xfId="14" xr:uid="{32829057-54D9-4D64-AB08-B92E15436789}"/>
    <cellStyle name="SAPMemberCell" xfId="11" xr:uid="{A419A9E6-F61B-42CA-8C33-84FC4AC3518C}"/>
    <cellStyle name="SAPMemberCell 3" xfId="12" xr:uid="{6FE03FBF-914A-4F85-B511-960822982A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1329EF9C-E69B-4BEB-AFEC-09ACA3B3EEF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116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689335AA-3ADE-4729-BC05-447C957AB1E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66750" y="85725"/>
          <a:ext cx="1171575" cy="8096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0</xdr:col>
      <xdr:colOff>802822</xdr:colOff>
      <xdr:row>0</xdr:row>
      <xdr:rowOff>58510</xdr:rowOff>
    </xdr:from>
    <xdr:to>
      <xdr:col>0</xdr:col>
      <xdr:colOff>1974397</xdr:colOff>
      <xdr:row>3</xdr:row>
      <xdr:rowOff>115660</xdr:rowOff>
    </xdr:to>
    <xdr:pic>
      <xdr:nvPicPr>
        <xdr:cNvPr id="2" name="Picture 47">
          <a:extLst>
            <a:ext uri="{FF2B5EF4-FFF2-40B4-BE49-F238E27FC236}">
              <a16:creationId xmlns:a16="http://schemas.microsoft.com/office/drawing/2014/main" id="{0632DC0D-F39B-47C5-8923-1BAA9854F16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02822" y="58510"/>
          <a:ext cx="1171575" cy="66947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xdr:from>
      <xdr:col>0</xdr:col>
      <xdr:colOff>666750</xdr:colOff>
      <xdr:row>0</xdr:row>
      <xdr:rowOff>85725</xdr:rowOff>
    </xdr:from>
    <xdr:to>
      <xdr:col>0</xdr:col>
      <xdr:colOff>1838325</xdr:colOff>
      <xdr:row>3</xdr:row>
      <xdr:rowOff>142875</xdr:rowOff>
    </xdr:to>
    <xdr:pic>
      <xdr:nvPicPr>
        <xdr:cNvPr id="2" name="Picture 47">
          <a:extLst>
            <a:ext uri="{FF2B5EF4-FFF2-40B4-BE49-F238E27FC236}">
              <a16:creationId xmlns:a16="http://schemas.microsoft.com/office/drawing/2014/main" id="{554F5F39-3F81-4848-AA1C-D899AA891D3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29250" y="85725"/>
          <a:ext cx="1171575"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299358</xdr:colOff>
      <xdr:row>0</xdr:row>
      <xdr:rowOff>140154</xdr:rowOff>
    </xdr:from>
    <xdr:to>
      <xdr:col>1</xdr:col>
      <xdr:colOff>446315</xdr:colOff>
      <xdr:row>3</xdr:row>
      <xdr:rowOff>197304</xdr:rowOff>
    </xdr:to>
    <xdr:pic>
      <xdr:nvPicPr>
        <xdr:cNvPr id="3" name="Picture 47">
          <a:extLst>
            <a:ext uri="{FF2B5EF4-FFF2-40B4-BE49-F238E27FC236}">
              <a16:creationId xmlns:a16="http://schemas.microsoft.com/office/drawing/2014/main" id="{DF37CC7C-931E-4083-8B3C-BDD1E72B668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99358" y="140154"/>
          <a:ext cx="990600" cy="1159329"/>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300595</xdr:colOff>
      <xdr:row>0</xdr:row>
      <xdr:rowOff>121228</xdr:rowOff>
    </xdr:from>
    <xdr:to>
      <xdr:col>0</xdr:col>
      <xdr:colOff>1363311</xdr:colOff>
      <xdr:row>3</xdr:row>
      <xdr:rowOff>306161</xdr:rowOff>
    </xdr:to>
    <xdr:pic>
      <xdr:nvPicPr>
        <xdr:cNvPr id="2" name="Picture 47">
          <a:extLst>
            <a:ext uri="{FF2B5EF4-FFF2-40B4-BE49-F238E27FC236}">
              <a16:creationId xmlns:a16="http://schemas.microsoft.com/office/drawing/2014/main" id="{8B89C2B5-CDDA-4520-966F-685110491BA1}"/>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0595" y="121228"/>
          <a:ext cx="1062716" cy="86034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85725</xdr:colOff>
      <xdr:row>0</xdr:row>
      <xdr:rowOff>85725</xdr:rowOff>
    </xdr:from>
    <xdr:to>
      <xdr:col>0</xdr:col>
      <xdr:colOff>1052739</xdr:colOff>
      <xdr:row>3</xdr:row>
      <xdr:rowOff>133350</xdr:rowOff>
    </xdr:to>
    <xdr:pic>
      <xdr:nvPicPr>
        <xdr:cNvPr id="2" name="Picture 47">
          <a:extLst>
            <a:ext uri="{FF2B5EF4-FFF2-40B4-BE49-F238E27FC236}">
              <a16:creationId xmlns:a16="http://schemas.microsoft.com/office/drawing/2014/main" id="{4913A00F-7532-491D-BFBD-DCA17F58747C}"/>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5725" y="85725"/>
          <a:ext cx="967014" cy="7143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persons/person.xml><?xml version="1.0" encoding="utf-8"?>
<personList xmlns="http://schemas.microsoft.com/office/spreadsheetml/2018/threadedcomments" xmlns:x="http://schemas.openxmlformats.org/spreadsheetml/2006/main">
  <person displayName="Daniel Avendaño" id="{CF5DBDC1-AF75-1A49-9BE8-F4A3B1AA61AB}" userId="Daniel Avendaño" providerId="None"/>
</personList>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J8" personId="{CF5DBDC1-AF75-1A49-9BE8-F4A3B1AA61AB}" id="{BC71D203-1443-0A4B-A2BF-1E5256E7FAB3}">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2.xml><?xml version="1.0" encoding="utf-8"?>
<ThreadedComments xmlns="http://schemas.microsoft.com/office/spreadsheetml/2018/threadedcomments" xmlns:x="http://schemas.openxmlformats.org/spreadsheetml/2006/main">
  <threadedComment ref="A16" personId="{CF5DBDC1-AF75-1A49-9BE8-F4A3B1AA61AB}" id="{278376DE-AEE1-EC4F-818B-A25A0868793B}">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3.xml><?xml version="1.0" encoding="utf-8"?>
<ThreadedComments xmlns="http://schemas.microsoft.com/office/spreadsheetml/2018/threadedcomments" xmlns:x="http://schemas.openxmlformats.org/spreadsheetml/2006/main">
  <threadedComment ref="J8" personId="{CF5DBDC1-AF75-1A49-9BE8-F4A3B1AA61AB}" id="{8C91666E-1680-3A49-A11D-1837EC6E3DF1}">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4.xml><?xml version="1.0" encoding="utf-8"?>
<ThreadedComments xmlns="http://schemas.microsoft.com/office/spreadsheetml/2018/threadedcomments" xmlns:x="http://schemas.openxmlformats.org/spreadsheetml/2006/main">
  <threadedComment ref="K14" personId="{CF5DBDC1-AF75-1A49-9BE8-F4A3B1AA61AB}" id="{A9F9F5D6-B1D6-8241-9B55-9619B005E27D}">
    <text xml:space="preserve">En este campo se selecciona según aplique.
Programación: Corresponde al proceso de formulación del plan de acción, el cual se realiza una vez por vigencia. 
Actualización: Corresponde al proceso mediante el cual la gerencia del proyecto modifica o ajusta la información contenida en la formulación. 
Seguimiento: Corresponde al proceso de reporte de avance de las metas y actividades programadas. </text>
  </threadedComment>
</ThreadedComments>
</file>

<file path=xl/threadedComments/threadedComment5.xml><?xml version="1.0" encoding="utf-8"?>
<ThreadedComments xmlns="http://schemas.microsoft.com/office/spreadsheetml/2018/threadedcomments" xmlns:x="http://schemas.openxmlformats.org/spreadsheetml/2006/main">
  <threadedComment ref="A8" personId="{CF5DBDC1-AF75-1A49-9BE8-F4A3B1AA61AB}" id="{8085DDA2-2CB9-A045-88EF-A5CEFC8346F8}">
    <text>Fecha en la que el cambio solicitado al plan de acción es aprobado</text>
  </threadedComment>
  <threadedComment ref="B8" personId="{CF5DBDC1-AF75-1A49-9BE8-F4A3B1AA61AB}" id="{823F57E1-B6B7-2643-B71A-E2F69268127D}">
    <text>Fecha en la que el cambio solicitado al plan de acción es aprobado</text>
  </threadedComment>
  <threadedComment ref="C8" personId="{CF5DBDC1-AF75-1A49-9BE8-F4A3B1AA61AB}" id="{934CAE2A-D6D8-E244-AE4E-4393F574798B}">
    <text>Descripción de los cambios realizados en la actialización que corresponda</text>
  </threadedComment>
  <threadedComment ref="D8" personId="{CF5DBDC1-AF75-1A49-9BE8-F4A3B1AA61AB}" id="{30365323-2C87-6E4E-B28F-127CC4754EF3}">
    <text>Justificación del motivo que genera el cambio en el plan de acción</text>
  </threadedComment>
</ThreadedComments>
</file>

<file path=xl/worksheets/_rels/sheet2.xml.rels><?xml version="1.0" encoding="UTF-8" standalone="yes"?>
<Relationships xmlns="http://schemas.openxmlformats.org/package/2006/relationships"><Relationship Id="rId8" Type="http://schemas.openxmlformats.org/officeDocument/2006/relationships/hyperlink" Target="../../../../../../../../../../../../../../../../../../../../../../../../../../../../../../../:f:/s/ContratacinSPI-2022/IgBbsBQlNqQ9S489F3KcdG_KAb8xvNxkK7MYo8wk-xfJC_o?e=RLyFJi" TargetMode="External"/><Relationship Id="rId13" Type="http://schemas.openxmlformats.org/officeDocument/2006/relationships/hyperlink" Target="../../../../../../../../../../../../../../../../../:f:/s/ContratacinSPI-2022/IgBVJMrlidqcSIWc-aXMsAMUAaLRcSnYN8v_pHIO1ydqZX4?e=DODVKX" TargetMode="External"/><Relationship Id="rId18" Type="http://schemas.openxmlformats.org/officeDocument/2006/relationships/hyperlink" Target="../../../../../../../../../../../../../../../../../:f:/s/ContratacinSPI-2022/IgB1zXX33VJeSKTf0vYlcy3aARywLyiaypaVBnbbBrCfX1w?e=vQCuIE" TargetMode="External"/><Relationship Id="rId26" Type="http://schemas.microsoft.com/office/2017/10/relationships/threadedComment" Target="../threadedComments/threadedComment1.xml"/><Relationship Id="rId3" Type="http://schemas.openxmlformats.org/officeDocument/2006/relationships/hyperlink" Target="../../../../../../../../../../../../../../../../../../../../../../../../../../../../../../../:f:/s/ContratacinSPI-2022/IgA2krTfp2VARrGziAERGPKjAccva9YWVf5KXJQLpmrjch8?e=KsWRIR" TargetMode="External"/><Relationship Id="rId21" Type="http://schemas.openxmlformats.org/officeDocument/2006/relationships/hyperlink" Target="../../../../../../../../../../../../../../../../../:f:/s/ContratacinSPI-2022/IgBgYDCq-V_BSIz8RuykXewLARnSHRaQ6ghXNtbdmIf_4xw?e=68laGq" TargetMode="External"/><Relationship Id="rId7" Type="http://schemas.openxmlformats.org/officeDocument/2006/relationships/hyperlink" Target="../../../../../../../../../../../../../../../../../:f:/s/ContratacinSPI-2022/IgDe_qj6Du4aSp81_KzsoInfAVGt9_ufG0DCrreiMX-HBMs?e=sJ93BG" TargetMode="External"/><Relationship Id="rId12" Type="http://schemas.openxmlformats.org/officeDocument/2006/relationships/hyperlink" Target="../../../../../../../../../../../../../../../../../:f:/s/ContratacinSPI-2022/IgDK-2FbeMyTT4KZv-oO5iXCAe1HsCZhU8AxJFShFcWE_hY?e=Hbk6VT" TargetMode="External"/><Relationship Id="rId17" Type="http://schemas.openxmlformats.org/officeDocument/2006/relationships/hyperlink" Target="../../../../../../../../../../../../../../../../../:f:/s/ContratacinSPI-2022/IgCVX_QxRz0GRbHZItspVfdXAUOqf0u32ppgDqmZI9p6w2U?e=EM9efa" TargetMode="External"/><Relationship Id="rId25" Type="http://schemas.openxmlformats.org/officeDocument/2006/relationships/comments" Target="../comments1.xml"/><Relationship Id="rId2" Type="http://schemas.openxmlformats.org/officeDocument/2006/relationships/hyperlink" Target="../../../../../../../../../../../../../../../../../../../../../../../../../../../../../../../:f:/s/ContratacinSPI-2022/IgCgHRpPV4hoR4oDbQZ34ibTAWwKSIHKAZvZioXeImSO5wQ?e=KOgIlp" TargetMode="External"/><Relationship Id="rId16" Type="http://schemas.openxmlformats.org/officeDocument/2006/relationships/hyperlink" Target="../../../../../../../../../../../../../../../../../:f:/s/ContratacinSPI-2022/IgCVX_QxRz0GRbHZItspVfdXAUOqf0u32ppgDqmZI9p6w2U?e=EM9efa" TargetMode="External"/><Relationship Id="rId20" Type="http://schemas.openxmlformats.org/officeDocument/2006/relationships/hyperlink" Target="../../../../../../../../../../../../../../../../../:f:/s/ContratacinSPI-2022/IgA-YPWzx_RGQ51VS-WjoDpuAQ_V-xQ6c74_XnEz2YuHUC4?e=RD7wsg" TargetMode="External"/><Relationship Id="rId1" Type="http://schemas.openxmlformats.org/officeDocument/2006/relationships/hyperlink" Target="../../../../../../../../../../../../../../../../../../../../../../../../../../../../../../../:f:/s/ContratacinSPI-2022/IgC0PtDUeSKQSb0e6RZzO4eKASUyDxZt2GdE6qDoOvgkXsQ?e=bkbGXn" TargetMode="External"/><Relationship Id="rId6" Type="http://schemas.openxmlformats.org/officeDocument/2006/relationships/hyperlink" Target="../../../../../../../../../../../../../../../../../../../../../../../../../../../../../../../:f:/s/ContratacinSPI-2022/IgAZDMlHHeogSq9Cql8tIovPAc0Mu1sxDphKmul-mg3wnGQ?e=iX2GYS" TargetMode="External"/><Relationship Id="rId11" Type="http://schemas.openxmlformats.org/officeDocument/2006/relationships/hyperlink" Target="../../../../../../../../../../../../../../../../../:f:/s/ContratacinSPI-2022/IgARYPGHRRl5RKL7gTyDrUaFAdTtXdRZPf_2FjpazDUSm3M?e=l91v9h" TargetMode="External"/><Relationship Id="rId24" Type="http://schemas.openxmlformats.org/officeDocument/2006/relationships/vmlDrawing" Target="../drawings/vmlDrawing1.vml"/><Relationship Id="rId5" Type="http://schemas.openxmlformats.org/officeDocument/2006/relationships/hyperlink" Target="../../../../../../../../../../../../../../../../../../../../../../../../../../../../../../../:f:/s/ContratacinSPI-2022/IgAgWK0mrztUS4svDQS5pIGdATiriL2J6d_snzBf-TaQWKY?e=gMUmhV" TargetMode="External"/><Relationship Id="rId15" Type="http://schemas.openxmlformats.org/officeDocument/2006/relationships/hyperlink" Target="../../../../../../../../../../../../../../../../../:f:/s/ContratacinSPI-2022/IgCK7a9Fz-qURqx7Z52alqcBATKGuDFbQlqyhby1s3sN4y4?e=Xe8JUx" TargetMode="External"/><Relationship Id="rId23" Type="http://schemas.openxmlformats.org/officeDocument/2006/relationships/drawing" Target="../drawings/drawing1.xml"/><Relationship Id="rId10" Type="http://schemas.openxmlformats.org/officeDocument/2006/relationships/hyperlink" Target="../../../../../../../../../../../../../../../../../:f:/s/ContratacinSPI-2022/IgC0mvHm4fROQJdeoG0_TOSwAVc48itb8rKdtwfi51p0WsM?e=xVVYNQ" TargetMode="External"/><Relationship Id="rId19" Type="http://schemas.openxmlformats.org/officeDocument/2006/relationships/hyperlink" Target="../../../../../../../../../../../../../../../../../:f:/s/ContratacinSPI-2022/IgAo4VH6TTmQRJo2oaAAOCGuAS9fLokIkFD-plYbF-mef6A?e=PyB3zk" TargetMode="External"/><Relationship Id="rId4" Type="http://schemas.openxmlformats.org/officeDocument/2006/relationships/hyperlink" Target="../../../../../../../../../../../../../../../../../../../../../../../../../../../../../../../:f:/s/ContratacinSPI-2022/IgADSM-ym86HTYPd4-4etBqgAcpTloUFlgdEKUf9TOBrk88?e=sGaU1j" TargetMode="External"/><Relationship Id="rId9" Type="http://schemas.openxmlformats.org/officeDocument/2006/relationships/hyperlink" Target="../../../../../../../../../../../../../../../../../:f:/s/ContratacinSPI-2022/IgA1zT-4cGdUTqWs_3vH9AdsAcIbsMKDuk_h4whOBGksAHk?e=w78JsC" TargetMode="External"/><Relationship Id="rId14" Type="http://schemas.openxmlformats.org/officeDocument/2006/relationships/hyperlink" Target="../../../../../../../../../../../../../../../../../:f:/s/ContratacinSPI-2022/IgAJ8jTVJJN3Roa-C1of6PTQAQmJNCK18zM0_wDiY6ZTtTU?e=SrV7Wl" TargetMode="External"/><Relationship Id="rId22"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8" Type="http://schemas.openxmlformats.org/officeDocument/2006/relationships/hyperlink" Target="../../../../../../../../../../../../../../../../../:f:/s/ContratacinSPI-2022/IgDp7NuyXJ3JT6v88FsBohClAWhtgOVwOC6ApKTOQ-uxUBs?e=1dqHn5" TargetMode="External"/><Relationship Id="rId13" Type="http://schemas.openxmlformats.org/officeDocument/2006/relationships/hyperlink" Target="../../../../../../../../../../../../../../../../../:f:/s/ContratacinSPI-2022/IgBTO1a5dWNDTb05JXyG1NHKAYvvMKhK_OzcGW1Oc1cb7zM?e=XGr17h" TargetMode="External"/><Relationship Id="rId3" Type="http://schemas.openxmlformats.org/officeDocument/2006/relationships/hyperlink" Target="../../../../../../../../../../../../../../../../../:f:/s/ContratacinSPI-2022/IgBz_vu8rx2NTZnDk2j-ecruAWcvTC5pawFGGi1bb3fPIZc?e=MsAfxg" TargetMode="External"/><Relationship Id="rId7" Type="http://schemas.openxmlformats.org/officeDocument/2006/relationships/hyperlink" Target="../../../../../../../../../../../../../../../../../:f:/s/ContratacinSPI-2022/IgD244MDogwWRqlcCfFlks4-AWadV4OSuNHhtfQJ6xubm4Q?e=wpkb7G" TargetMode="External"/><Relationship Id="rId12" Type="http://schemas.openxmlformats.org/officeDocument/2006/relationships/hyperlink" Target="../../../../../../../../../../../../../../../../../:f:/s/ContratacinSPI-2022/IgCXKsraOha6Ro5SdhhVtGAkAfLTaurFv6Oju2wyWgPmtHI?e=B56Qen" TargetMode="External"/><Relationship Id="rId2" Type="http://schemas.openxmlformats.org/officeDocument/2006/relationships/hyperlink" Target="../../../../../../../../../../../../../../../../../:f:/s/ContratacinSPI-2022/IgCGOKXDM-YJQYF0ybTT3NtxARVrxuU9sYYd303be9HzV_I?e=ZwU6Vb" TargetMode="External"/><Relationship Id="rId16" Type="http://schemas.openxmlformats.org/officeDocument/2006/relationships/drawing" Target="../drawings/drawing2.xml"/><Relationship Id="rId1" Type="http://schemas.openxmlformats.org/officeDocument/2006/relationships/hyperlink" Target="../../../../../../../../../../../../../../../../../../../../../../../../../../../../../../../:f:/s/ContratacinSPI-2022/IgC1Y4HRyT-QSb3eoOB8WxiyARkxAlsOKom3ffCmP6zyEOg?e=RAYXku" TargetMode="External"/><Relationship Id="rId6" Type="http://schemas.openxmlformats.org/officeDocument/2006/relationships/hyperlink" Target="../../../../../../../../../../../../../../../../../:f:/s/ContratacinSPI-2022/IgAOjQaaGOv5SrNKl6u01mDbAXGb0EU7Y-3E40IFjNKVvxg?e=u3LeGZ" TargetMode="External"/><Relationship Id="rId11" Type="http://schemas.openxmlformats.org/officeDocument/2006/relationships/hyperlink" Target="../../../../../../../../../../../../../../../../../:f:/s/ContratacinSPI-2022/IgBP3U6Tu-qdSoHog6WDsfCOAbSuwG3z1nupQaAW8zFYqiA?e=AnUBn3" TargetMode="External"/><Relationship Id="rId5" Type="http://schemas.openxmlformats.org/officeDocument/2006/relationships/hyperlink" Target="../../../../../../../../../../../../../../../../../:f:/s/ContratacinSPI-2022/IgAYR-8SwpAKRJkamWKz0wHcAVRNjSTuDSgiFGCWXrfj_-Q?e=8ZChh2" TargetMode="External"/><Relationship Id="rId15" Type="http://schemas.openxmlformats.org/officeDocument/2006/relationships/printerSettings" Target="../printerSettings/printerSettings2.bin"/><Relationship Id="rId10" Type="http://schemas.openxmlformats.org/officeDocument/2006/relationships/hyperlink" Target="../../../../../../../../../../../../../../../../../:f:/s/ContratacinSPI-2022/IgBX_zdtZTTRRIcrDJWbuT6HAfSTLjDQ3xsYNJ2lDbAFQEY?e=oqFUCj" TargetMode="External"/><Relationship Id="rId4" Type="http://schemas.openxmlformats.org/officeDocument/2006/relationships/hyperlink" Target="../../../../../../../../../../../../../../../../../:f:/s/ContratacinSPI-2022/IgCdXzNtsCLAQ5-GV-PUHDvTAeqhLqQMgSo7_t6kIjnUG9E?e=sA6CE3" TargetMode="External"/><Relationship Id="rId9" Type="http://schemas.openxmlformats.org/officeDocument/2006/relationships/hyperlink" Target="../../../../../../../../../../../../../../../../../:f:/s/ContratacinSPI-2022/IgDBI5Mh2wIOSrfa5sDDgshSAUAv5_28bhHHkHGhr7lsCuc?e=VLesQp" TargetMode="External"/><Relationship Id="rId14" Type="http://schemas.openxmlformats.org/officeDocument/2006/relationships/hyperlink" Target="../../../../../../../../../../../../../../../../../:f:/s/ContratacinSPI-2022/IgByLdUrLsFiSb_SLAoSy7PHAVx7EGg4weTDPYFwKAAW_j8?e=56AWaL"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3.bin"/><Relationship Id="rId7" Type="http://schemas.microsoft.com/office/2017/10/relationships/threadedComment" Target="../threadedComments/threadedComment2.xml"/><Relationship Id="rId2" Type="http://schemas.openxmlformats.org/officeDocument/2006/relationships/hyperlink" Target="../../../../../../../../../../../../../../../../../:f:/s/ContratacinSPI-2022/IgDe8VNOe4gZTqFNrOS5qHCWAYO9PG2sfIEo4t265x71Gj0?e=COtDtS" TargetMode="External"/><Relationship Id="rId1" Type="http://schemas.openxmlformats.org/officeDocument/2006/relationships/hyperlink" Target="../../../../../../../../../../../../../../../../../:f:/s/ContratacinSPI-2022/IgBhuzRtiKEhS437GM2_kOlkAf2xYt6K0GgeTrk5GV3v4oQ?e=lqFI8U" TargetMode="External"/><Relationship Id="rId6" Type="http://schemas.openxmlformats.org/officeDocument/2006/relationships/comments" Target="../comments2.xml"/><Relationship Id="rId5" Type="http://schemas.openxmlformats.org/officeDocument/2006/relationships/vmlDrawing" Target="../drawings/vmlDrawing2.vml"/><Relationship Id="rId4" Type="http://schemas.openxmlformats.org/officeDocument/2006/relationships/drawing" Target="../drawings/drawing3.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4.xml"/><Relationship Id="rId1" Type="http://schemas.openxmlformats.org/officeDocument/2006/relationships/printerSettings" Target="../printerSettings/printerSettings4.bin"/><Relationship Id="rId5" Type="http://schemas.microsoft.com/office/2017/10/relationships/threadedComment" Target="../threadedComments/threadedComment3.xml"/><Relationship Id="rId4" Type="http://schemas.openxmlformats.org/officeDocument/2006/relationships/comments" Target="../comments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7.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5.bin"/><Relationship Id="rId5" Type="http://schemas.microsoft.com/office/2017/10/relationships/threadedComment" Target="../threadedComments/threadedComment4.xml"/><Relationship Id="rId4" Type="http://schemas.openxmlformats.org/officeDocument/2006/relationships/comments" Target="../comments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drawing" Target="../drawings/drawing7.xml"/><Relationship Id="rId4" Type="http://schemas.microsoft.com/office/2017/10/relationships/threadedComment" Target="../threadedComments/threadedComment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F4E26-D463-4D8A-A839-55C584ACFC87}">
  <sheetPr>
    <tabColor rgb="FFFFFF00"/>
  </sheetPr>
  <dimension ref="A1:C93"/>
  <sheetViews>
    <sheetView workbookViewId="0">
      <selection activeCell="A11" sqref="A11"/>
    </sheetView>
  </sheetViews>
  <sheetFormatPr defaultColWidth="10.7109375" defaultRowHeight="13.9"/>
  <cols>
    <col min="1" max="1" width="53" style="204" customWidth="1"/>
    <col min="2" max="2" width="78.42578125" style="204" customWidth="1"/>
    <col min="3" max="3" width="36.42578125" style="204" customWidth="1"/>
    <col min="4" max="4" width="31.140625" style="204" customWidth="1"/>
    <col min="5" max="5" width="70.140625" style="204" customWidth="1"/>
    <col min="6" max="6" width="17.42578125" style="204" customWidth="1"/>
    <col min="7" max="8" width="21.7109375" style="204" customWidth="1"/>
    <col min="9" max="9" width="19.28515625" style="204" customWidth="1"/>
    <col min="10" max="10" width="42" style="204" customWidth="1"/>
    <col min="11" max="256" width="10.7109375" style="204"/>
    <col min="257" max="257" width="72" style="204" bestFit="1" customWidth="1"/>
    <col min="258" max="258" width="78.42578125" style="204" customWidth="1"/>
    <col min="259" max="259" width="10.7109375" style="204"/>
    <col min="260" max="260" width="31.140625" style="204" customWidth="1"/>
    <col min="261" max="261" width="70.140625" style="204" customWidth="1"/>
    <col min="262" max="262" width="17.42578125" style="204" customWidth="1"/>
    <col min="263" max="264" width="21.7109375" style="204" customWidth="1"/>
    <col min="265" max="265" width="19.28515625" style="204" customWidth="1"/>
    <col min="266" max="266" width="42" style="204" customWidth="1"/>
    <col min="267" max="512" width="10.7109375" style="204"/>
    <col min="513" max="513" width="72" style="204" bestFit="1" customWidth="1"/>
    <col min="514" max="514" width="78.42578125" style="204" customWidth="1"/>
    <col min="515" max="515" width="10.7109375" style="204"/>
    <col min="516" max="516" width="31.140625" style="204" customWidth="1"/>
    <col min="517" max="517" width="70.140625" style="204" customWidth="1"/>
    <col min="518" max="518" width="17.42578125" style="204" customWidth="1"/>
    <col min="519" max="520" width="21.7109375" style="204" customWidth="1"/>
    <col min="521" max="521" width="19.28515625" style="204" customWidth="1"/>
    <col min="522" max="522" width="42" style="204" customWidth="1"/>
    <col min="523" max="768" width="10.7109375" style="204"/>
    <col min="769" max="769" width="72" style="204" bestFit="1" customWidth="1"/>
    <col min="770" max="770" width="78.42578125" style="204" customWidth="1"/>
    <col min="771" max="771" width="10.7109375" style="204"/>
    <col min="772" max="772" width="31.140625" style="204" customWidth="1"/>
    <col min="773" max="773" width="70.140625" style="204" customWidth="1"/>
    <col min="774" max="774" width="17.42578125" style="204" customWidth="1"/>
    <col min="775" max="776" width="21.7109375" style="204" customWidth="1"/>
    <col min="777" max="777" width="19.28515625" style="204" customWidth="1"/>
    <col min="778" max="778" width="42" style="204" customWidth="1"/>
    <col min="779" max="1024" width="10.7109375" style="204"/>
    <col min="1025" max="1025" width="72" style="204" bestFit="1" customWidth="1"/>
    <col min="1026" max="1026" width="78.42578125" style="204" customWidth="1"/>
    <col min="1027" max="1027" width="10.7109375" style="204"/>
    <col min="1028" max="1028" width="31.140625" style="204" customWidth="1"/>
    <col min="1029" max="1029" width="70.140625" style="204" customWidth="1"/>
    <col min="1030" max="1030" width="17.42578125" style="204" customWidth="1"/>
    <col min="1031" max="1032" width="21.7109375" style="204" customWidth="1"/>
    <col min="1033" max="1033" width="19.28515625" style="204" customWidth="1"/>
    <col min="1034" max="1034" width="42" style="204" customWidth="1"/>
    <col min="1035" max="1280" width="10.7109375" style="204"/>
    <col min="1281" max="1281" width="72" style="204" bestFit="1" customWidth="1"/>
    <col min="1282" max="1282" width="78.42578125" style="204" customWidth="1"/>
    <col min="1283" max="1283" width="10.7109375" style="204"/>
    <col min="1284" max="1284" width="31.140625" style="204" customWidth="1"/>
    <col min="1285" max="1285" width="70.140625" style="204" customWidth="1"/>
    <col min="1286" max="1286" width="17.42578125" style="204" customWidth="1"/>
    <col min="1287" max="1288" width="21.7109375" style="204" customWidth="1"/>
    <col min="1289" max="1289" width="19.28515625" style="204" customWidth="1"/>
    <col min="1290" max="1290" width="42" style="204" customWidth="1"/>
    <col min="1291" max="1536" width="10.7109375" style="204"/>
    <col min="1537" max="1537" width="72" style="204" bestFit="1" customWidth="1"/>
    <col min="1538" max="1538" width="78.42578125" style="204" customWidth="1"/>
    <col min="1539" max="1539" width="10.7109375" style="204"/>
    <col min="1540" max="1540" width="31.140625" style="204" customWidth="1"/>
    <col min="1541" max="1541" width="70.140625" style="204" customWidth="1"/>
    <col min="1542" max="1542" width="17.42578125" style="204" customWidth="1"/>
    <col min="1543" max="1544" width="21.7109375" style="204" customWidth="1"/>
    <col min="1545" max="1545" width="19.28515625" style="204" customWidth="1"/>
    <col min="1546" max="1546" width="42" style="204" customWidth="1"/>
    <col min="1547" max="1792" width="10.7109375" style="204"/>
    <col min="1793" max="1793" width="72" style="204" bestFit="1" customWidth="1"/>
    <col min="1794" max="1794" width="78.42578125" style="204" customWidth="1"/>
    <col min="1795" max="1795" width="10.7109375" style="204"/>
    <col min="1796" max="1796" width="31.140625" style="204" customWidth="1"/>
    <col min="1797" max="1797" width="70.140625" style="204" customWidth="1"/>
    <col min="1798" max="1798" width="17.42578125" style="204" customWidth="1"/>
    <col min="1799" max="1800" width="21.7109375" style="204" customWidth="1"/>
    <col min="1801" max="1801" width="19.28515625" style="204" customWidth="1"/>
    <col min="1802" max="1802" width="42" style="204" customWidth="1"/>
    <col min="1803" max="2048" width="10.7109375" style="204"/>
    <col min="2049" max="2049" width="72" style="204" bestFit="1" customWidth="1"/>
    <col min="2050" max="2050" width="78.42578125" style="204" customWidth="1"/>
    <col min="2051" max="2051" width="10.7109375" style="204"/>
    <col min="2052" max="2052" width="31.140625" style="204" customWidth="1"/>
    <col min="2053" max="2053" width="70.140625" style="204" customWidth="1"/>
    <col min="2054" max="2054" width="17.42578125" style="204" customWidth="1"/>
    <col min="2055" max="2056" width="21.7109375" style="204" customWidth="1"/>
    <col min="2057" max="2057" width="19.28515625" style="204" customWidth="1"/>
    <col min="2058" max="2058" width="42" style="204" customWidth="1"/>
    <col min="2059" max="2304" width="10.7109375" style="204"/>
    <col min="2305" max="2305" width="72" style="204" bestFit="1" customWidth="1"/>
    <col min="2306" max="2306" width="78.42578125" style="204" customWidth="1"/>
    <col min="2307" max="2307" width="10.7109375" style="204"/>
    <col min="2308" max="2308" width="31.140625" style="204" customWidth="1"/>
    <col min="2309" max="2309" width="70.140625" style="204" customWidth="1"/>
    <col min="2310" max="2310" width="17.42578125" style="204" customWidth="1"/>
    <col min="2311" max="2312" width="21.7109375" style="204" customWidth="1"/>
    <col min="2313" max="2313" width="19.28515625" style="204" customWidth="1"/>
    <col min="2314" max="2314" width="42" style="204" customWidth="1"/>
    <col min="2315" max="2560" width="10.7109375" style="204"/>
    <col min="2561" max="2561" width="72" style="204" bestFit="1" customWidth="1"/>
    <col min="2562" max="2562" width="78.42578125" style="204" customWidth="1"/>
    <col min="2563" max="2563" width="10.7109375" style="204"/>
    <col min="2564" max="2564" width="31.140625" style="204" customWidth="1"/>
    <col min="2565" max="2565" width="70.140625" style="204" customWidth="1"/>
    <col min="2566" max="2566" width="17.42578125" style="204" customWidth="1"/>
    <col min="2567" max="2568" width="21.7109375" style="204" customWidth="1"/>
    <col min="2569" max="2569" width="19.28515625" style="204" customWidth="1"/>
    <col min="2570" max="2570" width="42" style="204" customWidth="1"/>
    <col min="2571" max="2816" width="10.7109375" style="204"/>
    <col min="2817" max="2817" width="72" style="204" bestFit="1" customWidth="1"/>
    <col min="2818" max="2818" width="78.42578125" style="204" customWidth="1"/>
    <col min="2819" max="2819" width="10.7109375" style="204"/>
    <col min="2820" max="2820" width="31.140625" style="204" customWidth="1"/>
    <col min="2821" max="2821" width="70.140625" style="204" customWidth="1"/>
    <col min="2822" max="2822" width="17.42578125" style="204" customWidth="1"/>
    <col min="2823" max="2824" width="21.7109375" style="204" customWidth="1"/>
    <col min="2825" max="2825" width="19.28515625" style="204" customWidth="1"/>
    <col min="2826" max="2826" width="42" style="204" customWidth="1"/>
    <col min="2827" max="3072" width="10.7109375" style="204"/>
    <col min="3073" max="3073" width="72" style="204" bestFit="1" customWidth="1"/>
    <col min="3074" max="3074" width="78.42578125" style="204" customWidth="1"/>
    <col min="3075" max="3075" width="10.7109375" style="204"/>
    <col min="3076" max="3076" width="31.140625" style="204" customWidth="1"/>
    <col min="3077" max="3077" width="70.140625" style="204" customWidth="1"/>
    <col min="3078" max="3078" width="17.42578125" style="204" customWidth="1"/>
    <col min="3079" max="3080" width="21.7109375" style="204" customWidth="1"/>
    <col min="3081" max="3081" width="19.28515625" style="204" customWidth="1"/>
    <col min="3082" max="3082" width="42" style="204" customWidth="1"/>
    <col min="3083" max="3328" width="10.7109375" style="204"/>
    <col min="3329" max="3329" width="72" style="204" bestFit="1" customWidth="1"/>
    <col min="3330" max="3330" width="78.42578125" style="204" customWidth="1"/>
    <col min="3331" max="3331" width="10.7109375" style="204"/>
    <col min="3332" max="3332" width="31.140625" style="204" customWidth="1"/>
    <col min="3333" max="3333" width="70.140625" style="204" customWidth="1"/>
    <col min="3334" max="3334" width="17.42578125" style="204" customWidth="1"/>
    <col min="3335" max="3336" width="21.7109375" style="204" customWidth="1"/>
    <col min="3337" max="3337" width="19.28515625" style="204" customWidth="1"/>
    <col min="3338" max="3338" width="42" style="204" customWidth="1"/>
    <col min="3339" max="3584" width="10.7109375" style="204"/>
    <col min="3585" max="3585" width="72" style="204" bestFit="1" customWidth="1"/>
    <col min="3586" max="3586" width="78.42578125" style="204" customWidth="1"/>
    <col min="3587" max="3587" width="10.7109375" style="204"/>
    <col min="3588" max="3588" width="31.140625" style="204" customWidth="1"/>
    <col min="3589" max="3589" width="70.140625" style="204" customWidth="1"/>
    <col min="3590" max="3590" width="17.42578125" style="204" customWidth="1"/>
    <col min="3591" max="3592" width="21.7109375" style="204" customWidth="1"/>
    <col min="3593" max="3593" width="19.28515625" style="204" customWidth="1"/>
    <col min="3594" max="3594" width="42" style="204" customWidth="1"/>
    <col min="3595" max="3840" width="10.7109375" style="204"/>
    <col min="3841" max="3841" width="72" style="204" bestFit="1" customWidth="1"/>
    <col min="3842" max="3842" width="78.42578125" style="204" customWidth="1"/>
    <col min="3843" max="3843" width="10.7109375" style="204"/>
    <col min="3844" max="3844" width="31.140625" style="204" customWidth="1"/>
    <col min="3845" max="3845" width="70.140625" style="204" customWidth="1"/>
    <col min="3846" max="3846" width="17.42578125" style="204" customWidth="1"/>
    <col min="3847" max="3848" width="21.7109375" style="204" customWidth="1"/>
    <col min="3849" max="3849" width="19.28515625" style="204" customWidth="1"/>
    <col min="3850" max="3850" width="42" style="204" customWidth="1"/>
    <col min="3851" max="4096" width="10.7109375" style="204"/>
    <col min="4097" max="4097" width="72" style="204" bestFit="1" customWidth="1"/>
    <col min="4098" max="4098" width="78.42578125" style="204" customWidth="1"/>
    <col min="4099" max="4099" width="10.7109375" style="204"/>
    <col min="4100" max="4100" width="31.140625" style="204" customWidth="1"/>
    <col min="4101" max="4101" width="70.140625" style="204" customWidth="1"/>
    <col min="4102" max="4102" width="17.42578125" style="204" customWidth="1"/>
    <col min="4103" max="4104" width="21.7109375" style="204" customWidth="1"/>
    <col min="4105" max="4105" width="19.28515625" style="204" customWidth="1"/>
    <col min="4106" max="4106" width="42" style="204" customWidth="1"/>
    <col min="4107" max="4352" width="10.7109375" style="204"/>
    <col min="4353" max="4353" width="72" style="204" bestFit="1" customWidth="1"/>
    <col min="4354" max="4354" width="78.42578125" style="204" customWidth="1"/>
    <col min="4355" max="4355" width="10.7109375" style="204"/>
    <col min="4356" max="4356" width="31.140625" style="204" customWidth="1"/>
    <col min="4357" max="4357" width="70.140625" style="204" customWidth="1"/>
    <col min="4358" max="4358" width="17.42578125" style="204" customWidth="1"/>
    <col min="4359" max="4360" width="21.7109375" style="204" customWidth="1"/>
    <col min="4361" max="4361" width="19.28515625" style="204" customWidth="1"/>
    <col min="4362" max="4362" width="42" style="204" customWidth="1"/>
    <col min="4363" max="4608" width="10.7109375" style="204"/>
    <col min="4609" max="4609" width="72" style="204" bestFit="1" customWidth="1"/>
    <col min="4610" max="4610" width="78.42578125" style="204" customWidth="1"/>
    <col min="4611" max="4611" width="10.7109375" style="204"/>
    <col min="4612" max="4612" width="31.140625" style="204" customWidth="1"/>
    <col min="4613" max="4613" width="70.140625" style="204" customWidth="1"/>
    <col min="4614" max="4614" width="17.42578125" style="204" customWidth="1"/>
    <col min="4615" max="4616" width="21.7109375" style="204" customWidth="1"/>
    <col min="4617" max="4617" width="19.28515625" style="204" customWidth="1"/>
    <col min="4618" max="4618" width="42" style="204" customWidth="1"/>
    <col min="4619" max="4864" width="10.7109375" style="204"/>
    <col min="4865" max="4865" width="72" style="204" bestFit="1" customWidth="1"/>
    <col min="4866" max="4866" width="78.42578125" style="204" customWidth="1"/>
    <col min="4867" max="4867" width="10.7109375" style="204"/>
    <col min="4868" max="4868" width="31.140625" style="204" customWidth="1"/>
    <col min="4869" max="4869" width="70.140625" style="204" customWidth="1"/>
    <col min="4870" max="4870" width="17.42578125" style="204" customWidth="1"/>
    <col min="4871" max="4872" width="21.7109375" style="204" customWidth="1"/>
    <col min="4873" max="4873" width="19.28515625" style="204" customWidth="1"/>
    <col min="4874" max="4874" width="42" style="204" customWidth="1"/>
    <col min="4875" max="5120" width="10.7109375" style="204"/>
    <col min="5121" max="5121" width="72" style="204" bestFit="1" customWidth="1"/>
    <col min="5122" max="5122" width="78.42578125" style="204" customWidth="1"/>
    <col min="5123" max="5123" width="10.7109375" style="204"/>
    <col min="5124" max="5124" width="31.140625" style="204" customWidth="1"/>
    <col min="5125" max="5125" width="70.140625" style="204" customWidth="1"/>
    <col min="5126" max="5126" width="17.42578125" style="204" customWidth="1"/>
    <col min="5127" max="5128" width="21.7109375" style="204" customWidth="1"/>
    <col min="5129" max="5129" width="19.28515625" style="204" customWidth="1"/>
    <col min="5130" max="5130" width="42" style="204" customWidth="1"/>
    <col min="5131" max="5376" width="10.7109375" style="204"/>
    <col min="5377" max="5377" width="72" style="204" bestFit="1" customWidth="1"/>
    <col min="5378" max="5378" width="78.42578125" style="204" customWidth="1"/>
    <col min="5379" max="5379" width="10.7109375" style="204"/>
    <col min="5380" max="5380" width="31.140625" style="204" customWidth="1"/>
    <col min="5381" max="5381" width="70.140625" style="204" customWidth="1"/>
    <col min="5382" max="5382" width="17.42578125" style="204" customWidth="1"/>
    <col min="5383" max="5384" width="21.7109375" style="204" customWidth="1"/>
    <col min="5385" max="5385" width="19.28515625" style="204" customWidth="1"/>
    <col min="5386" max="5386" width="42" style="204" customWidth="1"/>
    <col min="5387" max="5632" width="10.7109375" style="204"/>
    <col min="5633" max="5633" width="72" style="204" bestFit="1" customWidth="1"/>
    <col min="5634" max="5634" width="78.42578125" style="204" customWidth="1"/>
    <col min="5635" max="5635" width="10.7109375" style="204"/>
    <col min="5636" max="5636" width="31.140625" style="204" customWidth="1"/>
    <col min="5637" max="5637" width="70.140625" style="204" customWidth="1"/>
    <col min="5638" max="5638" width="17.42578125" style="204" customWidth="1"/>
    <col min="5639" max="5640" width="21.7109375" style="204" customWidth="1"/>
    <col min="5641" max="5641" width="19.28515625" style="204" customWidth="1"/>
    <col min="5642" max="5642" width="42" style="204" customWidth="1"/>
    <col min="5643" max="5888" width="10.7109375" style="204"/>
    <col min="5889" max="5889" width="72" style="204" bestFit="1" customWidth="1"/>
    <col min="5890" max="5890" width="78.42578125" style="204" customWidth="1"/>
    <col min="5891" max="5891" width="10.7109375" style="204"/>
    <col min="5892" max="5892" width="31.140625" style="204" customWidth="1"/>
    <col min="5893" max="5893" width="70.140625" style="204" customWidth="1"/>
    <col min="5894" max="5894" width="17.42578125" style="204" customWidth="1"/>
    <col min="5895" max="5896" width="21.7109375" style="204" customWidth="1"/>
    <col min="5897" max="5897" width="19.28515625" style="204" customWidth="1"/>
    <col min="5898" max="5898" width="42" style="204" customWidth="1"/>
    <col min="5899" max="6144" width="10.7109375" style="204"/>
    <col min="6145" max="6145" width="72" style="204" bestFit="1" customWidth="1"/>
    <col min="6146" max="6146" width="78.42578125" style="204" customWidth="1"/>
    <col min="6147" max="6147" width="10.7109375" style="204"/>
    <col min="6148" max="6148" width="31.140625" style="204" customWidth="1"/>
    <col min="6149" max="6149" width="70.140625" style="204" customWidth="1"/>
    <col min="6150" max="6150" width="17.42578125" style="204" customWidth="1"/>
    <col min="6151" max="6152" width="21.7109375" style="204" customWidth="1"/>
    <col min="6153" max="6153" width="19.28515625" style="204" customWidth="1"/>
    <col min="6154" max="6154" width="42" style="204" customWidth="1"/>
    <col min="6155" max="6400" width="10.7109375" style="204"/>
    <col min="6401" max="6401" width="72" style="204" bestFit="1" customWidth="1"/>
    <col min="6402" max="6402" width="78.42578125" style="204" customWidth="1"/>
    <col min="6403" max="6403" width="10.7109375" style="204"/>
    <col min="6404" max="6404" width="31.140625" style="204" customWidth="1"/>
    <col min="6405" max="6405" width="70.140625" style="204" customWidth="1"/>
    <col min="6406" max="6406" width="17.42578125" style="204" customWidth="1"/>
    <col min="6407" max="6408" width="21.7109375" style="204" customWidth="1"/>
    <col min="6409" max="6409" width="19.28515625" style="204" customWidth="1"/>
    <col min="6410" max="6410" width="42" style="204" customWidth="1"/>
    <col min="6411" max="6656" width="10.7109375" style="204"/>
    <col min="6657" max="6657" width="72" style="204" bestFit="1" customWidth="1"/>
    <col min="6658" max="6658" width="78.42578125" style="204" customWidth="1"/>
    <col min="6659" max="6659" width="10.7109375" style="204"/>
    <col min="6660" max="6660" width="31.140625" style="204" customWidth="1"/>
    <col min="6661" max="6661" width="70.140625" style="204" customWidth="1"/>
    <col min="6662" max="6662" width="17.42578125" style="204" customWidth="1"/>
    <col min="6663" max="6664" width="21.7109375" style="204" customWidth="1"/>
    <col min="6665" max="6665" width="19.28515625" style="204" customWidth="1"/>
    <col min="6666" max="6666" width="42" style="204" customWidth="1"/>
    <col min="6667" max="6912" width="10.7109375" style="204"/>
    <col min="6913" max="6913" width="72" style="204" bestFit="1" customWidth="1"/>
    <col min="6914" max="6914" width="78.42578125" style="204" customWidth="1"/>
    <col min="6915" max="6915" width="10.7109375" style="204"/>
    <col min="6916" max="6916" width="31.140625" style="204" customWidth="1"/>
    <col min="6917" max="6917" width="70.140625" style="204" customWidth="1"/>
    <col min="6918" max="6918" width="17.42578125" style="204" customWidth="1"/>
    <col min="6919" max="6920" width="21.7109375" style="204" customWidth="1"/>
    <col min="6921" max="6921" width="19.28515625" style="204" customWidth="1"/>
    <col min="6922" max="6922" width="42" style="204" customWidth="1"/>
    <col min="6923" max="7168" width="10.7109375" style="204"/>
    <col min="7169" max="7169" width="72" style="204" bestFit="1" customWidth="1"/>
    <col min="7170" max="7170" width="78.42578125" style="204" customWidth="1"/>
    <col min="7171" max="7171" width="10.7109375" style="204"/>
    <col min="7172" max="7172" width="31.140625" style="204" customWidth="1"/>
    <col min="7173" max="7173" width="70.140625" style="204" customWidth="1"/>
    <col min="7174" max="7174" width="17.42578125" style="204" customWidth="1"/>
    <col min="7175" max="7176" width="21.7109375" style="204" customWidth="1"/>
    <col min="7177" max="7177" width="19.28515625" style="204" customWidth="1"/>
    <col min="7178" max="7178" width="42" style="204" customWidth="1"/>
    <col min="7179" max="7424" width="10.7109375" style="204"/>
    <col min="7425" max="7425" width="72" style="204" bestFit="1" customWidth="1"/>
    <col min="7426" max="7426" width="78.42578125" style="204" customWidth="1"/>
    <col min="7427" max="7427" width="10.7109375" style="204"/>
    <col min="7428" max="7428" width="31.140625" style="204" customWidth="1"/>
    <col min="7429" max="7429" width="70.140625" style="204" customWidth="1"/>
    <col min="7430" max="7430" width="17.42578125" style="204" customWidth="1"/>
    <col min="7431" max="7432" width="21.7109375" style="204" customWidth="1"/>
    <col min="7433" max="7433" width="19.28515625" style="204" customWidth="1"/>
    <col min="7434" max="7434" width="42" style="204" customWidth="1"/>
    <col min="7435" max="7680" width="10.7109375" style="204"/>
    <col min="7681" max="7681" width="72" style="204" bestFit="1" customWidth="1"/>
    <col min="7682" max="7682" width="78.42578125" style="204" customWidth="1"/>
    <col min="7683" max="7683" width="10.7109375" style="204"/>
    <col min="7684" max="7684" width="31.140625" style="204" customWidth="1"/>
    <col min="7685" max="7685" width="70.140625" style="204" customWidth="1"/>
    <col min="7686" max="7686" width="17.42578125" style="204" customWidth="1"/>
    <col min="7687" max="7688" width="21.7109375" style="204" customWidth="1"/>
    <col min="7689" max="7689" width="19.28515625" style="204" customWidth="1"/>
    <col min="7690" max="7690" width="42" style="204" customWidth="1"/>
    <col min="7691" max="7936" width="10.7109375" style="204"/>
    <col min="7937" max="7937" width="72" style="204" bestFit="1" customWidth="1"/>
    <col min="7938" max="7938" width="78.42578125" style="204" customWidth="1"/>
    <col min="7939" max="7939" width="10.7109375" style="204"/>
    <col min="7940" max="7940" width="31.140625" style="204" customWidth="1"/>
    <col min="7941" max="7941" width="70.140625" style="204" customWidth="1"/>
    <col min="7942" max="7942" width="17.42578125" style="204" customWidth="1"/>
    <col min="7943" max="7944" width="21.7109375" style="204" customWidth="1"/>
    <col min="7945" max="7945" width="19.28515625" style="204" customWidth="1"/>
    <col min="7946" max="7946" width="42" style="204" customWidth="1"/>
    <col min="7947" max="8192" width="10.7109375" style="204"/>
    <col min="8193" max="8193" width="72" style="204" bestFit="1" customWidth="1"/>
    <col min="8194" max="8194" width="78.42578125" style="204" customWidth="1"/>
    <col min="8195" max="8195" width="10.7109375" style="204"/>
    <col min="8196" max="8196" width="31.140625" style="204" customWidth="1"/>
    <col min="8197" max="8197" width="70.140625" style="204" customWidth="1"/>
    <col min="8198" max="8198" width="17.42578125" style="204" customWidth="1"/>
    <col min="8199" max="8200" width="21.7109375" style="204" customWidth="1"/>
    <col min="8201" max="8201" width="19.28515625" style="204" customWidth="1"/>
    <col min="8202" max="8202" width="42" style="204" customWidth="1"/>
    <col min="8203" max="8448" width="10.7109375" style="204"/>
    <col min="8449" max="8449" width="72" style="204" bestFit="1" customWidth="1"/>
    <col min="8450" max="8450" width="78.42578125" style="204" customWidth="1"/>
    <col min="8451" max="8451" width="10.7109375" style="204"/>
    <col min="8452" max="8452" width="31.140625" style="204" customWidth="1"/>
    <col min="8453" max="8453" width="70.140625" style="204" customWidth="1"/>
    <col min="8454" max="8454" width="17.42578125" style="204" customWidth="1"/>
    <col min="8455" max="8456" width="21.7109375" style="204" customWidth="1"/>
    <col min="8457" max="8457" width="19.28515625" style="204" customWidth="1"/>
    <col min="8458" max="8458" width="42" style="204" customWidth="1"/>
    <col min="8459" max="8704" width="10.7109375" style="204"/>
    <col min="8705" max="8705" width="72" style="204" bestFit="1" customWidth="1"/>
    <col min="8706" max="8706" width="78.42578125" style="204" customWidth="1"/>
    <col min="8707" max="8707" width="10.7109375" style="204"/>
    <col min="8708" max="8708" width="31.140625" style="204" customWidth="1"/>
    <col min="8709" max="8709" width="70.140625" style="204" customWidth="1"/>
    <col min="8710" max="8710" width="17.42578125" style="204" customWidth="1"/>
    <col min="8711" max="8712" width="21.7109375" style="204" customWidth="1"/>
    <col min="8713" max="8713" width="19.28515625" style="204" customWidth="1"/>
    <col min="8714" max="8714" width="42" style="204" customWidth="1"/>
    <col min="8715" max="8960" width="10.7109375" style="204"/>
    <col min="8961" max="8961" width="72" style="204" bestFit="1" customWidth="1"/>
    <col min="8962" max="8962" width="78.42578125" style="204" customWidth="1"/>
    <col min="8963" max="8963" width="10.7109375" style="204"/>
    <col min="8964" max="8964" width="31.140625" style="204" customWidth="1"/>
    <col min="8965" max="8965" width="70.140625" style="204" customWidth="1"/>
    <col min="8966" max="8966" width="17.42578125" style="204" customWidth="1"/>
    <col min="8967" max="8968" width="21.7109375" style="204" customWidth="1"/>
    <col min="8969" max="8969" width="19.28515625" style="204" customWidth="1"/>
    <col min="8970" max="8970" width="42" style="204" customWidth="1"/>
    <col min="8971" max="9216" width="10.7109375" style="204"/>
    <col min="9217" max="9217" width="72" style="204" bestFit="1" customWidth="1"/>
    <col min="9218" max="9218" width="78.42578125" style="204" customWidth="1"/>
    <col min="9219" max="9219" width="10.7109375" style="204"/>
    <col min="9220" max="9220" width="31.140625" style="204" customWidth="1"/>
    <col min="9221" max="9221" width="70.140625" style="204" customWidth="1"/>
    <col min="9222" max="9222" width="17.42578125" style="204" customWidth="1"/>
    <col min="9223" max="9224" width="21.7109375" style="204" customWidth="1"/>
    <col min="9225" max="9225" width="19.28515625" style="204" customWidth="1"/>
    <col min="9226" max="9226" width="42" style="204" customWidth="1"/>
    <col min="9227" max="9472" width="10.7109375" style="204"/>
    <col min="9473" max="9473" width="72" style="204" bestFit="1" customWidth="1"/>
    <col min="9474" max="9474" width="78.42578125" style="204" customWidth="1"/>
    <col min="9475" max="9475" width="10.7109375" style="204"/>
    <col min="9476" max="9476" width="31.140625" style="204" customWidth="1"/>
    <col min="9477" max="9477" width="70.140625" style="204" customWidth="1"/>
    <col min="9478" max="9478" width="17.42578125" style="204" customWidth="1"/>
    <col min="9479" max="9480" width="21.7109375" style="204" customWidth="1"/>
    <col min="9481" max="9481" width="19.28515625" style="204" customWidth="1"/>
    <col min="9482" max="9482" width="42" style="204" customWidth="1"/>
    <col min="9483" max="9728" width="10.7109375" style="204"/>
    <col min="9729" max="9729" width="72" style="204" bestFit="1" customWidth="1"/>
    <col min="9730" max="9730" width="78.42578125" style="204" customWidth="1"/>
    <col min="9731" max="9731" width="10.7109375" style="204"/>
    <col min="9732" max="9732" width="31.140625" style="204" customWidth="1"/>
    <col min="9733" max="9733" width="70.140625" style="204" customWidth="1"/>
    <col min="9734" max="9734" width="17.42578125" style="204" customWidth="1"/>
    <col min="9735" max="9736" width="21.7109375" style="204" customWidth="1"/>
    <col min="9737" max="9737" width="19.28515625" style="204" customWidth="1"/>
    <col min="9738" max="9738" width="42" style="204" customWidth="1"/>
    <col min="9739" max="9984" width="10.7109375" style="204"/>
    <col min="9985" max="9985" width="72" style="204" bestFit="1" customWidth="1"/>
    <col min="9986" max="9986" width="78.42578125" style="204" customWidth="1"/>
    <col min="9987" max="9987" width="10.7109375" style="204"/>
    <col min="9988" max="9988" width="31.140625" style="204" customWidth="1"/>
    <col min="9989" max="9989" width="70.140625" style="204" customWidth="1"/>
    <col min="9990" max="9990" width="17.42578125" style="204" customWidth="1"/>
    <col min="9991" max="9992" width="21.7109375" style="204" customWidth="1"/>
    <col min="9993" max="9993" width="19.28515625" style="204" customWidth="1"/>
    <col min="9994" max="9994" width="42" style="204" customWidth="1"/>
    <col min="9995" max="10240" width="10.7109375" style="204"/>
    <col min="10241" max="10241" width="72" style="204" bestFit="1" customWidth="1"/>
    <col min="10242" max="10242" width="78.42578125" style="204" customWidth="1"/>
    <col min="10243" max="10243" width="10.7109375" style="204"/>
    <col min="10244" max="10244" width="31.140625" style="204" customWidth="1"/>
    <col min="10245" max="10245" width="70.140625" style="204" customWidth="1"/>
    <col min="10246" max="10246" width="17.42578125" style="204" customWidth="1"/>
    <col min="10247" max="10248" width="21.7109375" style="204" customWidth="1"/>
    <col min="10249" max="10249" width="19.28515625" style="204" customWidth="1"/>
    <col min="10250" max="10250" width="42" style="204" customWidth="1"/>
    <col min="10251" max="10496" width="10.7109375" style="204"/>
    <col min="10497" max="10497" width="72" style="204" bestFit="1" customWidth="1"/>
    <col min="10498" max="10498" width="78.42578125" style="204" customWidth="1"/>
    <col min="10499" max="10499" width="10.7109375" style="204"/>
    <col min="10500" max="10500" width="31.140625" style="204" customWidth="1"/>
    <col min="10501" max="10501" width="70.140625" style="204" customWidth="1"/>
    <col min="10502" max="10502" width="17.42578125" style="204" customWidth="1"/>
    <col min="10503" max="10504" width="21.7109375" style="204" customWidth="1"/>
    <col min="10505" max="10505" width="19.28515625" style="204" customWidth="1"/>
    <col min="10506" max="10506" width="42" style="204" customWidth="1"/>
    <col min="10507" max="10752" width="10.7109375" style="204"/>
    <col min="10753" max="10753" width="72" style="204" bestFit="1" customWidth="1"/>
    <col min="10754" max="10754" width="78.42578125" style="204" customWidth="1"/>
    <col min="10755" max="10755" width="10.7109375" style="204"/>
    <col min="10756" max="10756" width="31.140625" style="204" customWidth="1"/>
    <col min="10757" max="10757" width="70.140625" style="204" customWidth="1"/>
    <col min="10758" max="10758" width="17.42578125" style="204" customWidth="1"/>
    <col min="10759" max="10760" width="21.7109375" style="204" customWidth="1"/>
    <col min="10761" max="10761" width="19.28515625" style="204" customWidth="1"/>
    <col min="10762" max="10762" width="42" style="204" customWidth="1"/>
    <col min="10763" max="11008" width="10.7109375" style="204"/>
    <col min="11009" max="11009" width="72" style="204" bestFit="1" customWidth="1"/>
    <col min="11010" max="11010" width="78.42578125" style="204" customWidth="1"/>
    <col min="11011" max="11011" width="10.7109375" style="204"/>
    <col min="11012" max="11012" width="31.140625" style="204" customWidth="1"/>
    <col min="11013" max="11013" width="70.140625" style="204" customWidth="1"/>
    <col min="11014" max="11014" width="17.42578125" style="204" customWidth="1"/>
    <col min="11015" max="11016" width="21.7109375" style="204" customWidth="1"/>
    <col min="11017" max="11017" width="19.28515625" style="204" customWidth="1"/>
    <col min="11018" max="11018" width="42" style="204" customWidth="1"/>
    <col min="11019" max="11264" width="10.7109375" style="204"/>
    <col min="11265" max="11265" width="72" style="204" bestFit="1" customWidth="1"/>
    <col min="11266" max="11266" width="78.42578125" style="204" customWidth="1"/>
    <col min="11267" max="11267" width="10.7109375" style="204"/>
    <col min="11268" max="11268" width="31.140625" style="204" customWidth="1"/>
    <col min="11269" max="11269" width="70.140625" style="204" customWidth="1"/>
    <col min="11270" max="11270" width="17.42578125" style="204" customWidth="1"/>
    <col min="11271" max="11272" width="21.7109375" style="204" customWidth="1"/>
    <col min="11273" max="11273" width="19.28515625" style="204" customWidth="1"/>
    <col min="11274" max="11274" width="42" style="204" customWidth="1"/>
    <col min="11275" max="11520" width="10.7109375" style="204"/>
    <col min="11521" max="11521" width="72" style="204" bestFit="1" customWidth="1"/>
    <col min="11522" max="11522" width="78.42578125" style="204" customWidth="1"/>
    <col min="11523" max="11523" width="10.7109375" style="204"/>
    <col min="11524" max="11524" width="31.140625" style="204" customWidth="1"/>
    <col min="11525" max="11525" width="70.140625" style="204" customWidth="1"/>
    <col min="11526" max="11526" width="17.42578125" style="204" customWidth="1"/>
    <col min="11527" max="11528" width="21.7109375" style="204" customWidth="1"/>
    <col min="11529" max="11529" width="19.28515625" style="204" customWidth="1"/>
    <col min="11530" max="11530" width="42" style="204" customWidth="1"/>
    <col min="11531" max="11776" width="10.7109375" style="204"/>
    <col min="11777" max="11777" width="72" style="204" bestFit="1" customWidth="1"/>
    <col min="11778" max="11778" width="78.42578125" style="204" customWidth="1"/>
    <col min="11779" max="11779" width="10.7109375" style="204"/>
    <col min="11780" max="11780" width="31.140625" style="204" customWidth="1"/>
    <col min="11781" max="11781" width="70.140625" style="204" customWidth="1"/>
    <col min="11782" max="11782" width="17.42578125" style="204" customWidth="1"/>
    <col min="11783" max="11784" width="21.7109375" style="204" customWidth="1"/>
    <col min="11785" max="11785" width="19.28515625" style="204" customWidth="1"/>
    <col min="11786" max="11786" width="42" style="204" customWidth="1"/>
    <col min="11787" max="12032" width="10.7109375" style="204"/>
    <col min="12033" max="12033" width="72" style="204" bestFit="1" customWidth="1"/>
    <col min="12034" max="12034" width="78.42578125" style="204" customWidth="1"/>
    <col min="12035" max="12035" width="10.7109375" style="204"/>
    <col min="12036" max="12036" width="31.140625" style="204" customWidth="1"/>
    <col min="12037" max="12037" width="70.140625" style="204" customWidth="1"/>
    <col min="12038" max="12038" width="17.42578125" style="204" customWidth="1"/>
    <col min="12039" max="12040" width="21.7109375" style="204" customWidth="1"/>
    <col min="12041" max="12041" width="19.28515625" style="204" customWidth="1"/>
    <col min="12042" max="12042" width="42" style="204" customWidth="1"/>
    <col min="12043" max="12288" width="10.7109375" style="204"/>
    <col min="12289" max="12289" width="72" style="204" bestFit="1" customWidth="1"/>
    <col min="12290" max="12290" width="78.42578125" style="204" customWidth="1"/>
    <col min="12291" max="12291" width="10.7109375" style="204"/>
    <col min="12292" max="12292" width="31.140625" style="204" customWidth="1"/>
    <col min="12293" max="12293" width="70.140625" style="204" customWidth="1"/>
    <col min="12294" max="12294" width="17.42578125" style="204" customWidth="1"/>
    <col min="12295" max="12296" width="21.7109375" style="204" customWidth="1"/>
    <col min="12297" max="12297" width="19.28515625" style="204" customWidth="1"/>
    <col min="12298" max="12298" width="42" style="204" customWidth="1"/>
    <col min="12299" max="12544" width="10.7109375" style="204"/>
    <col min="12545" max="12545" width="72" style="204" bestFit="1" customWidth="1"/>
    <col min="12546" max="12546" width="78.42578125" style="204" customWidth="1"/>
    <col min="12547" max="12547" width="10.7109375" style="204"/>
    <col min="12548" max="12548" width="31.140625" style="204" customWidth="1"/>
    <col min="12549" max="12549" width="70.140625" style="204" customWidth="1"/>
    <col min="12550" max="12550" width="17.42578125" style="204" customWidth="1"/>
    <col min="12551" max="12552" width="21.7109375" style="204" customWidth="1"/>
    <col min="12553" max="12553" width="19.28515625" style="204" customWidth="1"/>
    <col min="12554" max="12554" width="42" style="204" customWidth="1"/>
    <col min="12555" max="12800" width="10.7109375" style="204"/>
    <col min="12801" max="12801" width="72" style="204" bestFit="1" customWidth="1"/>
    <col min="12802" max="12802" width="78.42578125" style="204" customWidth="1"/>
    <col min="12803" max="12803" width="10.7109375" style="204"/>
    <col min="12804" max="12804" width="31.140625" style="204" customWidth="1"/>
    <col min="12805" max="12805" width="70.140625" style="204" customWidth="1"/>
    <col min="12806" max="12806" width="17.42578125" style="204" customWidth="1"/>
    <col min="12807" max="12808" width="21.7109375" style="204" customWidth="1"/>
    <col min="12809" max="12809" width="19.28515625" style="204" customWidth="1"/>
    <col min="12810" max="12810" width="42" style="204" customWidth="1"/>
    <col min="12811" max="13056" width="10.7109375" style="204"/>
    <col min="13057" max="13057" width="72" style="204" bestFit="1" customWidth="1"/>
    <col min="13058" max="13058" width="78.42578125" style="204" customWidth="1"/>
    <col min="13059" max="13059" width="10.7109375" style="204"/>
    <col min="13060" max="13060" width="31.140625" style="204" customWidth="1"/>
    <col min="13061" max="13061" width="70.140625" style="204" customWidth="1"/>
    <col min="13062" max="13062" width="17.42578125" style="204" customWidth="1"/>
    <col min="13063" max="13064" width="21.7109375" style="204" customWidth="1"/>
    <col min="13065" max="13065" width="19.28515625" style="204" customWidth="1"/>
    <col min="13066" max="13066" width="42" style="204" customWidth="1"/>
    <col min="13067" max="13312" width="10.7109375" style="204"/>
    <col min="13313" max="13313" width="72" style="204" bestFit="1" customWidth="1"/>
    <col min="13314" max="13314" width="78.42578125" style="204" customWidth="1"/>
    <col min="13315" max="13315" width="10.7109375" style="204"/>
    <col min="13316" max="13316" width="31.140625" style="204" customWidth="1"/>
    <col min="13317" max="13317" width="70.140625" style="204" customWidth="1"/>
    <col min="13318" max="13318" width="17.42578125" style="204" customWidth="1"/>
    <col min="13319" max="13320" width="21.7109375" style="204" customWidth="1"/>
    <col min="13321" max="13321" width="19.28515625" style="204" customWidth="1"/>
    <col min="13322" max="13322" width="42" style="204" customWidth="1"/>
    <col min="13323" max="13568" width="10.7109375" style="204"/>
    <col min="13569" max="13569" width="72" style="204" bestFit="1" customWidth="1"/>
    <col min="13570" max="13570" width="78.42578125" style="204" customWidth="1"/>
    <col min="13571" max="13571" width="10.7109375" style="204"/>
    <col min="13572" max="13572" width="31.140625" style="204" customWidth="1"/>
    <col min="13573" max="13573" width="70.140625" style="204" customWidth="1"/>
    <col min="13574" max="13574" width="17.42578125" style="204" customWidth="1"/>
    <col min="13575" max="13576" width="21.7109375" style="204" customWidth="1"/>
    <col min="13577" max="13577" width="19.28515625" style="204" customWidth="1"/>
    <col min="13578" max="13578" width="42" style="204" customWidth="1"/>
    <col min="13579" max="13824" width="10.7109375" style="204"/>
    <col min="13825" max="13825" width="72" style="204" bestFit="1" customWidth="1"/>
    <col min="13826" max="13826" width="78.42578125" style="204" customWidth="1"/>
    <col min="13827" max="13827" width="10.7109375" style="204"/>
    <col min="13828" max="13828" width="31.140625" style="204" customWidth="1"/>
    <col min="13829" max="13829" width="70.140625" style="204" customWidth="1"/>
    <col min="13830" max="13830" width="17.42578125" style="204" customWidth="1"/>
    <col min="13831" max="13832" width="21.7109375" style="204" customWidth="1"/>
    <col min="13833" max="13833" width="19.28515625" style="204" customWidth="1"/>
    <col min="13834" max="13834" width="42" style="204" customWidth="1"/>
    <col min="13835" max="14080" width="10.7109375" style="204"/>
    <col min="14081" max="14081" width="72" style="204" bestFit="1" customWidth="1"/>
    <col min="14082" max="14082" width="78.42578125" style="204" customWidth="1"/>
    <col min="14083" max="14083" width="10.7109375" style="204"/>
    <col min="14084" max="14084" width="31.140625" style="204" customWidth="1"/>
    <col min="14085" max="14085" width="70.140625" style="204" customWidth="1"/>
    <col min="14086" max="14086" width="17.42578125" style="204" customWidth="1"/>
    <col min="14087" max="14088" width="21.7109375" style="204" customWidth="1"/>
    <col min="14089" max="14089" width="19.28515625" style="204" customWidth="1"/>
    <col min="14090" max="14090" width="42" style="204" customWidth="1"/>
    <col min="14091" max="14336" width="10.7109375" style="204"/>
    <col min="14337" max="14337" width="72" style="204" bestFit="1" customWidth="1"/>
    <col min="14338" max="14338" width="78.42578125" style="204" customWidth="1"/>
    <col min="14339" max="14339" width="10.7109375" style="204"/>
    <col min="14340" max="14340" width="31.140625" style="204" customWidth="1"/>
    <col min="14341" max="14341" width="70.140625" style="204" customWidth="1"/>
    <col min="14342" max="14342" width="17.42578125" style="204" customWidth="1"/>
    <col min="14343" max="14344" width="21.7109375" style="204" customWidth="1"/>
    <col min="14345" max="14345" width="19.28515625" style="204" customWidth="1"/>
    <col min="14346" max="14346" width="42" style="204" customWidth="1"/>
    <col min="14347" max="14592" width="10.7109375" style="204"/>
    <col min="14593" max="14593" width="72" style="204" bestFit="1" customWidth="1"/>
    <col min="14594" max="14594" width="78.42578125" style="204" customWidth="1"/>
    <col min="14595" max="14595" width="10.7109375" style="204"/>
    <col min="14596" max="14596" width="31.140625" style="204" customWidth="1"/>
    <col min="14597" max="14597" width="70.140625" style="204" customWidth="1"/>
    <col min="14598" max="14598" width="17.42578125" style="204" customWidth="1"/>
    <col min="14599" max="14600" width="21.7109375" style="204" customWidth="1"/>
    <col min="14601" max="14601" width="19.28515625" style="204" customWidth="1"/>
    <col min="14602" max="14602" width="42" style="204" customWidth="1"/>
    <col min="14603" max="14848" width="10.7109375" style="204"/>
    <col min="14849" max="14849" width="72" style="204" bestFit="1" customWidth="1"/>
    <col min="14850" max="14850" width="78.42578125" style="204" customWidth="1"/>
    <col min="14851" max="14851" width="10.7109375" style="204"/>
    <col min="14852" max="14852" width="31.140625" style="204" customWidth="1"/>
    <col min="14853" max="14853" width="70.140625" style="204" customWidth="1"/>
    <col min="14854" max="14854" width="17.42578125" style="204" customWidth="1"/>
    <col min="14855" max="14856" width="21.7109375" style="204" customWidth="1"/>
    <col min="14857" max="14857" width="19.28515625" style="204" customWidth="1"/>
    <col min="14858" max="14858" width="42" style="204" customWidth="1"/>
    <col min="14859" max="15104" width="10.7109375" style="204"/>
    <col min="15105" max="15105" width="72" style="204" bestFit="1" customWidth="1"/>
    <col min="15106" max="15106" width="78.42578125" style="204" customWidth="1"/>
    <col min="15107" max="15107" width="10.7109375" style="204"/>
    <col min="15108" max="15108" width="31.140625" style="204" customWidth="1"/>
    <col min="15109" max="15109" width="70.140625" style="204" customWidth="1"/>
    <col min="15110" max="15110" width="17.42578125" style="204" customWidth="1"/>
    <col min="15111" max="15112" width="21.7109375" style="204" customWidth="1"/>
    <col min="15113" max="15113" width="19.28515625" style="204" customWidth="1"/>
    <col min="15114" max="15114" width="42" style="204" customWidth="1"/>
    <col min="15115" max="15360" width="10.7109375" style="204"/>
    <col min="15361" max="15361" width="72" style="204" bestFit="1" customWidth="1"/>
    <col min="15362" max="15362" width="78.42578125" style="204" customWidth="1"/>
    <col min="15363" max="15363" width="10.7109375" style="204"/>
    <col min="15364" max="15364" width="31.140625" style="204" customWidth="1"/>
    <col min="15365" max="15365" width="70.140625" style="204" customWidth="1"/>
    <col min="15366" max="15366" width="17.42578125" style="204" customWidth="1"/>
    <col min="15367" max="15368" width="21.7109375" style="204" customWidth="1"/>
    <col min="15369" max="15369" width="19.28515625" style="204" customWidth="1"/>
    <col min="15370" max="15370" width="42" style="204" customWidth="1"/>
    <col min="15371" max="15616" width="10.7109375" style="204"/>
    <col min="15617" max="15617" width="72" style="204" bestFit="1" customWidth="1"/>
    <col min="15618" max="15618" width="78.42578125" style="204" customWidth="1"/>
    <col min="15619" max="15619" width="10.7109375" style="204"/>
    <col min="15620" max="15620" width="31.140625" style="204" customWidth="1"/>
    <col min="15621" max="15621" width="70.140625" style="204" customWidth="1"/>
    <col min="15622" max="15622" width="17.42578125" style="204" customWidth="1"/>
    <col min="15623" max="15624" width="21.7109375" style="204" customWidth="1"/>
    <col min="15625" max="15625" width="19.28515625" style="204" customWidth="1"/>
    <col min="15626" max="15626" width="42" style="204" customWidth="1"/>
    <col min="15627" max="15872" width="10.7109375" style="204"/>
    <col min="15873" max="15873" width="72" style="204" bestFit="1" customWidth="1"/>
    <col min="15874" max="15874" width="78.42578125" style="204" customWidth="1"/>
    <col min="15875" max="15875" width="10.7109375" style="204"/>
    <col min="15876" max="15876" width="31.140625" style="204" customWidth="1"/>
    <col min="15877" max="15877" width="70.140625" style="204" customWidth="1"/>
    <col min="15878" max="15878" width="17.42578125" style="204" customWidth="1"/>
    <col min="15879" max="15880" width="21.7109375" style="204" customWidth="1"/>
    <col min="15881" max="15881" width="19.28515625" style="204" customWidth="1"/>
    <col min="15882" max="15882" width="42" style="204" customWidth="1"/>
    <col min="15883" max="16128" width="10.7109375" style="204"/>
    <col min="16129" max="16129" width="72" style="204" bestFit="1" customWidth="1"/>
    <col min="16130" max="16130" width="78.42578125" style="204" customWidth="1"/>
    <col min="16131" max="16131" width="10.7109375" style="204"/>
    <col min="16132" max="16132" width="31.140625" style="204" customWidth="1"/>
    <col min="16133" max="16133" width="70.140625" style="204" customWidth="1"/>
    <col min="16134" max="16134" width="17.42578125" style="204" customWidth="1"/>
    <col min="16135" max="16136" width="21.7109375" style="204" customWidth="1"/>
    <col min="16137" max="16137" width="19.28515625" style="204" customWidth="1"/>
    <col min="16138" max="16138" width="42" style="204" customWidth="1"/>
    <col min="16139" max="16384" width="10.7109375" style="204"/>
  </cols>
  <sheetData>
    <row r="1" spans="1:2" ht="25.5" customHeight="1">
      <c r="A1" s="537" t="s">
        <v>0</v>
      </c>
      <c r="B1" s="538"/>
    </row>
    <row r="2" spans="1:2" ht="25.5" customHeight="1">
      <c r="A2" s="539" t="s">
        <v>1</v>
      </c>
      <c r="B2" s="540"/>
    </row>
    <row r="3" spans="1:2">
      <c r="A3" s="212" t="s">
        <v>2</v>
      </c>
      <c r="B3" s="213" t="s">
        <v>3</v>
      </c>
    </row>
    <row r="4" spans="1:2" ht="40.5" customHeight="1">
      <c r="A4" s="218" t="s">
        <v>4</v>
      </c>
      <c r="B4" s="219" t="s">
        <v>5</v>
      </c>
    </row>
    <row r="5" spans="1:2" ht="27.6">
      <c r="A5" s="218" t="s">
        <v>6</v>
      </c>
      <c r="B5" s="205" t="s">
        <v>7</v>
      </c>
    </row>
    <row r="6" spans="1:2" ht="124.5" customHeight="1">
      <c r="A6" s="218" t="s">
        <v>8</v>
      </c>
      <c r="B6" s="205" t="s">
        <v>9</v>
      </c>
    </row>
    <row r="7" spans="1:2" ht="26.65" customHeight="1">
      <c r="A7" s="533" t="s">
        <v>10</v>
      </c>
      <c r="B7" s="534"/>
    </row>
    <row r="8" spans="1:2" ht="41.45">
      <c r="A8" s="218" t="s">
        <v>11</v>
      </c>
      <c r="B8" s="205" t="s">
        <v>12</v>
      </c>
    </row>
    <row r="9" spans="1:2" ht="27.6">
      <c r="A9" s="218" t="s">
        <v>13</v>
      </c>
      <c r="B9" s="205" t="s">
        <v>14</v>
      </c>
    </row>
    <row r="10" spans="1:2" ht="41.45">
      <c r="A10" s="218" t="s">
        <v>15</v>
      </c>
      <c r="B10" s="205" t="s">
        <v>16</v>
      </c>
    </row>
    <row r="11" spans="1:2" ht="40.5" customHeight="1">
      <c r="A11" s="218" t="s">
        <v>17</v>
      </c>
      <c r="B11" s="219" t="s">
        <v>18</v>
      </c>
    </row>
    <row r="12" spans="1:2" ht="38.25" customHeight="1">
      <c r="A12" s="218" t="s">
        <v>19</v>
      </c>
      <c r="B12" s="219" t="s">
        <v>20</v>
      </c>
    </row>
    <row r="13" spans="1:2" ht="27.6">
      <c r="A13" s="218" t="s">
        <v>21</v>
      </c>
      <c r="B13" s="220" t="s">
        <v>22</v>
      </c>
    </row>
    <row r="14" spans="1:2" ht="23.65" customHeight="1">
      <c r="A14" s="221" t="s">
        <v>23</v>
      </c>
      <c r="B14" s="222"/>
    </row>
    <row r="15" spans="1:2" ht="41.45">
      <c r="A15" s="218" t="s">
        <v>24</v>
      </c>
      <c r="B15" s="208" t="s">
        <v>25</v>
      </c>
    </row>
    <row r="16" spans="1:2" ht="27.6">
      <c r="A16" s="218" t="s">
        <v>26</v>
      </c>
      <c r="B16" s="208" t="s">
        <v>27</v>
      </c>
    </row>
    <row r="17" spans="1:3" ht="41.45">
      <c r="A17" s="218" t="s">
        <v>28</v>
      </c>
      <c r="B17" s="208" t="s">
        <v>29</v>
      </c>
    </row>
    <row r="18" spans="1:3" ht="8.25" customHeight="1">
      <c r="A18" s="221"/>
      <c r="B18" s="223"/>
    </row>
    <row r="19" spans="1:3" ht="27.6">
      <c r="A19" s="218" t="s">
        <v>30</v>
      </c>
      <c r="B19" s="208" t="s">
        <v>31</v>
      </c>
    </row>
    <row r="20" spans="1:3" ht="27.6">
      <c r="A20" s="218" t="s">
        <v>32</v>
      </c>
      <c r="B20" s="208" t="s">
        <v>33</v>
      </c>
    </row>
    <row r="21" spans="1:3" ht="41.45">
      <c r="A21" s="218" t="s">
        <v>34</v>
      </c>
      <c r="B21" s="208" t="s">
        <v>35</v>
      </c>
    </row>
    <row r="22" spans="1:3" ht="20.25" customHeight="1">
      <c r="A22" s="531" t="s">
        <v>36</v>
      </c>
      <c r="B22" s="532"/>
    </row>
    <row r="23" spans="1:3" ht="41.45">
      <c r="A23" s="218" t="s">
        <v>37</v>
      </c>
      <c r="B23" s="208" t="s">
        <v>38</v>
      </c>
    </row>
    <row r="24" spans="1:3" ht="54" customHeight="1">
      <c r="A24" s="218" t="s">
        <v>39</v>
      </c>
      <c r="B24" s="208" t="s">
        <v>40</v>
      </c>
    </row>
    <row r="25" spans="1:3" ht="144" customHeight="1">
      <c r="A25" s="218" t="s">
        <v>41</v>
      </c>
      <c r="B25" s="208" t="s">
        <v>42</v>
      </c>
    </row>
    <row r="26" spans="1:3" ht="55.15">
      <c r="A26" s="218" t="s">
        <v>43</v>
      </c>
      <c r="B26" s="208" t="s">
        <v>44</v>
      </c>
    </row>
    <row r="27" spans="1:3" ht="55.15">
      <c r="A27" s="218" t="s">
        <v>45</v>
      </c>
      <c r="B27" s="208" t="s">
        <v>46</v>
      </c>
    </row>
    <row r="28" spans="1:3" ht="27.6">
      <c r="A28" s="218" t="s">
        <v>47</v>
      </c>
      <c r="B28" s="208" t="s">
        <v>48</v>
      </c>
    </row>
    <row r="29" spans="1:3" ht="41.45">
      <c r="A29" s="218" t="s">
        <v>49</v>
      </c>
      <c r="B29" s="208" t="s">
        <v>50</v>
      </c>
      <c r="C29" s="206"/>
    </row>
    <row r="30" spans="1:3" ht="90" customHeight="1">
      <c r="A30" s="224" t="s">
        <v>51</v>
      </c>
      <c r="B30" s="208" t="s">
        <v>52</v>
      </c>
    </row>
    <row r="31" spans="1:3" ht="81.400000000000006" customHeight="1">
      <c r="A31" s="224" t="s">
        <v>53</v>
      </c>
      <c r="B31" s="208" t="s">
        <v>54</v>
      </c>
    </row>
    <row r="32" spans="1:3" ht="54" customHeight="1">
      <c r="A32" s="224" t="s">
        <v>55</v>
      </c>
      <c r="B32" s="208" t="s">
        <v>56</v>
      </c>
    </row>
    <row r="33" spans="1:3" ht="28.5" customHeight="1">
      <c r="A33" s="543" t="s">
        <v>57</v>
      </c>
      <c r="B33" s="544"/>
    </row>
    <row r="34" spans="1:3" ht="69">
      <c r="A34" s="224" t="s">
        <v>58</v>
      </c>
      <c r="B34" s="208" t="s">
        <v>59</v>
      </c>
    </row>
    <row r="35" spans="1:3" ht="55.15">
      <c r="A35" s="224" t="s">
        <v>60</v>
      </c>
      <c r="B35" s="208" t="s">
        <v>61</v>
      </c>
    </row>
    <row r="36" spans="1:3" ht="36" customHeight="1">
      <c r="A36" s="224" t="s">
        <v>62</v>
      </c>
      <c r="B36" s="208" t="s">
        <v>63</v>
      </c>
      <c r="C36" s="207"/>
    </row>
    <row r="37" spans="1:3" ht="27.6">
      <c r="A37" s="224" t="s">
        <v>64</v>
      </c>
      <c r="B37" s="208" t="s">
        <v>65</v>
      </c>
    </row>
    <row r="38" spans="1:3" ht="69">
      <c r="A38" s="224" t="s">
        <v>66</v>
      </c>
      <c r="B38" s="208" t="s">
        <v>67</v>
      </c>
    </row>
    <row r="39" spans="1:3" ht="27.6">
      <c r="A39" s="218" t="s">
        <v>68</v>
      </c>
      <c r="B39" s="208" t="s">
        <v>69</v>
      </c>
    </row>
    <row r="40" spans="1:3" ht="25.5" customHeight="1">
      <c r="A40" s="533" t="s">
        <v>70</v>
      </c>
      <c r="B40" s="534"/>
    </row>
    <row r="41" spans="1:3" ht="24" customHeight="1">
      <c r="A41" s="221" t="s">
        <v>2</v>
      </c>
      <c r="B41" s="225" t="s">
        <v>3</v>
      </c>
    </row>
    <row r="42" spans="1:3" ht="27.6">
      <c r="A42" s="218" t="s">
        <v>21</v>
      </c>
      <c r="B42" s="209" t="s">
        <v>71</v>
      </c>
    </row>
    <row r="43" spans="1:3" ht="41.45">
      <c r="A43" s="218" t="s">
        <v>72</v>
      </c>
      <c r="B43" s="209" t="s">
        <v>73</v>
      </c>
    </row>
    <row r="44" spans="1:3" ht="41.45">
      <c r="A44" s="218" t="s">
        <v>74</v>
      </c>
      <c r="B44" s="209" t="s">
        <v>75</v>
      </c>
    </row>
    <row r="45" spans="1:3" ht="41.45">
      <c r="A45" s="218" t="s">
        <v>76</v>
      </c>
      <c r="B45" s="209" t="s">
        <v>77</v>
      </c>
    </row>
    <row r="46" spans="1:3" ht="41.45">
      <c r="A46" s="218" t="s">
        <v>78</v>
      </c>
      <c r="B46" s="209" t="s">
        <v>79</v>
      </c>
    </row>
    <row r="47" spans="1:3" ht="27.6">
      <c r="A47" s="218" t="s">
        <v>80</v>
      </c>
      <c r="B47" s="209" t="s">
        <v>81</v>
      </c>
    </row>
    <row r="48" spans="1:3" ht="152.25" customHeight="1">
      <c r="A48" s="218" t="s">
        <v>82</v>
      </c>
      <c r="B48" s="209" t="s">
        <v>83</v>
      </c>
    </row>
    <row r="49" spans="1:2" ht="22.9" customHeight="1">
      <c r="A49" s="531" t="s">
        <v>84</v>
      </c>
      <c r="B49" s="532"/>
    </row>
    <row r="50" spans="1:2" ht="69">
      <c r="A50" s="218" t="s">
        <v>85</v>
      </c>
      <c r="B50" s="208" t="s">
        <v>86</v>
      </c>
    </row>
    <row r="51" spans="1:2" ht="27.6">
      <c r="A51" s="218" t="s">
        <v>87</v>
      </c>
      <c r="B51" s="208" t="s">
        <v>88</v>
      </c>
    </row>
    <row r="52" spans="1:2" ht="41.45">
      <c r="A52" s="218" t="s">
        <v>89</v>
      </c>
      <c r="B52" s="208" t="s">
        <v>90</v>
      </c>
    </row>
    <row r="53" spans="1:2" ht="96.6">
      <c r="A53" s="218" t="s">
        <v>91</v>
      </c>
      <c r="B53" s="208" t="s">
        <v>92</v>
      </c>
    </row>
    <row r="54" spans="1:2" ht="82.9">
      <c r="A54" s="218" t="s">
        <v>93</v>
      </c>
      <c r="B54" s="208" t="s">
        <v>54</v>
      </c>
    </row>
    <row r="55" spans="1:2" ht="55.15">
      <c r="A55" s="218" t="s">
        <v>94</v>
      </c>
      <c r="B55" s="208" t="s">
        <v>95</v>
      </c>
    </row>
    <row r="56" spans="1:2" ht="27.6">
      <c r="A56" s="218" t="s">
        <v>96</v>
      </c>
      <c r="B56" s="208" t="s">
        <v>97</v>
      </c>
    </row>
    <row r="57" spans="1:2" ht="24" customHeight="1">
      <c r="A57" s="545" t="s">
        <v>98</v>
      </c>
      <c r="B57" s="546"/>
    </row>
    <row r="58" spans="1:2" ht="23.65" customHeight="1">
      <c r="A58" s="531" t="s">
        <v>99</v>
      </c>
      <c r="B58" s="532"/>
    </row>
    <row r="59" spans="1:2" ht="27.6">
      <c r="A59" s="218" t="s">
        <v>100</v>
      </c>
      <c r="B59" s="209" t="s">
        <v>101</v>
      </c>
    </row>
    <row r="60" spans="1:2" ht="27.6">
      <c r="A60" s="218" t="s">
        <v>102</v>
      </c>
      <c r="B60" s="209" t="s">
        <v>103</v>
      </c>
    </row>
    <row r="61" spans="1:2" ht="41.45">
      <c r="A61" s="218" t="s">
        <v>13</v>
      </c>
      <c r="B61" s="209" t="s">
        <v>104</v>
      </c>
    </row>
    <row r="62" spans="1:2" ht="55.15">
      <c r="A62" s="218" t="s">
        <v>26</v>
      </c>
      <c r="B62" s="208" t="s">
        <v>105</v>
      </c>
    </row>
    <row r="63" spans="1:2" ht="55.15">
      <c r="A63" s="218" t="s">
        <v>28</v>
      </c>
      <c r="B63" s="208" t="s">
        <v>106</v>
      </c>
    </row>
    <row r="64" spans="1:2" ht="41.45">
      <c r="A64" s="218" t="s">
        <v>107</v>
      </c>
      <c r="B64" s="209" t="s">
        <v>108</v>
      </c>
    </row>
    <row r="65" spans="1:2" ht="25.5" customHeight="1">
      <c r="A65" s="533" t="s">
        <v>109</v>
      </c>
      <c r="B65" s="534"/>
    </row>
    <row r="66" spans="1:2" ht="22.9" customHeight="1">
      <c r="A66" s="541" t="s">
        <v>110</v>
      </c>
      <c r="B66" s="542"/>
    </row>
    <row r="67" spans="1:2" ht="94.15" customHeight="1">
      <c r="A67" s="535" t="s">
        <v>111</v>
      </c>
      <c r="B67" s="536"/>
    </row>
    <row r="68" spans="1:2" ht="39.75" customHeight="1">
      <c r="A68" s="218" t="s">
        <v>112</v>
      </c>
      <c r="B68" s="226" t="s">
        <v>113</v>
      </c>
    </row>
    <row r="69" spans="1:2" ht="27.6">
      <c r="A69" s="218" t="s">
        <v>114</v>
      </c>
      <c r="B69" s="227" t="s">
        <v>115</v>
      </c>
    </row>
    <row r="70" spans="1:2" ht="37.5" customHeight="1">
      <c r="A70" s="224" t="s">
        <v>116</v>
      </c>
      <c r="B70" s="227" t="s">
        <v>117</v>
      </c>
    </row>
    <row r="71" spans="1:2" ht="37.5" customHeight="1">
      <c r="A71" s="218" t="s">
        <v>118</v>
      </c>
      <c r="B71" s="227" t="s">
        <v>119</v>
      </c>
    </row>
    <row r="72" spans="1:2" ht="37.5" customHeight="1">
      <c r="A72" s="224" t="s">
        <v>120</v>
      </c>
      <c r="B72" s="227" t="s">
        <v>121</v>
      </c>
    </row>
    <row r="73" spans="1:2" ht="25.5" customHeight="1">
      <c r="A73" s="533" t="s">
        <v>122</v>
      </c>
      <c r="B73" s="534"/>
    </row>
    <row r="74" spans="1:2" ht="27.6">
      <c r="A74" s="218" t="s">
        <v>123</v>
      </c>
      <c r="B74" s="209" t="s">
        <v>124</v>
      </c>
    </row>
    <row r="75" spans="1:2" ht="27.6">
      <c r="A75" s="218" t="s">
        <v>125</v>
      </c>
      <c r="B75" s="209" t="s">
        <v>126</v>
      </c>
    </row>
    <row r="76" spans="1:2" ht="27.6">
      <c r="A76" s="218" t="s">
        <v>127</v>
      </c>
      <c r="B76" s="209" t="s">
        <v>128</v>
      </c>
    </row>
    <row r="77" spans="1:2" ht="27.6">
      <c r="A77" s="218" t="s">
        <v>129</v>
      </c>
      <c r="B77" s="209" t="s">
        <v>130</v>
      </c>
    </row>
    <row r="78" spans="1:2" ht="27.6">
      <c r="A78" s="218" t="s">
        <v>131</v>
      </c>
      <c r="B78" s="209" t="s">
        <v>132</v>
      </c>
    </row>
    <row r="79" spans="1:2" ht="41.45">
      <c r="A79" s="218" t="s">
        <v>133</v>
      </c>
      <c r="B79" s="209" t="s">
        <v>134</v>
      </c>
    </row>
    <row r="80" spans="1:2" ht="27.6">
      <c r="A80" s="218" t="s">
        <v>135</v>
      </c>
      <c r="B80" s="209" t="s">
        <v>136</v>
      </c>
    </row>
    <row r="81" spans="1:2">
      <c r="A81" s="218" t="s">
        <v>137</v>
      </c>
      <c r="B81" s="209" t="s">
        <v>138</v>
      </c>
    </row>
    <row r="82" spans="1:2" ht="41.45">
      <c r="A82" s="228" t="s">
        <v>139</v>
      </c>
      <c r="B82" s="209" t="s">
        <v>140</v>
      </c>
    </row>
    <row r="83" spans="1:2" ht="41.45">
      <c r="A83" s="224" t="s">
        <v>141</v>
      </c>
      <c r="B83" s="209" t="s">
        <v>142</v>
      </c>
    </row>
    <row r="84" spans="1:2" ht="41.45">
      <c r="A84" s="218" t="s">
        <v>143</v>
      </c>
      <c r="B84" s="209" t="s">
        <v>144</v>
      </c>
    </row>
    <row r="85" spans="1:2" ht="27.6">
      <c r="A85" s="218" t="s">
        <v>45</v>
      </c>
      <c r="B85" s="209" t="s">
        <v>145</v>
      </c>
    </row>
    <row r="86" spans="1:2" ht="27.6">
      <c r="A86" s="218" t="s">
        <v>146</v>
      </c>
      <c r="B86" s="209" t="s">
        <v>147</v>
      </c>
    </row>
    <row r="87" spans="1:2" ht="41.45">
      <c r="A87" s="218" t="s">
        <v>148</v>
      </c>
      <c r="B87" s="209" t="s">
        <v>149</v>
      </c>
    </row>
    <row r="88" spans="1:2" ht="18.399999999999999" customHeight="1">
      <c r="A88" s="533" t="s">
        <v>150</v>
      </c>
      <c r="B88" s="534"/>
    </row>
    <row r="89" spans="1:2">
      <c r="A89" s="229" t="s">
        <v>151</v>
      </c>
      <c r="B89" s="230" t="s">
        <v>152</v>
      </c>
    </row>
    <row r="90" spans="1:2">
      <c r="A90" s="229" t="s">
        <v>153</v>
      </c>
      <c r="B90" s="230" t="s">
        <v>154</v>
      </c>
    </row>
    <row r="91" spans="1:2">
      <c r="A91" s="229" t="s">
        <v>155</v>
      </c>
      <c r="B91" s="230" t="s">
        <v>156</v>
      </c>
    </row>
    <row r="92" spans="1:2">
      <c r="A92" s="229" t="s">
        <v>157</v>
      </c>
      <c r="B92" s="230" t="s">
        <v>158</v>
      </c>
    </row>
    <row r="93" spans="1:2">
      <c r="A93" s="529" t="s">
        <v>159</v>
      </c>
      <c r="B93" s="530"/>
    </row>
  </sheetData>
  <mergeCells count="15">
    <mergeCell ref="A1:B1"/>
    <mergeCell ref="A2:B2"/>
    <mergeCell ref="A40:B40"/>
    <mergeCell ref="A65:B65"/>
    <mergeCell ref="A66:B66"/>
    <mergeCell ref="A7:B7"/>
    <mergeCell ref="A22:B22"/>
    <mergeCell ref="A33:B33"/>
    <mergeCell ref="A57:B57"/>
    <mergeCell ref="A49:B49"/>
    <mergeCell ref="A93:B93"/>
    <mergeCell ref="A58:B58"/>
    <mergeCell ref="A73:B73"/>
    <mergeCell ref="A67:B67"/>
    <mergeCell ref="A88:B88"/>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59999389629810485"/>
    <pageSetUpPr fitToPage="1"/>
  </sheetPr>
  <dimension ref="A1:R126"/>
  <sheetViews>
    <sheetView showGridLines="0" zoomScale="60" zoomScaleNormal="60" workbookViewId="0">
      <selection activeCell="H90" sqref="H90:I90"/>
    </sheetView>
  </sheetViews>
  <sheetFormatPr defaultColWidth="10.7109375" defaultRowHeight="13.9"/>
  <cols>
    <col min="1" max="1" width="49.7109375" style="1" customWidth="1"/>
    <col min="2" max="2" width="35.7109375" style="1" customWidth="1"/>
    <col min="3" max="3" width="48.7109375" style="1" customWidth="1"/>
    <col min="4" max="4" width="50" style="1" customWidth="1"/>
    <col min="5" max="5" width="45.28515625" style="1" customWidth="1"/>
    <col min="6" max="6" width="49" style="1" customWidth="1"/>
    <col min="7" max="7" width="52.7109375" style="1" customWidth="1"/>
    <col min="8" max="8" width="55" style="1" customWidth="1"/>
    <col min="9" max="9" width="53.42578125" style="1" customWidth="1"/>
    <col min="10" max="13" width="35.7109375" style="1" customWidth="1"/>
    <col min="14" max="14" width="30.7109375" style="1" customWidth="1"/>
    <col min="15" max="15" width="18.140625" style="1" customWidth="1"/>
    <col min="16" max="16" width="18.7109375" style="1" customWidth="1"/>
    <col min="17" max="17" width="18.42578125" style="1" bestFit="1" customWidth="1"/>
    <col min="18" max="18" width="13.4257812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140625" style="1" customWidth="1"/>
    <col min="25" max="16384" width="10.7109375" style="1"/>
  </cols>
  <sheetData>
    <row r="1" spans="1:15" s="64" customFormat="1" ht="22.15" customHeight="1" thickBot="1">
      <c r="A1" s="485"/>
      <c r="B1" s="462" t="s">
        <v>160</v>
      </c>
      <c r="C1" s="463"/>
      <c r="D1" s="463"/>
      <c r="E1" s="463"/>
      <c r="F1" s="463"/>
      <c r="G1" s="463"/>
      <c r="H1" s="463"/>
      <c r="I1" s="463"/>
      <c r="J1" s="463"/>
      <c r="K1" s="463"/>
      <c r="L1" s="464"/>
      <c r="M1" s="459" t="s">
        <v>161</v>
      </c>
      <c r="N1" s="460"/>
      <c r="O1" s="461"/>
    </row>
    <row r="2" spans="1:15" s="64" customFormat="1" ht="18" customHeight="1" thickBot="1">
      <c r="A2" s="486"/>
      <c r="B2" s="465" t="s">
        <v>162</v>
      </c>
      <c r="C2" s="466"/>
      <c r="D2" s="466"/>
      <c r="E2" s="466"/>
      <c r="F2" s="466"/>
      <c r="G2" s="466"/>
      <c r="H2" s="466"/>
      <c r="I2" s="466"/>
      <c r="J2" s="466"/>
      <c r="K2" s="466"/>
      <c r="L2" s="467"/>
      <c r="M2" s="459" t="s">
        <v>163</v>
      </c>
      <c r="N2" s="460"/>
      <c r="O2" s="461"/>
    </row>
    <row r="3" spans="1:15" s="64" customFormat="1" ht="19.899999999999999" customHeight="1" thickBot="1">
      <c r="A3" s="486"/>
      <c r="B3" s="465" t="s">
        <v>0</v>
      </c>
      <c r="C3" s="466"/>
      <c r="D3" s="466"/>
      <c r="E3" s="466"/>
      <c r="F3" s="466"/>
      <c r="G3" s="466"/>
      <c r="H3" s="466"/>
      <c r="I3" s="466"/>
      <c r="J3" s="466"/>
      <c r="K3" s="466"/>
      <c r="L3" s="467"/>
      <c r="M3" s="459" t="s">
        <v>164</v>
      </c>
      <c r="N3" s="460"/>
      <c r="O3" s="461"/>
    </row>
    <row r="4" spans="1:15" s="64" customFormat="1" ht="21.75" customHeight="1" thickBot="1">
      <c r="A4" s="487"/>
      <c r="B4" s="468" t="s">
        <v>165</v>
      </c>
      <c r="C4" s="469"/>
      <c r="D4" s="469"/>
      <c r="E4" s="469"/>
      <c r="F4" s="469"/>
      <c r="G4" s="469"/>
      <c r="H4" s="469"/>
      <c r="I4" s="469"/>
      <c r="J4" s="469"/>
      <c r="K4" s="469"/>
      <c r="L4" s="470"/>
      <c r="M4" s="459" t="s">
        <v>166</v>
      </c>
      <c r="N4" s="460"/>
      <c r="O4" s="461"/>
    </row>
    <row r="5" spans="1:15" s="64" customFormat="1" ht="16.149999999999999" customHeight="1" thickBot="1">
      <c r="A5" s="65"/>
      <c r="B5" s="66"/>
      <c r="C5" s="66"/>
      <c r="D5" s="66"/>
      <c r="E5" s="66"/>
      <c r="F5" s="66"/>
      <c r="G5" s="66"/>
      <c r="H5" s="66"/>
      <c r="I5" s="66"/>
      <c r="J5" s="66"/>
      <c r="K5" s="66"/>
      <c r="L5" s="66"/>
      <c r="M5" s="67"/>
      <c r="N5" s="67"/>
      <c r="O5" s="67"/>
    </row>
    <row r="6" spans="1:15" ht="40.15" customHeight="1" thickBot="1">
      <c r="A6" s="49" t="s">
        <v>167</v>
      </c>
      <c r="B6" s="494" t="s">
        <v>168</v>
      </c>
      <c r="C6" s="495"/>
      <c r="D6" s="495"/>
      <c r="E6" s="495"/>
      <c r="F6" s="495"/>
      <c r="G6" s="495"/>
      <c r="H6" s="495"/>
      <c r="I6" s="495"/>
      <c r="J6" s="495"/>
      <c r="K6" s="496"/>
      <c r="L6" s="142" t="s">
        <v>169</v>
      </c>
      <c r="M6" s="497">
        <v>2024110010317</v>
      </c>
      <c r="N6" s="498"/>
      <c r="O6" s="499"/>
    </row>
    <row r="7" spans="1:15" s="64" customFormat="1" ht="18" customHeight="1" thickBot="1">
      <c r="A7" s="65"/>
      <c r="B7" s="66"/>
      <c r="C7" s="66"/>
      <c r="D7" s="66"/>
      <c r="E7" s="66"/>
      <c r="F7" s="66"/>
      <c r="G7" s="66"/>
      <c r="H7" s="66"/>
      <c r="I7" s="66"/>
      <c r="J7" s="66"/>
      <c r="K7" s="66"/>
      <c r="L7" s="66"/>
      <c r="M7" s="67"/>
      <c r="N7" s="67"/>
      <c r="O7" s="67"/>
    </row>
    <row r="8" spans="1:15" s="64" customFormat="1" ht="21.75" customHeight="1" thickBot="1">
      <c r="A8" s="489" t="s">
        <v>6</v>
      </c>
      <c r="B8" s="142" t="s">
        <v>170</v>
      </c>
      <c r="C8" s="110"/>
      <c r="D8" s="142" t="s">
        <v>171</v>
      </c>
      <c r="E8" s="110"/>
      <c r="F8" s="142" t="s">
        <v>172</v>
      </c>
      <c r="G8" s="110"/>
      <c r="H8" s="142" t="s">
        <v>173</v>
      </c>
      <c r="I8" s="111"/>
      <c r="J8" s="473" t="s">
        <v>8</v>
      </c>
      <c r="K8" s="488"/>
      <c r="L8" s="141" t="s">
        <v>174</v>
      </c>
      <c r="M8" s="505"/>
      <c r="N8" s="505"/>
      <c r="O8" s="505"/>
    </row>
    <row r="9" spans="1:15" s="64" customFormat="1" ht="21.75" customHeight="1" thickBot="1">
      <c r="A9" s="489"/>
      <c r="B9" s="143" t="s">
        <v>175</v>
      </c>
      <c r="C9" s="110"/>
      <c r="D9" s="142" t="s">
        <v>176</v>
      </c>
      <c r="E9" s="112" t="s">
        <v>177</v>
      </c>
      <c r="F9" s="142" t="s">
        <v>178</v>
      </c>
      <c r="G9" s="110"/>
      <c r="H9" s="142" t="s">
        <v>179</v>
      </c>
      <c r="I9" s="111"/>
      <c r="J9" s="473"/>
      <c r="K9" s="488"/>
      <c r="L9" s="141" t="s">
        <v>180</v>
      </c>
      <c r="M9" s="505"/>
      <c r="N9" s="505"/>
      <c r="O9" s="505"/>
    </row>
    <row r="10" spans="1:15" s="64" customFormat="1" ht="21.75" customHeight="1" thickBot="1">
      <c r="A10" s="489"/>
      <c r="B10" s="142" t="s">
        <v>181</v>
      </c>
      <c r="C10" s="110"/>
      <c r="D10" s="142" t="s">
        <v>182</v>
      </c>
      <c r="E10" s="112"/>
      <c r="F10" s="142" t="s">
        <v>183</v>
      </c>
      <c r="G10" s="110"/>
      <c r="H10" s="142" t="s">
        <v>184</v>
      </c>
      <c r="I10" s="111"/>
      <c r="J10" s="473"/>
      <c r="K10" s="488"/>
      <c r="L10" s="141" t="s">
        <v>185</v>
      </c>
      <c r="M10" s="505" t="s">
        <v>177</v>
      </c>
      <c r="N10" s="505"/>
      <c r="O10" s="505"/>
    </row>
    <row r="11" spans="1:15" ht="15" customHeight="1" thickBot="1">
      <c r="A11" s="6"/>
      <c r="B11" s="7"/>
      <c r="C11" s="7"/>
      <c r="D11" s="9"/>
      <c r="E11" s="8"/>
      <c r="F11" s="8"/>
      <c r="G11" s="198"/>
      <c r="H11" s="198"/>
      <c r="I11" s="10"/>
      <c r="J11" s="10"/>
      <c r="K11" s="7"/>
      <c r="L11" s="7"/>
      <c r="M11" s="7"/>
      <c r="N11" s="7"/>
      <c r="O11" s="7"/>
    </row>
    <row r="12" spans="1:15" ht="15" customHeight="1">
      <c r="A12" s="491" t="s">
        <v>186</v>
      </c>
      <c r="B12" s="474" t="s">
        <v>187</v>
      </c>
      <c r="C12" s="475"/>
      <c r="D12" s="475"/>
      <c r="E12" s="475"/>
      <c r="F12" s="475"/>
      <c r="G12" s="475"/>
      <c r="H12" s="475"/>
      <c r="I12" s="475"/>
      <c r="J12" s="475"/>
      <c r="K12" s="475"/>
      <c r="L12" s="475"/>
      <c r="M12" s="475"/>
      <c r="N12" s="475"/>
      <c r="O12" s="476"/>
    </row>
    <row r="13" spans="1:15" ht="15" customHeight="1">
      <c r="A13" s="492"/>
      <c r="B13" s="477"/>
      <c r="C13" s="478"/>
      <c r="D13" s="478"/>
      <c r="E13" s="478"/>
      <c r="F13" s="478"/>
      <c r="G13" s="478"/>
      <c r="H13" s="478"/>
      <c r="I13" s="478"/>
      <c r="J13" s="478"/>
      <c r="K13" s="478"/>
      <c r="L13" s="478"/>
      <c r="M13" s="478"/>
      <c r="N13" s="478"/>
      <c r="O13" s="479"/>
    </row>
    <row r="14" spans="1:15" ht="15" customHeight="1" thickBot="1">
      <c r="A14" s="493"/>
      <c r="B14" s="480"/>
      <c r="C14" s="481"/>
      <c r="D14" s="481"/>
      <c r="E14" s="481"/>
      <c r="F14" s="481"/>
      <c r="G14" s="481"/>
      <c r="H14" s="481"/>
      <c r="I14" s="481"/>
      <c r="J14" s="481"/>
      <c r="K14" s="481"/>
      <c r="L14" s="481"/>
      <c r="M14" s="481"/>
      <c r="N14" s="481"/>
      <c r="O14" s="482"/>
    </row>
    <row r="15" spans="1:15" ht="9" customHeight="1" thickBot="1">
      <c r="A15" s="14"/>
      <c r="B15" s="63"/>
      <c r="C15" s="15"/>
      <c r="D15" s="15"/>
      <c r="E15" s="15"/>
      <c r="F15" s="15"/>
      <c r="G15" s="16"/>
      <c r="H15" s="16"/>
      <c r="I15" s="16"/>
      <c r="J15" s="16"/>
      <c r="K15" s="16"/>
      <c r="L15" s="17"/>
      <c r="M15" s="17"/>
      <c r="N15" s="17"/>
      <c r="O15" s="17"/>
    </row>
    <row r="16" spans="1:15" s="18" customFormat="1" ht="37.5" customHeight="1" thickBot="1">
      <c r="A16" s="49" t="s">
        <v>13</v>
      </c>
      <c r="B16" s="483" t="s">
        <v>188</v>
      </c>
      <c r="C16" s="483"/>
      <c r="D16" s="483"/>
      <c r="E16" s="483"/>
      <c r="F16" s="483"/>
      <c r="G16" s="489" t="s">
        <v>15</v>
      </c>
      <c r="H16" s="489"/>
      <c r="I16" s="484" t="s">
        <v>189</v>
      </c>
      <c r="J16" s="484"/>
      <c r="K16" s="484"/>
      <c r="L16" s="484"/>
      <c r="M16" s="484"/>
      <c r="N16" s="484"/>
      <c r="O16" s="484"/>
    </row>
    <row r="17" spans="1:18" ht="9" customHeight="1">
      <c r="A17" s="14"/>
      <c r="B17" s="16"/>
      <c r="C17" s="15"/>
      <c r="D17" s="15"/>
      <c r="E17" s="15"/>
      <c r="F17" s="15"/>
      <c r="G17" s="16"/>
      <c r="H17" s="16"/>
      <c r="I17" s="16"/>
      <c r="J17" s="16"/>
      <c r="K17" s="16"/>
      <c r="L17" s="17"/>
      <c r="M17" s="17"/>
      <c r="N17" s="17"/>
      <c r="O17" s="17"/>
    </row>
    <row r="18" spans="1:18" ht="56.25" customHeight="1">
      <c r="A18" s="49" t="s">
        <v>17</v>
      </c>
      <c r="B18" s="483" t="s">
        <v>190</v>
      </c>
      <c r="C18" s="483"/>
      <c r="D18" s="483"/>
      <c r="E18" s="483"/>
      <c r="F18" s="49" t="s">
        <v>19</v>
      </c>
      <c r="G18" s="490" t="s">
        <v>191</v>
      </c>
      <c r="H18" s="490"/>
      <c r="I18" s="490"/>
      <c r="J18" s="49" t="s">
        <v>21</v>
      </c>
      <c r="K18" s="483" t="s">
        <v>192</v>
      </c>
      <c r="L18" s="483"/>
      <c r="M18" s="483"/>
      <c r="N18" s="483"/>
      <c r="O18" s="483"/>
    </row>
    <row r="19" spans="1:18" ht="9" customHeight="1">
      <c r="A19" s="5"/>
      <c r="B19" s="2"/>
      <c r="C19" s="2"/>
      <c r="D19" s="2"/>
      <c r="E19" s="2"/>
      <c r="F19" s="2"/>
      <c r="G19" s="2"/>
      <c r="H19" s="2"/>
      <c r="I19" s="2"/>
      <c r="J19" s="2"/>
      <c r="K19" s="2"/>
      <c r="L19" s="2"/>
      <c r="M19" s="2"/>
      <c r="N19" s="2"/>
      <c r="O19" s="2"/>
    </row>
    <row r="20" spans="1:18" ht="16.5" customHeight="1">
      <c r="A20" s="61"/>
      <c r="B20" s="62"/>
      <c r="C20" s="62"/>
      <c r="D20" s="62"/>
      <c r="E20" s="62"/>
      <c r="F20" s="62"/>
      <c r="G20" s="62"/>
      <c r="H20" s="62"/>
      <c r="I20" s="62"/>
      <c r="J20" s="62"/>
      <c r="K20" s="62"/>
      <c r="L20" s="62"/>
      <c r="M20" s="62"/>
      <c r="N20" s="62"/>
      <c r="O20" s="62"/>
    </row>
    <row r="21" spans="1:18" ht="31.9" customHeight="1" thickBot="1">
      <c r="A21" s="471" t="s">
        <v>23</v>
      </c>
      <c r="B21" s="472"/>
      <c r="C21" s="472"/>
      <c r="D21" s="472"/>
      <c r="E21" s="472"/>
      <c r="F21" s="472"/>
      <c r="G21" s="472"/>
      <c r="H21" s="472"/>
      <c r="I21" s="472"/>
      <c r="J21" s="472"/>
      <c r="K21" s="472"/>
      <c r="L21" s="472"/>
      <c r="M21" s="472"/>
      <c r="N21" s="472"/>
      <c r="O21" s="473"/>
    </row>
    <row r="22" spans="1:18" ht="31.9" customHeight="1" thickBot="1">
      <c r="A22" s="471" t="s">
        <v>193</v>
      </c>
      <c r="B22" s="472"/>
      <c r="C22" s="472"/>
      <c r="D22" s="472"/>
      <c r="E22" s="472"/>
      <c r="F22" s="472"/>
      <c r="G22" s="472"/>
      <c r="H22" s="472"/>
      <c r="I22" s="472"/>
      <c r="J22" s="472"/>
      <c r="K22" s="472"/>
      <c r="L22" s="472"/>
      <c r="M22" s="472"/>
      <c r="N22" s="472"/>
      <c r="O22" s="473"/>
    </row>
    <row r="23" spans="1:18" ht="31.9" customHeight="1" thickBot="1">
      <c r="A23" s="26"/>
      <c r="B23" s="19" t="s">
        <v>170</v>
      </c>
      <c r="C23" s="19" t="s">
        <v>171</v>
      </c>
      <c r="D23" s="19" t="s">
        <v>172</v>
      </c>
      <c r="E23" s="19" t="s">
        <v>173</v>
      </c>
      <c r="F23" s="19" t="s">
        <v>175</v>
      </c>
      <c r="G23" s="19" t="s">
        <v>176</v>
      </c>
      <c r="H23" s="19" t="s">
        <v>178</v>
      </c>
      <c r="I23" s="19" t="s">
        <v>179</v>
      </c>
      <c r="J23" s="19" t="s">
        <v>181</v>
      </c>
      <c r="K23" s="19" t="s">
        <v>182</v>
      </c>
      <c r="L23" s="19" t="s">
        <v>183</v>
      </c>
      <c r="M23" s="19" t="s">
        <v>184</v>
      </c>
      <c r="N23" s="20" t="s">
        <v>194</v>
      </c>
      <c r="O23" s="20" t="s">
        <v>195</v>
      </c>
    </row>
    <row r="24" spans="1:18" ht="31.9" customHeight="1">
      <c r="A24" s="21" t="s">
        <v>24</v>
      </c>
      <c r="B24" s="195">
        <v>905072000</v>
      </c>
      <c r="C24" s="195">
        <v>0</v>
      </c>
      <c r="D24" s="203">
        <v>0</v>
      </c>
      <c r="E24" s="195">
        <v>0</v>
      </c>
      <c r="F24" s="195">
        <v>0</v>
      </c>
      <c r="G24" s="195">
        <v>0</v>
      </c>
      <c r="H24" s="195">
        <v>1150000</v>
      </c>
      <c r="I24" s="195" t="s">
        <v>196</v>
      </c>
      <c r="J24" s="195">
        <v>33300000</v>
      </c>
      <c r="K24" s="195" t="s">
        <v>196</v>
      </c>
      <c r="L24" s="203">
        <v>31358000</v>
      </c>
      <c r="M24" s="195" t="s">
        <v>196</v>
      </c>
      <c r="N24" s="247">
        <f>SUM(B24:M24)</f>
        <v>970880000</v>
      </c>
      <c r="O24" s="356">
        <v>1</v>
      </c>
      <c r="P24" s="270">
        <v>970880000</v>
      </c>
      <c r="Q24" s="239">
        <f>N24-P24</f>
        <v>0</v>
      </c>
      <c r="R24" s="239"/>
    </row>
    <row r="25" spans="1:18" ht="31.9" customHeight="1">
      <c r="A25" s="21" t="s">
        <v>26</v>
      </c>
      <c r="B25" s="199">
        <v>859652000</v>
      </c>
      <c r="C25" s="195">
        <v>-210427</v>
      </c>
      <c r="D25" s="203">
        <v>-9730156</v>
      </c>
      <c r="E25" s="203">
        <v>0</v>
      </c>
      <c r="F25" s="196">
        <v>102000</v>
      </c>
      <c r="G25" s="196">
        <v>4998000</v>
      </c>
      <c r="H25" s="196">
        <v>0</v>
      </c>
      <c r="I25" s="241">
        <v>0</v>
      </c>
      <c r="J25" s="195"/>
      <c r="K25" s="203"/>
      <c r="L25" s="195"/>
      <c r="M25" s="195"/>
      <c r="N25" s="247">
        <f>SUM(B25:M25)</f>
        <v>854811417</v>
      </c>
      <c r="O25" s="357">
        <f>N25/N24</f>
        <v>0.88045012462920236</v>
      </c>
    </row>
    <row r="26" spans="1:18" ht="31.9" customHeight="1">
      <c r="A26" s="21" t="s">
        <v>28</v>
      </c>
      <c r="B26" s="215">
        <v>0</v>
      </c>
      <c r="C26" s="195">
        <v>15594533</v>
      </c>
      <c r="D26" s="203">
        <v>84229129</v>
      </c>
      <c r="E26" s="195">
        <v>79639702</v>
      </c>
      <c r="F26" s="196">
        <v>79639702</v>
      </c>
      <c r="G26" s="196">
        <v>79639702</v>
      </c>
      <c r="H26" s="196">
        <v>0</v>
      </c>
      <c r="I26" s="196">
        <v>0</v>
      </c>
      <c r="J26" s="196"/>
      <c r="K26" s="232"/>
      <c r="L26" s="196"/>
      <c r="M26" s="196"/>
      <c r="N26" s="247">
        <f>SUM(B26:M26)</f>
        <v>338742768</v>
      </c>
      <c r="O26" s="357">
        <f>N26/N24</f>
        <v>0.34890281806196438</v>
      </c>
    </row>
    <row r="27" spans="1:18" ht="31.9" customHeight="1">
      <c r="A27" s="21" t="s">
        <v>197</v>
      </c>
      <c r="B27" s="195">
        <v>80353344</v>
      </c>
      <c r="C27" s="195">
        <v>5097899</v>
      </c>
      <c r="D27" s="195">
        <v>0</v>
      </c>
      <c r="E27" s="195">
        <v>4190162</v>
      </c>
      <c r="F27" s="196">
        <v>0</v>
      </c>
      <c r="G27" s="195">
        <v>0</v>
      </c>
      <c r="H27" s="195">
        <v>0</v>
      </c>
      <c r="I27" s="195">
        <v>0</v>
      </c>
      <c r="J27" s="195">
        <v>0</v>
      </c>
      <c r="K27" s="195">
        <v>0</v>
      </c>
      <c r="L27" s="195">
        <v>0</v>
      </c>
      <c r="M27" s="195">
        <v>0</v>
      </c>
      <c r="N27" s="247">
        <f t="shared" ref="N27:N29" si="0">SUM(B27:M27)</f>
        <v>89641405</v>
      </c>
      <c r="O27" s="357">
        <v>1</v>
      </c>
    </row>
    <row r="28" spans="1:18" ht="31.9" customHeight="1">
      <c r="A28" s="21" t="s">
        <v>198</v>
      </c>
      <c r="B28" s="196">
        <v>0</v>
      </c>
      <c r="C28" s="196">
        <v>0</v>
      </c>
      <c r="D28" s="297">
        <v>0</v>
      </c>
      <c r="E28" s="196">
        <v>0</v>
      </c>
      <c r="F28" s="196">
        <v>0</v>
      </c>
      <c r="G28" s="196">
        <v>0</v>
      </c>
      <c r="H28" s="196">
        <v>0</v>
      </c>
      <c r="I28" s="196">
        <v>0</v>
      </c>
      <c r="J28" s="196"/>
      <c r="K28" s="196"/>
      <c r="L28" s="254"/>
      <c r="M28" s="196"/>
      <c r="N28" s="253">
        <f t="shared" si="0"/>
        <v>0</v>
      </c>
      <c r="O28" s="357">
        <f>N28/N27</f>
        <v>0</v>
      </c>
    </row>
    <row r="29" spans="1:18" ht="31.9" customHeight="1" thickBot="1">
      <c r="A29" s="23" t="s">
        <v>34</v>
      </c>
      <c r="B29" s="197">
        <v>0</v>
      </c>
      <c r="C29" s="291">
        <v>73138744</v>
      </c>
      <c r="D29" s="296">
        <v>6983899</v>
      </c>
      <c r="E29" s="197">
        <v>0</v>
      </c>
      <c r="F29" s="196">
        <v>1487876</v>
      </c>
      <c r="G29" s="197">
        <v>6663225</v>
      </c>
      <c r="H29" s="197">
        <v>0</v>
      </c>
      <c r="I29" s="197">
        <v>0</v>
      </c>
      <c r="J29" s="197"/>
      <c r="K29" s="197"/>
      <c r="L29" s="197"/>
      <c r="M29" s="197"/>
      <c r="N29" s="255">
        <f t="shared" si="0"/>
        <v>88273744</v>
      </c>
      <c r="O29" s="358">
        <f>N29/N27</f>
        <v>0.9847429767527629</v>
      </c>
    </row>
    <row r="30" spans="1:18" s="25" customFormat="1" ht="16.5" customHeight="1">
      <c r="N30" s="238"/>
    </row>
    <row r="31" spans="1:18" s="25" customFormat="1" ht="17.25" customHeight="1"/>
    <row r="32" spans="1:18" ht="5.25" customHeight="1" thickBot="1">
      <c r="N32" s="239"/>
    </row>
    <row r="33" spans="1:13" ht="48" customHeight="1" thickBot="1">
      <c r="A33" s="429" t="s">
        <v>199</v>
      </c>
      <c r="B33" s="430"/>
      <c r="C33" s="430"/>
      <c r="D33" s="430"/>
      <c r="E33" s="430"/>
      <c r="F33" s="430"/>
      <c r="G33" s="430"/>
      <c r="H33" s="430"/>
      <c r="I33" s="431"/>
      <c r="J33" s="29"/>
    </row>
    <row r="34" spans="1:13" ht="50.25" customHeight="1" thickBot="1">
      <c r="A34" s="36" t="s">
        <v>200</v>
      </c>
      <c r="B34" s="432" t="str">
        <f>+B12</f>
        <v>Producir 4 boletines estadísticos con datos sobre los derechos de las mujeres</v>
      </c>
      <c r="C34" s="433"/>
      <c r="D34" s="433"/>
      <c r="E34" s="433"/>
      <c r="F34" s="433"/>
      <c r="G34" s="433"/>
      <c r="H34" s="433"/>
      <c r="I34" s="434"/>
      <c r="J34" s="27"/>
      <c r="M34" s="177"/>
    </row>
    <row r="35" spans="1:13" ht="18.75" customHeight="1" thickBot="1">
      <c r="A35" s="415" t="s">
        <v>39</v>
      </c>
      <c r="B35" s="70">
        <v>2024</v>
      </c>
      <c r="C35" s="70">
        <v>2025</v>
      </c>
      <c r="D35" s="70">
        <v>2026</v>
      </c>
      <c r="E35" s="70">
        <v>2027</v>
      </c>
      <c r="F35" s="70" t="s">
        <v>201</v>
      </c>
      <c r="G35" s="444" t="s">
        <v>41</v>
      </c>
      <c r="H35" s="444" t="s">
        <v>202</v>
      </c>
      <c r="I35" s="444"/>
      <c r="J35" s="27"/>
      <c r="M35" s="177"/>
    </row>
    <row r="36" spans="1:13" ht="50.25" customHeight="1" thickBot="1">
      <c r="A36" s="416"/>
      <c r="B36" s="165">
        <v>1</v>
      </c>
      <c r="C36" s="165">
        <v>1</v>
      </c>
      <c r="D36" s="165">
        <v>1</v>
      </c>
      <c r="E36" s="165">
        <v>1</v>
      </c>
      <c r="F36" s="166">
        <f>B36+C36+D36+E36</f>
        <v>4</v>
      </c>
      <c r="G36" s="444"/>
      <c r="H36" s="444"/>
      <c r="I36" s="444"/>
      <c r="J36" s="27"/>
      <c r="M36" s="178"/>
    </row>
    <row r="37" spans="1:13" ht="52.5" customHeight="1" thickBot="1">
      <c r="A37" s="37" t="s">
        <v>43</v>
      </c>
      <c r="B37" s="435">
        <v>0.3</v>
      </c>
      <c r="C37" s="436"/>
      <c r="D37" s="439" t="s">
        <v>203</v>
      </c>
      <c r="E37" s="440"/>
      <c r="F37" s="440"/>
      <c r="G37" s="440"/>
      <c r="H37" s="440"/>
      <c r="I37" s="441"/>
    </row>
    <row r="38" spans="1:13" s="28" customFormat="1" ht="48" customHeight="1">
      <c r="A38" s="415" t="s">
        <v>204</v>
      </c>
      <c r="B38" s="37" t="s">
        <v>205</v>
      </c>
      <c r="C38" s="36" t="s">
        <v>87</v>
      </c>
      <c r="D38" s="392" t="s">
        <v>89</v>
      </c>
      <c r="E38" s="393"/>
      <c r="F38" s="392" t="s">
        <v>91</v>
      </c>
      <c r="G38" s="393"/>
      <c r="H38" s="38" t="s">
        <v>93</v>
      </c>
      <c r="I38" s="40" t="s">
        <v>94</v>
      </c>
      <c r="M38" s="179"/>
    </row>
    <row r="39" spans="1:13" ht="189" customHeight="1">
      <c r="A39" s="416"/>
      <c r="B39" s="167">
        <v>0</v>
      </c>
      <c r="C39" s="31">
        <v>0</v>
      </c>
      <c r="D39" s="419" t="s">
        <v>206</v>
      </c>
      <c r="E39" s="420"/>
      <c r="F39" s="419" t="s">
        <v>207</v>
      </c>
      <c r="G39" s="420"/>
      <c r="H39" s="194" t="s">
        <v>208</v>
      </c>
      <c r="I39" s="30" t="s">
        <v>209</v>
      </c>
      <c r="M39" s="177"/>
    </row>
    <row r="40" spans="1:13" s="28" customFormat="1" ht="54" customHeight="1">
      <c r="A40" s="415" t="s">
        <v>210</v>
      </c>
      <c r="B40" s="39" t="s">
        <v>205</v>
      </c>
      <c r="C40" s="38" t="s">
        <v>87</v>
      </c>
      <c r="D40" s="392" t="s">
        <v>89</v>
      </c>
      <c r="E40" s="393"/>
      <c r="F40" s="392" t="s">
        <v>91</v>
      </c>
      <c r="G40" s="393"/>
      <c r="H40" s="38" t="s">
        <v>93</v>
      </c>
      <c r="I40" s="40" t="s">
        <v>94</v>
      </c>
    </row>
    <row r="41" spans="1:13" ht="409.15" customHeight="1">
      <c r="A41" s="416"/>
      <c r="B41" s="181">
        <v>0.05</v>
      </c>
      <c r="C41" s="31">
        <v>0.05</v>
      </c>
      <c r="D41" s="419" t="s">
        <v>211</v>
      </c>
      <c r="E41" s="420"/>
      <c r="F41" s="442" t="s">
        <v>212</v>
      </c>
      <c r="G41" s="443"/>
      <c r="H41" s="292" t="s">
        <v>208</v>
      </c>
      <c r="I41" s="30" t="s">
        <v>213</v>
      </c>
    </row>
    <row r="42" spans="1:13" s="28" customFormat="1" ht="64.5" customHeight="1">
      <c r="A42" s="415" t="s">
        <v>214</v>
      </c>
      <c r="B42" s="39" t="s">
        <v>205</v>
      </c>
      <c r="C42" s="38" t="s">
        <v>87</v>
      </c>
      <c r="D42" s="392" t="s">
        <v>89</v>
      </c>
      <c r="E42" s="393"/>
      <c r="F42" s="392" t="s">
        <v>91</v>
      </c>
      <c r="G42" s="393"/>
      <c r="H42" s="38" t="s">
        <v>93</v>
      </c>
      <c r="I42" s="40" t="s">
        <v>94</v>
      </c>
    </row>
    <row r="43" spans="1:13" ht="337.5" customHeight="1">
      <c r="A43" s="416"/>
      <c r="B43" s="180">
        <v>0.1</v>
      </c>
      <c r="C43" s="180">
        <v>0.1</v>
      </c>
      <c r="D43" s="437" t="s">
        <v>215</v>
      </c>
      <c r="E43" s="438"/>
      <c r="F43" s="425" t="s">
        <v>216</v>
      </c>
      <c r="G43" s="426"/>
      <c r="H43" s="333" t="s">
        <v>208</v>
      </c>
      <c r="I43" s="242" t="s">
        <v>217</v>
      </c>
    </row>
    <row r="44" spans="1:13" s="28" customFormat="1" ht="44.25" customHeight="1">
      <c r="A44" s="415" t="s">
        <v>218</v>
      </c>
      <c r="B44" s="39" t="s">
        <v>205</v>
      </c>
      <c r="C44" s="39" t="s">
        <v>87</v>
      </c>
      <c r="D44" s="392" t="s">
        <v>89</v>
      </c>
      <c r="E44" s="393"/>
      <c r="F44" s="392" t="s">
        <v>91</v>
      </c>
      <c r="G44" s="393"/>
      <c r="H44" s="38" t="s">
        <v>93</v>
      </c>
      <c r="I44" s="38" t="s">
        <v>94</v>
      </c>
    </row>
    <row r="45" spans="1:13" ht="336" customHeight="1">
      <c r="A45" s="416"/>
      <c r="B45" s="180">
        <v>0.1</v>
      </c>
      <c r="C45" s="345">
        <v>0.1</v>
      </c>
      <c r="D45" s="419" t="s">
        <v>219</v>
      </c>
      <c r="E45" s="420"/>
      <c r="F45" s="425" t="s">
        <v>220</v>
      </c>
      <c r="G45" s="426"/>
      <c r="H45" s="194" t="s">
        <v>208</v>
      </c>
      <c r="I45" s="346" t="s">
        <v>221</v>
      </c>
    </row>
    <row r="46" spans="1:13" s="28" customFormat="1" ht="47.25" customHeight="1">
      <c r="A46" s="415" t="s">
        <v>222</v>
      </c>
      <c r="B46" s="39" t="s">
        <v>205</v>
      </c>
      <c r="C46" s="38" t="s">
        <v>87</v>
      </c>
      <c r="D46" s="392" t="s">
        <v>89</v>
      </c>
      <c r="E46" s="393"/>
      <c r="F46" s="392" t="s">
        <v>91</v>
      </c>
      <c r="G46" s="393"/>
      <c r="H46" s="38" t="s">
        <v>93</v>
      </c>
      <c r="I46" s="40" t="s">
        <v>94</v>
      </c>
    </row>
    <row r="47" spans="1:13" ht="315" customHeight="1">
      <c r="A47" s="416"/>
      <c r="B47" s="345">
        <v>0.1</v>
      </c>
      <c r="C47" s="345">
        <v>0.1</v>
      </c>
      <c r="D47" s="427" t="s">
        <v>223</v>
      </c>
      <c r="E47" s="428"/>
      <c r="F47" s="421" t="s">
        <v>224</v>
      </c>
      <c r="G47" s="422"/>
      <c r="H47" s="194" t="s">
        <v>225</v>
      </c>
      <c r="I47" s="292" t="s">
        <v>226</v>
      </c>
    </row>
    <row r="48" spans="1:13" s="28" customFormat="1" ht="74.25" customHeight="1">
      <c r="A48" s="415" t="s">
        <v>227</v>
      </c>
      <c r="B48" s="39" t="s">
        <v>205</v>
      </c>
      <c r="C48" s="38" t="s">
        <v>87</v>
      </c>
      <c r="D48" s="392" t="s">
        <v>89</v>
      </c>
      <c r="E48" s="393"/>
      <c r="F48" s="392" t="s">
        <v>91</v>
      </c>
      <c r="G48" s="393"/>
      <c r="H48" s="38" t="s">
        <v>93</v>
      </c>
      <c r="I48" s="40" t="s">
        <v>94</v>
      </c>
    </row>
    <row r="49" spans="1:10" ht="210.75" customHeight="1">
      <c r="A49" s="416"/>
      <c r="B49" s="180">
        <v>0.1</v>
      </c>
      <c r="C49" s="180">
        <v>0.1</v>
      </c>
      <c r="D49" s="423" t="s">
        <v>228</v>
      </c>
      <c r="E49" s="424"/>
      <c r="F49" s="421" t="s">
        <v>229</v>
      </c>
      <c r="G49" s="422"/>
      <c r="H49" s="360" t="s">
        <v>225</v>
      </c>
      <c r="I49" s="360" t="s">
        <v>230</v>
      </c>
      <c r="J49" s="270"/>
    </row>
    <row r="50" spans="1:10" ht="34.9" customHeight="1">
      <c r="A50" s="415" t="s">
        <v>231</v>
      </c>
      <c r="B50" s="37" t="s">
        <v>205</v>
      </c>
      <c r="C50" s="36" t="s">
        <v>87</v>
      </c>
      <c r="D50" s="392" t="s">
        <v>89</v>
      </c>
      <c r="E50" s="393"/>
      <c r="F50" s="392" t="s">
        <v>91</v>
      </c>
      <c r="G50" s="393"/>
      <c r="H50" s="38" t="s">
        <v>93</v>
      </c>
      <c r="I50" s="40" t="s">
        <v>94</v>
      </c>
    </row>
    <row r="51" spans="1:10" ht="17.45" thickBot="1">
      <c r="A51" s="416"/>
      <c r="B51" s="180">
        <v>0.1</v>
      </c>
      <c r="C51" s="180"/>
      <c r="D51" s="394"/>
      <c r="E51" s="395"/>
      <c r="F51" s="513"/>
      <c r="G51" s="514"/>
      <c r="H51" s="194"/>
      <c r="I51" s="234"/>
    </row>
    <row r="52" spans="1:10" ht="34.9" customHeight="1" thickBot="1">
      <c r="A52" s="415" t="s">
        <v>232</v>
      </c>
      <c r="B52" s="37" t="s">
        <v>205</v>
      </c>
      <c r="C52" s="36" t="s">
        <v>87</v>
      </c>
      <c r="D52" s="392" t="s">
        <v>89</v>
      </c>
      <c r="E52" s="393"/>
      <c r="F52" s="392" t="s">
        <v>91</v>
      </c>
      <c r="G52" s="393"/>
      <c r="H52" s="38" t="s">
        <v>93</v>
      </c>
      <c r="I52" s="40" t="s">
        <v>94</v>
      </c>
    </row>
    <row r="53" spans="1:10" ht="17.45" thickBot="1">
      <c r="A53" s="416"/>
      <c r="B53" s="180">
        <v>0.1</v>
      </c>
      <c r="C53" s="180"/>
      <c r="D53" s="394"/>
      <c r="E53" s="395"/>
      <c r="F53" s="394"/>
      <c r="G53" s="395"/>
      <c r="H53" s="194"/>
      <c r="I53" s="234"/>
    </row>
    <row r="54" spans="1:10" ht="34.9" customHeight="1" thickBot="1">
      <c r="A54" s="415" t="s">
        <v>233</v>
      </c>
      <c r="B54" s="37" t="s">
        <v>205</v>
      </c>
      <c r="C54" s="36" t="s">
        <v>87</v>
      </c>
      <c r="D54" s="392" t="s">
        <v>89</v>
      </c>
      <c r="E54" s="393"/>
      <c r="F54" s="392" t="s">
        <v>91</v>
      </c>
      <c r="G54" s="393"/>
      <c r="H54" s="38" t="s">
        <v>93</v>
      </c>
      <c r="I54" s="40" t="s">
        <v>94</v>
      </c>
    </row>
    <row r="55" spans="1:10" ht="17.45" thickBot="1">
      <c r="A55" s="416"/>
      <c r="B55" s="180">
        <v>0.1</v>
      </c>
      <c r="C55" s="180"/>
      <c r="D55" s="394"/>
      <c r="E55" s="395"/>
      <c r="F55" s="394"/>
      <c r="G55" s="395"/>
      <c r="H55" s="194"/>
      <c r="I55" s="242"/>
    </row>
    <row r="56" spans="1:10" ht="34.9" customHeight="1" thickBot="1">
      <c r="A56" s="415" t="s">
        <v>234</v>
      </c>
      <c r="B56" s="37" t="s">
        <v>205</v>
      </c>
      <c r="C56" s="36" t="s">
        <v>87</v>
      </c>
      <c r="D56" s="392" t="s">
        <v>89</v>
      </c>
      <c r="E56" s="393"/>
      <c r="F56" s="392" t="s">
        <v>91</v>
      </c>
      <c r="G56" s="393"/>
      <c r="H56" s="38" t="s">
        <v>93</v>
      </c>
      <c r="I56" s="40" t="s">
        <v>94</v>
      </c>
    </row>
    <row r="57" spans="1:10" ht="17.45" thickBot="1">
      <c r="A57" s="416"/>
      <c r="B57" s="180">
        <v>0.1</v>
      </c>
      <c r="C57" s="180"/>
      <c r="D57" s="394"/>
      <c r="E57" s="395"/>
      <c r="F57" s="394"/>
      <c r="G57" s="395"/>
      <c r="H57" s="194"/>
      <c r="I57" s="194"/>
    </row>
    <row r="58" spans="1:10" ht="34.9" customHeight="1" thickBot="1">
      <c r="A58" s="415" t="s">
        <v>235</v>
      </c>
      <c r="B58" s="37" t="s">
        <v>205</v>
      </c>
      <c r="C58" s="36" t="s">
        <v>87</v>
      </c>
      <c r="D58" s="392" t="s">
        <v>89</v>
      </c>
      <c r="E58" s="393"/>
      <c r="F58" s="392" t="s">
        <v>91</v>
      </c>
      <c r="G58" s="393"/>
      <c r="H58" s="38" t="s">
        <v>93</v>
      </c>
      <c r="I58" s="40" t="s">
        <v>94</v>
      </c>
    </row>
    <row r="59" spans="1:10" ht="17.45" thickBot="1">
      <c r="A59" s="416"/>
      <c r="B59" s="180">
        <v>0.1</v>
      </c>
      <c r="C59" s="180"/>
      <c r="D59" s="394"/>
      <c r="E59" s="395"/>
      <c r="F59" s="398"/>
      <c r="G59" s="399"/>
      <c r="H59" s="194"/>
      <c r="I59" s="194"/>
    </row>
    <row r="60" spans="1:10" ht="34.9" customHeight="1" thickBot="1">
      <c r="A60" s="415" t="s">
        <v>236</v>
      </c>
      <c r="B60" s="37" t="s">
        <v>205</v>
      </c>
      <c r="C60" s="36" t="s">
        <v>87</v>
      </c>
      <c r="D60" s="392" t="s">
        <v>89</v>
      </c>
      <c r="E60" s="393"/>
      <c r="F60" s="392" t="s">
        <v>91</v>
      </c>
      <c r="G60" s="393"/>
      <c r="H60" s="38" t="s">
        <v>93</v>
      </c>
      <c r="I60" s="40" t="s">
        <v>94</v>
      </c>
    </row>
    <row r="61" spans="1:10" ht="17.45" thickBot="1">
      <c r="A61" s="416"/>
      <c r="B61" s="181">
        <v>0.05</v>
      </c>
      <c r="C61" s="32"/>
      <c r="D61" s="417"/>
      <c r="E61" s="418"/>
      <c r="F61" s="396"/>
      <c r="G61" s="397"/>
      <c r="H61" s="194"/>
      <c r="I61" s="194"/>
    </row>
    <row r="62" spans="1:10">
      <c r="B62" s="171">
        <f>+B47+B43+B41+B45+B49+B51+B53+B55+B57+B59+B61+B39</f>
        <v>0.99999999999999989</v>
      </c>
      <c r="C62" s="171">
        <f>+C47+C43+C41+C45+C49+C51+C53+C55+C57+C59+C61</f>
        <v>0.44999999999999996</v>
      </c>
    </row>
    <row r="64" spans="1:10" s="27" customFormat="1">
      <c r="A64" s="1"/>
      <c r="B64" s="1"/>
      <c r="C64" s="1"/>
      <c r="D64" s="1"/>
      <c r="E64" s="1"/>
      <c r="F64" s="1"/>
      <c r="G64" s="1"/>
      <c r="H64" s="1"/>
      <c r="I64" s="1"/>
    </row>
    <row r="65" spans="1:9" ht="34.5" customHeight="1">
      <c r="A65" s="508" t="s">
        <v>57</v>
      </c>
      <c r="B65" s="508"/>
      <c r="C65" s="508"/>
      <c r="D65" s="508"/>
      <c r="E65" s="508"/>
      <c r="F65" s="508"/>
      <c r="G65" s="508"/>
      <c r="H65" s="508"/>
      <c r="I65" s="508"/>
    </row>
    <row r="66" spans="1:9" ht="84.4" customHeight="1">
      <c r="A66" s="41" t="s">
        <v>58</v>
      </c>
      <c r="B66" s="410" t="s">
        <v>237</v>
      </c>
      <c r="C66" s="411"/>
      <c r="D66" s="410" t="s">
        <v>238</v>
      </c>
      <c r="E66" s="411"/>
      <c r="F66" s="509" t="s">
        <v>239</v>
      </c>
      <c r="G66" s="510"/>
      <c r="H66" s="509" t="s">
        <v>240</v>
      </c>
      <c r="I66" s="510"/>
    </row>
    <row r="67" spans="1:9" ht="33.6">
      <c r="A67" s="41" t="s">
        <v>241</v>
      </c>
      <c r="B67" s="511">
        <v>0.09</v>
      </c>
      <c r="C67" s="512"/>
      <c r="D67" s="511">
        <v>0.08</v>
      </c>
      <c r="E67" s="512"/>
      <c r="F67" s="511">
        <v>0.08</v>
      </c>
      <c r="G67" s="512"/>
      <c r="H67" s="511">
        <v>0.05</v>
      </c>
      <c r="I67" s="512"/>
    </row>
    <row r="68" spans="1:9" ht="30" customHeight="1">
      <c r="A68" s="506" t="s">
        <v>170</v>
      </c>
      <c r="B68" s="74" t="s">
        <v>85</v>
      </c>
      <c r="C68" s="74" t="s">
        <v>87</v>
      </c>
      <c r="D68" s="74" t="s">
        <v>85</v>
      </c>
      <c r="E68" s="74" t="s">
        <v>87</v>
      </c>
      <c r="F68" s="74" t="s">
        <v>85</v>
      </c>
      <c r="G68" s="74" t="s">
        <v>87</v>
      </c>
      <c r="H68" s="74" t="s">
        <v>85</v>
      </c>
      <c r="I68" s="74" t="s">
        <v>87</v>
      </c>
    </row>
    <row r="69" spans="1:9" ht="30" customHeight="1">
      <c r="A69" s="507"/>
      <c r="B69" s="43">
        <v>0.03</v>
      </c>
      <c r="C69" s="43">
        <v>0.03</v>
      </c>
      <c r="D69" s="43">
        <v>0.03</v>
      </c>
      <c r="E69" s="43">
        <v>0.03</v>
      </c>
      <c r="F69" s="43">
        <v>0.08</v>
      </c>
      <c r="G69" s="43">
        <v>0.08</v>
      </c>
      <c r="H69" s="289">
        <v>0.05</v>
      </c>
      <c r="I69" s="43">
        <v>0.05</v>
      </c>
    </row>
    <row r="70" spans="1:9" ht="222" customHeight="1">
      <c r="A70" s="41" t="s">
        <v>242</v>
      </c>
      <c r="B70" s="449" t="s">
        <v>243</v>
      </c>
      <c r="C70" s="450"/>
      <c r="D70" s="449" t="s">
        <v>244</v>
      </c>
      <c r="E70" s="450"/>
      <c r="F70" s="458" t="s">
        <v>245</v>
      </c>
      <c r="G70" s="450"/>
      <c r="H70" s="449" t="s">
        <v>246</v>
      </c>
      <c r="I70" s="450"/>
    </row>
    <row r="71" spans="1:9" ht="211.15" customHeight="1">
      <c r="A71" s="41" t="s">
        <v>247</v>
      </c>
      <c r="B71" s="449" t="s">
        <v>248</v>
      </c>
      <c r="C71" s="450"/>
      <c r="D71" s="449" t="s">
        <v>249</v>
      </c>
      <c r="E71" s="450"/>
      <c r="F71" s="449" t="s">
        <v>250</v>
      </c>
      <c r="G71" s="450"/>
      <c r="H71" s="458" t="s">
        <v>251</v>
      </c>
      <c r="I71" s="450"/>
    </row>
    <row r="72" spans="1:9" ht="30.75" customHeight="1">
      <c r="A72" s="506" t="s">
        <v>171</v>
      </c>
      <c r="B72" s="74" t="s">
        <v>85</v>
      </c>
      <c r="C72" s="74" t="s">
        <v>87</v>
      </c>
      <c r="D72" s="74" t="s">
        <v>85</v>
      </c>
      <c r="E72" s="74" t="s">
        <v>87</v>
      </c>
      <c r="F72" s="74" t="s">
        <v>85</v>
      </c>
      <c r="G72" s="74" t="s">
        <v>87</v>
      </c>
      <c r="H72" s="74" t="s">
        <v>85</v>
      </c>
      <c r="I72" s="74" t="s">
        <v>87</v>
      </c>
    </row>
    <row r="73" spans="1:9" ht="30.75" customHeight="1">
      <c r="A73" s="507"/>
      <c r="B73" s="43">
        <v>0.06</v>
      </c>
      <c r="C73" s="43">
        <v>0.06</v>
      </c>
      <c r="D73" s="43">
        <v>0.05</v>
      </c>
      <c r="E73" s="43">
        <v>0.05</v>
      </c>
      <c r="F73" s="43">
        <v>0.08</v>
      </c>
      <c r="G73" s="44">
        <v>0.08</v>
      </c>
      <c r="H73" s="289">
        <v>0.06</v>
      </c>
      <c r="I73" s="44">
        <v>0.06</v>
      </c>
    </row>
    <row r="74" spans="1:9" ht="408.75" customHeight="1">
      <c r="A74" s="41" t="s">
        <v>242</v>
      </c>
      <c r="B74" s="384" t="s">
        <v>252</v>
      </c>
      <c r="C74" s="455"/>
      <c r="D74" s="456" t="s">
        <v>253</v>
      </c>
      <c r="E74" s="457"/>
      <c r="F74" s="451" t="s">
        <v>254</v>
      </c>
      <c r="G74" s="452"/>
      <c r="H74" s="453" t="s">
        <v>255</v>
      </c>
      <c r="I74" s="454"/>
    </row>
    <row r="75" spans="1:9" ht="189" customHeight="1">
      <c r="A75" s="41" t="s">
        <v>247</v>
      </c>
      <c r="B75" s="401" t="s">
        <v>256</v>
      </c>
      <c r="C75" s="402"/>
      <c r="D75" s="403" t="s">
        <v>257</v>
      </c>
      <c r="E75" s="404"/>
      <c r="F75" s="403" t="s">
        <v>258</v>
      </c>
      <c r="G75" s="404"/>
      <c r="H75" s="403" t="s">
        <v>259</v>
      </c>
      <c r="I75" s="404"/>
    </row>
    <row r="76" spans="1:9" ht="30.75" customHeight="1">
      <c r="A76" s="506" t="s">
        <v>172</v>
      </c>
      <c r="B76" s="74" t="s">
        <v>85</v>
      </c>
      <c r="C76" s="74" t="s">
        <v>87</v>
      </c>
      <c r="D76" s="74" t="s">
        <v>85</v>
      </c>
      <c r="E76" s="74" t="s">
        <v>87</v>
      </c>
      <c r="F76" s="74" t="s">
        <v>85</v>
      </c>
      <c r="G76" s="74" t="s">
        <v>87</v>
      </c>
      <c r="H76" s="74" t="s">
        <v>85</v>
      </c>
      <c r="I76" s="74" t="s">
        <v>87</v>
      </c>
    </row>
    <row r="77" spans="1:9" ht="30.75" customHeight="1">
      <c r="A77" s="507"/>
      <c r="B77" s="43">
        <v>0.09</v>
      </c>
      <c r="C77" s="43">
        <v>0.09</v>
      </c>
      <c r="D77" s="43">
        <v>0.09</v>
      </c>
      <c r="E77" s="43">
        <v>0.09</v>
      </c>
      <c r="F77" s="43">
        <v>0.08</v>
      </c>
      <c r="G77" s="44">
        <v>0.08</v>
      </c>
      <c r="H77" s="47">
        <v>0.08</v>
      </c>
      <c r="I77" s="337">
        <v>0.08</v>
      </c>
    </row>
    <row r="78" spans="1:9" ht="409.5" customHeight="1">
      <c r="A78" s="41" t="s">
        <v>242</v>
      </c>
      <c r="B78" s="405" t="s">
        <v>260</v>
      </c>
      <c r="C78" s="385"/>
      <c r="D78" s="406" t="s">
        <v>261</v>
      </c>
      <c r="E78" s="407"/>
      <c r="F78" s="405" t="s">
        <v>262</v>
      </c>
      <c r="G78" s="385"/>
      <c r="H78" s="405" t="s">
        <v>263</v>
      </c>
      <c r="I78" s="385"/>
    </row>
    <row r="79" spans="1:9" ht="171" customHeight="1">
      <c r="A79" s="41" t="s">
        <v>247</v>
      </c>
      <c r="B79" s="445" t="s">
        <v>264</v>
      </c>
      <c r="C79" s="446"/>
      <c r="D79" s="447" t="s">
        <v>265</v>
      </c>
      <c r="E79" s="448"/>
      <c r="F79" s="445" t="s">
        <v>266</v>
      </c>
      <c r="G79" s="446"/>
      <c r="H79" s="382" t="s">
        <v>267</v>
      </c>
      <c r="I79" s="383"/>
    </row>
    <row r="80" spans="1:9" ht="30.75" customHeight="1">
      <c r="A80" s="506" t="s">
        <v>173</v>
      </c>
      <c r="B80" s="74" t="s">
        <v>85</v>
      </c>
      <c r="C80" s="74" t="s">
        <v>87</v>
      </c>
      <c r="D80" s="74" t="s">
        <v>85</v>
      </c>
      <c r="E80" s="74" t="s">
        <v>87</v>
      </c>
      <c r="F80" s="74" t="s">
        <v>85</v>
      </c>
      <c r="G80" s="74" t="s">
        <v>87</v>
      </c>
      <c r="H80" s="74" t="s">
        <v>85</v>
      </c>
      <c r="I80" s="74" t="s">
        <v>87</v>
      </c>
    </row>
    <row r="81" spans="1:9" ht="30.75" customHeight="1">
      <c r="A81" s="507"/>
      <c r="B81" s="43">
        <v>0.09</v>
      </c>
      <c r="C81" s="43">
        <v>0.09</v>
      </c>
      <c r="D81" s="43">
        <v>9.4E-2</v>
      </c>
      <c r="E81" s="43">
        <v>0.09</v>
      </c>
      <c r="F81" s="43">
        <v>0.08</v>
      </c>
      <c r="G81" s="44">
        <v>0.08</v>
      </c>
      <c r="H81" s="289">
        <v>0.08</v>
      </c>
      <c r="I81" s="289">
        <v>0.08</v>
      </c>
    </row>
    <row r="82" spans="1:9" ht="373.5" customHeight="1">
      <c r="A82" s="41" t="s">
        <v>242</v>
      </c>
      <c r="B82" s="384" t="s">
        <v>268</v>
      </c>
      <c r="C82" s="385"/>
      <c r="D82" s="386" t="s">
        <v>269</v>
      </c>
      <c r="E82" s="387"/>
      <c r="F82" s="384" t="s">
        <v>270</v>
      </c>
      <c r="G82" s="388"/>
      <c r="H82" s="389" t="s">
        <v>271</v>
      </c>
      <c r="I82" s="390"/>
    </row>
    <row r="83" spans="1:9" ht="148.5" customHeight="1">
      <c r="A83" s="41" t="s">
        <v>247</v>
      </c>
      <c r="B83" s="527" t="s">
        <v>272</v>
      </c>
      <c r="C83" s="528"/>
      <c r="D83" s="527" t="s">
        <v>273</v>
      </c>
      <c r="E83" s="528"/>
      <c r="F83" s="500" t="s">
        <v>274</v>
      </c>
      <c r="G83" s="501"/>
      <c r="H83" s="500" t="s">
        <v>275</v>
      </c>
      <c r="I83" s="501"/>
    </row>
    <row r="84" spans="1:9" ht="30" customHeight="1">
      <c r="A84" s="506" t="s">
        <v>175</v>
      </c>
      <c r="B84" s="74" t="s">
        <v>85</v>
      </c>
      <c r="C84" s="74" t="s">
        <v>87</v>
      </c>
      <c r="D84" s="74" t="s">
        <v>85</v>
      </c>
      <c r="E84" s="74" t="s">
        <v>87</v>
      </c>
      <c r="F84" s="74" t="s">
        <v>85</v>
      </c>
      <c r="G84" s="74" t="s">
        <v>87</v>
      </c>
      <c r="H84" s="347" t="s">
        <v>85</v>
      </c>
      <c r="I84" s="347" t="s">
        <v>87</v>
      </c>
    </row>
    <row r="85" spans="1:9" ht="30" customHeight="1">
      <c r="A85" s="507"/>
      <c r="B85" s="43">
        <v>0.09</v>
      </c>
      <c r="C85" s="43">
        <v>0.09</v>
      </c>
      <c r="D85" s="43">
        <v>9.4E-2</v>
      </c>
      <c r="E85" s="43">
        <v>0.09</v>
      </c>
      <c r="F85" s="43">
        <v>0.08</v>
      </c>
      <c r="G85" s="43">
        <v>0.08</v>
      </c>
      <c r="H85" s="348">
        <v>0.08</v>
      </c>
      <c r="I85" s="349">
        <v>0.08</v>
      </c>
    </row>
    <row r="86" spans="1:9" ht="224.25" customHeight="1">
      <c r="A86" s="41" t="s">
        <v>242</v>
      </c>
      <c r="B86" s="502" t="s">
        <v>276</v>
      </c>
      <c r="C86" s="413"/>
      <c r="D86" s="412" t="s">
        <v>277</v>
      </c>
      <c r="E86" s="413"/>
      <c r="F86" s="414" t="s">
        <v>278</v>
      </c>
      <c r="G86" s="413"/>
      <c r="H86" s="414" t="s">
        <v>279</v>
      </c>
      <c r="I86" s="413"/>
    </row>
    <row r="87" spans="1:9" ht="159.75" customHeight="1">
      <c r="A87" s="41" t="s">
        <v>247</v>
      </c>
      <c r="B87" s="519" t="s">
        <v>280</v>
      </c>
      <c r="C87" s="520"/>
      <c r="D87" s="521" t="s">
        <v>281</v>
      </c>
      <c r="E87" s="520"/>
      <c r="F87" s="521" t="s">
        <v>282</v>
      </c>
      <c r="G87" s="520"/>
      <c r="H87" s="522" t="s">
        <v>283</v>
      </c>
      <c r="I87" s="523"/>
    </row>
    <row r="88" spans="1:9" ht="29.25" customHeight="1">
      <c r="A88" s="506" t="s">
        <v>176</v>
      </c>
      <c r="B88" s="74" t="s">
        <v>85</v>
      </c>
      <c r="C88" s="74" t="s">
        <v>87</v>
      </c>
      <c r="D88" s="74" t="s">
        <v>85</v>
      </c>
      <c r="E88" s="74" t="s">
        <v>87</v>
      </c>
      <c r="F88" s="74" t="s">
        <v>85</v>
      </c>
      <c r="G88" s="74" t="s">
        <v>87</v>
      </c>
      <c r="H88" s="74" t="s">
        <v>85</v>
      </c>
      <c r="I88" s="74" t="s">
        <v>87</v>
      </c>
    </row>
    <row r="89" spans="1:9" ht="29.25" customHeight="1">
      <c r="A89" s="507"/>
      <c r="B89" s="43">
        <v>0.09</v>
      </c>
      <c r="C89" s="43">
        <v>0.09</v>
      </c>
      <c r="D89" s="43">
        <v>9.4E-2</v>
      </c>
      <c r="E89" s="43">
        <v>0.09</v>
      </c>
      <c r="F89" s="43">
        <v>0.08</v>
      </c>
      <c r="G89" s="43">
        <v>0.08</v>
      </c>
      <c r="H89" s="47">
        <v>0.08</v>
      </c>
      <c r="I89" s="44">
        <v>0.08</v>
      </c>
    </row>
    <row r="90" spans="1:9" ht="408" customHeight="1">
      <c r="A90" s="41" t="s">
        <v>242</v>
      </c>
      <c r="B90" s="502" t="s">
        <v>284</v>
      </c>
      <c r="C90" s="413"/>
      <c r="D90" s="524" t="s">
        <v>285</v>
      </c>
      <c r="E90" s="525"/>
      <c r="F90" s="405" t="s">
        <v>286</v>
      </c>
      <c r="G90" s="526"/>
      <c r="H90" s="414" t="s">
        <v>287</v>
      </c>
      <c r="I90" s="413"/>
    </row>
    <row r="91" spans="1:9" ht="175.5" customHeight="1">
      <c r="A91" s="41" t="s">
        <v>247</v>
      </c>
      <c r="B91" s="515" t="s">
        <v>288</v>
      </c>
      <c r="C91" s="516"/>
      <c r="D91" s="515" t="s">
        <v>289</v>
      </c>
      <c r="E91" s="517"/>
      <c r="F91" s="515" t="s">
        <v>290</v>
      </c>
      <c r="G91" s="518"/>
      <c r="H91" s="515" t="s">
        <v>291</v>
      </c>
      <c r="I91" s="517"/>
    </row>
    <row r="92" spans="1:9" ht="25.15" hidden="1" customHeight="1">
      <c r="A92" s="506" t="s">
        <v>178</v>
      </c>
      <c r="B92" s="74" t="s">
        <v>85</v>
      </c>
      <c r="C92" s="74" t="s">
        <v>87</v>
      </c>
      <c r="D92" s="74" t="s">
        <v>85</v>
      </c>
      <c r="E92" s="74" t="s">
        <v>87</v>
      </c>
      <c r="F92" s="74" t="s">
        <v>85</v>
      </c>
      <c r="G92" s="74" t="s">
        <v>87</v>
      </c>
      <c r="H92" s="74" t="s">
        <v>85</v>
      </c>
      <c r="I92" s="74" t="s">
        <v>87</v>
      </c>
    </row>
    <row r="93" spans="1:9" ht="25.15" hidden="1" customHeight="1">
      <c r="A93" s="507"/>
      <c r="B93" s="43">
        <v>0.09</v>
      </c>
      <c r="C93" s="45"/>
      <c r="D93" s="43">
        <v>9.4E-2</v>
      </c>
      <c r="E93" s="43"/>
      <c r="F93" s="43">
        <v>0.08</v>
      </c>
      <c r="G93" s="44"/>
      <c r="H93" s="47">
        <v>0.08</v>
      </c>
      <c r="I93" s="44"/>
    </row>
    <row r="94" spans="1:9" ht="33.6" hidden="1">
      <c r="A94" s="41" t="s">
        <v>242</v>
      </c>
      <c r="B94" s="366"/>
      <c r="C94" s="367"/>
      <c r="D94" s="378"/>
      <c r="E94" s="379"/>
      <c r="F94" s="380"/>
      <c r="G94" s="381"/>
      <c r="H94" s="362"/>
      <c r="I94" s="362"/>
    </row>
    <row r="95" spans="1:9" ht="16.899999999999999" hidden="1">
      <c r="A95" s="41" t="s">
        <v>247</v>
      </c>
      <c r="B95" s="363"/>
      <c r="C95" s="364"/>
      <c r="D95" s="378"/>
      <c r="E95" s="379"/>
      <c r="F95" s="378"/>
      <c r="G95" s="379"/>
      <c r="H95" s="365"/>
      <c r="I95" s="364"/>
    </row>
    <row r="96" spans="1:9" ht="25.15" hidden="1" customHeight="1">
      <c r="A96" s="506" t="s">
        <v>179</v>
      </c>
      <c r="B96" s="74" t="s">
        <v>85</v>
      </c>
      <c r="C96" s="74" t="s">
        <v>87</v>
      </c>
      <c r="D96" s="74" t="s">
        <v>85</v>
      </c>
      <c r="E96" s="74" t="s">
        <v>87</v>
      </c>
      <c r="F96" s="74" t="s">
        <v>85</v>
      </c>
      <c r="G96" s="74" t="s">
        <v>87</v>
      </c>
      <c r="H96" s="74" t="s">
        <v>85</v>
      </c>
      <c r="I96" s="74" t="s">
        <v>87</v>
      </c>
    </row>
    <row r="97" spans="1:9" ht="25.15" hidden="1" customHeight="1">
      <c r="A97" s="507"/>
      <c r="B97" s="43">
        <v>0.09</v>
      </c>
      <c r="C97" s="43"/>
      <c r="D97" s="43">
        <v>9.4E-2</v>
      </c>
      <c r="E97" s="43"/>
      <c r="F97" s="43">
        <v>0.08</v>
      </c>
      <c r="G97" s="43"/>
      <c r="H97" s="47">
        <v>0.09</v>
      </c>
      <c r="I97" s="44"/>
    </row>
    <row r="98" spans="1:9" ht="33.6" hidden="1">
      <c r="A98" s="41" t="s">
        <v>242</v>
      </c>
      <c r="B98" s="366"/>
      <c r="C98" s="367"/>
      <c r="D98" s="366"/>
      <c r="E98" s="367"/>
      <c r="F98" s="408"/>
      <c r="G98" s="409"/>
      <c r="H98" s="362"/>
      <c r="I98" s="362"/>
    </row>
    <row r="99" spans="1:9" ht="16.899999999999999" hidden="1">
      <c r="A99" s="41" t="s">
        <v>247</v>
      </c>
      <c r="B99" s="363"/>
      <c r="C99" s="364"/>
      <c r="D99" s="363"/>
      <c r="E99" s="364"/>
      <c r="F99" s="366"/>
      <c r="G99" s="391"/>
      <c r="H99" s="365"/>
      <c r="I99" s="364"/>
    </row>
    <row r="100" spans="1:9" ht="25.15" hidden="1" customHeight="1">
      <c r="A100" s="503" t="s">
        <v>181</v>
      </c>
      <c r="B100" s="74" t="s">
        <v>85</v>
      </c>
      <c r="C100" s="74" t="s">
        <v>87</v>
      </c>
      <c r="D100" s="74" t="s">
        <v>85</v>
      </c>
      <c r="E100" s="74" t="s">
        <v>87</v>
      </c>
      <c r="F100" s="74" t="s">
        <v>85</v>
      </c>
      <c r="G100" s="74" t="s">
        <v>87</v>
      </c>
      <c r="H100" s="74" t="s">
        <v>85</v>
      </c>
      <c r="I100" s="74" t="s">
        <v>87</v>
      </c>
    </row>
    <row r="101" spans="1:9" ht="25.15" hidden="1" customHeight="1">
      <c r="A101" s="504"/>
      <c r="B101" s="43">
        <v>0.09</v>
      </c>
      <c r="C101" s="43"/>
      <c r="D101" s="43">
        <v>9.4E-2</v>
      </c>
      <c r="E101" s="43"/>
      <c r="F101" s="43">
        <v>0.08</v>
      </c>
      <c r="G101" s="43"/>
      <c r="H101" s="47">
        <v>0.1</v>
      </c>
      <c r="I101" s="44"/>
    </row>
    <row r="102" spans="1:9" ht="33.6" hidden="1">
      <c r="A102" s="268" t="s">
        <v>242</v>
      </c>
      <c r="B102" s="366"/>
      <c r="C102" s="367"/>
      <c r="D102" s="378"/>
      <c r="E102" s="379"/>
      <c r="F102" s="370"/>
      <c r="G102" s="371"/>
      <c r="H102" s="362"/>
      <c r="I102" s="362"/>
    </row>
    <row r="103" spans="1:9" ht="16.899999999999999" hidden="1">
      <c r="A103" s="268" t="s">
        <v>247</v>
      </c>
      <c r="B103" s="363"/>
      <c r="C103" s="400"/>
      <c r="D103" s="372"/>
      <c r="E103" s="373"/>
      <c r="F103" s="366"/>
      <c r="G103" s="391"/>
      <c r="H103" s="365"/>
      <c r="I103" s="364"/>
    </row>
    <row r="104" spans="1:9" ht="25.15" hidden="1" customHeight="1">
      <c r="A104" s="503" t="s">
        <v>182</v>
      </c>
      <c r="B104" s="74" t="s">
        <v>85</v>
      </c>
      <c r="C104" s="74" t="s">
        <v>87</v>
      </c>
      <c r="D104" s="74" t="s">
        <v>85</v>
      </c>
      <c r="E104" s="74" t="s">
        <v>87</v>
      </c>
      <c r="F104" s="74" t="s">
        <v>85</v>
      </c>
      <c r="G104" s="74" t="s">
        <v>87</v>
      </c>
      <c r="H104" s="74" t="s">
        <v>85</v>
      </c>
      <c r="I104" s="74" t="s">
        <v>87</v>
      </c>
    </row>
    <row r="105" spans="1:9" ht="25.15" hidden="1" customHeight="1">
      <c r="A105" s="504"/>
      <c r="B105" s="43">
        <v>0.09</v>
      </c>
      <c r="C105" s="43"/>
      <c r="D105" s="43">
        <v>9.4E-2</v>
      </c>
      <c r="E105" s="43"/>
      <c r="F105" s="43">
        <v>0.08</v>
      </c>
      <c r="G105" s="43"/>
      <c r="H105" s="47">
        <v>0.1</v>
      </c>
      <c r="I105" s="44"/>
    </row>
    <row r="106" spans="1:9" ht="33.6" hidden="1">
      <c r="A106" s="268" t="s">
        <v>242</v>
      </c>
      <c r="B106" s="366"/>
      <c r="C106" s="367"/>
      <c r="D106" s="368"/>
      <c r="E106" s="369"/>
      <c r="F106" s="370"/>
      <c r="G106" s="371"/>
      <c r="H106" s="362"/>
      <c r="I106" s="362"/>
    </row>
    <row r="107" spans="1:9" ht="16.899999999999999" hidden="1">
      <c r="A107" s="268" t="s">
        <v>247</v>
      </c>
      <c r="B107" s="363"/>
      <c r="C107" s="364"/>
      <c r="D107" s="372"/>
      <c r="E107" s="373"/>
      <c r="F107" s="363"/>
      <c r="G107" s="364"/>
      <c r="H107" s="365"/>
      <c r="I107" s="364"/>
    </row>
    <row r="108" spans="1:9" ht="25.15" hidden="1" customHeight="1">
      <c r="A108" s="503" t="s">
        <v>183</v>
      </c>
      <c r="B108" s="74" t="s">
        <v>85</v>
      </c>
      <c r="C108" s="74" t="s">
        <v>87</v>
      </c>
      <c r="D108" s="74" t="s">
        <v>85</v>
      </c>
      <c r="E108" s="74" t="s">
        <v>87</v>
      </c>
      <c r="F108" s="74" t="s">
        <v>85</v>
      </c>
      <c r="G108" s="74" t="s">
        <v>87</v>
      </c>
      <c r="H108" s="74" t="s">
        <v>85</v>
      </c>
      <c r="I108" s="74" t="s">
        <v>87</v>
      </c>
    </row>
    <row r="109" spans="1:9" ht="25.15" hidden="1" customHeight="1">
      <c r="A109" s="504"/>
      <c r="B109" s="43">
        <v>0.1</v>
      </c>
      <c r="C109" s="45"/>
      <c r="D109" s="43">
        <v>9.4E-2</v>
      </c>
      <c r="E109" s="43"/>
      <c r="F109" s="43">
        <v>0.08</v>
      </c>
      <c r="G109" s="44"/>
      <c r="H109" s="47">
        <v>0.1</v>
      </c>
      <c r="I109" s="44"/>
    </row>
    <row r="110" spans="1:9" ht="33.6" hidden="1">
      <c r="A110" s="268" t="s">
        <v>242</v>
      </c>
      <c r="B110" s="374"/>
      <c r="C110" s="375"/>
      <c r="D110" s="366"/>
      <c r="E110" s="367"/>
      <c r="F110" s="366"/>
      <c r="G110" s="367"/>
      <c r="H110" s="362"/>
      <c r="I110" s="362"/>
    </row>
    <row r="111" spans="1:9" ht="16.899999999999999" hidden="1">
      <c r="A111" s="268" t="s">
        <v>247</v>
      </c>
      <c r="B111" s="363"/>
      <c r="C111" s="364"/>
      <c r="D111" s="376"/>
      <c r="E111" s="362"/>
      <c r="F111" s="363"/>
      <c r="G111" s="364"/>
      <c r="H111" s="365"/>
      <c r="I111" s="364"/>
    </row>
    <row r="112" spans="1:9" ht="25.15" hidden="1" customHeight="1">
      <c r="A112" s="503" t="s">
        <v>184</v>
      </c>
      <c r="B112" s="74" t="s">
        <v>85</v>
      </c>
      <c r="C112" s="74" t="s">
        <v>87</v>
      </c>
      <c r="D112" s="74" t="s">
        <v>85</v>
      </c>
      <c r="E112" s="74" t="s">
        <v>87</v>
      </c>
      <c r="F112" s="74" t="s">
        <v>85</v>
      </c>
      <c r="G112" s="74" t="s">
        <v>87</v>
      </c>
      <c r="H112" s="74" t="s">
        <v>85</v>
      </c>
      <c r="I112" s="74" t="s">
        <v>87</v>
      </c>
    </row>
    <row r="113" spans="1:9" ht="25.15" hidden="1" customHeight="1">
      <c r="A113" s="504"/>
      <c r="B113" s="43">
        <v>0.09</v>
      </c>
      <c r="C113" s="43"/>
      <c r="D113" s="43">
        <v>0.08</v>
      </c>
      <c r="E113" s="43"/>
      <c r="F113" s="43">
        <v>0.12</v>
      </c>
      <c r="G113" s="43"/>
      <c r="H113" s="47">
        <v>0.1</v>
      </c>
      <c r="I113" s="154"/>
    </row>
    <row r="114" spans="1:9" ht="33.6" hidden="1">
      <c r="A114" s="268" t="s">
        <v>242</v>
      </c>
      <c r="B114" s="374"/>
      <c r="C114" s="375"/>
      <c r="D114" s="374"/>
      <c r="E114" s="375"/>
      <c r="F114" s="374"/>
      <c r="G114" s="375"/>
      <c r="H114" s="377"/>
      <c r="I114" s="377"/>
    </row>
    <row r="115" spans="1:9" ht="16.899999999999999" hidden="1">
      <c r="A115" s="268" t="s">
        <v>247</v>
      </c>
      <c r="B115" s="363"/>
      <c r="C115" s="364"/>
      <c r="D115" s="363"/>
      <c r="E115" s="364"/>
      <c r="F115" s="363"/>
      <c r="G115" s="364"/>
      <c r="H115" s="365"/>
      <c r="I115" s="364"/>
    </row>
    <row r="116" spans="1:9" ht="16.899999999999999" hidden="1">
      <c r="A116" s="269" t="s">
        <v>292</v>
      </c>
      <c r="B116" s="46">
        <f>(B69+B73+B77+B81+B85+B89+B93+B97+B101+B105+B109+B113)</f>
        <v>0.99999999999999978</v>
      </c>
      <c r="C116" s="46">
        <f t="shared" ref="C116:I116" si="1">(C69+C73+C77+C81+C85+C89+C93+C97+C101+C105+C109+C113)</f>
        <v>0.44999999999999996</v>
      </c>
      <c r="D116" s="46">
        <f t="shared" si="1"/>
        <v>1.0019999999999998</v>
      </c>
      <c r="E116" s="46">
        <f t="shared" si="1"/>
        <v>0.43999999999999995</v>
      </c>
      <c r="F116" s="46">
        <f>(F69+F73+F77+F81+F85+F89+F93+F97+F101+F105+F109+F113)</f>
        <v>0.99999999999999989</v>
      </c>
      <c r="G116" s="46">
        <f>(G69+G73+G77+G81+G85+G89+G93+G97+G101+G105+G109+G113)</f>
        <v>0.48000000000000004</v>
      </c>
      <c r="H116" s="46">
        <f>(H69+H73+H77+H81+H85+H89+H93+H97+H101+H105+H109+H113)</f>
        <v>0.99999999999999989</v>
      </c>
      <c r="I116" s="46">
        <f t="shared" si="1"/>
        <v>0.43000000000000005</v>
      </c>
    </row>
    <row r="121" spans="1:9" ht="37.5" customHeight="1"/>
    <row r="122" spans="1:9" ht="19.5" customHeight="1"/>
    <row r="123" spans="1:9" ht="19.5" customHeight="1"/>
    <row r="124" spans="1:9" ht="34.5" customHeight="1"/>
    <row r="125" spans="1:9" ht="15" customHeight="1"/>
    <row r="126" spans="1:9" ht="15.75" customHeight="1"/>
  </sheetData>
  <mergeCells count="210">
    <mergeCell ref="B67:C67"/>
    <mergeCell ref="D67:E67"/>
    <mergeCell ref="F67:G67"/>
    <mergeCell ref="H67:I67"/>
    <mergeCell ref="A92:A93"/>
    <mergeCell ref="A96:A97"/>
    <mergeCell ref="A100:A101"/>
    <mergeCell ref="F51:G51"/>
    <mergeCell ref="B91:C91"/>
    <mergeCell ref="D91:E91"/>
    <mergeCell ref="F91:G91"/>
    <mergeCell ref="H91:I91"/>
    <mergeCell ref="B87:C87"/>
    <mergeCell ref="D87:E87"/>
    <mergeCell ref="F87:G87"/>
    <mergeCell ref="H87:I87"/>
    <mergeCell ref="B90:C90"/>
    <mergeCell ref="D90:E90"/>
    <mergeCell ref="F90:G90"/>
    <mergeCell ref="H90:I90"/>
    <mergeCell ref="B83:C83"/>
    <mergeCell ref="D83:E83"/>
    <mergeCell ref="F57:G57"/>
    <mergeCell ref="F55:G55"/>
    <mergeCell ref="F53:G53"/>
    <mergeCell ref="F83:G83"/>
    <mergeCell ref="H83:I83"/>
    <mergeCell ref="B86:C86"/>
    <mergeCell ref="A104:A105"/>
    <mergeCell ref="A108:A109"/>
    <mergeCell ref="A112:A113"/>
    <mergeCell ref="M8:O8"/>
    <mergeCell ref="M9:O9"/>
    <mergeCell ref="M10:O10"/>
    <mergeCell ref="A68:A69"/>
    <mergeCell ref="A72:A73"/>
    <mergeCell ref="A76:A77"/>
    <mergeCell ref="A80:A81"/>
    <mergeCell ref="A84:A85"/>
    <mergeCell ref="A88:A89"/>
    <mergeCell ref="A22:O22"/>
    <mergeCell ref="A65:I65"/>
    <mergeCell ref="F66:G66"/>
    <mergeCell ref="H66:I66"/>
    <mergeCell ref="B70:C70"/>
    <mergeCell ref="D70:E70"/>
    <mergeCell ref="F70:G70"/>
    <mergeCell ref="H70:I70"/>
    <mergeCell ref="M1:O1"/>
    <mergeCell ref="M2:O2"/>
    <mergeCell ref="M3:O3"/>
    <mergeCell ref="M4:O4"/>
    <mergeCell ref="B1:L1"/>
    <mergeCell ref="B2:L2"/>
    <mergeCell ref="B3:L3"/>
    <mergeCell ref="B4:L4"/>
    <mergeCell ref="A21:O21"/>
    <mergeCell ref="B12:O14"/>
    <mergeCell ref="B16:F16"/>
    <mergeCell ref="I16:O16"/>
    <mergeCell ref="K18:O18"/>
    <mergeCell ref="A1:A4"/>
    <mergeCell ref="J8:K10"/>
    <mergeCell ref="G16:H16"/>
    <mergeCell ref="G18:I18"/>
    <mergeCell ref="B18:E18"/>
    <mergeCell ref="A12:A14"/>
    <mergeCell ref="A8:A10"/>
    <mergeCell ref="B6:K6"/>
    <mergeCell ref="M6:O6"/>
    <mergeCell ref="H86:I86"/>
    <mergeCell ref="B79:C79"/>
    <mergeCell ref="D79:E79"/>
    <mergeCell ref="F79:G79"/>
    <mergeCell ref="B71:C71"/>
    <mergeCell ref="D71:E71"/>
    <mergeCell ref="F71:G71"/>
    <mergeCell ref="F74:G74"/>
    <mergeCell ref="H74:I74"/>
    <mergeCell ref="B74:C74"/>
    <mergeCell ref="D74:E74"/>
    <mergeCell ref="H75:I75"/>
    <mergeCell ref="H78:I78"/>
    <mergeCell ref="H71:I71"/>
    <mergeCell ref="F50:G50"/>
    <mergeCell ref="F52:G52"/>
    <mergeCell ref="A33:I33"/>
    <mergeCell ref="B34:I34"/>
    <mergeCell ref="B37:C37"/>
    <mergeCell ref="D38:E38"/>
    <mergeCell ref="D39:E39"/>
    <mergeCell ref="F38:G38"/>
    <mergeCell ref="D42:E42"/>
    <mergeCell ref="D41:E41"/>
    <mergeCell ref="D43:E43"/>
    <mergeCell ref="D37:I37"/>
    <mergeCell ref="F41:G41"/>
    <mergeCell ref="F42:G42"/>
    <mergeCell ref="F43:G43"/>
    <mergeCell ref="D40:E40"/>
    <mergeCell ref="F40:G40"/>
    <mergeCell ref="A42:A43"/>
    <mergeCell ref="A35:A36"/>
    <mergeCell ref="G35:G36"/>
    <mergeCell ref="H35:I36"/>
    <mergeCell ref="A44:A45"/>
    <mergeCell ref="A46:A47"/>
    <mergeCell ref="A48:A49"/>
    <mergeCell ref="F39:G39"/>
    <mergeCell ref="F46:G46"/>
    <mergeCell ref="F47:G47"/>
    <mergeCell ref="F49:G49"/>
    <mergeCell ref="F48:G48"/>
    <mergeCell ref="D49:E49"/>
    <mergeCell ref="A38:A39"/>
    <mergeCell ref="A40:A41"/>
    <mergeCell ref="D45:E45"/>
    <mergeCell ref="F44:G44"/>
    <mergeCell ref="F45:G45"/>
    <mergeCell ref="D44:E44"/>
    <mergeCell ref="D46:E46"/>
    <mergeCell ref="D48:E48"/>
    <mergeCell ref="D47:E47"/>
    <mergeCell ref="A50:A51"/>
    <mergeCell ref="A52:A53"/>
    <mergeCell ref="A54:A55"/>
    <mergeCell ref="A56:A57"/>
    <mergeCell ref="A58:A59"/>
    <mergeCell ref="A60:A61"/>
    <mergeCell ref="D50:E50"/>
    <mergeCell ref="D57:E57"/>
    <mergeCell ref="D59:E59"/>
    <mergeCell ref="D61:E61"/>
    <mergeCell ref="D58:E58"/>
    <mergeCell ref="D52:E52"/>
    <mergeCell ref="D54:E54"/>
    <mergeCell ref="D60:E60"/>
    <mergeCell ref="D53:E53"/>
    <mergeCell ref="D98:E98"/>
    <mergeCell ref="F54:G54"/>
    <mergeCell ref="D56:E56"/>
    <mergeCell ref="F56:G56"/>
    <mergeCell ref="D51:E51"/>
    <mergeCell ref="D55:E55"/>
    <mergeCell ref="F61:G61"/>
    <mergeCell ref="F59:G59"/>
    <mergeCell ref="B103:C103"/>
    <mergeCell ref="D103:E103"/>
    <mergeCell ref="F103:G103"/>
    <mergeCell ref="B75:C75"/>
    <mergeCell ref="D75:E75"/>
    <mergeCell ref="F75:G75"/>
    <mergeCell ref="B78:C78"/>
    <mergeCell ref="D78:E78"/>
    <mergeCell ref="F78:G78"/>
    <mergeCell ref="F98:G98"/>
    <mergeCell ref="B66:C66"/>
    <mergeCell ref="D66:E66"/>
    <mergeCell ref="F58:G58"/>
    <mergeCell ref="F60:G60"/>
    <mergeCell ref="D86:E86"/>
    <mergeCell ref="F86:G86"/>
    <mergeCell ref="H114:I114"/>
    <mergeCell ref="H103:I103"/>
    <mergeCell ref="B94:C94"/>
    <mergeCell ref="D94:E94"/>
    <mergeCell ref="F94:G94"/>
    <mergeCell ref="H79:I79"/>
    <mergeCell ref="B82:C82"/>
    <mergeCell ref="D82:E82"/>
    <mergeCell ref="F82:G82"/>
    <mergeCell ref="H82:I82"/>
    <mergeCell ref="H94:I94"/>
    <mergeCell ref="B95:C95"/>
    <mergeCell ref="D95:E95"/>
    <mergeCell ref="B99:C99"/>
    <mergeCell ref="D99:E99"/>
    <mergeCell ref="F99:G99"/>
    <mergeCell ref="H99:I99"/>
    <mergeCell ref="B102:C102"/>
    <mergeCell ref="D102:E102"/>
    <mergeCell ref="F102:G102"/>
    <mergeCell ref="H102:I102"/>
    <mergeCell ref="F95:G95"/>
    <mergeCell ref="H95:I95"/>
    <mergeCell ref="B98:C98"/>
    <mergeCell ref="H98:I98"/>
    <mergeCell ref="B115:C115"/>
    <mergeCell ref="D115:E115"/>
    <mergeCell ref="F115:G115"/>
    <mergeCell ref="H115:I115"/>
    <mergeCell ref="B106:C106"/>
    <mergeCell ref="D106:E106"/>
    <mergeCell ref="F106:G106"/>
    <mergeCell ref="H106:I106"/>
    <mergeCell ref="B107:C107"/>
    <mergeCell ref="D107:E107"/>
    <mergeCell ref="F107:G107"/>
    <mergeCell ref="H107:I107"/>
    <mergeCell ref="B110:C110"/>
    <mergeCell ref="D110:E110"/>
    <mergeCell ref="F110:G110"/>
    <mergeCell ref="H110:I110"/>
    <mergeCell ref="B111:C111"/>
    <mergeCell ref="D111:E111"/>
    <mergeCell ref="F111:G111"/>
    <mergeCell ref="H111:I111"/>
    <mergeCell ref="B114:C114"/>
    <mergeCell ref="D114:E114"/>
    <mergeCell ref="F114:G114"/>
  </mergeCells>
  <phoneticPr fontId="31" type="noConversion"/>
  <hyperlinks>
    <hyperlink ref="B71" r:id="rId1" display="https://secretariadistritald.sharepoint.com/:f:/s/ContratacinSPI-2022/IgC0PtDUeSKQSb0e6RZzO4eKASUyDxZt2GdE6qDoOvgkXsQ?e=bkbGXn" xr:uid="{F8A1157A-85CE-574E-9126-58592303AFFD}"/>
    <hyperlink ref="D71" r:id="rId2" display="https://secretariadistritald.sharepoint.com/:f:/s/ContratacinSPI-2022/IgCgHRpPV4hoR4oDbQZ34ibTAWwKSIHKAZvZioXeImSO5wQ?e=KOgIlp" xr:uid="{D50AE3AF-B808-BF40-99F8-D8EC2B80326F}"/>
    <hyperlink ref="F71" r:id="rId3" display="https://secretariadistritald.sharepoint.com/:f:/s/ContratacinSPI-2022/IgA2krTfp2VARrGziAERGPKjAccva9YWVf5KXJQLpmrjch8?e=KsWRIR" xr:uid="{01C7767E-E6BC-8A4F-BD2D-60768E2ED912}"/>
    <hyperlink ref="H71" r:id="rId4" display="https://secretariadistritald.sharepoint.com/:f:/s/ContratacinSPI-2022/IgADSM-ym86HTYPd4-4etBqgAcpTloUFlgdEKUf9TOBrk88?e=sGaU1j" xr:uid="{9B28EE5F-9470-094E-8B7F-D58BEE461D32}"/>
    <hyperlink ref="B75:C75" r:id="rId5" display="https://secretariadistritald.sharepoint.com/:f:/s/ContratacinSPI-2022/IgAgWK0mrztUS4svDQS5pIGdATiriL2J6d_snzBf-TaQWKY?e=gMUmhV" xr:uid="{1D4D73A0-FF02-4DD8-9B25-FC5E6DCF3B51}"/>
    <hyperlink ref="D75:E75" r:id="rId6" display="https://secretariadistritald.sharepoint.com/:f:/s/ContratacinSPI-2022/IgAZDMlHHeogSq9Cql8tIovPAc0Mu1sxDphKmul-mg3wnGQ?e=iX2GYS" xr:uid="{D1F48464-786B-4275-A8FF-65CD441A1FFB}"/>
    <hyperlink ref="F75:G75" r:id="rId7" display="https://secretariadistritald.sharepoint.com/:f:/s/ContratacinSPI-2022/IgDe_qj6Du4aSp81_KzsoInfAVGt9_ufG0DCrreiMX-HBMs?e=sJ93BG" xr:uid="{8557C5C0-6997-4C7B-BB00-B94B349BA273}"/>
    <hyperlink ref="H75:I75" r:id="rId8" display="https://secretariadistritald.sharepoint.com/:f:/s/ContratacinSPI-2022/IgBbsBQlNqQ9S489F3KcdG_KAb8xvNxkK7MYo8wk-xfJC_o?e=RLyFJi" xr:uid="{6512E88A-E98B-4F8C-8628-230BB692E674}"/>
    <hyperlink ref="B79:C79" r:id="rId9" display="https://secretariadistritald.sharepoint.com/:f:/s/ContratacinSPI-2022/IgA1zT-4cGdUTqWs_3vH9AdsAcIbsMKDuk_h4whOBGksAHk?e=w78JsC" xr:uid="{B02CA8F8-0C29-4666-906A-A73FB198C4A0}"/>
    <hyperlink ref="D79:E79" r:id="rId10" display="https://secretariadistritald.sharepoint.com/:f:/s/ContratacinSPI-2022/IgC0mvHm4fROQJdeoG0_TOSwAVc48itb8rKdtwfi51p0WsM?e=xVVYNQ" xr:uid="{758B2DD1-B3A2-4DDF-9A42-870E0C5C3EAE}"/>
    <hyperlink ref="F79:G79" r:id="rId11" display="https://secretariadistritald.sharepoint.com/:f:/s/ContratacinSPI-2022/IgARYPGHRRl5RKL7gTyDrUaFAdTtXdRZPf_2FjpazDUSm3M?e=l91v9h" xr:uid="{0A0AECD9-6CE8-4F58-B760-E6A5B1A02D89}"/>
    <hyperlink ref="H79:I79" r:id="rId12" display="https://secretariadistritald.sharepoint.com/:f:/s/ContratacinSPI-2022/IgDK-2FbeMyTT4KZv-oO5iXCAe1HsCZhU8AxJFShFcWE_hY?e=Hbk6VT" xr:uid="{47E0768D-F20D-4B63-A28F-F54288F6A570}"/>
    <hyperlink ref="D83:E83" r:id="rId13" display="https://secretariadistritald.sharepoint.com/:f:/s/ContratacinSPI-2022/IgBVJMrlidqcSIWc-aXMsAMUAaLRcSnYN8v_pHIO1ydqZX4?e=DODVKX" xr:uid="{2AA4FC55-5C2A-464F-B38F-D19383F57E3F}"/>
    <hyperlink ref="F83:G83" r:id="rId14" display="https://secretariadistritald.sharepoint.com/:f:/s/ContratacinSPI-2022/IgAJ8jTVJJN3Roa-C1of6PTQAQmJNCK18zM0_wDiY6ZTtTU?e=SrV7Wl" xr:uid="{49EA0534-EF71-4B35-A729-3DE8424F0D5E}"/>
    <hyperlink ref="H83:I83" r:id="rId15" display="https://secretariadistritald.sharepoint.com/:f:/s/ContratacinSPI-2022/IgCK7a9Fz-qURqx7Z52alqcBATKGuDFbQlqyhby1s3sN4y4?e=Xe8JUx" xr:uid="{F5D0B76D-C4A5-421F-93D0-CECB32862B2B}"/>
    <hyperlink ref="B83" r:id="rId16" display="01. Ficha_Feminicidio_Abril_280426_0_x000a_02. FICHA_MARZO 2026_2026-03-01_x000a_03. Consolidado_ReporteInfoCuidado_Enero2026_x000a_04. Consolidado_ReporteInfoCuidado_Febrero2026_x000a_https://secretariadistritald.sharepoint.com/:f:/s/ContratacinSPI-2022/IgCVX_QxRz0GRbHZItspVfdXAUOqf0u32ppgDqmZI9p6w2U?e=EM9efa" xr:uid="{E8ED272F-95B4-41CE-8110-A3FDD3574AB3}"/>
    <hyperlink ref="B83:C83" r:id="rId17" display="https://secretariadistritald.sharepoint.com/:f:/s/ContratacinSPI-2022/IgCVX_QxRz0GRbHZItspVfdXAUOqf0u32ppgDqmZI9p6w2U?e=EM9efa" xr:uid="{0EA47A11-96ED-449C-9753-252EE661609C}"/>
    <hyperlink ref="B91:C91" r:id="rId18" display="https://secretariadistritald.sharepoint.com/:f:/s/ContratacinSPI-2022/IgB1zXX33VJeSKTf0vYlcy3aARywLyiaypaVBnbbBrCfX1w?e=vQCuIE" xr:uid="{BBEE1277-9517-40C9-AE2E-009FB267C593}"/>
    <hyperlink ref="D91:E91" r:id="rId19" display="https://secretariadistritald.sharepoint.com/:f:/s/ContratacinSPI-2022/IgAo4VH6TTmQRJo2oaAAOCGuAS9fLokIkFD-plYbF-mef6A?e=PyB3zk" xr:uid="{E23616E8-7749-4894-92F8-152A4A25159F}"/>
    <hyperlink ref="F91:G91" r:id="rId20" display="https://secretariadistritald.sharepoint.com/:f:/s/ContratacinSPI-2022/IgA-YPWzx_RGQ51VS-WjoDpuAQ_V-xQ6c74_XnEz2YuHUC4?e=RD7wsg" xr:uid="{B3A57D5A-4DE9-424A-94AB-644AA75BCFD0}"/>
    <hyperlink ref="H91:I91" r:id="rId21" display="https://secretariadistritald.sharepoint.com/:f:/s/ContratacinSPI-2022/IgBgYDCq-V_BSIz8RuykXewLARnSHRaQ6ghXNtbdmIf_4xw?e=68laGq" xr:uid="{A54A5BF4-E021-4E8A-82F7-E831F22458E1}"/>
  </hyperlinks>
  <pageMargins left="0.25" right="0.25" top="0.75" bottom="0.75" header="0.3" footer="0.3"/>
  <pageSetup scale="15" orientation="portrait" r:id="rId22"/>
  <drawing r:id="rId23"/>
  <legacyDrawing r:id="rId2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084238-5227-4D46-937C-01EB7109A13A}">
  <sheetPr>
    <tabColor theme="9" tint="-0.249977111117893"/>
    <pageSetUpPr fitToPage="1"/>
  </sheetPr>
  <dimension ref="A1:S125"/>
  <sheetViews>
    <sheetView topLeftCell="D86" zoomScale="70" zoomScaleNormal="70" workbookViewId="0">
      <selection activeCell="F89" sqref="F89:G89"/>
    </sheetView>
  </sheetViews>
  <sheetFormatPr defaultColWidth="10.7109375" defaultRowHeight="13.9"/>
  <cols>
    <col min="1" max="1" width="49.7109375" style="1" customWidth="1"/>
    <col min="2" max="2" width="39.7109375" style="1" customWidth="1"/>
    <col min="3" max="3" width="46.42578125" style="1" customWidth="1"/>
    <col min="4" max="4" width="64.7109375" style="1" customWidth="1"/>
    <col min="5" max="5" width="56.7109375" style="1" customWidth="1"/>
    <col min="6" max="6" width="62.42578125" style="1" customWidth="1"/>
    <col min="7" max="7" width="55.42578125" style="1" customWidth="1"/>
    <col min="8" max="8" width="61.7109375" style="1" customWidth="1"/>
    <col min="9" max="9" width="59.42578125" style="1" customWidth="1"/>
    <col min="10" max="13" width="35.7109375" style="1" customWidth="1"/>
    <col min="14" max="14" width="30.7109375" style="1" customWidth="1"/>
    <col min="15"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140625" style="1" customWidth="1"/>
    <col min="25" max="16384" width="10.7109375" style="1"/>
  </cols>
  <sheetData>
    <row r="1" spans="1:15" s="64" customFormat="1" ht="22.15" customHeight="1" thickBot="1">
      <c r="A1" s="485"/>
      <c r="B1" s="462" t="s">
        <v>160</v>
      </c>
      <c r="C1" s="463"/>
      <c r="D1" s="463"/>
      <c r="E1" s="463"/>
      <c r="F1" s="463"/>
      <c r="G1" s="463"/>
      <c r="H1" s="463"/>
      <c r="I1" s="463"/>
      <c r="J1" s="463"/>
      <c r="K1" s="463"/>
      <c r="L1" s="464"/>
      <c r="M1" s="459" t="s">
        <v>161</v>
      </c>
      <c r="N1" s="460"/>
      <c r="O1" s="461"/>
    </row>
    <row r="2" spans="1:15" s="64" customFormat="1" ht="18" customHeight="1" thickBot="1">
      <c r="A2" s="486"/>
      <c r="B2" s="465" t="s">
        <v>162</v>
      </c>
      <c r="C2" s="466"/>
      <c r="D2" s="466"/>
      <c r="E2" s="466"/>
      <c r="F2" s="466"/>
      <c r="G2" s="466"/>
      <c r="H2" s="466"/>
      <c r="I2" s="466"/>
      <c r="J2" s="466"/>
      <c r="K2" s="466"/>
      <c r="L2" s="467"/>
      <c r="M2" s="459" t="s">
        <v>163</v>
      </c>
      <c r="N2" s="460"/>
      <c r="O2" s="461"/>
    </row>
    <row r="3" spans="1:15" s="64" customFormat="1" ht="19.899999999999999" customHeight="1" thickBot="1">
      <c r="A3" s="486"/>
      <c r="B3" s="465" t="s">
        <v>0</v>
      </c>
      <c r="C3" s="466"/>
      <c r="D3" s="466"/>
      <c r="E3" s="466"/>
      <c r="F3" s="466"/>
      <c r="G3" s="466"/>
      <c r="H3" s="466"/>
      <c r="I3" s="466"/>
      <c r="J3" s="466"/>
      <c r="K3" s="466"/>
      <c r="L3" s="467"/>
      <c r="M3" s="459" t="s">
        <v>164</v>
      </c>
      <c r="N3" s="460"/>
      <c r="O3" s="461"/>
    </row>
    <row r="4" spans="1:15" s="64" customFormat="1" ht="21.75" customHeight="1" thickBot="1">
      <c r="A4" s="487"/>
      <c r="B4" s="468" t="s">
        <v>165</v>
      </c>
      <c r="C4" s="469"/>
      <c r="D4" s="469"/>
      <c r="E4" s="469"/>
      <c r="F4" s="469"/>
      <c r="G4" s="469"/>
      <c r="H4" s="469"/>
      <c r="I4" s="469"/>
      <c r="J4" s="469"/>
      <c r="K4" s="469"/>
      <c r="L4" s="470"/>
      <c r="M4" s="459" t="s">
        <v>166</v>
      </c>
      <c r="N4" s="460"/>
      <c r="O4" s="461"/>
    </row>
    <row r="5" spans="1:15" s="64" customFormat="1" ht="16.149999999999999" customHeight="1" thickBot="1">
      <c r="A5" s="65"/>
      <c r="B5" s="66"/>
      <c r="C5" s="66"/>
      <c r="D5" s="66"/>
      <c r="E5" s="66"/>
      <c r="F5" s="66"/>
      <c r="G5" s="66"/>
      <c r="H5" s="66"/>
      <c r="I5" s="66"/>
      <c r="J5" s="66"/>
      <c r="K5" s="66"/>
      <c r="L5" s="66"/>
      <c r="M5" s="67"/>
      <c r="N5" s="67"/>
      <c r="O5" s="67"/>
    </row>
    <row r="6" spans="1:15" ht="40.15" customHeight="1" thickBot="1">
      <c r="A6" s="49" t="s">
        <v>167</v>
      </c>
      <c r="B6" s="494" t="s">
        <v>168</v>
      </c>
      <c r="C6" s="495"/>
      <c r="D6" s="495"/>
      <c r="E6" s="495"/>
      <c r="F6" s="495"/>
      <c r="G6" s="495"/>
      <c r="H6" s="495"/>
      <c r="I6" s="495"/>
      <c r="J6" s="495"/>
      <c r="K6" s="496"/>
      <c r="L6" s="142" t="s">
        <v>169</v>
      </c>
      <c r="M6" s="497">
        <v>2024110010317</v>
      </c>
      <c r="N6" s="498"/>
      <c r="O6" s="499"/>
    </row>
    <row r="7" spans="1:15" s="64" customFormat="1" ht="18" customHeight="1" thickBot="1">
      <c r="A7" s="65"/>
      <c r="B7" s="66"/>
      <c r="C7" s="66"/>
      <c r="D7" s="66"/>
      <c r="E7" s="66"/>
      <c r="F7" s="66"/>
      <c r="G7" s="66"/>
      <c r="H7" s="66"/>
      <c r="I7" s="66"/>
      <c r="J7" s="66"/>
      <c r="K7" s="66"/>
      <c r="L7" s="66"/>
      <c r="M7" s="67"/>
      <c r="N7" s="67"/>
      <c r="O7" s="67"/>
    </row>
    <row r="8" spans="1:15" s="64" customFormat="1" ht="21.75" customHeight="1" thickBot="1">
      <c r="A8" s="489" t="s">
        <v>6</v>
      </c>
      <c r="B8" s="142" t="s">
        <v>170</v>
      </c>
      <c r="C8" s="110"/>
      <c r="D8" s="142" t="s">
        <v>171</v>
      </c>
      <c r="E8" s="110"/>
      <c r="F8" s="142" t="s">
        <v>172</v>
      </c>
      <c r="G8" s="110"/>
      <c r="H8" s="142" t="s">
        <v>173</v>
      </c>
      <c r="I8" s="111"/>
      <c r="J8" s="473" t="s">
        <v>8</v>
      </c>
      <c r="K8" s="488"/>
      <c r="L8" s="141" t="s">
        <v>174</v>
      </c>
      <c r="M8" s="505"/>
      <c r="N8" s="505"/>
      <c r="O8" s="505"/>
    </row>
    <row r="9" spans="1:15" s="64" customFormat="1" ht="21.75" customHeight="1">
      <c r="A9" s="489"/>
      <c r="B9" s="143" t="s">
        <v>175</v>
      </c>
      <c r="C9" s="110"/>
      <c r="D9" s="142" t="s">
        <v>176</v>
      </c>
      <c r="E9" s="110" t="s">
        <v>177</v>
      </c>
      <c r="F9" s="142" t="s">
        <v>178</v>
      </c>
      <c r="G9" s="110"/>
      <c r="H9" s="142" t="s">
        <v>179</v>
      </c>
      <c r="I9" s="111"/>
      <c r="J9" s="473"/>
      <c r="K9" s="488"/>
      <c r="L9" s="141" t="s">
        <v>180</v>
      </c>
      <c r="M9" s="505"/>
      <c r="N9" s="505"/>
      <c r="O9" s="505"/>
    </row>
    <row r="10" spans="1:15" s="64" customFormat="1" ht="21.75" customHeight="1" thickBot="1">
      <c r="A10" s="489"/>
      <c r="B10" s="142" t="s">
        <v>181</v>
      </c>
      <c r="C10" s="110"/>
      <c r="D10" s="142" t="s">
        <v>182</v>
      </c>
      <c r="E10" s="110"/>
      <c r="F10" s="142" t="s">
        <v>183</v>
      </c>
      <c r="G10" s="110"/>
      <c r="H10" s="142" t="s">
        <v>184</v>
      </c>
      <c r="I10" s="111"/>
      <c r="J10" s="473"/>
      <c r="K10" s="488"/>
      <c r="L10" s="141" t="s">
        <v>185</v>
      </c>
      <c r="M10" s="505" t="s">
        <v>177</v>
      </c>
      <c r="N10" s="505"/>
      <c r="O10" s="505"/>
    </row>
    <row r="11" spans="1:15" ht="15" customHeight="1" thickBot="1">
      <c r="A11" s="6"/>
      <c r="B11" s="7"/>
      <c r="C11" s="7"/>
      <c r="D11" s="9"/>
      <c r="E11" s="8"/>
      <c r="F11" s="8"/>
      <c r="G11" s="198"/>
      <c r="H11" s="198"/>
      <c r="I11" s="10"/>
      <c r="J11" s="10"/>
      <c r="K11" s="7"/>
      <c r="L11" s="7"/>
      <c r="M11" s="7"/>
      <c r="N11" s="7"/>
      <c r="O11" s="7"/>
    </row>
    <row r="12" spans="1:15" ht="15" customHeight="1">
      <c r="A12" s="491" t="s">
        <v>186</v>
      </c>
      <c r="B12" s="474" t="s">
        <v>293</v>
      </c>
      <c r="C12" s="475"/>
      <c r="D12" s="475"/>
      <c r="E12" s="475"/>
      <c r="F12" s="475"/>
      <c r="G12" s="475"/>
      <c r="H12" s="475"/>
      <c r="I12" s="475"/>
      <c r="J12" s="475"/>
      <c r="K12" s="475"/>
      <c r="L12" s="475"/>
      <c r="M12" s="475"/>
      <c r="N12" s="475"/>
      <c r="O12" s="476"/>
    </row>
    <row r="13" spans="1:15" ht="15" customHeight="1">
      <c r="A13" s="492"/>
      <c r="B13" s="477"/>
      <c r="C13" s="478"/>
      <c r="D13" s="478"/>
      <c r="E13" s="478"/>
      <c r="F13" s="478"/>
      <c r="G13" s="478"/>
      <c r="H13" s="478"/>
      <c r="I13" s="478"/>
      <c r="J13" s="478"/>
      <c r="K13" s="478"/>
      <c r="L13" s="478"/>
      <c r="M13" s="478"/>
      <c r="N13" s="478"/>
      <c r="O13" s="479"/>
    </row>
    <row r="14" spans="1:15" ht="15" customHeight="1" thickBot="1">
      <c r="A14" s="493"/>
      <c r="B14" s="480"/>
      <c r="C14" s="481"/>
      <c r="D14" s="481"/>
      <c r="E14" s="481"/>
      <c r="F14" s="481"/>
      <c r="G14" s="481"/>
      <c r="H14" s="481"/>
      <c r="I14" s="481"/>
      <c r="J14" s="481"/>
      <c r="K14" s="481"/>
      <c r="L14" s="481"/>
      <c r="M14" s="481"/>
      <c r="N14" s="481"/>
      <c r="O14" s="482"/>
    </row>
    <row r="15" spans="1:15" ht="9" customHeight="1" thickBot="1">
      <c r="A15" s="14"/>
      <c r="B15" s="63"/>
      <c r="C15" s="15"/>
      <c r="D15" s="15"/>
      <c r="E15" s="15"/>
      <c r="F15" s="15"/>
      <c r="G15" s="16"/>
      <c r="H15" s="16"/>
      <c r="I15" s="16"/>
      <c r="J15" s="16"/>
      <c r="K15" s="16"/>
      <c r="L15" s="17"/>
      <c r="M15" s="17"/>
      <c r="N15" s="17"/>
      <c r="O15" s="17"/>
    </row>
    <row r="16" spans="1:15" s="18" customFormat="1" ht="37.5" customHeight="1" thickBot="1">
      <c r="A16" s="49" t="s">
        <v>13</v>
      </c>
      <c r="B16" s="483" t="s">
        <v>294</v>
      </c>
      <c r="C16" s="483"/>
      <c r="D16" s="483"/>
      <c r="E16" s="483"/>
      <c r="F16" s="483"/>
      <c r="G16" s="489" t="s">
        <v>15</v>
      </c>
      <c r="H16" s="489"/>
      <c r="I16" s="484" t="s">
        <v>295</v>
      </c>
      <c r="J16" s="484"/>
      <c r="K16" s="484"/>
      <c r="L16" s="484"/>
      <c r="M16" s="484"/>
      <c r="N16" s="484"/>
      <c r="O16" s="484"/>
    </row>
    <row r="17" spans="1:19" ht="9" customHeight="1">
      <c r="A17" s="14"/>
      <c r="B17" s="16"/>
      <c r="C17" s="15"/>
      <c r="D17" s="15"/>
      <c r="E17" s="15"/>
      <c r="F17" s="15"/>
      <c r="G17" s="16"/>
      <c r="H17" s="16"/>
      <c r="I17" s="16"/>
      <c r="J17" s="16"/>
      <c r="K17" s="16"/>
      <c r="L17" s="17"/>
      <c r="M17" s="17"/>
      <c r="N17" s="17"/>
      <c r="O17" s="17"/>
    </row>
    <row r="18" spans="1:19" ht="56.25" customHeight="1">
      <c r="A18" s="49" t="s">
        <v>17</v>
      </c>
      <c r="B18" s="613" t="s">
        <v>190</v>
      </c>
      <c r="C18" s="614"/>
      <c r="D18" s="614"/>
      <c r="E18" s="615"/>
      <c r="F18" s="49" t="s">
        <v>19</v>
      </c>
      <c r="G18" s="490" t="s">
        <v>191</v>
      </c>
      <c r="H18" s="490"/>
      <c r="I18" s="490"/>
      <c r="J18" s="49" t="s">
        <v>21</v>
      </c>
      <c r="K18" s="483" t="s">
        <v>192</v>
      </c>
      <c r="L18" s="483"/>
      <c r="M18" s="483"/>
      <c r="N18" s="483"/>
      <c r="O18" s="483"/>
    </row>
    <row r="19" spans="1:19" ht="16.5" customHeight="1">
      <c r="A19" s="61"/>
      <c r="B19" s="62"/>
      <c r="C19" s="62"/>
      <c r="D19" s="62"/>
      <c r="E19" s="62"/>
      <c r="F19" s="62"/>
      <c r="G19" s="62"/>
      <c r="H19" s="62"/>
      <c r="I19" s="62"/>
      <c r="J19" s="62"/>
      <c r="K19" s="62"/>
      <c r="L19" s="62"/>
      <c r="M19" s="62"/>
      <c r="N19" s="62"/>
      <c r="O19" s="62"/>
    </row>
    <row r="20" spans="1:19" ht="31.9" customHeight="1" thickBot="1">
      <c r="A20" s="471" t="s">
        <v>23</v>
      </c>
      <c r="B20" s="472"/>
      <c r="C20" s="472"/>
      <c r="D20" s="472"/>
      <c r="E20" s="472"/>
      <c r="F20" s="472"/>
      <c r="G20" s="472"/>
      <c r="H20" s="472"/>
      <c r="I20" s="472"/>
      <c r="J20" s="472"/>
      <c r="K20" s="472"/>
      <c r="L20" s="472"/>
      <c r="M20" s="472"/>
      <c r="N20" s="472"/>
      <c r="O20" s="473"/>
    </row>
    <row r="21" spans="1:19" ht="31.9" customHeight="1" thickBot="1">
      <c r="A21" s="471" t="s">
        <v>193</v>
      </c>
      <c r="B21" s="472"/>
      <c r="C21" s="472"/>
      <c r="D21" s="472"/>
      <c r="E21" s="472"/>
      <c r="F21" s="472"/>
      <c r="G21" s="472"/>
      <c r="H21" s="472"/>
      <c r="I21" s="472"/>
      <c r="J21" s="472"/>
      <c r="K21" s="472"/>
      <c r="L21" s="472"/>
      <c r="M21" s="472"/>
      <c r="N21" s="472"/>
      <c r="O21" s="473"/>
    </row>
    <row r="22" spans="1:19" ht="31.9" customHeight="1" thickBot="1">
      <c r="A22" s="26"/>
      <c r="B22" s="19" t="s">
        <v>170</v>
      </c>
      <c r="C22" s="19" t="s">
        <v>171</v>
      </c>
      <c r="D22" s="19" t="s">
        <v>172</v>
      </c>
      <c r="E22" s="19" t="s">
        <v>173</v>
      </c>
      <c r="F22" s="19" t="s">
        <v>175</v>
      </c>
      <c r="G22" s="19" t="s">
        <v>176</v>
      </c>
      <c r="H22" s="19" t="s">
        <v>178</v>
      </c>
      <c r="I22" s="19" t="s">
        <v>179</v>
      </c>
      <c r="J22" s="19" t="s">
        <v>181</v>
      </c>
      <c r="K22" s="19" t="s">
        <v>182</v>
      </c>
      <c r="L22" s="19" t="s">
        <v>183</v>
      </c>
      <c r="M22" s="19" t="s">
        <v>184</v>
      </c>
      <c r="N22" s="20" t="s">
        <v>194</v>
      </c>
      <c r="O22" s="20" t="s">
        <v>195</v>
      </c>
    </row>
    <row r="23" spans="1:19" ht="31.9" customHeight="1">
      <c r="A23" s="21" t="s">
        <v>24</v>
      </c>
      <c r="B23" s="195">
        <v>921147000</v>
      </c>
      <c r="C23" s="195">
        <v>34100000</v>
      </c>
      <c r="D23" s="203">
        <v>3500000</v>
      </c>
      <c r="E23" s="195">
        <v>1750000000</v>
      </c>
      <c r="F23" s="352">
        <v>56695000</v>
      </c>
      <c r="G23" s="195">
        <v>0</v>
      </c>
      <c r="H23" s="195">
        <v>1149000</v>
      </c>
      <c r="I23" s="195">
        <v>0</v>
      </c>
      <c r="J23" s="195">
        <v>7000000</v>
      </c>
      <c r="K23" s="195">
        <v>0</v>
      </c>
      <c r="L23" s="203">
        <v>31358000</v>
      </c>
      <c r="M23" s="195">
        <v>0</v>
      </c>
      <c r="N23" s="247">
        <f>SUM(B23:M23)</f>
        <v>2804949000</v>
      </c>
      <c r="O23" s="359">
        <v>1</v>
      </c>
      <c r="Q23" s="1">
        <v>2804949000</v>
      </c>
      <c r="S23" s="239">
        <f>Q23-N23</f>
        <v>0</v>
      </c>
    </row>
    <row r="24" spans="1:19" ht="31.9" customHeight="1">
      <c r="A24" s="21" t="s">
        <v>26</v>
      </c>
      <c r="B24" s="256">
        <v>916047000</v>
      </c>
      <c r="C24" s="290">
        <v>-210427</v>
      </c>
      <c r="D24" s="256">
        <v>-2339025</v>
      </c>
      <c r="E24" s="256">
        <v>47072174</v>
      </c>
      <c r="F24" s="352">
        <v>102000</v>
      </c>
      <c r="G24" s="353">
        <v>4998000</v>
      </c>
      <c r="H24" s="195"/>
      <c r="I24" s="195"/>
      <c r="J24" s="196"/>
      <c r="K24" s="196"/>
      <c r="L24" s="232"/>
      <c r="M24" s="195"/>
      <c r="N24" s="247">
        <f t="shared" ref="N24" si="0">SUM(B24:M24)</f>
        <v>965669722</v>
      </c>
      <c r="O24" s="359">
        <f>N24/N23</f>
        <v>0.34427354008932071</v>
      </c>
    </row>
    <row r="25" spans="1:19" ht="31.9" customHeight="1">
      <c r="A25" s="21" t="s">
        <v>28</v>
      </c>
      <c r="B25" s="258">
        <v>0</v>
      </c>
      <c r="C25" s="256">
        <v>23161335</v>
      </c>
      <c r="D25" s="256">
        <v>86223930</v>
      </c>
      <c r="E25" s="257">
        <v>83459702</v>
      </c>
      <c r="F25" s="353">
        <v>83459702</v>
      </c>
      <c r="G25" s="353">
        <v>130531876</v>
      </c>
      <c r="H25" s="196"/>
      <c r="I25" s="196"/>
      <c r="J25" s="196"/>
      <c r="K25" s="232"/>
      <c r="L25" s="196"/>
      <c r="M25" s="196"/>
      <c r="N25" s="247">
        <f>SUM(B25:M25)</f>
        <v>406836545</v>
      </c>
      <c r="O25" s="359">
        <f>N25/N24</f>
        <v>0.42129988725068468</v>
      </c>
    </row>
    <row r="26" spans="1:19" ht="31.9" customHeight="1">
      <c r="A26" s="21" t="s">
        <v>197</v>
      </c>
      <c r="B26" s="256">
        <v>0</v>
      </c>
      <c r="C26" s="256">
        <v>655547069</v>
      </c>
      <c r="D26" s="256">
        <v>563163377</v>
      </c>
      <c r="E26" s="256">
        <v>144532631</v>
      </c>
      <c r="F26" s="352">
        <v>1349905</v>
      </c>
      <c r="G26" s="195">
        <v>0</v>
      </c>
      <c r="H26" s="195"/>
      <c r="I26" s="195"/>
      <c r="J26" s="195"/>
      <c r="K26" s="195"/>
      <c r="L26" s="195"/>
      <c r="M26" s="195"/>
      <c r="N26" s="247">
        <f t="shared" ref="N26:N28" si="1">SUM(B26:M26)</f>
        <v>1364592982</v>
      </c>
      <c r="O26" s="359">
        <v>1</v>
      </c>
    </row>
    <row r="27" spans="1:19" ht="31.9" customHeight="1">
      <c r="A27" s="21" t="s">
        <v>198</v>
      </c>
      <c r="B27" s="258">
        <v>0</v>
      </c>
      <c r="C27" s="258">
        <v>6562500</v>
      </c>
      <c r="D27" s="299">
        <v>0</v>
      </c>
      <c r="E27" s="258">
        <v>0</v>
      </c>
      <c r="F27" s="354">
        <v>0</v>
      </c>
      <c r="G27" s="196">
        <v>0</v>
      </c>
      <c r="H27" s="196"/>
      <c r="I27" s="196"/>
      <c r="J27" s="196"/>
      <c r="K27" s="196"/>
      <c r="L27" s="196"/>
      <c r="M27" s="196"/>
      <c r="N27" s="253">
        <f t="shared" si="1"/>
        <v>6562500</v>
      </c>
      <c r="O27" s="359">
        <f>N27/N26</f>
        <v>4.8091263010760525E-3</v>
      </c>
    </row>
    <row r="28" spans="1:19" ht="31.9" customHeight="1">
      <c r="A28" s="23" t="s">
        <v>34</v>
      </c>
      <c r="B28" s="259">
        <v>765000</v>
      </c>
      <c r="C28" s="260">
        <v>1170968529</v>
      </c>
      <c r="D28" s="298">
        <v>25869457</v>
      </c>
      <c r="E28" s="259">
        <v>141569938</v>
      </c>
      <c r="F28" s="355">
        <v>565800</v>
      </c>
      <c r="G28" s="355">
        <v>9962715</v>
      </c>
      <c r="H28" s="197"/>
      <c r="I28" s="197"/>
      <c r="J28" s="197"/>
      <c r="K28" s="197"/>
      <c r="L28" s="197"/>
      <c r="M28" s="197"/>
      <c r="N28" s="255">
        <f t="shared" si="1"/>
        <v>1349701439</v>
      </c>
      <c r="O28" s="288">
        <f>(N28+N27)/N26</f>
        <v>0.99389631698985248</v>
      </c>
    </row>
    <row r="29" spans="1:19" s="25" customFormat="1" ht="16.5" customHeight="1"/>
    <row r="30" spans="1:19" s="25" customFormat="1" ht="17.25" customHeight="1">
      <c r="M30" s="238"/>
    </row>
    <row r="31" spans="1:19" ht="5.25" customHeight="1" thickBot="1"/>
    <row r="32" spans="1:19" ht="48" customHeight="1" thickBot="1">
      <c r="A32" s="429" t="s">
        <v>199</v>
      </c>
      <c r="B32" s="430"/>
      <c r="C32" s="430"/>
      <c r="D32" s="430"/>
      <c r="E32" s="430"/>
      <c r="F32" s="430"/>
      <c r="G32" s="430"/>
      <c r="H32" s="430"/>
      <c r="I32" s="431"/>
      <c r="J32" s="29"/>
      <c r="N32" s="239"/>
    </row>
    <row r="33" spans="1:13" ht="50.25" customHeight="1" thickBot="1">
      <c r="A33" s="36" t="s">
        <v>200</v>
      </c>
      <c r="B33" s="432" t="str">
        <f>+B12</f>
        <v>Elaborar 16 estudios y/o investigaciones con información sobre la situación de derechos de las mujeres con enfoque de género y diferencial</v>
      </c>
      <c r="C33" s="433"/>
      <c r="D33" s="433"/>
      <c r="E33" s="433"/>
      <c r="F33" s="433"/>
      <c r="G33" s="433"/>
      <c r="H33" s="433"/>
      <c r="I33" s="434"/>
      <c r="J33" s="27"/>
      <c r="M33" s="177"/>
    </row>
    <row r="34" spans="1:13" ht="18.75" customHeight="1" thickBot="1">
      <c r="A34" s="415" t="s">
        <v>39</v>
      </c>
      <c r="B34" s="70">
        <v>2024</v>
      </c>
      <c r="C34" s="70">
        <v>2025</v>
      </c>
      <c r="D34" s="70">
        <v>2026</v>
      </c>
      <c r="E34" s="70">
        <v>2027</v>
      </c>
      <c r="F34" s="70" t="s">
        <v>201</v>
      </c>
      <c r="G34" s="444" t="s">
        <v>41</v>
      </c>
      <c r="H34" s="444" t="s">
        <v>202</v>
      </c>
      <c r="I34" s="444"/>
      <c r="J34" s="27"/>
      <c r="M34" s="177"/>
    </row>
    <row r="35" spans="1:13" ht="50.25" customHeight="1" thickBot="1">
      <c r="A35" s="416"/>
      <c r="B35" s="165">
        <v>2</v>
      </c>
      <c r="C35" s="165">
        <v>4</v>
      </c>
      <c r="D35" s="165">
        <v>5</v>
      </c>
      <c r="E35" s="165">
        <v>5</v>
      </c>
      <c r="F35" s="166">
        <f>B35+C35+D35+E35</f>
        <v>16</v>
      </c>
      <c r="G35" s="444"/>
      <c r="H35" s="444"/>
      <c r="I35" s="444"/>
      <c r="J35" s="27"/>
      <c r="M35" s="178"/>
    </row>
    <row r="36" spans="1:13" ht="52.5" customHeight="1" thickBot="1">
      <c r="A36" s="37" t="s">
        <v>43</v>
      </c>
      <c r="B36" s="610">
        <v>0.7</v>
      </c>
      <c r="C36" s="611"/>
      <c r="D36" s="439" t="s">
        <v>203</v>
      </c>
      <c r="E36" s="440"/>
      <c r="F36" s="440"/>
      <c r="G36" s="440"/>
      <c r="H36" s="440"/>
      <c r="I36" s="441"/>
    </row>
    <row r="37" spans="1:13" s="28" customFormat="1" ht="48" customHeight="1" thickBot="1">
      <c r="A37" s="415" t="s">
        <v>204</v>
      </c>
      <c r="B37" s="37" t="s">
        <v>205</v>
      </c>
      <c r="C37" s="36" t="s">
        <v>87</v>
      </c>
      <c r="D37" s="392" t="s">
        <v>89</v>
      </c>
      <c r="E37" s="393"/>
      <c r="F37" s="392" t="s">
        <v>91</v>
      </c>
      <c r="G37" s="393"/>
      <c r="H37" s="38" t="s">
        <v>93</v>
      </c>
      <c r="I37" s="40" t="s">
        <v>94</v>
      </c>
      <c r="M37" s="179"/>
    </row>
    <row r="38" spans="1:13" ht="33.6">
      <c r="A38" s="416"/>
      <c r="B38" s="167">
        <v>0</v>
      </c>
      <c r="C38" s="31">
        <v>0</v>
      </c>
      <c r="D38" s="396" t="s">
        <v>296</v>
      </c>
      <c r="E38" s="612"/>
      <c r="F38" s="396" t="s">
        <v>296</v>
      </c>
      <c r="G38" s="612"/>
      <c r="H38" s="194"/>
      <c r="I38" s="194" t="s">
        <v>296</v>
      </c>
      <c r="M38" s="177"/>
    </row>
    <row r="39" spans="1:13" s="28" customFormat="1" ht="54" customHeight="1" thickBot="1">
      <c r="A39" s="415" t="s">
        <v>210</v>
      </c>
      <c r="B39" s="39" t="s">
        <v>205</v>
      </c>
      <c r="C39" s="38" t="s">
        <v>87</v>
      </c>
      <c r="D39" s="392" t="s">
        <v>89</v>
      </c>
      <c r="E39" s="393"/>
      <c r="F39" s="392" t="s">
        <v>91</v>
      </c>
      <c r="G39" s="393"/>
      <c r="H39" s="38" t="s">
        <v>93</v>
      </c>
      <c r="I39" s="40" t="s">
        <v>94</v>
      </c>
    </row>
    <row r="40" spans="1:13" ht="409.5" customHeight="1" thickBot="1">
      <c r="A40" s="416"/>
      <c r="B40" s="136">
        <v>0.2</v>
      </c>
      <c r="C40" s="136">
        <v>0.2</v>
      </c>
      <c r="D40" s="604" t="s">
        <v>297</v>
      </c>
      <c r="E40" s="605"/>
      <c r="F40" s="606" t="s">
        <v>298</v>
      </c>
      <c r="G40" s="607"/>
      <c r="H40" s="194" t="s">
        <v>299</v>
      </c>
      <c r="I40" s="340" t="s">
        <v>300</v>
      </c>
    </row>
    <row r="41" spans="1:13" s="28" customFormat="1" ht="34.15" thickBot="1">
      <c r="A41" s="415" t="s">
        <v>214</v>
      </c>
      <c r="B41" s="39" t="s">
        <v>205</v>
      </c>
      <c r="C41" s="38" t="s">
        <v>87</v>
      </c>
      <c r="D41" s="392" t="s">
        <v>89</v>
      </c>
      <c r="E41" s="393"/>
      <c r="F41" s="392" t="s">
        <v>91</v>
      </c>
      <c r="G41" s="393"/>
      <c r="H41" s="38" t="s">
        <v>93</v>
      </c>
      <c r="I41" s="40" t="s">
        <v>94</v>
      </c>
    </row>
    <row r="42" spans="1:13" ht="294.39999999999998" customHeight="1">
      <c r="A42" s="416"/>
      <c r="B42" s="136">
        <v>0.3</v>
      </c>
      <c r="C42" s="136">
        <v>0.3</v>
      </c>
      <c r="D42" s="606" t="s">
        <v>301</v>
      </c>
      <c r="E42" s="607"/>
      <c r="F42" s="608" t="s">
        <v>302</v>
      </c>
      <c r="G42" s="609"/>
      <c r="H42" s="194" t="s">
        <v>299</v>
      </c>
      <c r="I42" s="341" t="s">
        <v>303</v>
      </c>
    </row>
    <row r="43" spans="1:13" s="28" customFormat="1" ht="75.75" customHeight="1" thickBot="1">
      <c r="A43" s="415" t="s">
        <v>218</v>
      </c>
      <c r="B43" s="39" t="s">
        <v>205</v>
      </c>
      <c r="C43" s="39" t="s">
        <v>87</v>
      </c>
      <c r="D43" s="392" t="s">
        <v>89</v>
      </c>
      <c r="E43" s="393"/>
      <c r="F43" s="392" t="s">
        <v>91</v>
      </c>
      <c r="G43" s="393"/>
      <c r="H43" s="38" t="s">
        <v>93</v>
      </c>
      <c r="I43" s="38" t="s">
        <v>94</v>
      </c>
    </row>
    <row r="44" spans="1:13" ht="354" customHeight="1">
      <c r="A44" s="416"/>
      <c r="B44" s="136">
        <v>0.3</v>
      </c>
      <c r="C44" s="136">
        <v>0.3</v>
      </c>
      <c r="D44" s="598" t="s">
        <v>304</v>
      </c>
      <c r="E44" s="599"/>
      <c r="F44" s="602" t="s">
        <v>305</v>
      </c>
      <c r="G44" s="603"/>
      <c r="H44" s="235" t="s">
        <v>299</v>
      </c>
      <c r="I44" s="233" t="s">
        <v>306</v>
      </c>
    </row>
    <row r="45" spans="1:13" s="28" customFormat="1" ht="47.25" customHeight="1" thickBot="1">
      <c r="A45" s="415" t="s">
        <v>222</v>
      </c>
      <c r="B45" s="39" t="s">
        <v>205</v>
      </c>
      <c r="C45" s="38" t="s">
        <v>87</v>
      </c>
      <c r="D45" s="392" t="s">
        <v>89</v>
      </c>
      <c r="E45" s="393"/>
      <c r="F45" s="392" t="s">
        <v>91</v>
      </c>
      <c r="G45" s="393"/>
      <c r="H45" s="38" t="s">
        <v>93</v>
      </c>
      <c r="I45" s="40" t="s">
        <v>94</v>
      </c>
    </row>
    <row r="46" spans="1:13" ht="405" customHeight="1" thickBot="1">
      <c r="A46" s="416"/>
      <c r="B46" s="136">
        <v>0.3</v>
      </c>
      <c r="C46" s="136">
        <v>0.05</v>
      </c>
      <c r="D46" s="592" t="s">
        <v>307</v>
      </c>
      <c r="E46" s="593"/>
      <c r="F46" s="600" t="s">
        <v>308</v>
      </c>
      <c r="G46" s="601"/>
      <c r="H46" s="235" t="s">
        <v>309</v>
      </c>
      <c r="I46" s="233" t="s">
        <v>310</v>
      </c>
    </row>
    <row r="47" spans="1:13" s="28" customFormat="1" ht="52.5" customHeight="1" thickBot="1">
      <c r="A47" s="415" t="s">
        <v>227</v>
      </c>
      <c r="B47" s="39" t="s">
        <v>205</v>
      </c>
      <c r="C47" s="38" t="s">
        <v>87</v>
      </c>
      <c r="D47" s="392" t="s">
        <v>89</v>
      </c>
      <c r="E47" s="393"/>
      <c r="F47" s="392" t="s">
        <v>91</v>
      </c>
      <c r="G47" s="393"/>
      <c r="H47" s="38" t="s">
        <v>93</v>
      </c>
      <c r="I47" s="40" t="s">
        <v>94</v>
      </c>
    </row>
    <row r="48" spans="1:13" ht="282" customHeight="1" thickBot="1">
      <c r="A48" s="416"/>
      <c r="B48" s="32">
        <v>0.3</v>
      </c>
      <c r="C48" s="32">
        <v>0.05</v>
      </c>
      <c r="D48" s="598" t="s">
        <v>311</v>
      </c>
      <c r="E48" s="599"/>
      <c r="F48" s="600" t="s">
        <v>312</v>
      </c>
      <c r="G48" s="601"/>
      <c r="H48" s="361" t="s">
        <v>313</v>
      </c>
      <c r="I48" s="233" t="s">
        <v>314</v>
      </c>
    </row>
    <row r="49" spans="1:9" ht="34.9" customHeight="1" thickBot="1">
      <c r="A49" s="415" t="s">
        <v>231</v>
      </c>
      <c r="B49" s="38" t="s">
        <v>205</v>
      </c>
      <c r="C49" s="36" t="s">
        <v>87</v>
      </c>
      <c r="D49" s="392" t="s">
        <v>89</v>
      </c>
      <c r="E49" s="393"/>
      <c r="F49" s="392" t="s">
        <v>91</v>
      </c>
      <c r="G49" s="393"/>
      <c r="H49" s="38" t="s">
        <v>93</v>
      </c>
      <c r="I49" s="40" t="s">
        <v>94</v>
      </c>
    </row>
    <row r="50" spans="1:9" ht="14.45" thickBot="1">
      <c r="A50" s="416"/>
      <c r="B50" s="136">
        <v>0.5</v>
      </c>
      <c r="C50" s="136"/>
      <c r="D50" s="592"/>
      <c r="E50" s="593"/>
      <c r="F50" s="596"/>
      <c r="G50" s="597"/>
      <c r="H50" s="235"/>
      <c r="I50" s="235"/>
    </row>
    <row r="51" spans="1:9" ht="34.9" customHeight="1" thickBot="1">
      <c r="A51" s="415" t="s">
        <v>232</v>
      </c>
      <c r="B51" s="38" t="s">
        <v>205</v>
      </c>
      <c r="C51" s="38" t="s">
        <v>87</v>
      </c>
      <c r="D51" s="392" t="s">
        <v>89</v>
      </c>
      <c r="E51" s="393"/>
      <c r="F51" s="392" t="s">
        <v>91</v>
      </c>
      <c r="G51" s="393"/>
      <c r="H51" s="38" t="s">
        <v>93</v>
      </c>
      <c r="I51" s="40" t="s">
        <v>94</v>
      </c>
    </row>
    <row r="52" spans="1:9" ht="17.45" thickBot="1">
      <c r="A52" s="416"/>
      <c r="B52" s="216">
        <v>0.5</v>
      </c>
      <c r="C52" s="217"/>
      <c r="D52" s="592"/>
      <c r="E52" s="593"/>
      <c r="F52" s="596"/>
      <c r="G52" s="597"/>
      <c r="H52" s="236"/>
      <c r="I52" s="235"/>
    </row>
    <row r="53" spans="1:9" ht="34.9" customHeight="1" thickBot="1">
      <c r="A53" s="415" t="s">
        <v>233</v>
      </c>
      <c r="B53" s="38" t="s">
        <v>205</v>
      </c>
      <c r="C53" s="36" t="s">
        <v>87</v>
      </c>
      <c r="D53" s="392" t="s">
        <v>89</v>
      </c>
      <c r="E53" s="393"/>
      <c r="F53" s="392" t="s">
        <v>91</v>
      </c>
      <c r="G53" s="393"/>
      <c r="H53" s="38" t="s">
        <v>93</v>
      </c>
      <c r="I53" s="40" t="s">
        <v>94</v>
      </c>
    </row>
    <row r="54" spans="1:9" ht="17.45" thickBot="1">
      <c r="A54" s="416"/>
      <c r="B54" s="216">
        <v>0.6</v>
      </c>
      <c r="C54" s="216"/>
      <c r="D54" s="592"/>
      <c r="E54" s="593"/>
      <c r="F54" s="596"/>
      <c r="G54" s="597"/>
      <c r="H54" s="236"/>
      <c r="I54" s="235"/>
    </row>
    <row r="55" spans="1:9" ht="34.9" customHeight="1" thickBot="1">
      <c r="A55" s="415" t="s">
        <v>234</v>
      </c>
      <c r="B55" s="38" t="s">
        <v>205</v>
      </c>
      <c r="C55" s="38" t="s">
        <v>87</v>
      </c>
      <c r="D55" s="392" t="s">
        <v>89</v>
      </c>
      <c r="E55" s="393"/>
      <c r="F55" s="392" t="s">
        <v>91</v>
      </c>
      <c r="G55" s="393"/>
      <c r="H55" s="38" t="s">
        <v>93</v>
      </c>
      <c r="I55" s="40" t="s">
        <v>94</v>
      </c>
    </row>
    <row r="56" spans="1:9" ht="17.45" thickBot="1">
      <c r="A56" s="416"/>
      <c r="B56" s="216">
        <v>0.6</v>
      </c>
      <c r="C56" s="262"/>
      <c r="D56" s="592"/>
      <c r="E56" s="593"/>
      <c r="F56" s="594"/>
      <c r="G56" s="595"/>
      <c r="H56" s="243"/>
      <c r="I56" s="235"/>
    </row>
    <row r="57" spans="1:9" ht="34.9" customHeight="1" thickBot="1">
      <c r="A57" s="415" t="s">
        <v>235</v>
      </c>
      <c r="B57" s="38" t="s">
        <v>205</v>
      </c>
      <c r="C57" s="261" t="s">
        <v>87</v>
      </c>
      <c r="D57" s="392" t="s">
        <v>89</v>
      </c>
      <c r="E57" s="393"/>
      <c r="F57" s="392" t="s">
        <v>91</v>
      </c>
      <c r="G57" s="393"/>
      <c r="H57" s="38" t="s">
        <v>93</v>
      </c>
      <c r="I57" s="40" t="s">
        <v>94</v>
      </c>
    </row>
    <row r="58" spans="1:9" ht="17.45" thickBot="1">
      <c r="A58" s="416"/>
      <c r="B58" s="216">
        <v>0.8</v>
      </c>
      <c r="C58" s="263"/>
      <c r="D58" s="592"/>
      <c r="E58" s="593"/>
      <c r="F58" s="594"/>
      <c r="G58" s="595"/>
      <c r="H58" s="235"/>
      <c r="I58" s="235"/>
    </row>
    <row r="59" spans="1:9" ht="34.9" customHeight="1" thickBot="1">
      <c r="A59" s="415" t="s">
        <v>236</v>
      </c>
      <c r="B59" s="38" t="s">
        <v>205</v>
      </c>
      <c r="C59" s="36" t="s">
        <v>87</v>
      </c>
      <c r="D59" s="392" t="s">
        <v>89</v>
      </c>
      <c r="E59" s="393"/>
      <c r="F59" s="392" t="s">
        <v>91</v>
      </c>
      <c r="G59" s="393"/>
      <c r="H59" s="38" t="s">
        <v>93</v>
      </c>
      <c r="I59" s="40" t="s">
        <v>94</v>
      </c>
    </row>
    <row r="60" spans="1:9" ht="162" customHeight="1" thickBot="1">
      <c r="A60" s="416"/>
      <c r="B60" s="217">
        <v>0.6</v>
      </c>
      <c r="C60" s="32"/>
      <c r="D60" s="592"/>
      <c r="E60" s="593"/>
      <c r="F60" s="594"/>
      <c r="G60" s="595"/>
      <c r="H60" s="235"/>
      <c r="I60" s="235"/>
    </row>
    <row r="61" spans="1:9">
      <c r="B61" s="338">
        <f>+B60+B58+B56+B54+B52+B50+B48+B46+B44+B42+B40+B38</f>
        <v>5</v>
      </c>
      <c r="C61" s="339">
        <f>+C60+C58+C56+C54+C52+C50+C48+C46+C44+C42+C40+C38</f>
        <v>0.89999999999999991</v>
      </c>
    </row>
    <row r="63" spans="1:9" s="27" customFormat="1" ht="30" customHeight="1">
      <c r="A63" s="1"/>
      <c r="B63" s="171"/>
      <c r="C63" s="1"/>
      <c r="D63" s="1"/>
      <c r="E63" s="1"/>
      <c r="F63" s="1"/>
      <c r="G63" s="1"/>
      <c r="H63" s="1"/>
      <c r="I63" s="1"/>
    </row>
    <row r="64" spans="1:9" ht="34.5" customHeight="1">
      <c r="A64" s="508" t="s">
        <v>57</v>
      </c>
      <c r="B64" s="508"/>
      <c r="C64" s="508"/>
      <c r="D64" s="508"/>
      <c r="E64" s="508"/>
      <c r="F64" s="508"/>
      <c r="G64" s="508"/>
      <c r="H64" s="508"/>
      <c r="I64" s="508"/>
    </row>
    <row r="65" spans="1:9" s="270" customFormat="1" ht="64.900000000000006" customHeight="1">
      <c r="A65" s="41" t="s">
        <v>58</v>
      </c>
      <c r="B65" s="410" t="s">
        <v>315</v>
      </c>
      <c r="C65" s="411"/>
      <c r="D65" s="410" t="s">
        <v>316</v>
      </c>
      <c r="E65" s="411"/>
      <c r="F65" s="410" t="s">
        <v>317</v>
      </c>
      <c r="G65" s="411"/>
      <c r="H65" s="410" t="s">
        <v>318</v>
      </c>
      <c r="I65" s="411"/>
    </row>
    <row r="66" spans="1:9" ht="45.75" customHeight="1">
      <c r="A66" s="41" t="s">
        <v>241</v>
      </c>
      <c r="B66" s="589">
        <v>0.1</v>
      </c>
      <c r="C66" s="590"/>
      <c r="D66" s="589">
        <v>0.3</v>
      </c>
      <c r="E66" s="590"/>
      <c r="F66" s="589">
        <v>0.25</v>
      </c>
      <c r="G66" s="590"/>
      <c r="H66" s="511">
        <v>0.05</v>
      </c>
      <c r="I66" s="591"/>
    </row>
    <row r="67" spans="1:9" ht="30" customHeight="1">
      <c r="A67" s="506" t="s">
        <v>170</v>
      </c>
      <c r="B67" s="74" t="s">
        <v>85</v>
      </c>
      <c r="C67" s="74" t="s">
        <v>87</v>
      </c>
      <c r="D67" s="74" t="s">
        <v>85</v>
      </c>
      <c r="E67" s="74" t="s">
        <v>87</v>
      </c>
      <c r="F67" s="74" t="s">
        <v>85</v>
      </c>
      <c r="G67" s="74" t="s">
        <v>87</v>
      </c>
      <c r="H67" s="74" t="s">
        <v>85</v>
      </c>
      <c r="I67" s="74" t="s">
        <v>87</v>
      </c>
    </row>
    <row r="68" spans="1:9" ht="30" customHeight="1">
      <c r="A68" s="507"/>
      <c r="B68" s="43">
        <v>0</v>
      </c>
      <c r="C68" s="43">
        <v>0</v>
      </c>
      <c r="D68" s="43">
        <v>0.02</v>
      </c>
      <c r="E68" s="43">
        <v>0.02</v>
      </c>
      <c r="F68" s="43">
        <v>0</v>
      </c>
      <c r="G68" s="43">
        <v>0</v>
      </c>
      <c r="H68" s="289">
        <v>0</v>
      </c>
      <c r="I68" s="43">
        <v>0</v>
      </c>
    </row>
    <row r="69" spans="1:9" ht="196.15" customHeight="1">
      <c r="A69" s="41" t="s">
        <v>242</v>
      </c>
      <c r="B69" s="586" t="s">
        <v>319</v>
      </c>
      <c r="C69" s="581"/>
      <c r="D69" s="587" t="s">
        <v>320</v>
      </c>
      <c r="E69" s="588"/>
      <c r="F69" s="586" t="s">
        <v>319</v>
      </c>
      <c r="G69" s="581"/>
      <c r="H69" s="586" t="s">
        <v>319</v>
      </c>
      <c r="I69" s="581"/>
    </row>
    <row r="70" spans="1:9" ht="148.15" customHeight="1">
      <c r="A70" s="41" t="s">
        <v>247</v>
      </c>
      <c r="B70" s="547" t="s">
        <v>321</v>
      </c>
      <c r="C70" s="549"/>
      <c r="D70" s="552" t="s">
        <v>322</v>
      </c>
      <c r="E70" s="585"/>
      <c r="F70" s="547" t="s">
        <v>321</v>
      </c>
      <c r="G70" s="549"/>
      <c r="H70" s="547" t="s">
        <v>321</v>
      </c>
      <c r="I70" s="549"/>
    </row>
    <row r="71" spans="1:9" ht="39" customHeight="1">
      <c r="A71" s="506" t="s">
        <v>171</v>
      </c>
      <c r="B71" s="74" t="s">
        <v>85</v>
      </c>
      <c r="C71" s="74" t="s">
        <v>87</v>
      </c>
      <c r="D71" s="74" t="s">
        <v>85</v>
      </c>
      <c r="E71" s="74" t="s">
        <v>87</v>
      </c>
      <c r="F71" s="74" t="s">
        <v>85</v>
      </c>
      <c r="G71" s="74" t="s">
        <v>87</v>
      </c>
      <c r="H71" s="74" t="s">
        <v>85</v>
      </c>
      <c r="I71" s="74" t="s">
        <v>87</v>
      </c>
    </row>
    <row r="72" spans="1:9" ht="30.75" customHeight="1">
      <c r="A72" s="507"/>
      <c r="B72" s="43">
        <v>0.05</v>
      </c>
      <c r="C72" s="43">
        <v>0.05</v>
      </c>
      <c r="D72" s="43">
        <v>0.05</v>
      </c>
      <c r="E72" s="43">
        <v>0.05</v>
      </c>
      <c r="F72" s="43">
        <v>0.06</v>
      </c>
      <c r="G72" s="44">
        <v>0.06</v>
      </c>
      <c r="H72" s="289">
        <v>0.06</v>
      </c>
      <c r="I72" s="44">
        <v>0.06</v>
      </c>
    </row>
    <row r="73" spans="1:9" ht="343.5" customHeight="1">
      <c r="A73" s="41" t="s">
        <v>242</v>
      </c>
      <c r="B73" s="578" t="s">
        <v>323</v>
      </c>
      <c r="C73" s="579"/>
      <c r="D73" s="578" t="s">
        <v>324</v>
      </c>
      <c r="E73" s="568"/>
      <c r="F73" s="567" t="s">
        <v>325</v>
      </c>
      <c r="G73" s="568"/>
      <c r="H73" s="580" t="s">
        <v>326</v>
      </c>
      <c r="I73" s="581"/>
    </row>
    <row r="74" spans="1:9" ht="310.5" customHeight="1">
      <c r="A74" s="41" t="s">
        <v>247</v>
      </c>
      <c r="B74" s="582" t="s">
        <v>327</v>
      </c>
      <c r="C74" s="583"/>
      <c r="D74" s="582" t="s">
        <v>328</v>
      </c>
      <c r="E74" s="584"/>
      <c r="F74" s="582" t="s">
        <v>329</v>
      </c>
      <c r="G74" s="584"/>
      <c r="H74" s="582" t="s">
        <v>330</v>
      </c>
      <c r="I74" s="585"/>
    </row>
    <row r="75" spans="1:9" ht="30.75" customHeight="1">
      <c r="A75" s="506" t="s">
        <v>172</v>
      </c>
      <c r="B75" s="74" t="s">
        <v>85</v>
      </c>
      <c r="C75" s="74" t="s">
        <v>87</v>
      </c>
      <c r="D75" s="74" t="s">
        <v>85</v>
      </c>
      <c r="E75" s="74" t="s">
        <v>87</v>
      </c>
      <c r="F75" s="74" t="s">
        <v>85</v>
      </c>
      <c r="G75" s="74" t="s">
        <v>87</v>
      </c>
      <c r="H75" s="74" t="s">
        <v>85</v>
      </c>
      <c r="I75" s="74" t="s">
        <v>87</v>
      </c>
    </row>
    <row r="76" spans="1:9" ht="30.75" customHeight="1">
      <c r="A76" s="507"/>
      <c r="B76" s="43">
        <v>0.1</v>
      </c>
      <c r="C76" s="43">
        <v>0.1</v>
      </c>
      <c r="D76" s="43">
        <v>0.05</v>
      </c>
      <c r="E76" s="43">
        <v>0.05</v>
      </c>
      <c r="F76" s="43">
        <v>0.06</v>
      </c>
      <c r="G76" s="44">
        <v>0.06</v>
      </c>
      <c r="H76" s="289">
        <v>0.1</v>
      </c>
      <c r="I76" s="44">
        <v>0.1</v>
      </c>
    </row>
    <row r="77" spans="1:9" ht="219" customHeight="1">
      <c r="A77" s="41" t="s">
        <v>242</v>
      </c>
      <c r="B77" s="574" t="s">
        <v>331</v>
      </c>
      <c r="C77" s="575"/>
      <c r="D77" s="572" t="s">
        <v>332</v>
      </c>
      <c r="E77" s="573"/>
      <c r="F77" s="572" t="s">
        <v>333</v>
      </c>
      <c r="G77" s="573"/>
      <c r="H77" s="572" t="s">
        <v>334</v>
      </c>
      <c r="I77" s="573"/>
    </row>
    <row r="78" spans="1:9" ht="177" customHeight="1">
      <c r="A78" s="41" t="s">
        <v>247</v>
      </c>
      <c r="B78" s="401" t="s">
        <v>335</v>
      </c>
      <c r="C78" s="402"/>
      <c r="D78" s="572" t="s">
        <v>336</v>
      </c>
      <c r="E78" s="573"/>
      <c r="F78" s="576" t="s">
        <v>337</v>
      </c>
      <c r="G78" s="577"/>
      <c r="H78" s="401" t="s">
        <v>338</v>
      </c>
      <c r="I78" s="402"/>
    </row>
    <row r="79" spans="1:9" ht="30.75" customHeight="1">
      <c r="A79" s="506" t="s">
        <v>173</v>
      </c>
      <c r="B79" s="74" t="s">
        <v>85</v>
      </c>
      <c r="C79" s="74" t="s">
        <v>87</v>
      </c>
      <c r="D79" s="74" t="s">
        <v>85</v>
      </c>
      <c r="E79" s="74" t="s">
        <v>87</v>
      </c>
      <c r="F79" s="74" t="s">
        <v>85</v>
      </c>
      <c r="G79" s="74" t="s">
        <v>87</v>
      </c>
      <c r="H79" s="74" t="s">
        <v>85</v>
      </c>
      <c r="I79" s="74" t="s">
        <v>87</v>
      </c>
    </row>
    <row r="80" spans="1:9" ht="30.75" customHeight="1">
      <c r="A80" s="507"/>
      <c r="B80" s="43">
        <v>0.1</v>
      </c>
      <c r="C80" s="43">
        <v>0.1</v>
      </c>
      <c r="D80" s="43">
        <v>0.08</v>
      </c>
      <c r="E80" s="43">
        <v>0.08</v>
      </c>
      <c r="F80" s="43">
        <v>0.06</v>
      </c>
      <c r="G80" s="44">
        <v>0.06</v>
      </c>
      <c r="H80" s="289">
        <v>0.08</v>
      </c>
      <c r="I80" s="44">
        <v>0.08</v>
      </c>
    </row>
    <row r="81" spans="1:9" ht="408.75" customHeight="1">
      <c r="A81" s="41" t="s">
        <v>242</v>
      </c>
      <c r="B81" s="384" t="s">
        <v>339</v>
      </c>
      <c r="C81" s="388"/>
      <c r="D81" s="384" t="s">
        <v>340</v>
      </c>
      <c r="E81" s="388"/>
      <c r="F81" s="565" t="s">
        <v>341</v>
      </c>
      <c r="G81" s="566"/>
      <c r="H81" s="567" t="s">
        <v>342</v>
      </c>
      <c r="I81" s="568"/>
    </row>
    <row r="82" spans="1:9" ht="295.14999999999998" customHeight="1">
      <c r="A82" s="41" t="s">
        <v>247</v>
      </c>
      <c r="B82" s="569" t="s">
        <v>343</v>
      </c>
      <c r="C82" s="570"/>
      <c r="D82" s="569" t="s">
        <v>344</v>
      </c>
      <c r="E82" s="570"/>
      <c r="F82" s="571" t="s">
        <v>345</v>
      </c>
      <c r="G82" s="570"/>
      <c r="H82" s="572" t="s">
        <v>346</v>
      </c>
      <c r="I82" s="573"/>
    </row>
    <row r="83" spans="1:9" ht="30" customHeight="1">
      <c r="A83" s="506" t="s">
        <v>175</v>
      </c>
      <c r="B83" s="74" t="s">
        <v>85</v>
      </c>
      <c r="C83" s="74" t="s">
        <v>87</v>
      </c>
      <c r="D83" s="74" t="s">
        <v>85</v>
      </c>
      <c r="E83" s="74" t="s">
        <v>87</v>
      </c>
      <c r="F83" s="74" t="s">
        <v>85</v>
      </c>
      <c r="G83" s="74" t="s">
        <v>87</v>
      </c>
      <c r="H83" s="74" t="s">
        <v>85</v>
      </c>
      <c r="I83" s="74" t="s">
        <v>87</v>
      </c>
    </row>
    <row r="84" spans="1:9" ht="30" customHeight="1">
      <c r="A84" s="507"/>
      <c r="B84" s="43">
        <v>0.1</v>
      </c>
      <c r="C84" s="43">
        <v>0.1</v>
      </c>
      <c r="D84" s="43">
        <v>0.1</v>
      </c>
      <c r="E84" s="43">
        <v>0.1</v>
      </c>
      <c r="F84" s="43">
        <v>0.09</v>
      </c>
      <c r="G84" s="44">
        <v>0.09</v>
      </c>
      <c r="H84" s="289">
        <v>0.08</v>
      </c>
      <c r="I84" s="44">
        <v>0.08</v>
      </c>
    </row>
    <row r="85" spans="1:9" ht="399" customHeight="1">
      <c r="A85" s="41" t="s">
        <v>242</v>
      </c>
      <c r="B85" s="558" t="s">
        <v>347</v>
      </c>
      <c r="C85" s="559"/>
      <c r="D85" s="560" t="s">
        <v>348</v>
      </c>
      <c r="E85" s="561"/>
      <c r="F85" s="554" t="s">
        <v>349</v>
      </c>
      <c r="G85" s="555"/>
      <c r="H85" s="562" t="s">
        <v>350</v>
      </c>
      <c r="I85" s="561"/>
    </row>
    <row r="86" spans="1:9" ht="397.15" customHeight="1">
      <c r="A86" s="41" t="s">
        <v>247</v>
      </c>
      <c r="B86" s="527" t="s">
        <v>351</v>
      </c>
      <c r="C86" s="563"/>
      <c r="D86" s="564" t="s">
        <v>352</v>
      </c>
      <c r="E86" s="564"/>
      <c r="F86" s="564" t="s">
        <v>353</v>
      </c>
      <c r="G86" s="564"/>
      <c r="H86" s="564" t="s">
        <v>354</v>
      </c>
      <c r="I86" s="564"/>
    </row>
    <row r="87" spans="1:9" ht="29.25" customHeight="1">
      <c r="A87" s="506" t="s">
        <v>176</v>
      </c>
      <c r="B87" s="74" t="s">
        <v>85</v>
      </c>
      <c r="C87" s="74" t="s">
        <v>87</v>
      </c>
      <c r="D87" s="74" t="s">
        <v>85</v>
      </c>
      <c r="E87" s="74" t="s">
        <v>87</v>
      </c>
      <c r="F87" s="74" t="s">
        <v>85</v>
      </c>
      <c r="G87" s="74" t="s">
        <v>87</v>
      </c>
      <c r="H87" s="74" t="s">
        <v>85</v>
      </c>
      <c r="I87" s="74" t="s">
        <v>87</v>
      </c>
    </row>
    <row r="88" spans="1:9" ht="29.25" customHeight="1">
      <c r="A88" s="507"/>
      <c r="B88" s="43">
        <v>0.15</v>
      </c>
      <c r="C88" s="43">
        <v>0.15</v>
      </c>
      <c r="D88" s="43">
        <v>0.1</v>
      </c>
      <c r="E88" s="43">
        <v>0.05</v>
      </c>
      <c r="F88" s="43">
        <v>0.09</v>
      </c>
      <c r="G88" s="43">
        <v>0.09</v>
      </c>
      <c r="H88" s="289">
        <v>0.1</v>
      </c>
      <c r="I88" s="44">
        <v>0.1</v>
      </c>
    </row>
    <row r="89" spans="1:9" ht="307.5" customHeight="1">
      <c r="A89" s="41" t="s">
        <v>242</v>
      </c>
      <c r="B89" s="552" t="s">
        <v>355</v>
      </c>
      <c r="C89" s="553"/>
      <c r="D89" s="552" t="s">
        <v>356</v>
      </c>
      <c r="E89" s="553"/>
      <c r="F89" s="554" t="s">
        <v>357</v>
      </c>
      <c r="G89" s="555"/>
      <c r="H89" s="556" t="s">
        <v>358</v>
      </c>
      <c r="I89" s="557"/>
    </row>
    <row r="90" spans="1:9" ht="361.5" customHeight="1">
      <c r="A90" s="41" t="s">
        <v>247</v>
      </c>
      <c r="B90" s="527" t="s">
        <v>359</v>
      </c>
      <c r="C90" s="518"/>
      <c r="D90" s="527" t="s">
        <v>360</v>
      </c>
      <c r="E90" s="518"/>
      <c r="F90" s="515" t="s">
        <v>361</v>
      </c>
      <c r="G90" s="518"/>
      <c r="H90" s="527" t="s">
        <v>362</v>
      </c>
      <c r="I90" s="518"/>
    </row>
    <row r="91" spans="1:9" ht="25.15" customHeight="1">
      <c r="A91" s="506" t="s">
        <v>178</v>
      </c>
      <c r="B91" s="74" t="s">
        <v>85</v>
      </c>
      <c r="C91" s="74" t="s">
        <v>87</v>
      </c>
      <c r="D91" s="74" t="s">
        <v>85</v>
      </c>
      <c r="E91" s="74" t="s">
        <v>87</v>
      </c>
      <c r="F91" s="74" t="s">
        <v>85</v>
      </c>
      <c r="G91" s="74" t="s">
        <v>87</v>
      </c>
      <c r="H91" s="74" t="s">
        <v>85</v>
      </c>
      <c r="I91" s="74" t="s">
        <v>87</v>
      </c>
    </row>
    <row r="92" spans="1:9" ht="25.15" customHeight="1">
      <c r="A92" s="507"/>
      <c r="B92" s="43">
        <v>0.15</v>
      </c>
      <c r="C92" s="43"/>
      <c r="D92" s="43">
        <v>0.1</v>
      </c>
      <c r="E92" s="43"/>
      <c r="F92" s="43">
        <v>0.12</v>
      </c>
      <c r="G92" s="44"/>
      <c r="H92" s="289">
        <v>0.1</v>
      </c>
      <c r="I92" s="44"/>
    </row>
    <row r="93" spans="1:9" ht="33.6">
      <c r="A93" s="41" t="s">
        <v>242</v>
      </c>
      <c r="B93" s="550"/>
      <c r="C93" s="550"/>
      <c r="D93" s="550"/>
      <c r="E93" s="550"/>
      <c r="F93" s="551"/>
      <c r="G93" s="551"/>
      <c r="H93" s="362"/>
      <c r="I93" s="362"/>
    </row>
    <row r="94" spans="1:9" ht="16.899999999999999">
      <c r="A94" s="41" t="s">
        <v>247</v>
      </c>
      <c r="B94" s="547"/>
      <c r="C94" s="548"/>
      <c r="D94" s="547"/>
      <c r="E94" s="548"/>
      <c r="F94" s="547"/>
      <c r="G94" s="548"/>
      <c r="H94" s="365"/>
      <c r="I94" s="364"/>
    </row>
    <row r="95" spans="1:9" ht="25.15" customHeight="1">
      <c r="A95" s="506" t="s">
        <v>179</v>
      </c>
      <c r="B95" s="74" t="s">
        <v>85</v>
      </c>
      <c r="C95" s="74" t="s">
        <v>87</v>
      </c>
      <c r="D95" s="74" t="s">
        <v>85</v>
      </c>
      <c r="E95" s="74" t="s">
        <v>87</v>
      </c>
      <c r="F95" s="74" t="s">
        <v>85</v>
      </c>
      <c r="G95" s="74" t="s">
        <v>87</v>
      </c>
      <c r="H95" s="74" t="s">
        <v>85</v>
      </c>
      <c r="I95" s="74" t="s">
        <v>87</v>
      </c>
    </row>
    <row r="96" spans="1:9" ht="25.15" customHeight="1">
      <c r="A96" s="507"/>
      <c r="B96" s="43">
        <v>0.15</v>
      </c>
      <c r="C96" s="43"/>
      <c r="D96" s="43">
        <v>0.1</v>
      </c>
      <c r="E96" s="43"/>
      <c r="F96" s="43">
        <v>0.12</v>
      </c>
      <c r="G96" s="43"/>
      <c r="H96" s="289">
        <v>0.1</v>
      </c>
      <c r="I96" s="44"/>
    </row>
    <row r="97" spans="1:9" ht="33.6">
      <c r="A97" s="41" t="s">
        <v>242</v>
      </c>
      <c r="B97" s="547"/>
      <c r="C97" s="548"/>
      <c r="D97" s="547"/>
      <c r="E97" s="548"/>
      <c r="F97" s="547"/>
      <c r="G97" s="548"/>
      <c r="H97" s="362"/>
      <c r="I97" s="362"/>
    </row>
    <row r="98" spans="1:9" ht="16.899999999999999">
      <c r="A98" s="41" t="s">
        <v>247</v>
      </c>
      <c r="B98" s="547"/>
      <c r="C98" s="548"/>
      <c r="D98" s="547"/>
      <c r="E98" s="548"/>
      <c r="F98" s="547"/>
      <c r="G98" s="548"/>
      <c r="H98" s="365"/>
      <c r="I98" s="364"/>
    </row>
    <row r="99" spans="1:9" ht="25.15" customHeight="1">
      <c r="A99" s="506" t="s">
        <v>181</v>
      </c>
      <c r="B99" s="74" t="s">
        <v>85</v>
      </c>
      <c r="C99" s="74" t="s">
        <v>87</v>
      </c>
      <c r="D99" s="74" t="s">
        <v>85</v>
      </c>
      <c r="E99" s="74" t="s">
        <v>87</v>
      </c>
      <c r="F99" s="74" t="s">
        <v>85</v>
      </c>
      <c r="G99" s="74" t="s">
        <v>87</v>
      </c>
      <c r="H99" s="74" t="s">
        <v>85</v>
      </c>
      <c r="I99" s="74" t="s">
        <v>87</v>
      </c>
    </row>
    <row r="100" spans="1:9" ht="25.15" customHeight="1">
      <c r="A100" s="507"/>
      <c r="B100" s="43">
        <v>0.15</v>
      </c>
      <c r="C100" s="43"/>
      <c r="D100" s="43">
        <v>0.1</v>
      </c>
      <c r="E100" s="43"/>
      <c r="F100" s="43">
        <v>0.15</v>
      </c>
      <c r="G100" s="43"/>
      <c r="H100" s="47">
        <v>0.1</v>
      </c>
      <c r="I100" s="44"/>
    </row>
    <row r="101" spans="1:9" ht="33.6">
      <c r="A101" s="41" t="s">
        <v>242</v>
      </c>
      <c r="B101" s="547"/>
      <c r="C101" s="548"/>
      <c r="D101" s="547"/>
      <c r="E101" s="548"/>
      <c r="F101" s="547"/>
      <c r="G101" s="548"/>
      <c r="H101" s="362"/>
      <c r="I101" s="362"/>
    </row>
    <row r="102" spans="1:9" ht="16.899999999999999">
      <c r="A102" s="41" t="s">
        <v>247</v>
      </c>
      <c r="B102" s="547"/>
      <c r="C102" s="548"/>
      <c r="D102" s="547"/>
      <c r="E102" s="548"/>
      <c r="F102" s="547"/>
      <c r="G102" s="548"/>
      <c r="H102" s="365"/>
      <c r="I102" s="364"/>
    </row>
    <row r="103" spans="1:9" ht="25.15" customHeight="1">
      <c r="A103" s="506" t="s">
        <v>182</v>
      </c>
      <c r="B103" s="74" t="s">
        <v>85</v>
      </c>
      <c r="C103" s="74" t="s">
        <v>87</v>
      </c>
      <c r="D103" s="74" t="s">
        <v>85</v>
      </c>
      <c r="E103" s="74" t="s">
        <v>87</v>
      </c>
      <c r="F103" s="74" t="s">
        <v>85</v>
      </c>
      <c r="G103" s="74" t="s">
        <v>87</v>
      </c>
      <c r="H103" s="74" t="s">
        <v>85</v>
      </c>
      <c r="I103" s="74" t="s">
        <v>87</v>
      </c>
    </row>
    <row r="104" spans="1:9" ht="25.15" customHeight="1">
      <c r="A104" s="507"/>
      <c r="B104" s="43">
        <v>0.05</v>
      </c>
      <c r="C104" s="45"/>
      <c r="D104" s="43">
        <v>0.1</v>
      </c>
      <c r="E104" s="43"/>
      <c r="F104" s="43">
        <v>0.15</v>
      </c>
      <c r="G104" s="44"/>
      <c r="H104" s="289">
        <v>0.1</v>
      </c>
      <c r="I104" s="44"/>
    </row>
    <row r="105" spans="1:9" ht="33.6">
      <c r="A105" s="41" t="s">
        <v>242</v>
      </c>
      <c r="B105" s="547"/>
      <c r="C105" s="549"/>
      <c r="D105" s="547"/>
      <c r="E105" s="548"/>
      <c r="F105" s="547"/>
      <c r="G105" s="548"/>
      <c r="H105" s="362"/>
      <c r="I105" s="362"/>
    </row>
    <row r="106" spans="1:9" ht="16.899999999999999">
      <c r="A106" s="41" t="s">
        <v>247</v>
      </c>
      <c r="B106" s="547"/>
      <c r="C106" s="549"/>
      <c r="D106" s="547"/>
      <c r="E106" s="549"/>
      <c r="F106" s="547"/>
      <c r="G106" s="548"/>
      <c r="H106" s="365"/>
      <c r="I106" s="364"/>
    </row>
    <row r="107" spans="1:9" ht="25.15" customHeight="1">
      <c r="A107" s="506" t="s">
        <v>183</v>
      </c>
      <c r="B107" s="74" t="s">
        <v>85</v>
      </c>
      <c r="C107" s="74" t="s">
        <v>87</v>
      </c>
      <c r="D107" s="74" t="s">
        <v>85</v>
      </c>
      <c r="E107" s="74" t="s">
        <v>87</v>
      </c>
      <c r="F107" s="74" t="s">
        <v>85</v>
      </c>
      <c r="G107" s="74" t="s">
        <v>87</v>
      </c>
      <c r="H107" s="74" t="s">
        <v>85</v>
      </c>
      <c r="I107" s="74" t="s">
        <v>87</v>
      </c>
    </row>
    <row r="108" spans="1:9" ht="25.15" customHeight="1">
      <c r="A108" s="507"/>
      <c r="B108" s="43">
        <v>0</v>
      </c>
      <c r="C108" s="45">
        <v>0</v>
      </c>
      <c r="D108" s="43">
        <v>0.1</v>
      </c>
      <c r="E108" s="43"/>
      <c r="F108" s="43">
        <v>0.05</v>
      </c>
      <c r="G108" s="44"/>
      <c r="H108" s="47">
        <v>0.1</v>
      </c>
      <c r="I108" s="44"/>
    </row>
    <row r="109" spans="1:9" ht="33.6">
      <c r="A109" s="41" t="s">
        <v>242</v>
      </c>
      <c r="B109" s="547"/>
      <c r="C109" s="548"/>
      <c r="D109" s="547"/>
      <c r="E109" s="548"/>
      <c r="F109" s="547"/>
      <c r="G109" s="548"/>
      <c r="H109" s="362"/>
      <c r="I109" s="362"/>
    </row>
    <row r="110" spans="1:9" ht="16.899999999999999">
      <c r="A110" s="41" t="s">
        <v>247</v>
      </c>
      <c r="B110" s="547"/>
      <c r="C110" s="548"/>
      <c r="D110" s="547"/>
      <c r="E110" s="548"/>
      <c r="F110" s="547"/>
      <c r="G110" s="548"/>
      <c r="H110" s="365"/>
      <c r="I110" s="364"/>
    </row>
    <row r="111" spans="1:9" ht="25.15" customHeight="1">
      <c r="A111" s="506" t="s">
        <v>184</v>
      </c>
      <c r="B111" s="74" t="s">
        <v>85</v>
      </c>
      <c r="C111" s="74" t="s">
        <v>87</v>
      </c>
      <c r="D111" s="74" t="s">
        <v>85</v>
      </c>
      <c r="E111" s="74" t="s">
        <v>87</v>
      </c>
      <c r="F111" s="74" t="s">
        <v>85</v>
      </c>
      <c r="G111" s="74" t="s">
        <v>87</v>
      </c>
      <c r="H111" s="74" t="s">
        <v>85</v>
      </c>
      <c r="I111" s="74" t="s">
        <v>87</v>
      </c>
    </row>
    <row r="112" spans="1:9" ht="25.15" customHeight="1">
      <c r="A112" s="507"/>
      <c r="B112" s="43">
        <v>0</v>
      </c>
      <c r="C112" s="43">
        <v>0</v>
      </c>
      <c r="D112" s="43">
        <v>0.1</v>
      </c>
      <c r="E112" s="43">
        <v>0</v>
      </c>
      <c r="F112" s="43">
        <v>0.05</v>
      </c>
      <c r="G112" s="43"/>
      <c r="H112" s="289">
        <v>0.08</v>
      </c>
      <c r="I112" s="154"/>
    </row>
    <row r="113" spans="1:9" ht="33.6">
      <c r="A113" s="41" t="s">
        <v>242</v>
      </c>
      <c r="B113" s="547"/>
      <c r="C113" s="548"/>
      <c r="D113" s="547"/>
      <c r="E113" s="548"/>
      <c r="F113" s="547"/>
      <c r="G113" s="548"/>
      <c r="H113" s="377"/>
      <c r="I113" s="377"/>
    </row>
    <row r="114" spans="1:9" ht="16.899999999999999">
      <c r="A114" s="41" t="s">
        <v>247</v>
      </c>
      <c r="B114" s="547"/>
      <c r="C114" s="548"/>
      <c r="D114" s="547"/>
      <c r="E114" s="548"/>
      <c r="F114" s="547"/>
      <c r="G114" s="548"/>
      <c r="H114" s="365"/>
      <c r="I114" s="364"/>
    </row>
    <row r="115" spans="1:9" ht="16.899999999999999">
      <c r="A115" s="42" t="s">
        <v>292</v>
      </c>
      <c r="B115" s="46">
        <f t="shared" ref="B115:I115" si="2">(B68+B72+B76+B80+B84+B88+B92+B96+B100+B104+B108+B112)</f>
        <v>1</v>
      </c>
      <c r="C115" s="46">
        <f t="shared" si="2"/>
        <v>0.5</v>
      </c>
      <c r="D115" s="46">
        <f t="shared" si="2"/>
        <v>0.99999999999999989</v>
      </c>
      <c r="E115" s="46">
        <f t="shared" si="2"/>
        <v>0.35000000000000003</v>
      </c>
      <c r="F115" s="46">
        <f t="shared" si="2"/>
        <v>1</v>
      </c>
      <c r="G115" s="46">
        <f t="shared" si="2"/>
        <v>0.36</v>
      </c>
      <c r="H115" s="46">
        <f t="shared" si="2"/>
        <v>0.99999999999999989</v>
      </c>
      <c r="I115" s="46">
        <f t="shared" si="2"/>
        <v>0.42000000000000004</v>
      </c>
    </row>
    <row r="120" spans="1:9" ht="37.5" customHeight="1"/>
    <row r="121" spans="1:9" ht="19.5" customHeight="1"/>
    <row r="122" spans="1:9" ht="19.5" customHeight="1"/>
    <row r="123" spans="1:9" ht="34.5" customHeight="1"/>
    <row r="124" spans="1:9" ht="15" customHeight="1"/>
    <row r="125" spans="1:9" ht="15.75" customHeight="1"/>
  </sheetData>
  <mergeCells count="210">
    <mergeCell ref="A1:A4"/>
    <mergeCell ref="B1:L1"/>
    <mergeCell ref="M1:O1"/>
    <mergeCell ref="B2:L2"/>
    <mergeCell ref="M2:O2"/>
    <mergeCell ref="B3:L3"/>
    <mergeCell ref="M3:O3"/>
    <mergeCell ref="B4:L4"/>
    <mergeCell ref="M4:O4"/>
    <mergeCell ref="A12:A14"/>
    <mergeCell ref="B12:O14"/>
    <mergeCell ref="B16:F16"/>
    <mergeCell ref="G16:H16"/>
    <mergeCell ref="I16:O16"/>
    <mergeCell ref="B18:E18"/>
    <mergeCell ref="G18:I18"/>
    <mergeCell ref="K18:O18"/>
    <mergeCell ref="B6:K6"/>
    <mergeCell ref="M6:O6"/>
    <mergeCell ref="A8:A10"/>
    <mergeCell ref="J8:K10"/>
    <mergeCell ref="M8:O8"/>
    <mergeCell ref="M9:O9"/>
    <mergeCell ref="M10:O10"/>
    <mergeCell ref="B36:C36"/>
    <mergeCell ref="D36:I36"/>
    <mergeCell ref="A37:A38"/>
    <mergeCell ref="D37:E37"/>
    <mergeCell ref="F37:G37"/>
    <mergeCell ref="D38:E38"/>
    <mergeCell ref="F38:G38"/>
    <mergeCell ref="A20:O20"/>
    <mergeCell ref="A21:O21"/>
    <mergeCell ref="A32:I32"/>
    <mergeCell ref="B33:I33"/>
    <mergeCell ref="A34:A35"/>
    <mergeCell ref="G34:G35"/>
    <mergeCell ref="H34:I35"/>
    <mergeCell ref="A39:A40"/>
    <mergeCell ref="D39:E39"/>
    <mergeCell ref="F39:G39"/>
    <mergeCell ref="D40:E40"/>
    <mergeCell ref="F40:G40"/>
    <mergeCell ref="A41:A42"/>
    <mergeCell ref="D41:E41"/>
    <mergeCell ref="F41:G41"/>
    <mergeCell ref="D42:E42"/>
    <mergeCell ref="F42:G42"/>
    <mergeCell ref="A43:A44"/>
    <mergeCell ref="D43:E43"/>
    <mergeCell ref="F43:G43"/>
    <mergeCell ref="D44:E44"/>
    <mergeCell ref="F44:G44"/>
    <mergeCell ref="A45:A46"/>
    <mergeCell ref="D45:E45"/>
    <mergeCell ref="F45:G45"/>
    <mergeCell ref="D46:E46"/>
    <mergeCell ref="F46:G46"/>
    <mergeCell ref="A47:A48"/>
    <mergeCell ref="D47:E47"/>
    <mergeCell ref="F47:G47"/>
    <mergeCell ref="D48:E48"/>
    <mergeCell ref="F48:G48"/>
    <mergeCell ref="A49:A50"/>
    <mergeCell ref="D49:E49"/>
    <mergeCell ref="F49:G49"/>
    <mergeCell ref="D50:E50"/>
    <mergeCell ref="F50:G50"/>
    <mergeCell ref="A51:A52"/>
    <mergeCell ref="D51:E51"/>
    <mergeCell ref="F51:G51"/>
    <mergeCell ref="D52:E52"/>
    <mergeCell ref="F52:G52"/>
    <mergeCell ref="A53:A54"/>
    <mergeCell ref="D53:E53"/>
    <mergeCell ref="F53:G53"/>
    <mergeCell ref="D54:E54"/>
    <mergeCell ref="F54:G54"/>
    <mergeCell ref="A55:A56"/>
    <mergeCell ref="D55:E55"/>
    <mergeCell ref="F55:G55"/>
    <mergeCell ref="D56:E56"/>
    <mergeCell ref="F56:G56"/>
    <mergeCell ref="A57:A58"/>
    <mergeCell ref="D57:E57"/>
    <mergeCell ref="F57:G57"/>
    <mergeCell ref="D58:E58"/>
    <mergeCell ref="F58:G58"/>
    <mergeCell ref="B65:C65"/>
    <mergeCell ref="D65:E65"/>
    <mergeCell ref="F65:G65"/>
    <mergeCell ref="H65:I65"/>
    <mergeCell ref="B66:C66"/>
    <mergeCell ref="D66:E66"/>
    <mergeCell ref="F66:G66"/>
    <mergeCell ref="H66:I66"/>
    <mergeCell ref="A59:A60"/>
    <mergeCell ref="D59:E59"/>
    <mergeCell ref="F59:G59"/>
    <mergeCell ref="D60:E60"/>
    <mergeCell ref="F60:G60"/>
    <mergeCell ref="A64:I64"/>
    <mergeCell ref="A67:A68"/>
    <mergeCell ref="B69:C69"/>
    <mergeCell ref="D69:E69"/>
    <mergeCell ref="F69:G69"/>
    <mergeCell ref="H69:I69"/>
    <mergeCell ref="B70:C70"/>
    <mergeCell ref="D70:E70"/>
    <mergeCell ref="F70:G70"/>
    <mergeCell ref="H70:I70"/>
    <mergeCell ref="A71:A72"/>
    <mergeCell ref="B73:C73"/>
    <mergeCell ref="D73:E73"/>
    <mergeCell ref="F73:G73"/>
    <mergeCell ref="H73:I73"/>
    <mergeCell ref="B74:C74"/>
    <mergeCell ref="D74:E74"/>
    <mergeCell ref="F74:G74"/>
    <mergeCell ref="H74:I74"/>
    <mergeCell ref="A75:A76"/>
    <mergeCell ref="B77:C77"/>
    <mergeCell ref="D77:E77"/>
    <mergeCell ref="F77:G77"/>
    <mergeCell ref="H77:I77"/>
    <mergeCell ref="B78:C78"/>
    <mergeCell ref="D78:E78"/>
    <mergeCell ref="F78:G78"/>
    <mergeCell ref="H78:I78"/>
    <mergeCell ref="A79:A80"/>
    <mergeCell ref="B81:C81"/>
    <mergeCell ref="D81:E81"/>
    <mergeCell ref="F81:G81"/>
    <mergeCell ref="H81:I81"/>
    <mergeCell ref="B82:C82"/>
    <mergeCell ref="D82:E82"/>
    <mergeCell ref="F82:G82"/>
    <mergeCell ref="H82:I82"/>
    <mergeCell ref="A83:A84"/>
    <mergeCell ref="B85:C85"/>
    <mergeCell ref="D85:E85"/>
    <mergeCell ref="F85:G85"/>
    <mergeCell ref="H85:I85"/>
    <mergeCell ref="B86:C86"/>
    <mergeCell ref="D86:E86"/>
    <mergeCell ref="F86:G86"/>
    <mergeCell ref="H86:I86"/>
    <mergeCell ref="A87:A88"/>
    <mergeCell ref="B89:C89"/>
    <mergeCell ref="D89:E89"/>
    <mergeCell ref="F89:G89"/>
    <mergeCell ref="H89:I89"/>
    <mergeCell ref="B90:C90"/>
    <mergeCell ref="D90:E90"/>
    <mergeCell ref="F90:G90"/>
    <mergeCell ref="H90:I90"/>
    <mergeCell ref="A91:A92"/>
    <mergeCell ref="B93:C93"/>
    <mergeCell ref="D93:E93"/>
    <mergeCell ref="F93:G93"/>
    <mergeCell ref="H93:I93"/>
    <mergeCell ref="B94:C94"/>
    <mergeCell ref="D94:E94"/>
    <mergeCell ref="F94:G94"/>
    <mergeCell ref="H94:I94"/>
    <mergeCell ref="A95:A96"/>
    <mergeCell ref="B97:C97"/>
    <mergeCell ref="D97:E97"/>
    <mergeCell ref="F97:G97"/>
    <mergeCell ref="H97:I97"/>
    <mergeCell ref="B98:C98"/>
    <mergeCell ref="D98:E98"/>
    <mergeCell ref="F98:G98"/>
    <mergeCell ref="H98:I98"/>
    <mergeCell ref="A99:A100"/>
    <mergeCell ref="B101:C101"/>
    <mergeCell ref="D101:E101"/>
    <mergeCell ref="F101:G101"/>
    <mergeCell ref="H101:I101"/>
    <mergeCell ref="B102:C102"/>
    <mergeCell ref="D102:E102"/>
    <mergeCell ref="F102:G102"/>
    <mergeCell ref="H102:I102"/>
    <mergeCell ref="A103:A104"/>
    <mergeCell ref="B105:C105"/>
    <mergeCell ref="D105:E105"/>
    <mergeCell ref="F105:G105"/>
    <mergeCell ref="H105:I105"/>
    <mergeCell ref="B106:C106"/>
    <mergeCell ref="D106:E106"/>
    <mergeCell ref="F106:G106"/>
    <mergeCell ref="H106:I106"/>
    <mergeCell ref="A107:A108"/>
    <mergeCell ref="B109:C109"/>
    <mergeCell ref="D109:E109"/>
    <mergeCell ref="F109:G109"/>
    <mergeCell ref="H109:I109"/>
    <mergeCell ref="B110:C110"/>
    <mergeCell ref="D110:E110"/>
    <mergeCell ref="F110:G110"/>
    <mergeCell ref="H110:I110"/>
    <mergeCell ref="A111:A112"/>
    <mergeCell ref="B113:C113"/>
    <mergeCell ref="D113:E113"/>
    <mergeCell ref="F113:G113"/>
    <mergeCell ref="H113:I113"/>
    <mergeCell ref="B114:C114"/>
    <mergeCell ref="D114:E114"/>
    <mergeCell ref="F114:G114"/>
    <mergeCell ref="H114:I114"/>
  </mergeCells>
  <hyperlinks>
    <hyperlink ref="D70" r:id="rId1" display="https://secretariadistritald.sharepoint.com/:f:/s/ContratacinSPI-2022/IgC1Y4HRyT-QSb3eoOB8WxiyARkxAlsOKom3ffCmP6zyEOg?e=RAYXku" xr:uid="{8A1C7D66-78AA-3147-966E-28A221764C7A}"/>
    <hyperlink ref="H78:I78" r:id="rId2" display="https://secretariadistritald.sharepoint.com/:f:/s/ContratacinSPI-2022/IgCGOKXDM-YJQYF0ybTT3NtxARVrxuU9sYYd303be9HzV_I?e=ZwU6Vb" xr:uid="{99A2A323-EE1B-4EB0-9127-34F265B0EB96}"/>
    <hyperlink ref="B78:C78" r:id="rId3" display="https://secretariadistritald.sharepoint.com/:f:/s/ContratacinSPI-2022/IgBz_vu8rx2NTZnDk2j-ecruAWcvTC5pawFGGi1bb3fPIZc?e=MsAfxg" xr:uid="{6D597673-7EBF-4B21-B6A8-3A28618A26A2}"/>
    <hyperlink ref="B82:C82" r:id="rId4" display="https://secretariadistritald.sharepoint.com/:f:/s/ContratacinSPI-2022/IgCdXzNtsCLAQ5-GV-PUHDvTAeqhLqQMgSo7_t6kIjnUG9E?e=sA6CE3" xr:uid="{6DC841E0-EE92-4B9E-8768-64DEBE12C1F0}"/>
    <hyperlink ref="D82:E82" r:id="rId5" display="https://secretariadistritald.sharepoint.com/:f:/s/ContratacinSPI-2022/IgAYR-8SwpAKRJkamWKz0wHcAVRNjSTuDSgiFGCWXrfj_-Q?e=8ZChh2" xr:uid="{56E1A715-8DF8-4AC4-B488-C5152C1B028B}"/>
    <hyperlink ref="F82:G82" r:id="rId6" display="https://secretariadistritald.sharepoint.com/:f:/s/ContratacinSPI-2022/IgAOjQaaGOv5SrNKl6u01mDbAXGb0EU7Y-3E40IFjNKVvxg?e=u3LeGZ" xr:uid="{AD3F5A95-D80F-4A18-8AB7-75246AD3A6B8}"/>
    <hyperlink ref="B86:C86" r:id="rId7" display="https://secretariadistritald.sharepoint.com/:f:/s/ContratacinSPI-2022/IgD244MDogwWRqlcCfFlks4-AWadV4OSuNHhtfQJ6xubm4Q?e=wpkb7G" xr:uid="{E8BC42C5-2F9D-D641-B893-91BA778A0D3C}"/>
    <hyperlink ref="D86:E86" r:id="rId8" display="https://secretariadistritald.sharepoint.com/:f:/s/ContratacinSPI-2022/IgDp7NuyXJ3JT6v88FsBohClAWhtgOVwOC6ApKTOQ-uxUBs?e=1dqHn5" xr:uid="{71D467A7-F42C-CD47-AE7A-3FDE8C3052A1}"/>
    <hyperlink ref="F86:G86" r:id="rId9" display="https://secretariadistritald.sharepoint.com/:f:/s/ContratacinSPI-2022/IgDBI5Mh2wIOSrfa5sDDgshSAUAv5_28bhHHkHGhr7lsCuc?e=VLesQp" xr:uid="{40FDF3BB-635A-D340-AE11-B3B637EA1943}"/>
    <hyperlink ref="H86:I86" r:id="rId10" display="https://secretariadistritald.sharepoint.com/:f:/s/ContratacinSPI-2022/IgBX_zdtZTTRRIcrDJWbuT6HAfSTLjDQ3xsYNJ2lDbAFQEY?e=oqFUCj" xr:uid="{A03F4D33-ED03-C14D-BC56-460304986233}"/>
    <hyperlink ref="B90:C90" r:id="rId11" display="https://secretariadistritald.sharepoint.com/:f:/s/ContratacinSPI-2022/IgBP3U6Tu-qdSoHog6WDsfCOAbSuwG3z1nupQaAW8zFYqiA?e=AnUBn3" xr:uid="{CFDABB6E-8F60-47A7-9A38-5FAC8C2534AA}"/>
    <hyperlink ref="D90:E90" r:id="rId12" display="https://secretariadistritald.sharepoint.com/:f:/s/ContratacinSPI-2022/IgCXKsraOha6Ro5SdhhVtGAkAfLTaurFv6Oju2wyWgPmtHI?e=B56Qen" xr:uid="{FBABEE4E-2CDB-49BB-8394-20DA02AA3AB7}"/>
    <hyperlink ref="F90:G90" r:id="rId13" display="https://secretariadistritald.sharepoint.com/:f:/s/ContratacinSPI-2022/IgBTO1a5dWNDTb05JXyG1NHKAYvvMKhK_OzcGW1Oc1cb7zM?e=XGr17h" xr:uid="{C211DC08-8FE6-4C01-ADDD-B3AF0E7E81D9}"/>
    <hyperlink ref="H90:I90" r:id="rId14" display="https://secretariadistritald.sharepoint.com/:f:/s/ContratacinSPI-2022/IgByLdUrLsFiSb_SLAoSy7PHAVx7EGg4weTDPYFwKAAW_j8?e=56AWaL" xr:uid="{DDE246E6-C136-4878-AF62-B59AADF7D59E}"/>
  </hyperlinks>
  <pageMargins left="0.7" right="0.7" top="0.75" bottom="0.75" header="0.3" footer="0.3"/>
  <pageSetup paperSize="9" scale="10" orientation="portrait" r:id="rId15"/>
  <ignoredErrors>
    <ignoredError sqref="N24:N25 N26:N28" emptyCellReference="1"/>
  </ignoredErrors>
  <drawing r:id="rId16"/>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B2DF9F-8FF5-412A-B538-E8A4296B9E30}">
  <sheetPr>
    <tabColor theme="7" tint="0.39997558519241921"/>
    <pageSetUpPr fitToPage="1"/>
  </sheetPr>
  <dimension ref="A1:Y80"/>
  <sheetViews>
    <sheetView showGridLines="0" topLeftCell="F39" zoomScale="90" zoomScaleNormal="90" workbookViewId="0">
      <selection activeCell="H40" sqref="H40"/>
    </sheetView>
  </sheetViews>
  <sheetFormatPr defaultColWidth="10.7109375" defaultRowHeight="13.9"/>
  <cols>
    <col min="1" max="1" width="42.28515625" style="1" customWidth="1"/>
    <col min="2" max="3" width="35.7109375" style="1" customWidth="1"/>
    <col min="4" max="4" width="52.7109375" style="1" customWidth="1"/>
    <col min="5" max="5" width="55.140625" style="1" customWidth="1"/>
    <col min="6" max="6" width="60.7109375" style="1" customWidth="1"/>
    <col min="7" max="7" width="53.42578125" style="1" customWidth="1"/>
    <col min="8" max="8" width="42.7109375" style="1" customWidth="1"/>
    <col min="9" max="9" width="49.42578125" style="1" customWidth="1"/>
    <col min="10" max="10" width="82.7109375" style="1" customWidth="1"/>
    <col min="11" max="13" width="35.7109375" style="1" customWidth="1"/>
    <col min="14" max="21" width="18.140625" style="1" customWidth="1"/>
    <col min="22" max="22" width="22.7109375" style="1" customWidth="1"/>
    <col min="23" max="23" width="19" style="1" customWidth="1"/>
    <col min="24" max="24" width="19.28515625" style="1" customWidth="1"/>
    <col min="25" max="25" width="20.42578125" style="1" customWidth="1"/>
    <col min="26" max="26" width="22.7109375" style="1" customWidth="1"/>
    <col min="27" max="27" width="18.42578125" style="1" bestFit="1" customWidth="1"/>
    <col min="28" max="28" width="8.42578125" style="1" customWidth="1"/>
    <col min="29" max="29" width="18.42578125" style="1" bestFit="1" customWidth="1"/>
    <col min="30" max="30" width="5.7109375" style="1" customWidth="1"/>
    <col min="31" max="31" width="18.42578125" style="1" bestFit="1" customWidth="1"/>
    <col min="32" max="32" width="4.7109375" style="1" customWidth="1"/>
    <col min="33" max="33" width="23" style="1" bestFit="1" customWidth="1"/>
    <col min="34" max="34" width="10.7109375" style="1"/>
    <col min="35" max="35" width="18.42578125" style="1" bestFit="1" customWidth="1"/>
    <col min="36" max="36" width="16.140625" style="1" customWidth="1"/>
    <col min="37" max="16384" width="10.7109375" style="1"/>
  </cols>
  <sheetData>
    <row r="1" spans="1:25" ht="24" customHeight="1" thickBot="1">
      <c r="A1" s="625"/>
      <c r="B1" s="462" t="s">
        <v>160</v>
      </c>
      <c r="C1" s="463"/>
      <c r="D1" s="463"/>
      <c r="E1" s="463"/>
      <c r="F1" s="463"/>
      <c r="G1" s="463"/>
      <c r="H1" s="464"/>
      <c r="I1" s="49" t="s">
        <v>363</v>
      </c>
      <c r="J1" s="459" t="s">
        <v>161</v>
      </c>
      <c r="K1" s="460"/>
      <c r="L1" s="461"/>
      <c r="M1" s="69"/>
    </row>
    <row r="2" spans="1:25" ht="24" customHeight="1" thickBot="1">
      <c r="A2" s="626"/>
      <c r="B2" s="465" t="s">
        <v>162</v>
      </c>
      <c r="C2" s="466"/>
      <c r="D2" s="466"/>
      <c r="E2" s="466"/>
      <c r="F2" s="466"/>
      <c r="G2" s="466"/>
      <c r="H2" s="467"/>
      <c r="I2" s="49" t="s">
        <v>364</v>
      </c>
      <c r="J2" s="459" t="s">
        <v>163</v>
      </c>
      <c r="K2" s="460"/>
      <c r="L2" s="461"/>
      <c r="M2" s="69"/>
    </row>
    <row r="3" spans="1:25" ht="24" customHeight="1" thickBot="1">
      <c r="A3" s="626"/>
      <c r="B3" s="465" t="s">
        <v>0</v>
      </c>
      <c r="C3" s="466"/>
      <c r="D3" s="466"/>
      <c r="E3" s="466"/>
      <c r="F3" s="466"/>
      <c r="G3" s="466"/>
      <c r="H3" s="467"/>
      <c r="I3" s="49" t="s">
        <v>365</v>
      </c>
      <c r="J3" s="459" t="s">
        <v>164</v>
      </c>
      <c r="K3" s="460"/>
      <c r="L3" s="461"/>
      <c r="M3" s="69"/>
    </row>
    <row r="4" spans="1:25" ht="24" customHeight="1" thickBot="1">
      <c r="A4" s="627"/>
      <c r="B4" s="468" t="s">
        <v>366</v>
      </c>
      <c r="C4" s="469"/>
      <c r="D4" s="469"/>
      <c r="E4" s="469"/>
      <c r="F4" s="469"/>
      <c r="G4" s="469"/>
      <c r="H4" s="470"/>
      <c r="I4" s="49" t="s">
        <v>367</v>
      </c>
      <c r="J4" s="459" t="s">
        <v>368</v>
      </c>
      <c r="K4" s="460"/>
      <c r="L4" s="461"/>
      <c r="M4" s="69"/>
    </row>
    <row r="6" spans="1:25" ht="15" customHeight="1" thickBot="1">
      <c r="A6" s="6"/>
      <c r="B6" s="7"/>
      <c r="C6" s="7"/>
      <c r="D6" s="9"/>
      <c r="E6" s="8"/>
      <c r="F6" s="8"/>
      <c r="G6" s="198"/>
      <c r="H6" s="198"/>
      <c r="I6" s="10"/>
      <c r="J6" s="10"/>
      <c r="K6" s="7"/>
      <c r="L6" s="7"/>
      <c r="M6" s="7"/>
      <c r="N6" s="7"/>
      <c r="O6" s="7"/>
      <c r="P6" s="7"/>
      <c r="Q6" s="7"/>
      <c r="R6" s="7"/>
      <c r="S6" s="7"/>
      <c r="T6" s="11"/>
      <c r="U6" s="7"/>
      <c r="V6" s="7"/>
      <c r="X6" s="12"/>
      <c r="Y6" s="13"/>
    </row>
    <row r="7" spans="1:25" ht="15" customHeight="1">
      <c r="A7" s="635" t="s">
        <v>4</v>
      </c>
      <c r="B7" s="643" t="s">
        <v>168</v>
      </c>
      <c r="C7" s="644"/>
      <c r="D7" s="644"/>
      <c r="E7" s="644"/>
      <c r="F7" s="644"/>
      <c r="G7" s="644"/>
      <c r="H7" s="645"/>
      <c r="I7" s="635" t="s">
        <v>169</v>
      </c>
      <c r="J7" s="639">
        <v>2024110010317</v>
      </c>
      <c r="K7" s="7"/>
      <c r="L7" s="7"/>
      <c r="M7" s="7"/>
      <c r="N7" s="7"/>
      <c r="O7" s="7"/>
      <c r="P7" s="7"/>
      <c r="Q7" s="7"/>
      <c r="R7" s="7"/>
      <c r="S7" s="7"/>
      <c r="T7" s="7"/>
      <c r="U7" s="7"/>
      <c r="V7" s="7"/>
      <c r="W7" s="7"/>
      <c r="X7" s="7"/>
      <c r="Y7" s="7"/>
    </row>
    <row r="8" spans="1:25" ht="15" customHeight="1">
      <c r="A8" s="636"/>
      <c r="B8" s="646"/>
      <c r="C8" s="647"/>
      <c r="D8" s="647"/>
      <c r="E8" s="647"/>
      <c r="F8" s="647"/>
      <c r="G8" s="647"/>
      <c r="H8" s="648"/>
      <c r="I8" s="636"/>
      <c r="J8" s="640"/>
      <c r="K8" s="7"/>
      <c r="L8" s="7"/>
      <c r="M8" s="7"/>
      <c r="N8" s="7"/>
      <c r="O8" s="7"/>
      <c r="P8" s="7"/>
      <c r="Q8" s="7"/>
      <c r="R8" s="7"/>
      <c r="S8" s="7"/>
      <c r="T8" s="7"/>
      <c r="U8" s="7"/>
      <c r="V8" s="7"/>
      <c r="W8" s="7"/>
      <c r="X8" s="7"/>
      <c r="Y8" s="7"/>
    </row>
    <row r="9" spans="1:25" ht="15" customHeight="1">
      <c r="A9" s="636"/>
      <c r="B9" s="646"/>
      <c r="C9" s="647"/>
      <c r="D9" s="647"/>
      <c r="E9" s="647"/>
      <c r="F9" s="647"/>
      <c r="G9" s="647"/>
      <c r="H9" s="648"/>
      <c r="I9" s="636"/>
      <c r="J9" s="640"/>
      <c r="K9" s="7"/>
      <c r="L9" s="7"/>
      <c r="M9" s="7"/>
      <c r="N9" s="7"/>
      <c r="O9" s="7"/>
      <c r="P9" s="7"/>
      <c r="Q9" s="7"/>
      <c r="R9" s="7"/>
      <c r="S9" s="7"/>
      <c r="T9" s="7"/>
      <c r="U9" s="7"/>
      <c r="V9" s="7"/>
      <c r="W9" s="7"/>
      <c r="X9" s="7"/>
      <c r="Y9" s="7"/>
    </row>
    <row r="10" spans="1:25" ht="15" customHeight="1" thickBot="1">
      <c r="A10" s="637"/>
      <c r="B10" s="649"/>
      <c r="C10" s="650"/>
      <c r="D10" s="650"/>
      <c r="E10" s="650"/>
      <c r="F10" s="650"/>
      <c r="G10" s="650"/>
      <c r="H10" s="651"/>
      <c r="I10" s="637"/>
      <c r="J10" s="641"/>
      <c r="K10" s="7"/>
      <c r="L10" s="7"/>
      <c r="M10" s="7"/>
      <c r="N10" s="7"/>
      <c r="O10" s="7"/>
      <c r="P10" s="7"/>
      <c r="Q10" s="7"/>
      <c r="R10" s="7"/>
      <c r="S10" s="7"/>
      <c r="T10" s="7"/>
      <c r="U10" s="7"/>
      <c r="V10" s="7"/>
      <c r="W10" s="7"/>
      <c r="X10" s="7"/>
      <c r="Y10" s="7"/>
    </row>
    <row r="11" spans="1:25" ht="9" customHeight="1" thickBot="1">
      <c r="A11" s="14"/>
      <c r="B11" s="63"/>
      <c r="C11" s="7"/>
      <c r="D11" s="7"/>
      <c r="E11" s="7"/>
      <c r="F11" s="7"/>
      <c r="G11" s="7"/>
      <c r="H11" s="7"/>
      <c r="I11" s="7"/>
      <c r="J11" s="7"/>
      <c r="K11" s="7"/>
      <c r="L11" s="7"/>
      <c r="M11" s="7"/>
      <c r="N11" s="7"/>
      <c r="O11" s="7"/>
      <c r="P11" s="7"/>
      <c r="Q11" s="7"/>
      <c r="R11" s="7"/>
      <c r="S11" s="7"/>
      <c r="T11" s="7"/>
      <c r="U11" s="7"/>
      <c r="V11" s="7"/>
      <c r="W11" s="7"/>
      <c r="X11" s="7"/>
      <c r="Y11" s="7"/>
    </row>
    <row r="12" spans="1:25" s="64" customFormat="1" ht="21.75" customHeight="1" thickBot="1">
      <c r="A12" s="489" t="s">
        <v>6</v>
      </c>
      <c r="B12" s="124" t="s">
        <v>170</v>
      </c>
      <c r="C12" s="144"/>
      <c r="D12" s="124" t="s">
        <v>171</v>
      </c>
      <c r="E12" s="144"/>
      <c r="F12" s="124" t="s">
        <v>172</v>
      </c>
      <c r="G12" s="144"/>
      <c r="H12" s="124" t="s">
        <v>173</v>
      </c>
      <c r="I12" s="145"/>
    </row>
    <row r="13" spans="1:25" s="64" customFormat="1" ht="21.75" customHeight="1" thickBot="1">
      <c r="A13" s="489"/>
      <c r="B13" s="125" t="s">
        <v>175</v>
      </c>
      <c r="C13" s="144"/>
      <c r="D13" s="124" t="s">
        <v>176</v>
      </c>
      <c r="E13" s="144" t="s">
        <v>177</v>
      </c>
      <c r="F13" s="124" t="s">
        <v>178</v>
      </c>
      <c r="G13" s="144"/>
      <c r="H13" s="124" t="s">
        <v>179</v>
      </c>
      <c r="I13" s="145"/>
    </row>
    <row r="14" spans="1:25" s="64" customFormat="1" ht="21.75" customHeight="1" thickBot="1">
      <c r="A14" s="489"/>
      <c r="B14" s="124" t="s">
        <v>181</v>
      </c>
      <c r="C14" s="144"/>
      <c r="D14" s="124" t="s">
        <v>182</v>
      </c>
      <c r="E14" s="244"/>
      <c r="F14" s="124" t="s">
        <v>183</v>
      </c>
      <c r="G14" s="144"/>
      <c r="H14" s="124" t="s">
        <v>184</v>
      </c>
      <c r="I14" s="145"/>
    </row>
    <row r="15" spans="1:25" s="64" customFormat="1" ht="21.75" customHeight="1" thickBot="1">
      <c r="A15" s="1"/>
      <c r="B15" s="1"/>
      <c r="C15" s="1"/>
      <c r="D15" s="1"/>
      <c r="E15" s="1"/>
      <c r="F15" s="1"/>
      <c r="G15" s="1"/>
      <c r="H15" s="1"/>
      <c r="I15" s="1"/>
      <c r="J15" s="1"/>
      <c r="K15" s="1"/>
      <c r="L15" s="75"/>
      <c r="M15" s="76"/>
      <c r="N15" s="76"/>
      <c r="O15" s="76"/>
    </row>
    <row r="16" spans="1:25" s="64" customFormat="1" ht="21.75" customHeight="1" thickBot="1">
      <c r="A16" s="488" t="s">
        <v>8</v>
      </c>
      <c r="B16" s="488"/>
      <c r="C16" s="141" t="s">
        <v>174</v>
      </c>
      <c r="D16" s="638"/>
      <c r="E16" s="638"/>
      <c r="F16" s="638"/>
      <c r="G16" s="1"/>
      <c r="H16" s="1"/>
      <c r="I16" s="1"/>
      <c r="J16" s="1"/>
      <c r="K16" s="1"/>
      <c r="L16" s="75"/>
      <c r="M16" s="76"/>
      <c r="N16" s="76"/>
      <c r="O16" s="76"/>
    </row>
    <row r="17" spans="1:15" s="64" customFormat="1" ht="21.75" customHeight="1" thickBot="1">
      <c r="A17" s="488"/>
      <c r="B17" s="488"/>
      <c r="C17" s="141" t="s">
        <v>180</v>
      </c>
      <c r="D17" s="505"/>
      <c r="E17" s="505"/>
      <c r="F17" s="505"/>
      <c r="G17" s="1"/>
      <c r="H17" s="1"/>
      <c r="I17" s="1"/>
      <c r="J17" s="1"/>
      <c r="K17" s="1"/>
      <c r="L17" s="75"/>
      <c r="M17" s="76"/>
      <c r="N17" s="76"/>
      <c r="O17" s="76"/>
    </row>
    <row r="18" spans="1:15" s="64" customFormat="1" ht="21.75" customHeight="1" thickBot="1">
      <c r="A18" s="488"/>
      <c r="B18" s="488"/>
      <c r="C18" s="141" t="s">
        <v>185</v>
      </c>
      <c r="D18" s="505" t="s">
        <v>177</v>
      </c>
      <c r="E18" s="505"/>
      <c r="F18" s="505"/>
      <c r="G18" s="1"/>
      <c r="H18" s="1"/>
      <c r="I18" s="1"/>
      <c r="J18" s="1"/>
      <c r="K18" s="1"/>
      <c r="L18" s="75"/>
      <c r="M18" s="76"/>
      <c r="N18" s="76"/>
      <c r="O18" s="76"/>
    </row>
    <row r="19" spans="1:15" s="64" customFormat="1" ht="21.75" customHeight="1">
      <c r="A19" s="1"/>
      <c r="B19" s="1"/>
      <c r="C19" s="1"/>
      <c r="D19" s="1"/>
      <c r="E19" s="1"/>
      <c r="F19" s="1"/>
      <c r="G19" s="1"/>
      <c r="H19" s="1"/>
      <c r="I19" s="1"/>
      <c r="J19" s="1"/>
      <c r="K19" s="1"/>
      <c r="L19" s="75"/>
      <c r="M19" s="76"/>
      <c r="N19" s="76"/>
      <c r="O19" s="76"/>
    </row>
    <row r="20" spans="1:15" s="25" customFormat="1" ht="16.5" customHeight="1"/>
    <row r="21" spans="1:15" ht="5.25" customHeight="1" thickBot="1"/>
    <row r="22" spans="1:15" ht="48" customHeight="1" thickBot="1">
      <c r="A22" s="642" t="s">
        <v>369</v>
      </c>
      <c r="B22" s="642"/>
      <c r="C22" s="642"/>
      <c r="D22" s="642"/>
      <c r="E22" s="642"/>
      <c r="F22" s="642"/>
      <c r="G22" s="642"/>
      <c r="H22" s="642"/>
      <c r="I22" s="642"/>
      <c r="J22" s="642"/>
    </row>
    <row r="23" spans="1:15" ht="70.150000000000006" customHeight="1" thickBot="1">
      <c r="A23" s="128" t="s">
        <v>21</v>
      </c>
      <c r="B23" s="621" t="s">
        <v>192</v>
      </c>
      <c r="C23" s="628"/>
      <c r="D23" s="629"/>
      <c r="E23" s="129" t="s">
        <v>72</v>
      </c>
      <c r="F23" s="130" t="s">
        <v>370</v>
      </c>
      <c r="G23" s="129" t="s">
        <v>74</v>
      </c>
      <c r="H23" s="621" t="s">
        <v>371</v>
      </c>
      <c r="I23" s="628"/>
      <c r="J23" s="629"/>
    </row>
    <row r="24" spans="1:15" ht="50.25" customHeight="1" thickBot="1">
      <c r="A24" s="105" t="s">
        <v>76</v>
      </c>
      <c r="B24" s="621" t="s">
        <v>372</v>
      </c>
      <c r="C24" s="628"/>
      <c r="D24" s="628"/>
      <c r="E24" s="628"/>
      <c r="F24" s="628"/>
      <c r="G24" s="628"/>
      <c r="H24" s="628"/>
      <c r="I24" s="628"/>
      <c r="J24" s="629"/>
    </row>
    <row r="25" spans="1:15" ht="50.25" customHeight="1" thickBot="1">
      <c r="A25" s="617" t="s">
        <v>78</v>
      </c>
      <c r="B25" s="131">
        <v>2024</v>
      </c>
      <c r="C25" s="132">
        <v>2025</v>
      </c>
      <c r="D25" s="132">
        <v>2026</v>
      </c>
      <c r="E25" s="132">
        <v>2027</v>
      </c>
      <c r="F25" s="133" t="s">
        <v>373</v>
      </c>
      <c r="G25" s="134" t="s">
        <v>80</v>
      </c>
      <c r="H25" s="652" t="s">
        <v>82</v>
      </c>
      <c r="I25" s="653"/>
      <c r="J25" s="654"/>
    </row>
    <row r="26" spans="1:15" ht="50.25" customHeight="1" thickBot="1">
      <c r="A26" s="618"/>
      <c r="B26" s="184">
        <v>2</v>
      </c>
      <c r="C26" s="184">
        <v>4</v>
      </c>
      <c r="D26" s="184">
        <v>5</v>
      </c>
      <c r="E26" s="185">
        <v>5</v>
      </c>
      <c r="F26" s="183">
        <f>B26+C26+D26+E26</f>
        <v>16</v>
      </c>
      <c r="G26" s="135">
        <v>6</v>
      </c>
      <c r="H26" s="655" t="s">
        <v>202</v>
      </c>
      <c r="I26" s="656"/>
      <c r="J26" s="657"/>
    </row>
    <row r="27" spans="1:15" ht="14.45" thickBot="1">
      <c r="A27" s="105"/>
      <c r="B27" s="658" t="s">
        <v>374</v>
      </c>
      <c r="C27" s="659"/>
      <c r="D27" s="659"/>
      <c r="E27" s="659"/>
      <c r="F27" s="659"/>
      <c r="G27" s="659"/>
      <c r="H27" s="659"/>
      <c r="I27" s="659"/>
      <c r="J27" s="660"/>
    </row>
    <row r="28" spans="1:15" s="28" customFormat="1" ht="56.25" customHeight="1" thickBot="1">
      <c r="A28" s="617" t="s">
        <v>204</v>
      </c>
      <c r="B28" s="105" t="s">
        <v>205</v>
      </c>
      <c r="C28" s="128" t="s">
        <v>87</v>
      </c>
      <c r="D28" s="619" t="s">
        <v>89</v>
      </c>
      <c r="E28" s="620"/>
      <c r="F28" s="619" t="s">
        <v>91</v>
      </c>
      <c r="G28" s="620"/>
      <c r="H28" s="106" t="s">
        <v>93</v>
      </c>
      <c r="I28" s="104" t="s">
        <v>94</v>
      </c>
      <c r="J28" s="104" t="s">
        <v>96</v>
      </c>
    </row>
    <row r="29" spans="1:15" ht="28.15" thickBot="1">
      <c r="A29" s="618"/>
      <c r="B29" s="136">
        <v>0</v>
      </c>
      <c r="C29" s="72">
        <v>0</v>
      </c>
      <c r="D29" s="621" t="s">
        <v>319</v>
      </c>
      <c r="E29" s="629"/>
      <c r="F29" s="621" t="s">
        <v>319</v>
      </c>
      <c r="G29" s="629"/>
      <c r="H29" s="240" t="s">
        <v>319</v>
      </c>
      <c r="I29" s="137" t="s">
        <v>375</v>
      </c>
      <c r="J29" s="137" t="s">
        <v>375</v>
      </c>
    </row>
    <row r="30" spans="1:15" s="28" customFormat="1" ht="45" customHeight="1" thickBot="1">
      <c r="A30" s="617" t="s">
        <v>210</v>
      </c>
      <c r="B30" s="103" t="s">
        <v>205</v>
      </c>
      <c r="C30" s="106" t="s">
        <v>87</v>
      </c>
      <c r="D30" s="619" t="s">
        <v>89</v>
      </c>
      <c r="E30" s="620"/>
      <c r="F30" s="619" t="s">
        <v>91</v>
      </c>
      <c r="G30" s="620"/>
      <c r="H30" s="106" t="s">
        <v>93</v>
      </c>
      <c r="I30" s="104" t="s">
        <v>94</v>
      </c>
      <c r="J30" s="104" t="s">
        <v>96</v>
      </c>
    </row>
    <row r="31" spans="1:15" ht="291.75" customHeight="1" thickBot="1">
      <c r="A31" s="618"/>
      <c r="B31" s="136">
        <v>0.2</v>
      </c>
      <c r="C31" s="136">
        <v>0.2</v>
      </c>
      <c r="D31" s="602" t="s">
        <v>376</v>
      </c>
      <c r="E31" s="603"/>
      <c r="F31" s="621" t="s">
        <v>377</v>
      </c>
      <c r="G31" s="629"/>
      <c r="H31" s="293" t="s">
        <v>378</v>
      </c>
      <c r="I31" s="137" t="s">
        <v>379</v>
      </c>
      <c r="J31" s="294" t="s">
        <v>380</v>
      </c>
    </row>
    <row r="32" spans="1:15" s="28" customFormat="1" ht="54" customHeight="1" thickBot="1">
      <c r="A32" s="617" t="s">
        <v>214</v>
      </c>
      <c r="B32" s="103" t="s">
        <v>205</v>
      </c>
      <c r="C32" s="106" t="s">
        <v>87</v>
      </c>
      <c r="D32" s="619" t="s">
        <v>89</v>
      </c>
      <c r="E32" s="620"/>
      <c r="F32" s="619" t="s">
        <v>91</v>
      </c>
      <c r="G32" s="620"/>
      <c r="H32" s="106" t="s">
        <v>93</v>
      </c>
      <c r="I32" s="104" t="s">
        <v>94</v>
      </c>
      <c r="J32" s="104" t="s">
        <v>96</v>
      </c>
    </row>
    <row r="33" spans="1:10" ht="276.39999999999998" customHeight="1">
      <c r="A33" s="618"/>
      <c r="B33" s="136">
        <v>0.3</v>
      </c>
      <c r="C33" s="334">
        <v>0.3</v>
      </c>
      <c r="D33" s="631" t="s">
        <v>381</v>
      </c>
      <c r="E33" s="632"/>
      <c r="F33" s="633" t="s">
        <v>382</v>
      </c>
      <c r="G33" s="634"/>
      <c r="H33" s="335" t="s">
        <v>378</v>
      </c>
      <c r="I33" s="335" t="s">
        <v>383</v>
      </c>
      <c r="J33" s="344" t="s">
        <v>384</v>
      </c>
    </row>
    <row r="34" spans="1:10" s="28" customFormat="1" ht="47.25" customHeight="1" thickBot="1">
      <c r="A34" s="617" t="s">
        <v>218</v>
      </c>
      <c r="B34" s="103" t="s">
        <v>205</v>
      </c>
      <c r="C34" s="103" t="s">
        <v>87</v>
      </c>
      <c r="D34" s="619" t="s">
        <v>89</v>
      </c>
      <c r="E34" s="620"/>
      <c r="F34" s="619" t="s">
        <v>91</v>
      </c>
      <c r="G34" s="620"/>
      <c r="H34" s="106" t="s">
        <v>93</v>
      </c>
      <c r="I34" s="106" t="s">
        <v>94</v>
      </c>
      <c r="J34" s="104" t="s">
        <v>96</v>
      </c>
    </row>
    <row r="35" spans="1:10" ht="409.15" customHeight="1">
      <c r="A35" s="618"/>
      <c r="B35" s="136">
        <v>0.3</v>
      </c>
      <c r="C35" s="136">
        <v>0.3</v>
      </c>
      <c r="D35" s="606" t="s">
        <v>385</v>
      </c>
      <c r="E35" s="607"/>
      <c r="F35" s="621" t="s">
        <v>386</v>
      </c>
      <c r="G35" s="629"/>
      <c r="H35" s="137" t="s">
        <v>378</v>
      </c>
      <c r="I35" s="137" t="s">
        <v>387</v>
      </c>
      <c r="J35" s="343" t="s">
        <v>388</v>
      </c>
    </row>
    <row r="36" spans="1:10" s="28" customFormat="1" ht="47.25" customHeight="1">
      <c r="A36" s="617" t="s">
        <v>222</v>
      </c>
      <c r="B36" s="103" t="s">
        <v>205</v>
      </c>
      <c r="C36" s="106" t="s">
        <v>87</v>
      </c>
      <c r="D36" s="619" t="s">
        <v>89</v>
      </c>
      <c r="E36" s="620"/>
      <c r="F36" s="619" t="s">
        <v>91</v>
      </c>
      <c r="G36" s="620"/>
      <c r="H36" s="106" t="s">
        <v>93</v>
      </c>
      <c r="I36" s="104" t="s">
        <v>94</v>
      </c>
      <c r="J36" s="104" t="s">
        <v>96</v>
      </c>
    </row>
    <row r="37" spans="1:10" ht="409.5" customHeight="1">
      <c r="A37" s="618"/>
      <c r="B37" s="136">
        <v>0.3</v>
      </c>
      <c r="C37" s="136">
        <v>0.05</v>
      </c>
      <c r="D37" s="598" t="s">
        <v>389</v>
      </c>
      <c r="E37" s="601"/>
      <c r="F37" s="602" t="s">
        <v>390</v>
      </c>
      <c r="G37" s="630"/>
      <c r="H37" s="137" t="s">
        <v>309</v>
      </c>
      <c r="I37" s="137" t="s">
        <v>391</v>
      </c>
      <c r="J37" s="343" t="s">
        <v>392</v>
      </c>
    </row>
    <row r="38" spans="1:10" s="28" customFormat="1" ht="48.75" customHeight="1" thickBot="1">
      <c r="A38" s="617" t="s">
        <v>227</v>
      </c>
      <c r="B38" s="103" t="s">
        <v>205</v>
      </c>
      <c r="C38" s="106" t="s">
        <v>87</v>
      </c>
      <c r="D38" s="619" t="s">
        <v>89</v>
      </c>
      <c r="E38" s="620"/>
      <c r="F38" s="619" t="s">
        <v>91</v>
      </c>
      <c r="G38" s="620"/>
      <c r="H38" s="106" t="s">
        <v>93</v>
      </c>
      <c r="I38" s="104" t="s">
        <v>94</v>
      </c>
      <c r="J38" s="104" t="s">
        <v>96</v>
      </c>
    </row>
    <row r="39" spans="1:10" ht="403.5" customHeight="1" thickBot="1">
      <c r="A39" s="618"/>
      <c r="B39" s="73">
        <v>0.3</v>
      </c>
      <c r="C39" s="73">
        <v>0.05</v>
      </c>
      <c r="D39" s="598" t="s">
        <v>393</v>
      </c>
      <c r="E39" s="599"/>
      <c r="F39" s="598" t="s">
        <v>394</v>
      </c>
      <c r="G39" s="599"/>
      <c r="H39" s="233" t="s">
        <v>395</v>
      </c>
      <c r="I39" s="233" t="s">
        <v>396</v>
      </c>
      <c r="J39" s="786" t="s">
        <v>397</v>
      </c>
    </row>
    <row r="40" spans="1:10" ht="46.5" customHeight="1" thickBot="1">
      <c r="A40" s="617" t="s">
        <v>231</v>
      </c>
      <c r="B40" s="106" t="s">
        <v>205</v>
      </c>
      <c r="C40" s="128" t="s">
        <v>87</v>
      </c>
      <c r="D40" s="619" t="s">
        <v>89</v>
      </c>
      <c r="E40" s="620"/>
      <c r="F40" s="619" t="s">
        <v>91</v>
      </c>
      <c r="G40" s="620"/>
      <c r="H40" s="106" t="s">
        <v>93</v>
      </c>
      <c r="I40" s="104" t="s">
        <v>94</v>
      </c>
      <c r="J40" s="104" t="s">
        <v>96</v>
      </c>
    </row>
    <row r="41" spans="1:10" ht="14.45" thickBot="1">
      <c r="A41" s="618"/>
      <c r="B41" s="139">
        <v>0.5</v>
      </c>
      <c r="C41" s="139"/>
      <c r="D41" s="592"/>
      <c r="E41" s="593"/>
      <c r="F41" s="621"/>
      <c r="G41" s="622"/>
      <c r="H41" s="233"/>
      <c r="I41" s="233"/>
      <c r="J41" s="237"/>
    </row>
    <row r="42" spans="1:10" ht="48.75" customHeight="1" thickBot="1">
      <c r="A42" s="617" t="s">
        <v>232</v>
      </c>
      <c r="B42" s="105" t="s">
        <v>205</v>
      </c>
      <c r="C42" s="128" t="s">
        <v>87</v>
      </c>
      <c r="D42" s="619" t="s">
        <v>89</v>
      </c>
      <c r="E42" s="620"/>
      <c r="F42" s="619" t="s">
        <v>91</v>
      </c>
      <c r="G42" s="620"/>
      <c r="H42" s="106" t="s">
        <v>93</v>
      </c>
      <c r="I42" s="104" t="s">
        <v>94</v>
      </c>
      <c r="J42" s="104" t="s">
        <v>96</v>
      </c>
    </row>
    <row r="43" spans="1:10" ht="14.45" thickBot="1">
      <c r="A43" s="618"/>
      <c r="B43" s="139">
        <v>0.5</v>
      </c>
      <c r="C43" s="139"/>
      <c r="D43" s="592"/>
      <c r="E43" s="593"/>
      <c r="F43" s="621"/>
      <c r="G43" s="622"/>
      <c r="H43" s="140"/>
      <c r="I43" s="235"/>
      <c r="J43" s="233"/>
    </row>
    <row r="44" spans="1:10" ht="42.75" customHeight="1" thickBot="1">
      <c r="A44" s="617" t="s">
        <v>233</v>
      </c>
      <c r="B44" s="105" t="s">
        <v>205</v>
      </c>
      <c r="C44" s="128" t="s">
        <v>87</v>
      </c>
      <c r="D44" s="619" t="s">
        <v>89</v>
      </c>
      <c r="E44" s="620"/>
      <c r="F44" s="619" t="s">
        <v>91</v>
      </c>
      <c r="G44" s="620"/>
      <c r="H44" s="106" t="s">
        <v>93</v>
      </c>
      <c r="I44" s="104" t="s">
        <v>94</v>
      </c>
      <c r="J44" s="104" t="s">
        <v>96</v>
      </c>
    </row>
    <row r="45" spans="1:10" ht="14.45" thickBot="1">
      <c r="A45" s="618"/>
      <c r="B45" s="139">
        <v>0.6</v>
      </c>
      <c r="C45" s="139"/>
      <c r="D45" s="592"/>
      <c r="E45" s="593"/>
      <c r="F45" s="623"/>
      <c r="G45" s="624"/>
      <c r="H45" s="71"/>
      <c r="I45" s="240"/>
      <c r="J45" s="240"/>
    </row>
    <row r="46" spans="1:10" ht="45" customHeight="1" thickBot="1">
      <c r="A46" s="617" t="s">
        <v>234</v>
      </c>
      <c r="B46" s="105" t="s">
        <v>205</v>
      </c>
      <c r="C46" s="128" t="s">
        <v>87</v>
      </c>
      <c r="D46" s="619" t="s">
        <v>89</v>
      </c>
      <c r="E46" s="620"/>
      <c r="F46" s="619" t="s">
        <v>91</v>
      </c>
      <c r="G46" s="620"/>
      <c r="H46" s="106" t="s">
        <v>93</v>
      </c>
      <c r="I46" s="104" t="s">
        <v>94</v>
      </c>
      <c r="J46" s="104" t="s">
        <v>96</v>
      </c>
    </row>
    <row r="47" spans="1:10" ht="14.45" thickBot="1">
      <c r="A47" s="618"/>
      <c r="B47" s="139">
        <v>0.6</v>
      </c>
      <c r="C47" s="139"/>
      <c r="D47" s="592"/>
      <c r="E47" s="593"/>
      <c r="F47" s="592"/>
      <c r="G47" s="593"/>
      <c r="H47" s="245"/>
      <c r="I47" s="252"/>
      <c r="J47" s="246"/>
    </row>
    <row r="48" spans="1:10" ht="46.5" customHeight="1" thickBot="1">
      <c r="A48" s="617" t="s">
        <v>235</v>
      </c>
      <c r="B48" s="105" t="s">
        <v>205</v>
      </c>
      <c r="C48" s="128" t="s">
        <v>87</v>
      </c>
      <c r="D48" s="619" t="s">
        <v>89</v>
      </c>
      <c r="E48" s="620"/>
      <c r="F48" s="619" t="s">
        <v>91</v>
      </c>
      <c r="G48" s="620"/>
      <c r="H48" s="106" t="s">
        <v>93</v>
      </c>
      <c r="I48" s="104" t="s">
        <v>94</v>
      </c>
      <c r="J48" s="104" t="s">
        <v>96</v>
      </c>
    </row>
    <row r="49" spans="1:13" ht="14.45" thickBot="1">
      <c r="A49" s="618"/>
      <c r="B49" s="139">
        <v>0.8</v>
      </c>
      <c r="C49" s="73"/>
      <c r="D49" s="592"/>
      <c r="E49" s="593"/>
      <c r="F49" s="592"/>
      <c r="G49" s="593"/>
      <c r="H49" s="264"/>
      <c r="I49" s="265"/>
      <c r="J49" s="246"/>
    </row>
    <row r="50" spans="1:13" ht="48.75" customHeight="1" thickBot="1">
      <c r="A50" s="617" t="s">
        <v>236</v>
      </c>
      <c r="B50" s="105" t="s">
        <v>205</v>
      </c>
      <c r="C50" s="128" t="s">
        <v>87</v>
      </c>
      <c r="D50" s="619" t="s">
        <v>89</v>
      </c>
      <c r="E50" s="620"/>
      <c r="F50" s="619" t="s">
        <v>91</v>
      </c>
      <c r="G50" s="620"/>
      <c r="H50" s="106" t="s">
        <v>93</v>
      </c>
      <c r="I50" s="104" t="s">
        <v>94</v>
      </c>
      <c r="J50" s="104" t="s">
        <v>96</v>
      </c>
    </row>
    <row r="51" spans="1:13" ht="14.45" thickBot="1">
      <c r="A51" s="618"/>
      <c r="B51" s="139">
        <v>0.6</v>
      </c>
      <c r="C51" s="73"/>
      <c r="D51" s="592"/>
      <c r="E51" s="593"/>
      <c r="F51" s="592"/>
      <c r="G51" s="593"/>
      <c r="H51" s="264"/>
      <c r="I51" s="235"/>
      <c r="J51" s="246"/>
    </row>
    <row r="52" spans="1:13">
      <c r="B52" s="10">
        <f>B29+B31+B33+B35+B37+B39+B41+B43+B45+B47+B49+B51</f>
        <v>5</v>
      </c>
      <c r="C52" s="1">
        <f>C29+C31+C33+C35+C37+C39+C41+C43+C45+C47+C49+C51</f>
        <v>0.90000000000000013</v>
      </c>
    </row>
    <row r="54" spans="1:13" ht="18" customHeight="1"/>
    <row r="55" spans="1:13" ht="17.45">
      <c r="A55" s="48" t="s">
        <v>398</v>
      </c>
      <c r="B55" s="1" t="s">
        <v>399</v>
      </c>
    </row>
    <row r="56" spans="1:13" ht="24.75" customHeight="1">
      <c r="A56" s="33"/>
    </row>
    <row r="57" spans="1:13" s="27" customFormat="1" ht="13.15" customHeight="1">
      <c r="A57" s="1"/>
      <c r="B57" s="1"/>
      <c r="C57" s="1"/>
      <c r="D57" s="1"/>
      <c r="E57" s="1"/>
      <c r="F57" s="1"/>
      <c r="G57" s="1"/>
      <c r="H57" s="1"/>
      <c r="I57" s="1"/>
      <c r="J57" s="1"/>
    </row>
    <row r="58" spans="1:13" ht="22.9">
      <c r="A58" s="616" t="s">
        <v>400</v>
      </c>
      <c r="B58" s="34" t="s">
        <v>170</v>
      </c>
      <c r="C58" s="34" t="s">
        <v>171</v>
      </c>
      <c r="D58" s="34" t="s">
        <v>172</v>
      </c>
      <c r="E58" s="34" t="s">
        <v>173</v>
      </c>
      <c r="F58" s="34" t="s">
        <v>175</v>
      </c>
      <c r="G58" s="34" t="s">
        <v>176</v>
      </c>
      <c r="H58" s="34" t="s">
        <v>178</v>
      </c>
      <c r="I58" s="34" t="s">
        <v>179</v>
      </c>
      <c r="J58" s="34" t="s">
        <v>181</v>
      </c>
      <c r="K58" s="34" t="s">
        <v>182</v>
      </c>
      <c r="L58" s="34" t="s">
        <v>183</v>
      </c>
      <c r="M58" s="34" t="s">
        <v>184</v>
      </c>
    </row>
    <row r="59" spans="1:13" ht="44.25" customHeight="1">
      <c r="A59" s="616"/>
      <c r="B59" s="35">
        <v>0</v>
      </c>
      <c r="C59" s="35">
        <v>0.2</v>
      </c>
      <c r="D59" s="35">
        <v>0.3</v>
      </c>
      <c r="E59" s="35">
        <v>0.3</v>
      </c>
      <c r="F59" s="35">
        <v>0.05</v>
      </c>
      <c r="G59" s="35">
        <v>0.05</v>
      </c>
      <c r="H59" s="35"/>
      <c r="I59" s="35"/>
      <c r="J59" s="35"/>
      <c r="K59" s="35"/>
      <c r="L59" s="35"/>
      <c r="M59" s="35"/>
    </row>
    <row r="60" spans="1:13">
      <c r="B60" s="10"/>
      <c r="C60" s="10"/>
      <c r="D60" s="10"/>
      <c r="E60" s="10"/>
      <c r="F60" s="10"/>
      <c r="G60" s="10"/>
    </row>
    <row r="61" spans="1:13">
      <c r="J61" s="27"/>
    </row>
    <row r="62" spans="1:13" ht="39.75" customHeight="1" thickBot="1"/>
    <row r="63" spans="1:13" ht="48" customHeight="1" thickBot="1">
      <c r="A63" s="188" t="s">
        <v>401</v>
      </c>
      <c r="B63" s="174" t="s">
        <v>402</v>
      </c>
      <c r="C63" s="146"/>
      <c r="D63" s="189" t="s">
        <v>403</v>
      </c>
      <c r="E63" s="174" t="s">
        <v>402</v>
      </c>
      <c r="F63" s="146"/>
      <c r="G63" s="189" t="s">
        <v>404</v>
      </c>
      <c r="H63" s="174" t="s">
        <v>405</v>
      </c>
      <c r="I63" s="186"/>
      <c r="J63" s="138"/>
    </row>
    <row r="64" spans="1:13" ht="34.5" customHeight="1" thickBot="1">
      <c r="A64" s="190"/>
      <c r="B64" s="174" t="s">
        <v>406</v>
      </c>
      <c r="C64" s="146" t="s">
        <v>407</v>
      </c>
      <c r="D64" s="191"/>
      <c r="E64" s="174" t="s">
        <v>406</v>
      </c>
      <c r="F64" s="146" t="s">
        <v>408</v>
      </c>
      <c r="G64" s="191"/>
      <c r="H64" s="174" t="s">
        <v>409</v>
      </c>
      <c r="I64" s="200" t="s">
        <v>410</v>
      </c>
      <c r="J64" s="138"/>
    </row>
    <row r="65" spans="1:10" ht="14.45" thickBot="1">
      <c r="A65" s="190"/>
      <c r="B65" s="174" t="s">
        <v>411</v>
      </c>
      <c r="C65" s="146" t="s">
        <v>412</v>
      </c>
      <c r="D65" s="191"/>
      <c r="E65" s="174" t="s">
        <v>411</v>
      </c>
      <c r="F65" s="146" t="s">
        <v>413</v>
      </c>
      <c r="G65" s="191"/>
      <c r="H65" s="174" t="s">
        <v>414</v>
      </c>
      <c r="I65" s="200" t="s">
        <v>415</v>
      </c>
      <c r="J65" s="138"/>
    </row>
    <row r="66" spans="1:10" ht="45" customHeight="1" thickBot="1">
      <c r="A66" s="190"/>
      <c r="B66" s="174" t="s">
        <v>402</v>
      </c>
      <c r="C66" s="146"/>
      <c r="D66" s="191"/>
      <c r="E66" s="174" t="s">
        <v>402</v>
      </c>
      <c r="F66" s="146"/>
      <c r="G66" s="191"/>
      <c r="H66" s="174" t="s">
        <v>405</v>
      </c>
      <c r="I66" s="186"/>
      <c r="J66" s="138"/>
    </row>
    <row r="67" spans="1:10" ht="14.45" thickBot="1">
      <c r="A67" s="190"/>
      <c r="B67" s="174" t="s">
        <v>406</v>
      </c>
      <c r="C67" s="146"/>
      <c r="D67" s="191"/>
      <c r="E67" s="174" t="s">
        <v>406</v>
      </c>
      <c r="F67" s="146" t="s">
        <v>416</v>
      </c>
      <c r="G67" s="191"/>
      <c r="H67" s="174" t="s">
        <v>409</v>
      </c>
      <c r="I67" s="186"/>
      <c r="J67" s="138"/>
    </row>
    <row r="68" spans="1:10" ht="27.6">
      <c r="A68" s="192"/>
      <c r="B68" s="174" t="s">
        <v>411</v>
      </c>
      <c r="C68" s="146"/>
      <c r="D68" s="193"/>
      <c r="E68" s="174" t="s">
        <v>411</v>
      </c>
      <c r="F68" s="187" t="s">
        <v>417</v>
      </c>
      <c r="G68" s="193"/>
      <c r="H68" s="174" t="s">
        <v>414</v>
      </c>
      <c r="I68" s="186"/>
      <c r="J68" s="138"/>
    </row>
    <row r="80" spans="1:10" ht="14.45">
      <c r="D80"/>
    </row>
  </sheetData>
  <mergeCells count="87">
    <mergeCell ref="J1:L1"/>
    <mergeCell ref="J2:L2"/>
    <mergeCell ref="J3:L3"/>
    <mergeCell ref="J4:L4"/>
    <mergeCell ref="D29:E29"/>
    <mergeCell ref="F29:G29"/>
    <mergeCell ref="A25:A26"/>
    <mergeCell ref="H25:J25"/>
    <mergeCell ref="H26:J26"/>
    <mergeCell ref="D28:E28"/>
    <mergeCell ref="F28:G28"/>
    <mergeCell ref="B27:J27"/>
    <mergeCell ref="A28:A29"/>
    <mergeCell ref="A7:A10"/>
    <mergeCell ref="H23:J23"/>
    <mergeCell ref="A12:A14"/>
    <mergeCell ref="A16:B18"/>
    <mergeCell ref="B1:H1"/>
    <mergeCell ref="B2:H2"/>
    <mergeCell ref="B3:H3"/>
    <mergeCell ref="D16:F16"/>
    <mergeCell ref="D17:F17"/>
    <mergeCell ref="D18:F18"/>
    <mergeCell ref="I7:I10"/>
    <mergeCell ref="J7:J10"/>
    <mergeCell ref="B23:D23"/>
    <mergeCell ref="A22:J22"/>
    <mergeCell ref="B4:H4"/>
    <mergeCell ref="B7:H10"/>
    <mergeCell ref="F31:G31"/>
    <mergeCell ref="A32:A33"/>
    <mergeCell ref="D32:E32"/>
    <mergeCell ref="F32:G32"/>
    <mergeCell ref="D33:E33"/>
    <mergeCell ref="F33:G33"/>
    <mergeCell ref="A1:A4"/>
    <mergeCell ref="B24:J24"/>
    <mergeCell ref="A36:A37"/>
    <mergeCell ref="D36:E36"/>
    <mergeCell ref="F36:G36"/>
    <mergeCell ref="D37:E37"/>
    <mergeCell ref="F37:G37"/>
    <mergeCell ref="A34:A35"/>
    <mergeCell ref="D34:E34"/>
    <mergeCell ref="F34:G34"/>
    <mergeCell ref="D35:E35"/>
    <mergeCell ref="F35:G35"/>
    <mergeCell ref="A30:A31"/>
    <mergeCell ref="D30:E30"/>
    <mergeCell ref="F30:G30"/>
    <mergeCell ref="D31:E31"/>
    <mergeCell ref="A40:A41"/>
    <mergeCell ref="D40:E40"/>
    <mergeCell ref="F40:G40"/>
    <mergeCell ref="D41:E41"/>
    <mergeCell ref="F41:G41"/>
    <mergeCell ref="A38:A39"/>
    <mergeCell ref="D38:E38"/>
    <mergeCell ref="F38:G38"/>
    <mergeCell ref="D39:E39"/>
    <mergeCell ref="F39:G39"/>
    <mergeCell ref="A44:A45"/>
    <mergeCell ref="D44:E44"/>
    <mergeCell ref="F44:G44"/>
    <mergeCell ref="D45:E45"/>
    <mergeCell ref="F45:G45"/>
    <mergeCell ref="A42:A43"/>
    <mergeCell ref="D42:E42"/>
    <mergeCell ref="F42:G42"/>
    <mergeCell ref="D43:E43"/>
    <mergeCell ref="F43:G43"/>
    <mergeCell ref="A58:A59"/>
    <mergeCell ref="A46:A47"/>
    <mergeCell ref="D46:E46"/>
    <mergeCell ref="F46:G46"/>
    <mergeCell ref="D47:E47"/>
    <mergeCell ref="F47:G47"/>
    <mergeCell ref="A48:A49"/>
    <mergeCell ref="D48:E48"/>
    <mergeCell ref="F48:G48"/>
    <mergeCell ref="D49:E49"/>
    <mergeCell ref="F49:G49"/>
    <mergeCell ref="A50:A51"/>
    <mergeCell ref="D50:E50"/>
    <mergeCell ref="F50:G50"/>
    <mergeCell ref="D51:E51"/>
    <mergeCell ref="F51:G51"/>
  </mergeCells>
  <hyperlinks>
    <hyperlink ref="J33" r:id="rId1" xr:uid="{1B2EE541-CAE7-4054-8C2B-0B5F1E38B033}"/>
    <hyperlink ref="J39" r:id="rId2" xr:uid="{F920BB4E-0B3A-46C8-B841-1C584517474C}"/>
  </hyperlinks>
  <pageMargins left="0.25" right="0.25" top="0.75" bottom="0.75" header="0.3" footer="0.3"/>
  <pageSetup scale="15" orientation="landscape" r:id="rId3"/>
  <drawing r:id="rId4"/>
  <legacyDrawing r:id="rId5"/>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69E17F-E790-4A18-B91C-EE2A12AAB45B}">
  <sheetPr>
    <tabColor theme="4" tint="0.59999389629810485"/>
    <pageSetUpPr fitToPage="1"/>
  </sheetPr>
  <dimension ref="A1:O37"/>
  <sheetViews>
    <sheetView showGridLines="0" topLeftCell="E16" zoomScale="70" zoomScaleNormal="70" workbookViewId="0">
      <selection activeCell="K23" sqref="K23"/>
    </sheetView>
  </sheetViews>
  <sheetFormatPr defaultColWidth="10.7109375" defaultRowHeight="13.9"/>
  <cols>
    <col min="1" max="1" width="49.7109375" style="1" customWidth="1"/>
    <col min="2" max="13" width="35.7109375" style="1" customWidth="1"/>
    <col min="14" max="15" width="18.140625" style="1" customWidth="1"/>
    <col min="16" max="16" width="8.42578125" style="1" customWidth="1"/>
    <col min="17" max="17" width="18.42578125" style="1" bestFit="1" customWidth="1"/>
    <col min="18" max="18" width="5.7109375" style="1" customWidth="1"/>
    <col min="19" max="19" width="18.42578125" style="1" bestFit="1" customWidth="1"/>
    <col min="20" max="20" width="4.7109375" style="1" customWidth="1"/>
    <col min="21" max="21" width="23" style="1" bestFit="1" customWidth="1"/>
    <col min="22" max="22" width="10.7109375" style="1"/>
    <col min="23" max="23" width="18.42578125" style="1" bestFit="1" customWidth="1"/>
    <col min="24" max="24" width="16.140625" style="1" customWidth="1"/>
    <col min="25" max="16384" width="10.7109375" style="1"/>
  </cols>
  <sheetData>
    <row r="1" spans="1:15" s="64" customFormat="1" ht="32.25" customHeight="1" thickBot="1">
      <c r="A1" s="485"/>
      <c r="B1" s="462" t="s">
        <v>160</v>
      </c>
      <c r="C1" s="463"/>
      <c r="D1" s="463"/>
      <c r="E1" s="463"/>
      <c r="F1" s="463"/>
      <c r="G1" s="463"/>
      <c r="H1" s="463"/>
      <c r="I1" s="464"/>
      <c r="J1" s="459" t="s">
        <v>161</v>
      </c>
      <c r="K1" s="460"/>
      <c r="L1" s="461"/>
    </row>
    <row r="2" spans="1:15" s="64" customFormat="1" ht="30.75" customHeight="1" thickBot="1">
      <c r="A2" s="486"/>
      <c r="B2" s="465" t="s">
        <v>162</v>
      </c>
      <c r="C2" s="466"/>
      <c r="D2" s="466"/>
      <c r="E2" s="466"/>
      <c r="F2" s="466"/>
      <c r="G2" s="466"/>
      <c r="H2" s="466"/>
      <c r="I2" s="467"/>
      <c r="J2" s="459" t="s">
        <v>163</v>
      </c>
      <c r="K2" s="460"/>
      <c r="L2" s="461"/>
    </row>
    <row r="3" spans="1:15" s="64" customFormat="1" ht="24" customHeight="1" thickBot="1">
      <c r="A3" s="486"/>
      <c r="B3" s="465" t="s">
        <v>0</v>
      </c>
      <c r="C3" s="466"/>
      <c r="D3" s="466"/>
      <c r="E3" s="466"/>
      <c r="F3" s="466"/>
      <c r="G3" s="466"/>
      <c r="H3" s="466"/>
      <c r="I3" s="467"/>
      <c r="J3" s="459" t="s">
        <v>164</v>
      </c>
      <c r="K3" s="460"/>
      <c r="L3" s="461"/>
    </row>
    <row r="4" spans="1:15" s="64" customFormat="1" ht="21.75" customHeight="1" thickBot="1">
      <c r="A4" s="487"/>
      <c r="B4" s="468" t="s">
        <v>418</v>
      </c>
      <c r="C4" s="469"/>
      <c r="D4" s="469"/>
      <c r="E4" s="469"/>
      <c r="F4" s="469"/>
      <c r="G4" s="469"/>
      <c r="H4" s="469"/>
      <c r="I4" s="470"/>
      <c r="J4" s="459" t="s">
        <v>419</v>
      </c>
      <c r="K4" s="460"/>
      <c r="L4" s="461"/>
    </row>
    <row r="5" spans="1:15" s="64" customFormat="1" ht="21.75" customHeight="1" thickBot="1">
      <c r="A5" s="65"/>
      <c r="B5" s="66"/>
      <c r="C5" s="66"/>
      <c r="D5" s="66"/>
      <c r="E5" s="66"/>
      <c r="F5" s="66"/>
      <c r="G5" s="66"/>
      <c r="H5" s="66"/>
      <c r="I5" s="66"/>
      <c r="J5" s="67"/>
      <c r="K5" s="67"/>
      <c r="L5" s="67"/>
    </row>
    <row r="6" spans="1:15" ht="40.15" customHeight="1" thickBot="1">
      <c r="A6" s="49" t="s">
        <v>167</v>
      </c>
      <c r="B6" s="679" t="s">
        <v>168</v>
      </c>
      <c r="C6" s="680"/>
      <c r="D6" s="680"/>
      <c r="E6" s="680"/>
      <c r="F6" s="680"/>
      <c r="G6" s="680"/>
      <c r="H6" s="680"/>
      <c r="I6" s="681"/>
      <c r="J6" s="182" t="s">
        <v>169</v>
      </c>
      <c r="K6" s="682">
        <v>2024110010317</v>
      </c>
      <c r="L6" s="683"/>
      <c r="M6" s="684"/>
      <c r="N6" s="684"/>
      <c r="O6" s="684"/>
    </row>
    <row r="7" spans="1:15" s="64" customFormat="1" ht="21.75" customHeight="1" thickBot="1">
      <c r="A7" s="65"/>
      <c r="B7" s="66"/>
      <c r="C7" s="66"/>
      <c r="D7" s="66"/>
      <c r="E7" s="66"/>
      <c r="F7" s="66"/>
      <c r="G7" s="66"/>
      <c r="H7" s="66"/>
      <c r="I7" s="66"/>
      <c r="J7" s="66"/>
      <c r="K7" s="66"/>
      <c r="L7" s="66"/>
      <c r="M7" s="67"/>
      <c r="N7" s="67"/>
      <c r="O7" s="67"/>
    </row>
    <row r="8" spans="1:15" s="64" customFormat="1" ht="21.75" customHeight="1" thickBot="1">
      <c r="A8" s="661" t="s">
        <v>6</v>
      </c>
      <c r="B8" s="142" t="s">
        <v>170</v>
      </c>
      <c r="C8" s="110"/>
      <c r="D8" s="142" t="s">
        <v>171</v>
      </c>
      <c r="E8" s="110"/>
      <c r="F8" s="142" t="s">
        <v>172</v>
      </c>
      <c r="G8" s="110"/>
      <c r="H8" s="142" t="s">
        <v>173</v>
      </c>
      <c r="I8" s="111"/>
      <c r="J8" s="675" t="s">
        <v>8</v>
      </c>
      <c r="K8" s="141" t="s">
        <v>174</v>
      </c>
      <c r="L8" s="214"/>
      <c r="M8" s="684"/>
      <c r="N8" s="684"/>
      <c r="O8" s="684"/>
    </row>
    <row r="9" spans="1:15" s="64" customFormat="1" ht="21.75" customHeight="1" thickBot="1">
      <c r="A9" s="661"/>
      <c r="B9" s="143" t="s">
        <v>175</v>
      </c>
      <c r="C9" s="110" t="s">
        <v>177</v>
      </c>
      <c r="D9" s="142" t="s">
        <v>176</v>
      </c>
      <c r="E9" s="110"/>
      <c r="F9" s="142" t="s">
        <v>178</v>
      </c>
      <c r="G9" s="110"/>
      <c r="H9" s="142" t="s">
        <v>179</v>
      </c>
      <c r="I9" s="111"/>
      <c r="J9" s="675"/>
      <c r="K9" s="141" t="s">
        <v>180</v>
      </c>
      <c r="L9" s="68"/>
      <c r="M9" s="684"/>
      <c r="N9" s="684"/>
      <c r="O9" s="684"/>
    </row>
    <row r="10" spans="1:15" s="64" customFormat="1" ht="21.75" customHeight="1" thickBot="1">
      <c r="A10" s="661"/>
      <c r="B10" s="142" t="s">
        <v>181</v>
      </c>
      <c r="C10" s="110"/>
      <c r="D10" s="142" t="s">
        <v>182</v>
      </c>
      <c r="E10" s="110"/>
      <c r="F10" s="142" t="s">
        <v>183</v>
      </c>
      <c r="G10" s="110"/>
      <c r="H10" s="142" t="s">
        <v>184</v>
      </c>
      <c r="I10" s="111"/>
      <c r="J10" s="675"/>
      <c r="K10" s="141" t="s">
        <v>185</v>
      </c>
      <c r="L10" s="214" t="s">
        <v>177</v>
      </c>
      <c r="M10" s="684"/>
      <c r="N10" s="684"/>
      <c r="O10" s="684"/>
    </row>
    <row r="11" spans="1:15" ht="14.45" thickBot="1"/>
    <row r="12" spans="1:15" ht="31.9" customHeight="1" thickBot="1">
      <c r="A12" s="662" t="s">
        <v>420</v>
      </c>
      <c r="B12" s="663"/>
      <c r="C12" s="663"/>
      <c r="D12" s="663"/>
      <c r="E12" s="663"/>
      <c r="F12" s="663"/>
      <c r="G12" s="663"/>
      <c r="H12" s="663"/>
      <c r="I12" s="663"/>
      <c r="J12" s="663"/>
      <c r="K12" s="663"/>
      <c r="L12" s="664"/>
    </row>
    <row r="13" spans="1:15" ht="31.9" customHeight="1">
      <c r="A13" s="676" t="s">
        <v>421</v>
      </c>
      <c r="B13" s="673" t="s">
        <v>102</v>
      </c>
      <c r="C13" s="668" t="s">
        <v>13</v>
      </c>
      <c r="D13" s="670" t="s">
        <v>204</v>
      </c>
      <c r="E13" s="671"/>
      <c r="F13" s="672"/>
      <c r="G13" s="670" t="s">
        <v>210</v>
      </c>
      <c r="H13" s="671"/>
      <c r="I13" s="672"/>
      <c r="J13" s="471" t="s">
        <v>214</v>
      </c>
      <c r="K13" s="472"/>
      <c r="L13" s="473"/>
    </row>
    <row r="14" spans="1:15" ht="31.9" customHeight="1">
      <c r="A14" s="677"/>
      <c r="B14" s="678"/>
      <c r="C14" s="669"/>
      <c r="D14" s="304" t="s">
        <v>26</v>
      </c>
      <c r="E14" s="305" t="s">
        <v>28</v>
      </c>
      <c r="F14" s="306" t="s">
        <v>107</v>
      </c>
      <c r="G14" s="96" t="s">
        <v>26</v>
      </c>
      <c r="H14" s="94" t="s">
        <v>28</v>
      </c>
      <c r="I14" s="95" t="s">
        <v>107</v>
      </c>
      <c r="J14" s="96" t="s">
        <v>26</v>
      </c>
      <c r="K14" s="94" t="s">
        <v>28</v>
      </c>
      <c r="L14" s="95" t="s">
        <v>107</v>
      </c>
    </row>
    <row r="15" spans="1:15" ht="91.5" customHeight="1">
      <c r="A15" s="172" t="s">
        <v>422</v>
      </c>
      <c r="B15" s="173" t="s">
        <v>187</v>
      </c>
      <c r="C15" s="300" t="s">
        <v>423</v>
      </c>
      <c r="D15" s="307">
        <f>ACTIVIDAD_1!B25</f>
        <v>859652000</v>
      </c>
      <c r="E15" s="308">
        <f>ACTIVIDAD_1!B26</f>
        <v>0</v>
      </c>
      <c r="F15" s="309">
        <v>0</v>
      </c>
      <c r="G15" s="302">
        <f>ACTIVIDAD_1!C25</f>
        <v>-210427</v>
      </c>
      <c r="H15" s="196">
        <f>ACTIVIDAD_1!C26</f>
        <v>15594533</v>
      </c>
      <c r="I15" s="313" t="s">
        <v>424</v>
      </c>
      <c r="J15" s="342">
        <f>ACTIVIDAD_1!D25</f>
        <v>-9730156</v>
      </c>
      <c r="K15" s="314">
        <f>ACTIVIDAD_1!D26</f>
        <v>84229129</v>
      </c>
      <c r="L15" s="315" t="s">
        <v>425</v>
      </c>
    </row>
    <row r="16" spans="1:15" ht="90" customHeight="1">
      <c r="A16" s="170" t="s">
        <v>426</v>
      </c>
      <c r="B16" s="169" t="s">
        <v>293</v>
      </c>
      <c r="C16" s="301" t="s">
        <v>427</v>
      </c>
      <c r="D16" s="310">
        <f>ACTIVIDAD_2!B24</f>
        <v>916047000</v>
      </c>
      <c r="E16" s="311">
        <f>ACTIVIDAD_2!B25</f>
        <v>0</v>
      </c>
      <c r="F16" s="312">
        <v>0</v>
      </c>
      <c r="G16" s="303">
        <f>ACTIVIDAD_2!C24</f>
        <v>-210427</v>
      </c>
      <c r="H16" s="196">
        <f>ACTIVIDAD_2!C25</f>
        <v>23161335</v>
      </c>
      <c r="I16" s="313" t="s">
        <v>424</v>
      </c>
      <c r="J16" s="342">
        <f>ACTIVIDAD_2!D24</f>
        <v>-2339025</v>
      </c>
      <c r="K16" s="314">
        <f>ACTIVIDAD_2!D25</f>
        <v>86223930</v>
      </c>
      <c r="L16" s="316" t="s">
        <v>428</v>
      </c>
    </row>
    <row r="17" spans="1:13" s="25" customFormat="1" ht="16.5" customHeight="1">
      <c r="M17" s="1"/>
    </row>
    <row r="18" spans="1:13" ht="15" customHeight="1" thickBot="1"/>
    <row r="19" spans="1:13" ht="34.9" customHeight="1" thickBot="1">
      <c r="A19" s="662" t="s">
        <v>429</v>
      </c>
      <c r="B19" s="663"/>
      <c r="C19" s="663"/>
      <c r="D19" s="663"/>
      <c r="E19" s="663"/>
      <c r="F19" s="663"/>
      <c r="G19" s="663"/>
      <c r="H19" s="663"/>
      <c r="I19" s="663"/>
      <c r="J19" s="663"/>
      <c r="K19" s="663"/>
      <c r="L19" s="664"/>
    </row>
    <row r="20" spans="1:13" ht="34.9" customHeight="1">
      <c r="A20" s="676" t="s">
        <v>421</v>
      </c>
      <c r="B20" s="673" t="s">
        <v>102</v>
      </c>
      <c r="C20" s="668" t="s">
        <v>13</v>
      </c>
      <c r="D20" s="670" t="s">
        <v>218</v>
      </c>
      <c r="E20" s="671"/>
      <c r="F20" s="672"/>
      <c r="G20" s="670" t="s">
        <v>222</v>
      </c>
      <c r="H20" s="671"/>
      <c r="I20" s="672"/>
      <c r="J20" s="670" t="s">
        <v>227</v>
      </c>
      <c r="K20" s="671"/>
      <c r="L20" s="672"/>
    </row>
    <row r="21" spans="1:13" ht="34.9" customHeight="1" thickBot="1">
      <c r="A21" s="677"/>
      <c r="B21" s="678"/>
      <c r="C21" s="669"/>
      <c r="D21" s="96" t="s">
        <v>26</v>
      </c>
      <c r="E21" s="94" t="s">
        <v>28</v>
      </c>
      <c r="F21" s="95" t="s">
        <v>107</v>
      </c>
      <c r="G21" s="96" t="s">
        <v>26</v>
      </c>
      <c r="H21" s="94" t="s">
        <v>28</v>
      </c>
      <c r="I21" s="95" t="s">
        <v>107</v>
      </c>
      <c r="J21" s="96" t="s">
        <v>26</v>
      </c>
      <c r="K21" s="94" t="s">
        <v>28</v>
      </c>
      <c r="L21" s="95" t="s">
        <v>107</v>
      </c>
    </row>
    <row r="22" spans="1:13" ht="90" customHeight="1">
      <c r="A22" s="172" t="s">
        <v>422</v>
      </c>
      <c r="B22" s="173" t="s">
        <v>187</v>
      </c>
      <c r="C22" s="164" t="s">
        <v>423</v>
      </c>
      <c r="D22" s="231">
        <f>ACTIVIDAD_1!E25</f>
        <v>0</v>
      </c>
      <c r="E22" s="196">
        <f>ACTIVIDAD_1!E26</f>
        <v>79639702</v>
      </c>
      <c r="F22" s="201">
        <v>0.1</v>
      </c>
      <c r="G22" s="196">
        <f>ACTIVIDAD_1!F25</f>
        <v>102000</v>
      </c>
      <c r="H22" s="196">
        <f>ACTIVIDAD_1!F26</f>
        <v>79639702</v>
      </c>
      <c r="I22" s="201">
        <f>ACTIVIDAD_1!C47</f>
        <v>0.1</v>
      </c>
      <c r="J22" s="97">
        <f>ACTIVIDAD_1!G25</f>
        <v>4998000</v>
      </c>
      <c r="K22" s="92">
        <f>ACTIVIDAD_1!G26</f>
        <v>79639702</v>
      </c>
      <c r="L22" s="201">
        <f>ACTIVIDAD_1!C49</f>
        <v>0.1</v>
      </c>
    </row>
    <row r="23" spans="1:13" ht="90" customHeight="1" thickBot="1">
      <c r="A23" s="170" t="s">
        <v>426</v>
      </c>
      <c r="B23" s="169" t="s">
        <v>293</v>
      </c>
      <c r="C23" s="168" t="s">
        <v>427</v>
      </c>
      <c r="D23" s="231">
        <f>ACTIVIDAD_2!E24</f>
        <v>47072174</v>
      </c>
      <c r="E23" s="196">
        <f>ACTIVIDAD_2!E25</f>
        <v>83459702</v>
      </c>
      <c r="F23" s="201">
        <v>0.3</v>
      </c>
      <c r="G23" s="196">
        <f>ACTIVIDAD_2!F24</f>
        <v>102000</v>
      </c>
      <c r="H23" s="196">
        <f>ACTIVIDAD_2!F25</f>
        <v>83459702</v>
      </c>
      <c r="I23" s="201">
        <f>ACTIVIDAD_2!C46</f>
        <v>0.05</v>
      </c>
      <c r="J23" s="99">
        <f>ACTIVIDAD_2!G24</f>
        <v>4998000</v>
      </c>
      <c r="K23" s="24">
        <f>ACTIVIDAD_2!G25</f>
        <v>130531876</v>
      </c>
      <c r="L23" s="201">
        <f>ACTIVIDAD_2!C48</f>
        <v>0.05</v>
      </c>
    </row>
    <row r="25" spans="1:13" ht="14.45" thickBot="1"/>
    <row r="26" spans="1:13" ht="34.9" customHeight="1" thickBot="1">
      <c r="A26" s="665" t="s">
        <v>430</v>
      </c>
      <c r="B26" s="666"/>
      <c r="C26" s="666"/>
      <c r="D26" s="666"/>
      <c r="E26" s="666"/>
      <c r="F26" s="666"/>
      <c r="G26" s="666"/>
      <c r="H26" s="666"/>
      <c r="I26" s="666"/>
      <c r="J26" s="666"/>
      <c r="K26" s="666"/>
      <c r="L26" s="667"/>
    </row>
    <row r="27" spans="1:13" ht="34.9" customHeight="1">
      <c r="A27" s="676" t="s">
        <v>421</v>
      </c>
      <c r="B27" s="673" t="s">
        <v>102</v>
      </c>
      <c r="C27" s="668" t="s">
        <v>13</v>
      </c>
      <c r="D27" s="670" t="s">
        <v>231</v>
      </c>
      <c r="E27" s="671"/>
      <c r="F27" s="672"/>
      <c r="G27" s="670" t="s">
        <v>232</v>
      </c>
      <c r="H27" s="671"/>
      <c r="I27" s="672"/>
      <c r="J27" s="670" t="s">
        <v>233</v>
      </c>
      <c r="K27" s="671"/>
      <c r="L27" s="672"/>
    </row>
    <row r="28" spans="1:13" ht="34.9" customHeight="1" thickBot="1">
      <c r="A28" s="677"/>
      <c r="B28" s="674"/>
      <c r="C28" s="669"/>
      <c r="D28" s="96" t="s">
        <v>26</v>
      </c>
      <c r="E28" s="94" t="s">
        <v>28</v>
      </c>
      <c r="F28" s="95" t="s">
        <v>107</v>
      </c>
      <c r="G28" s="96" t="s">
        <v>26</v>
      </c>
      <c r="H28" s="94" t="s">
        <v>28</v>
      </c>
      <c r="I28" s="95" t="s">
        <v>107</v>
      </c>
      <c r="J28" s="96" t="s">
        <v>26</v>
      </c>
      <c r="K28" s="94" t="s">
        <v>28</v>
      </c>
      <c r="L28" s="95" t="s">
        <v>107</v>
      </c>
    </row>
    <row r="29" spans="1:13" ht="81" customHeight="1">
      <c r="A29" s="172" t="s">
        <v>422</v>
      </c>
      <c r="B29" s="173" t="s">
        <v>187</v>
      </c>
      <c r="C29" s="164" t="s">
        <v>423</v>
      </c>
      <c r="D29" s="231"/>
      <c r="E29" s="231"/>
      <c r="F29" s="201"/>
      <c r="G29" s="196"/>
      <c r="H29" s="196"/>
      <c r="I29" s="201"/>
      <c r="J29" s="196"/>
      <c r="K29" s="196"/>
      <c r="L29" s="201"/>
    </row>
    <row r="30" spans="1:13" ht="94.5" customHeight="1">
      <c r="A30" s="170" t="s">
        <v>426</v>
      </c>
      <c r="B30" s="169" t="s">
        <v>293</v>
      </c>
      <c r="C30" s="168" t="s">
        <v>427</v>
      </c>
      <c r="D30" s="231"/>
      <c r="E30" s="231"/>
      <c r="F30" s="201"/>
      <c r="G30" s="196"/>
      <c r="H30" s="196"/>
      <c r="I30" s="201"/>
      <c r="J30" s="196"/>
      <c r="K30" s="196"/>
      <c r="L30" s="201"/>
    </row>
    <row r="32" spans="1:13" ht="14.45" thickBot="1"/>
    <row r="33" spans="1:12" ht="34.9" customHeight="1" thickBot="1">
      <c r="A33" s="665" t="s">
        <v>431</v>
      </c>
      <c r="B33" s="666"/>
      <c r="C33" s="666"/>
      <c r="D33" s="666"/>
      <c r="E33" s="666"/>
      <c r="F33" s="666"/>
      <c r="G33" s="666"/>
      <c r="H33" s="666"/>
      <c r="I33" s="666"/>
      <c r="J33" s="666"/>
      <c r="K33" s="666"/>
      <c r="L33" s="667"/>
    </row>
    <row r="34" spans="1:12" ht="34.9" customHeight="1">
      <c r="A34" s="676" t="s">
        <v>421</v>
      </c>
      <c r="B34" s="673" t="s">
        <v>102</v>
      </c>
      <c r="C34" s="668" t="s">
        <v>13</v>
      </c>
      <c r="D34" s="670" t="s">
        <v>234</v>
      </c>
      <c r="E34" s="671"/>
      <c r="F34" s="672"/>
      <c r="G34" s="670" t="s">
        <v>432</v>
      </c>
      <c r="H34" s="671"/>
      <c r="I34" s="672"/>
      <c r="J34" s="670" t="s">
        <v>236</v>
      </c>
      <c r="K34" s="671"/>
      <c r="L34" s="672"/>
    </row>
    <row r="35" spans="1:12" ht="34.9" customHeight="1" thickBot="1">
      <c r="A35" s="677"/>
      <c r="B35" s="674"/>
      <c r="C35" s="669"/>
      <c r="D35" s="96" t="s">
        <v>26</v>
      </c>
      <c r="E35" s="94" t="s">
        <v>28</v>
      </c>
      <c r="F35" s="95" t="s">
        <v>107</v>
      </c>
      <c r="G35" s="96" t="s">
        <v>26</v>
      </c>
      <c r="H35" s="94" t="s">
        <v>28</v>
      </c>
      <c r="I35" s="95" t="s">
        <v>107</v>
      </c>
      <c r="J35" s="96" t="s">
        <v>26</v>
      </c>
      <c r="K35" s="94" t="s">
        <v>28</v>
      </c>
      <c r="L35" s="95" t="s">
        <v>107</v>
      </c>
    </row>
    <row r="36" spans="1:12" ht="99" customHeight="1">
      <c r="A36" s="172" t="s">
        <v>422</v>
      </c>
      <c r="B36" s="173" t="s">
        <v>187</v>
      </c>
      <c r="C36" s="164" t="s">
        <v>423</v>
      </c>
      <c r="D36" s="248"/>
      <c r="E36" s="249"/>
      <c r="F36" s="201"/>
      <c r="G36" s="195"/>
      <c r="H36" s="196"/>
      <c r="I36" s="93"/>
      <c r="J36" s="97"/>
      <c r="K36" s="92"/>
      <c r="L36" s="93"/>
    </row>
    <row r="37" spans="1:12" ht="93.75" customHeight="1">
      <c r="A37" s="170" t="s">
        <v>426</v>
      </c>
      <c r="B37" s="169" t="s">
        <v>293</v>
      </c>
      <c r="C37" s="168" t="s">
        <v>427</v>
      </c>
      <c r="D37" s="250"/>
      <c r="E37" s="251"/>
      <c r="F37" s="201"/>
      <c r="G37" s="196"/>
      <c r="H37" s="196"/>
      <c r="I37" s="201"/>
      <c r="J37" s="98"/>
      <c r="K37" s="22"/>
      <c r="L37" s="201"/>
    </row>
  </sheetData>
  <mergeCells count="45">
    <mergeCell ref="A34:A35"/>
    <mergeCell ref="B34:B35"/>
    <mergeCell ref="A20:A21"/>
    <mergeCell ref="A27:A28"/>
    <mergeCell ref="A19:L19"/>
    <mergeCell ref="A26:L26"/>
    <mergeCell ref="J20:L20"/>
    <mergeCell ref="J27:L27"/>
    <mergeCell ref="B20:B21"/>
    <mergeCell ref="C20:C21"/>
    <mergeCell ref="D20:F20"/>
    <mergeCell ref="M8:O8"/>
    <mergeCell ref="M9:O9"/>
    <mergeCell ref="M10:O10"/>
    <mergeCell ref="D13:F13"/>
    <mergeCell ref="G13:I13"/>
    <mergeCell ref="J13:L13"/>
    <mergeCell ref="B6:I6"/>
    <mergeCell ref="K6:L6"/>
    <mergeCell ref="M6:O6"/>
    <mergeCell ref="A1:A4"/>
    <mergeCell ref="J1:L1"/>
    <mergeCell ref="J2:L2"/>
    <mergeCell ref="J3:L3"/>
    <mergeCell ref="J4:L4"/>
    <mergeCell ref="B1:I1"/>
    <mergeCell ref="B2:I2"/>
    <mergeCell ref="B3:I3"/>
    <mergeCell ref="B4:I4"/>
    <mergeCell ref="A8:A10"/>
    <mergeCell ref="A12:L12"/>
    <mergeCell ref="A33:L33"/>
    <mergeCell ref="C34:C35"/>
    <mergeCell ref="D34:F34"/>
    <mergeCell ref="G34:I34"/>
    <mergeCell ref="J34:L34"/>
    <mergeCell ref="G20:I20"/>
    <mergeCell ref="B27:B28"/>
    <mergeCell ref="J8:J10"/>
    <mergeCell ref="C27:C28"/>
    <mergeCell ref="D27:F27"/>
    <mergeCell ref="G27:I27"/>
    <mergeCell ref="A13:A14"/>
    <mergeCell ref="B13:B14"/>
    <mergeCell ref="C13:C14"/>
  </mergeCells>
  <pageMargins left="0.25" right="0.25" top="0.75" bottom="0.75" header="0.3" footer="0.3"/>
  <pageSetup scale="24" orientation="landscape"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830941-7C79-43AC-A399-008D63D7E9EC}">
  <sheetPr>
    <tabColor theme="9"/>
    <pageSetUpPr fitToPage="1"/>
  </sheetPr>
  <dimension ref="A1:CM15"/>
  <sheetViews>
    <sheetView tabSelected="1" topLeftCell="T10" zoomScale="110" zoomScaleNormal="110" workbookViewId="0">
      <selection activeCell="AC15" sqref="AC15"/>
    </sheetView>
  </sheetViews>
  <sheetFormatPr defaultColWidth="11.42578125" defaultRowHeight="14.45"/>
  <cols>
    <col min="1" max="1" width="15.7109375" style="84" customWidth="1"/>
    <col min="2" max="2" width="35.28515625" style="84" customWidth="1"/>
    <col min="3" max="3" width="27.7109375" style="84" customWidth="1"/>
    <col min="4" max="4" width="12" style="84" customWidth="1"/>
    <col min="5" max="5" width="35" style="84" customWidth="1"/>
    <col min="6" max="6" width="22.140625" style="84" customWidth="1"/>
    <col min="7" max="7" width="13.7109375" style="84" customWidth="1"/>
    <col min="8" max="8" width="17.7109375" style="84" customWidth="1"/>
    <col min="9" max="9" width="13.7109375" style="85" customWidth="1"/>
    <col min="10" max="10" width="11.42578125" style="85" customWidth="1"/>
    <col min="11" max="11" width="11.42578125" style="85"/>
    <col min="12" max="12" width="4.7109375" style="85" bestFit="1" customWidth="1"/>
    <col min="13" max="13" width="4.42578125" style="84" bestFit="1" customWidth="1"/>
    <col min="14" max="14" width="25.7109375" style="84" customWidth="1"/>
    <col min="15" max="15" width="4.7109375" style="84" bestFit="1" customWidth="1"/>
    <col min="16" max="16" width="4.42578125" style="84" bestFit="1" customWidth="1"/>
    <col min="17" max="17" width="27.42578125" style="84" customWidth="1"/>
    <col min="18" max="18" width="4.7109375" style="84" bestFit="1" customWidth="1"/>
    <col min="19" max="19" width="4.42578125" style="84" bestFit="1" customWidth="1"/>
    <col min="20" max="20" width="27" style="84" customWidth="1"/>
    <col min="21" max="21" width="4.7109375" style="84" bestFit="1" customWidth="1"/>
    <col min="22" max="22" width="4.42578125" style="84" bestFit="1" customWidth="1"/>
    <col min="23" max="23" width="29.28515625" style="84" customWidth="1"/>
    <col min="24" max="24" width="4.7109375" style="84" bestFit="1" customWidth="1"/>
    <col min="25" max="25" width="4.42578125" style="84" bestFit="1" customWidth="1"/>
    <col min="26" max="26" width="36.7109375" style="84" customWidth="1"/>
    <col min="27" max="27" width="4.7109375" style="84" bestFit="1" customWidth="1"/>
    <col min="28" max="28" width="4.42578125" style="84" bestFit="1" customWidth="1"/>
    <col min="29" max="29" width="30.7109375" style="84" customWidth="1"/>
    <col min="30" max="30" width="4.7109375" style="84" bestFit="1" customWidth="1"/>
    <col min="31" max="31" width="4.42578125" style="84" bestFit="1" customWidth="1"/>
    <col min="32" max="32" width="13.42578125" style="84" bestFit="1" customWidth="1"/>
    <col min="33" max="33" width="4.7109375" style="84" bestFit="1" customWidth="1"/>
    <col min="34" max="34" width="4.42578125" style="84" bestFit="1" customWidth="1"/>
    <col min="35" max="35" width="13.42578125" style="84" bestFit="1" customWidth="1"/>
    <col min="36" max="36" width="4.7109375" style="84" bestFit="1" customWidth="1"/>
    <col min="37" max="37" width="4.42578125" style="84" bestFit="1" customWidth="1"/>
    <col min="38" max="38" width="13.42578125" style="84" bestFit="1" customWidth="1"/>
    <col min="39" max="39" width="4.7109375" style="84" bestFit="1" customWidth="1"/>
    <col min="40" max="40" width="4.42578125" style="84" bestFit="1" customWidth="1"/>
    <col min="41" max="41" width="13.42578125" style="84" bestFit="1" customWidth="1"/>
    <col min="42" max="42" width="4.7109375" style="84" bestFit="1" customWidth="1"/>
    <col min="43" max="43" width="4.42578125" style="84" bestFit="1" customWidth="1"/>
    <col min="44" max="44" width="13.42578125" style="84" bestFit="1" customWidth="1"/>
    <col min="45" max="45" width="4.7109375" style="84" bestFit="1" customWidth="1"/>
    <col min="46" max="46" width="4.42578125" style="84" bestFit="1" customWidth="1"/>
    <col min="47" max="47" width="13.42578125" style="84" bestFit="1" customWidth="1"/>
    <col min="48" max="48" width="10.42578125" style="84" customWidth="1"/>
    <col min="49" max="49" width="9.42578125" style="84" customWidth="1"/>
    <col min="50" max="50" width="12" style="84" customWidth="1"/>
    <col min="51" max="91" width="11.42578125" style="87"/>
    <col min="92" max="16384" width="11.42578125" style="84"/>
  </cols>
  <sheetData>
    <row r="1" spans="1:91" s="64" customFormat="1" ht="25.5" customHeight="1" thickBot="1">
      <c r="A1" s="486"/>
      <c r="B1" s="685"/>
      <c r="C1" s="690" t="s">
        <v>160</v>
      </c>
      <c r="D1" s="690"/>
      <c r="E1" s="690"/>
      <c r="F1" s="690"/>
      <c r="G1" s="690"/>
      <c r="H1" s="690"/>
      <c r="I1" s="690"/>
      <c r="J1" s="690"/>
      <c r="K1" s="690"/>
      <c r="L1" s="690"/>
      <c r="M1" s="690"/>
      <c r="N1" s="690"/>
      <c r="O1" s="690"/>
      <c r="P1" s="690"/>
      <c r="Q1" s="690"/>
      <c r="R1" s="690"/>
      <c r="S1" s="690"/>
      <c r="T1" s="690"/>
      <c r="U1" s="690"/>
      <c r="V1" s="690"/>
      <c r="W1" s="690"/>
      <c r="X1" s="690"/>
      <c r="Y1" s="690"/>
      <c r="Z1" s="690"/>
      <c r="AA1" s="690"/>
      <c r="AB1" s="690"/>
      <c r="AC1" s="690"/>
      <c r="AD1" s="690"/>
      <c r="AE1" s="690"/>
      <c r="AF1" s="690"/>
      <c r="AG1" s="690"/>
      <c r="AH1" s="690"/>
      <c r="AI1" s="690"/>
      <c r="AJ1" s="690"/>
      <c r="AK1" s="690"/>
      <c r="AL1" s="690"/>
      <c r="AM1" s="690"/>
      <c r="AN1" s="690"/>
      <c r="AO1" s="690"/>
      <c r="AP1" s="690"/>
      <c r="AQ1" s="690"/>
      <c r="AR1" s="690"/>
      <c r="AS1" s="690"/>
      <c r="AT1" s="690"/>
      <c r="AU1" s="690"/>
      <c r="AV1" s="459" t="s">
        <v>161</v>
      </c>
      <c r="AW1" s="460"/>
      <c r="AX1" s="461"/>
      <c r="AY1" s="122"/>
      <c r="AZ1" s="122"/>
      <c r="BA1" s="122"/>
      <c r="BB1" s="122"/>
      <c r="BC1" s="122"/>
      <c r="BD1" s="122"/>
      <c r="BE1" s="122"/>
      <c r="BF1" s="122"/>
      <c r="BG1" s="122"/>
      <c r="BH1" s="122"/>
      <c r="BI1" s="122"/>
      <c r="BJ1" s="122"/>
      <c r="BK1" s="122"/>
      <c r="BL1" s="122"/>
      <c r="BM1" s="122"/>
      <c r="BN1" s="122"/>
      <c r="BO1" s="122"/>
      <c r="BP1" s="122"/>
      <c r="BQ1" s="122"/>
      <c r="BR1" s="122"/>
      <c r="BS1" s="122"/>
      <c r="BT1" s="122"/>
      <c r="BU1" s="122"/>
      <c r="BV1" s="122"/>
      <c r="BW1" s="122"/>
      <c r="BX1" s="122"/>
      <c r="BY1" s="122"/>
      <c r="BZ1" s="122"/>
      <c r="CA1" s="80"/>
      <c r="CB1" s="80"/>
      <c r="CC1" s="80"/>
      <c r="CD1" s="80"/>
      <c r="CE1" s="80"/>
      <c r="CF1" s="80"/>
      <c r="CG1" s="80"/>
      <c r="CH1" s="80"/>
      <c r="CI1" s="80"/>
      <c r="CJ1" s="80"/>
      <c r="CK1" s="80"/>
      <c r="CL1" s="80"/>
      <c r="CM1" s="80"/>
    </row>
    <row r="2" spans="1:91" s="64" customFormat="1" ht="25.5" customHeight="1" thickBot="1">
      <c r="A2" s="486"/>
      <c r="B2" s="685"/>
      <c r="C2" s="691" t="s">
        <v>162</v>
      </c>
      <c r="D2" s="691"/>
      <c r="E2" s="691"/>
      <c r="F2" s="691"/>
      <c r="G2" s="691"/>
      <c r="H2" s="691"/>
      <c r="I2" s="691"/>
      <c r="J2" s="691"/>
      <c r="K2" s="691"/>
      <c r="L2" s="691"/>
      <c r="M2" s="691"/>
      <c r="N2" s="691"/>
      <c r="O2" s="691"/>
      <c r="P2" s="691"/>
      <c r="Q2" s="691"/>
      <c r="R2" s="691"/>
      <c r="S2" s="691"/>
      <c r="T2" s="691"/>
      <c r="U2" s="691"/>
      <c r="V2" s="691"/>
      <c r="W2" s="691"/>
      <c r="X2" s="691"/>
      <c r="Y2" s="691"/>
      <c r="Z2" s="691"/>
      <c r="AA2" s="691"/>
      <c r="AB2" s="691"/>
      <c r="AC2" s="691"/>
      <c r="AD2" s="691"/>
      <c r="AE2" s="691"/>
      <c r="AF2" s="691"/>
      <c r="AG2" s="691"/>
      <c r="AH2" s="691"/>
      <c r="AI2" s="691"/>
      <c r="AJ2" s="691"/>
      <c r="AK2" s="691"/>
      <c r="AL2" s="691"/>
      <c r="AM2" s="691"/>
      <c r="AN2" s="691"/>
      <c r="AO2" s="691"/>
      <c r="AP2" s="691"/>
      <c r="AQ2" s="691"/>
      <c r="AR2" s="691"/>
      <c r="AS2" s="691"/>
      <c r="AT2" s="691"/>
      <c r="AU2" s="691"/>
      <c r="AV2" s="459" t="s">
        <v>163</v>
      </c>
      <c r="AW2" s="460"/>
      <c r="AX2" s="461"/>
      <c r="AY2" s="122"/>
      <c r="AZ2" s="122"/>
      <c r="BA2" s="122"/>
      <c r="BB2" s="122"/>
      <c r="BC2" s="122"/>
      <c r="BD2" s="122"/>
      <c r="BE2" s="122"/>
      <c r="BF2" s="122"/>
      <c r="BG2" s="122"/>
      <c r="BH2" s="122"/>
      <c r="BI2" s="122"/>
      <c r="BJ2" s="122"/>
      <c r="BK2" s="122"/>
      <c r="BL2" s="122"/>
      <c r="BM2" s="122"/>
      <c r="BN2" s="122"/>
      <c r="BO2" s="122"/>
      <c r="BP2" s="122"/>
      <c r="BQ2" s="122"/>
      <c r="BR2" s="122"/>
      <c r="BS2" s="122"/>
      <c r="BT2" s="122"/>
      <c r="BU2" s="122"/>
      <c r="BV2" s="122"/>
      <c r="BW2" s="122"/>
      <c r="BX2" s="122"/>
      <c r="BY2" s="122"/>
      <c r="BZ2" s="122"/>
      <c r="CA2" s="80"/>
      <c r="CB2" s="80"/>
      <c r="CC2" s="80"/>
      <c r="CD2" s="80"/>
      <c r="CE2" s="80"/>
      <c r="CF2" s="80"/>
      <c r="CG2" s="80"/>
      <c r="CH2" s="80"/>
      <c r="CI2" s="80"/>
      <c r="CJ2" s="80"/>
      <c r="CK2" s="80"/>
      <c r="CL2" s="80"/>
      <c r="CM2" s="80"/>
    </row>
    <row r="3" spans="1:91" s="64" customFormat="1" ht="25.5" customHeight="1" thickBot="1">
      <c r="A3" s="486"/>
      <c r="B3" s="685"/>
      <c r="C3" s="691" t="s">
        <v>0</v>
      </c>
      <c r="D3" s="691"/>
      <c r="E3" s="691"/>
      <c r="F3" s="691"/>
      <c r="G3" s="691"/>
      <c r="H3" s="691"/>
      <c r="I3" s="691"/>
      <c r="J3" s="691"/>
      <c r="K3" s="691"/>
      <c r="L3" s="691"/>
      <c r="M3" s="691"/>
      <c r="N3" s="691"/>
      <c r="O3" s="691"/>
      <c r="P3" s="691"/>
      <c r="Q3" s="691"/>
      <c r="R3" s="691"/>
      <c r="S3" s="691"/>
      <c r="T3" s="691"/>
      <c r="U3" s="691"/>
      <c r="V3" s="691"/>
      <c r="W3" s="691"/>
      <c r="X3" s="691"/>
      <c r="Y3" s="691"/>
      <c r="Z3" s="691"/>
      <c r="AA3" s="691"/>
      <c r="AB3" s="691"/>
      <c r="AC3" s="691"/>
      <c r="AD3" s="691"/>
      <c r="AE3" s="691"/>
      <c r="AF3" s="691"/>
      <c r="AG3" s="691"/>
      <c r="AH3" s="691"/>
      <c r="AI3" s="691"/>
      <c r="AJ3" s="691"/>
      <c r="AK3" s="691"/>
      <c r="AL3" s="691"/>
      <c r="AM3" s="691"/>
      <c r="AN3" s="691"/>
      <c r="AO3" s="691"/>
      <c r="AP3" s="691"/>
      <c r="AQ3" s="691"/>
      <c r="AR3" s="691"/>
      <c r="AS3" s="691"/>
      <c r="AT3" s="691"/>
      <c r="AU3" s="691"/>
      <c r="AV3" s="459" t="s">
        <v>164</v>
      </c>
      <c r="AW3" s="460"/>
      <c r="AX3" s="461"/>
      <c r="AY3" s="122"/>
      <c r="AZ3" s="122"/>
      <c r="BA3" s="122"/>
      <c r="BB3" s="122"/>
      <c r="BC3" s="122"/>
      <c r="BD3" s="122"/>
      <c r="BE3" s="122"/>
      <c r="BF3" s="122"/>
      <c r="BG3" s="122"/>
      <c r="BH3" s="122"/>
      <c r="BI3" s="122"/>
      <c r="BJ3" s="122"/>
      <c r="BK3" s="122"/>
      <c r="BL3" s="122"/>
      <c r="BM3" s="122"/>
      <c r="BN3" s="122"/>
      <c r="BO3" s="122"/>
      <c r="BP3" s="122"/>
      <c r="BQ3" s="122"/>
      <c r="BR3" s="122"/>
      <c r="BS3" s="122"/>
      <c r="BT3" s="122"/>
      <c r="BU3" s="122"/>
      <c r="BV3" s="122"/>
      <c r="BW3" s="122"/>
      <c r="BX3" s="122"/>
      <c r="BY3" s="122"/>
      <c r="BZ3" s="122"/>
      <c r="CA3" s="80"/>
      <c r="CB3" s="80"/>
      <c r="CC3" s="80"/>
      <c r="CD3" s="80"/>
      <c r="CE3" s="80"/>
      <c r="CF3" s="80"/>
      <c r="CG3" s="80"/>
      <c r="CH3" s="80"/>
      <c r="CI3" s="80"/>
      <c r="CJ3" s="80"/>
      <c r="CK3" s="80"/>
      <c r="CL3" s="80"/>
      <c r="CM3" s="80"/>
    </row>
    <row r="4" spans="1:91" s="64" customFormat="1" ht="25.5" customHeight="1" thickBot="1">
      <c r="A4" s="487"/>
      <c r="B4" s="686"/>
      <c r="C4" s="687" t="s">
        <v>433</v>
      </c>
      <c r="D4" s="688"/>
      <c r="E4" s="688"/>
      <c r="F4" s="688"/>
      <c r="G4" s="688"/>
      <c r="H4" s="688"/>
      <c r="I4" s="688"/>
      <c r="J4" s="688"/>
      <c r="K4" s="688"/>
      <c r="L4" s="688"/>
      <c r="M4" s="688"/>
      <c r="N4" s="688"/>
      <c r="O4" s="688"/>
      <c r="P4" s="688"/>
      <c r="Q4" s="688"/>
      <c r="R4" s="688"/>
      <c r="S4" s="688"/>
      <c r="T4" s="688"/>
      <c r="U4" s="688"/>
      <c r="V4" s="688"/>
      <c r="W4" s="688"/>
      <c r="X4" s="688"/>
      <c r="Y4" s="688"/>
      <c r="Z4" s="688"/>
      <c r="AA4" s="688"/>
      <c r="AB4" s="688"/>
      <c r="AC4" s="688"/>
      <c r="AD4" s="688"/>
      <c r="AE4" s="688"/>
      <c r="AF4" s="688"/>
      <c r="AG4" s="688"/>
      <c r="AH4" s="688"/>
      <c r="AI4" s="688"/>
      <c r="AJ4" s="688"/>
      <c r="AK4" s="688"/>
      <c r="AL4" s="688"/>
      <c r="AM4" s="688"/>
      <c r="AN4" s="688"/>
      <c r="AO4" s="688"/>
      <c r="AP4" s="688"/>
      <c r="AQ4" s="688"/>
      <c r="AR4" s="688"/>
      <c r="AS4" s="688"/>
      <c r="AT4" s="688"/>
      <c r="AU4" s="689"/>
      <c r="AV4" s="459" t="s">
        <v>434</v>
      </c>
      <c r="AW4" s="460"/>
      <c r="AX4" s="461"/>
      <c r="AY4" s="122"/>
      <c r="AZ4" s="122"/>
      <c r="BA4" s="122"/>
      <c r="BB4" s="122"/>
      <c r="BC4" s="122"/>
      <c r="BD4" s="122"/>
      <c r="BE4" s="122"/>
      <c r="BF4" s="122"/>
      <c r="BG4" s="122"/>
      <c r="BH4" s="122"/>
      <c r="BI4" s="122"/>
      <c r="BJ4" s="122"/>
      <c r="BK4" s="122"/>
      <c r="BL4" s="122"/>
      <c r="BM4" s="122"/>
      <c r="BN4" s="122"/>
      <c r="BO4" s="122"/>
      <c r="BP4" s="122"/>
      <c r="BQ4" s="122"/>
      <c r="BR4" s="122"/>
      <c r="BS4" s="122"/>
      <c r="BT4" s="122"/>
      <c r="BU4" s="122"/>
      <c r="BV4" s="122"/>
      <c r="BW4" s="122"/>
      <c r="BX4" s="122"/>
      <c r="BY4" s="122"/>
      <c r="BZ4" s="122"/>
      <c r="CA4" s="80"/>
      <c r="CB4" s="80"/>
      <c r="CC4" s="80"/>
      <c r="CD4" s="80"/>
      <c r="CE4" s="80"/>
      <c r="CF4" s="80"/>
      <c r="CG4" s="80"/>
      <c r="CH4" s="80"/>
      <c r="CI4" s="80"/>
      <c r="CJ4" s="80"/>
      <c r="CK4" s="80"/>
      <c r="CL4" s="80"/>
      <c r="CM4" s="80"/>
    </row>
    <row r="5" spans="1:91" s="64" customFormat="1" ht="11.65" customHeight="1" thickBot="1">
      <c r="A5" s="65"/>
      <c r="B5" s="202"/>
      <c r="C5" s="83"/>
      <c r="D5" s="83"/>
      <c r="E5" s="83"/>
      <c r="F5" s="83"/>
      <c r="G5" s="83"/>
      <c r="H5" s="83"/>
      <c r="I5" s="83"/>
      <c r="J5" s="83"/>
      <c r="K5" s="83"/>
      <c r="L5" s="83"/>
      <c r="M5" s="83"/>
      <c r="N5" s="83"/>
      <c r="O5" s="83"/>
      <c r="P5" s="83"/>
      <c r="Q5" s="83"/>
      <c r="R5" s="83"/>
      <c r="S5" s="83"/>
      <c r="T5" s="83"/>
      <c r="U5" s="83"/>
      <c r="V5" s="83"/>
      <c r="W5" s="83"/>
      <c r="X5" s="83"/>
      <c r="Y5" s="83"/>
      <c r="Z5" s="83"/>
      <c r="AA5" s="83"/>
      <c r="AB5" s="83"/>
      <c r="AC5" s="83"/>
      <c r="AD5" s="83"/>
      <c r="AE5" s="83"/>
      <c r="AF5" s="83"/>
      <c r="AG5" s="83"/>
      <c r="AH5" s="83"/>
      <c r="AI5" s="83"/>
      <c r="AJ5" s="83"/>
      <c r="AK5" s="83"/>
      <c r="AL5" s="83"/>
      <c r="AM5" s="83"/>
      <c r="AN5" s="83"/>
      <c r="AO5" s="83"/>
      <c r="AP5" s="83"/>
      <c r="AQ5" s="83"/>
      <c r="AR5" s="83"/>
      <c r="AS5" s="83"/>
      <c r="AT5" s="83"/>
      <c r="AU5" s="83"/>
      <c r="AV5" s="67"/>
      <c r="AW5" s="67"/>
      <c r="AX5" s="67"/>
      <c r="AY5" s="122"/>
      <c r="AZ5" s="122"/>
      <c r="BA5" s="122"/>
      <c r="BB5" s="122"/>
      <c r="BC5" s="122"/>
      <c r="BD5" s="122"/>
      <c r="BE5" s="122"/>
      <c r="BF5" s="122"/>
      <c r="BG5" s="122"/>
      <c r="BH5" s="122"/>
      <c r="BI5" s="122"/>
      <c r="BJ5" s="122"/>
      <c r="BK5" s="122"/>
      <c r="BL5" s="122"/>
      <c r="BM5" s="122"/>
      <c r="BN5" s="122"/>
      <c r="BO5" s="122"/>
      <c r="BP5" s="122"/>
      <c r="BQ5" s="122"/>
      <c r="BR5" s="122"/>
      <c r="BS5" s="122"/>
      <c r="BT5" s="122"/>
      <c r="BU5" s="122"/>
      <c r="BV5" s="122"/>
      <c r="BW5" s="122"/>
      <c r="BX5" s="122"/>
      <c r="BY5" s="122"/>
      <c r="BZ5" s="122"/>
      <c r="CA5" s="80"/>
      <c r="CB5" s="80"/>
      <c r="CC5" s="80"/>
      <c r="CD5" s="80"/>
      <c r="CE5" s="80"/>
      <c r="CF5" s="80"/>
      <c r="CG5" s="80"/>
      <c r="CH5" s="80"/>
      <c r="CI5" s="80"/>
      <c r="CJ5" s="80"/>
      <c r="CK5" s="80"/>
      <c r="CL5" s="80"/>
      <c r="CM5" s="80"/>
    </row>
    <row r="6" spans="1:91" s="1" customFormat="1" ht="40.15" customHeight="1" thickBot="1">
      <c r="A6" s="471" t="s">
        <v>167</v>
      </c>
      <c r="B6" s="473"/>
      <c r="C6" s="679" t="s">
        <v>168</v>
      </c>
      <c r="D6" s="680"/>
      <c r="E6" s="680"/>
      <c r="F6" s="680"/>
      <c r="G6" s="680"/>
      <c r="H6" s="680"/>
      <c r="I6" s="680"/>
      <c r="J6" s="680"/>
      <c r="K6" s="681"/>
      <c r="M6" s="151"/>
      <c r="N6" s="182" t="s">
        <v>169</v>
      </c>
      <c r="O6" s="682">
        <v>2024110010317</v>
      </c>
      <c r="P6" s="717"/>
      <c r="Q6" s="683"/>
    </row>
    <row r="7" spans="1:91" s="80" customFormat="1" ht="10.15" customHeight="1" thickBot="1">
      <c r="A7" s="88"/>
      <c r="B7" s="83"/>
      <c r="C7" s="83"/>
      <c r="D7" s="83"/>
      <c r="E7" s="83"/>
      <c r="F7" s="83"/>
      <c r="G7" s="83"/>
      <c r="H7" s="83"/>
      <c r="I7" s="83"/>
      <c r="J7" s="83"/>
      <c r="K7" s="83"/>
      <c r="L7" s="83"/>
      <c r="M7" s="89"/>
      <c r="N7" s="89"/>
      <c r="O7" s="89"/>
      <c r="AY7" s="122"/>
      <c r="AZ7" s="122"/>
      <c r="BA7" s="122"/>
      <c r="BB7" s="122"/>
      <c r="BC7" s="122"/>
      <c r="BD7" s="122"/>
      <c r="BE7" s="122"/>
      <c r="BF7" s="122"/>
      <c r="BG7" s="122"/>
      <c r="BH7" s="122"/>
      <c r="BI7" s="122"/>
      <c r="BJ7" s="122"/>
      <c r="BK7" s="122"/>
      <c r="BL7" s="122"/>
      <c r="BM7" s="122"/>
      <c r="BN7" s="122"/>
      <c r="BO7" s="122"/>
      <c r="BP7" s="122"/>
      <c r="BQ7" s="122"/>
      <c r="BR7" s="122"/>
      <c r="BS7" s="122"/>
      <c r="BT7" s="122"/>
      <c r="BU7" s="122"/>
      <c r="BV7" s="122"/>
      <c r="BW7" s="122"/>
      <c r="BX7" s="122"/>
      <c r="BY7" s="122"/>
      <c r="BZ7" s="122"/>
    </row>
    <row r="8" spans="1:91" s="64" customFormat="1" ht="21.75" customHeight="1" thickBot="1">
      <c r="A8" s="661" t="s">
        <v>6</v>
      </c>
      <c r="B8" s="661"/>
      <c r="C8" s="124" t="s">
        <v>170</v>
      </c>
      <c r="D8" s="144"/>
      <c r="E8" s="124" t="s">
        <v>171</v>
      </c>
      <c r="F8" s="144"/>
      <c r="G8" s="124" t="s">
        <v>172</v>
      </c>
      <c r="H8" s="144"/>
      <c r="I8" s="147" t="s">
        <v>173</v>
      </c>
      <c r="J8" s="144"/>
      <c r="K8" s="148"/>
      <c r="L8" s="149"/>
      <c r="M8" s="126"/>
      <c r="N8" s="696" t="s">
        <v>8</v>
      </c>
      <c r="O8" s="697"/>
      <c r="P8" s="698"/>
      <c r="Q8" s="705" t="s">
        <v>174</v>
      </c>
      <c r="R8" s="705"/>
      <c r="S8" s="705"/>
      <c r="T8" s="692"/>
      <c r="U8" s="693"/>
      <c r="X8" s="80"/>
      <c r="Y8" s="80"/>
      <c r="Z8" s="80"/>
      <c r="AA8" s="80"/>
      <c r="AB8" s="80"/>
      <c r="AC8" s="80"/>
      <c r="AD8" s="80"/>
      <c r="AE8" s="80"/>
      <c r="AF8" s="80"/>
      <c r="AG8" s="80"/>
      <c r="AH8" s="80"/>
      <c r="AI8" s="80"/>
      <c r="AJ8" s="80"/>
      <c r="AK8" s="80"/>
      <c r="AL8" s="80"/>
      <c r="AM8" s="80"/>
      <c r="AN8" s="80"/>
      <c r="AO8" s="80"/>
      <c r="AP8" s="80"/>
      <c r="AQ8" s="80"/>
      <c r="AR8" s="80"/>
      <c r="AS8" s="80"/>
      <c r="AT8" s="80"/>
      <c r="AU8" s="80"/>
      <c r="AV8" s="80"/>
      <c r="AW8" s="80"/>
      <c r="AX8" s="80"/>
      <c r="AY8" s="122"/>
      <c r="AZ8" s="122"/>
      <c r="BA8" s="122"/>
      <c r="BB8" s="122"/>
      <c r="BC8" s="122"/>
      <c r="BD8" s="122"/>
      <c r="BE8" s="122"/>
      <c r="BF8" s="122"/>
      <c r="BG8" s="122"/>
      <c r="BH8" s="122"/>
      <c r="BI8" s="122"/>
      <c r="BJ8" s="122"/>
      <c r="BK8" s="122"/>
      <c r="BL8" s="122"/>
      <c r="BM8" s="122"/>
      <c r="BN8" s="122"/>
      <c r="BO8" s="122"/>
      <c r="BP8" s="122"/>
      <c r="BQ8" s="122"/>
      <c r="BR8" s="122"/>
      <c r="BS8" s="122"/>
      <c r="BT8" s="122"/>
      <c r="BU8" s="122"/>
      <c r="BV8" s="122"/>
      <c r="BW8" s="122"/>
      <c r="BX8" s="122"/>
      <c r="BY8" s="122"/>
      <c r="BZ8" s="122"/>
      <c r="CA8" s="80"/>
      <c r="CB8" s="80"/>
      <c r="CC8" s="80"/>
      <c r="CD8" s="80"/>
      <c r="CE8" s="80"/>
      <c r="CF8" s="80"/>
      <c r="CG8" s="80"/>
      <c r="CH8" s="80"/>
      <c r="CI8" s="80"/>
      <c r="CJ8" s="80"/>
      <c r="CK8" s="80"/>
      <c r="CL8" s="80"/>
      <c r="CM8" s="80"/>
    </row>
    <row r="9" spans="1:91" s="64" customFormat="1" ht="21.75" customHeight="1" thickBot="1">
      <c r="A9" s="661"/>
      <c r="B9" s="661"/>
      <c r="C9" s="125" t="s">
        <v>175</v>
      </c>
      <c r="D9" s="144"/>
      <c r="E9" s="124" t="s">
        <v>176</v>
      </c>
      <c r="F9" s="144" t="s">
        <v>177</v>
      </c>
      <c r="G9" s="124" t="s">
        <v>178</v>
      </c>
      <c r="H9" s="144"/>
      <c r="I9" s="147" t="s">
        <v>179</v>
      </c>
      <c r="J9" s="145"/>
      <c r="K9" s="148"/>
      <c r="L9" s="149"/>
      <c r="M9" s="126"/>
      <c r="N9" s="699"/>
      <c r="O9" s="700"/>
      <c r="P9" s="701"/>
      <c r="Q9" s="705" t="s">
        <v>180</v>
      </c>
      <c r="R9" s="705"/>
      <c r="S9" s="705"/>
      <c r="T9" s="694"/>
      <c r="U9" s="695"/>
      <c r="X9" s="80"/>
      <c r="Y9" s="80"/>
      <c r="Z9" s="80"/>
      <c r="AA9" s="80"/>
      <c r="AB9" s="80"/>
      <c r="AC9" s="80"/>
      <c r="AD9" s="80"/>
      <c r="AE9" s="80"/>
      <c r="AF9" s="80"/>
      <c r="AG9" s="80"/>
      <c r="AH9" s="80"/>
      <c r="AI9" s="80"/>
      <c r="AJ9" s="80"/>
      <c r="AK9" s="80"/>
      <c r="AL9" s="80"/>
      <c r="AM9" s="80"/>
      <c r="AN9" s="80"/>
      <c r="AO9" s="80"/>
      <c r="AP9" s="80"/>
      <c r="AQ9" s="80"/>
      <c r="AR9" s="80"/>
      <c r="AS9" s="80"/>
      <c r="AT9" s="80"/>
      <c r="AU9" s="80"/>
      <c r="AV9" s="80"/>
      <c r="AW9" s="80"/>
      <c r="AX9" s="80"/>
      <c r="AY9" s="122"/>
      <c r="AZ9" s="122"/>
      <c r="BA9" s="122"/>
      <c r="BB9" s="122"/>
      <c r="BC9" s="122"/>
      <c r="BD9" s="122"/>
      <c r="BE9" s="122"/>
      <c r="BF9" s="122"/>
      <c r="BG9" s="122"/>
      <c r="BH9" s="122"/>
      <c r="BI9" s="122"/>
      <c r="BJ9" s="122"/>
      <c r="BK9" s="122"/>
      <c r="BL9" s="122"/>
      <c r="BM9" s="122"/>
      <c r="BN9" s="122"/>
      <c r="BO9" s="122"/>
      <c r="BP9" s="122"/>
      <c r="BQ9" s="122"/>
      <c r="BR9" s="122"/>
      <c r="BS9" s="122"/>
      <c r="BT9" s="122"/>
      <c r="BU9" s="122"/>
      <c r="BV9" s="122"/>
      <c r="BW9" s="122"/>
      <c r="BX9" s="122"/>
      <c r="BY9" s="122"/>
      <c r="BZ9" s="122"/>
      <c r="CA9" s="80"/>
      <c r="CB9" s="80"/>
      <c r="CC9" s="80"/>
      <c r="CD9" s="80"/>
      <c r="CE9" s="80"/>
      <c r="CF9" s="80"/>
      <c r="CG9" s="80"/>
      <c r="CH9" s="80"/>
      <c r="CI9" s="80"/>
      <c r="CJ9" s="80"/>
      <c r="CK9" s="80"/>
      <c r="CL9" s="80"/>
      <c r="CM9" s="80"/>
    </row>
    <row r="10" spans="1:91" s="64" customFormat="1" ht="21.75" customHeight="1" thickBot="1">
      <c r="A10" s="661"/>
      <c r="B10" s="661"/>
      <c r="C10" s="124" t="s">
        <v>181</v>
      </c>
      <c r="D10" s="144"/>
      <c r="E10" s="124" t="s">
        <v>182</v>
      </c>
      <c r="F10" s="144"/>
      <c r="G10" s="124" t="s">
        <v>183</v>
      </c>
      <c r="H10" s="144"/>
      <c r="I10" s="147" t="s">
        <v>184</v>
      </c>
      <c r="J10" s="145"/>
      <c r="K10" s="148"/>
      <c r="L10" s="149"/>
      <c r="M10" s="126"/>
      <c r="N10" s="702"/>
      <c r="O10" s="703"/>
      <c r="P10" s="704"/>
      <c r="Q10" s="705" t="s">
        <v>185</v>
      </c>
      <c r="R10" s="705"/>
      <c r="S10" s="705"/>
      <c r="T10" s="692" t="s">
        <v>177</v>
      </c>
      <c r="U10" s="693"/>
      <c r="X10" s="80"/>
      <c r="Y10" s="80"/>
      <c r="Z10" s="80"/>
      <c r="AA10" s="80"/>
      <c r="AB10" s="80"/>
      <c r="AC10" s="80"/>
      <c r="AD10" s="80"/>
      <c r="AE10" s="80"/>
      <c r="AF10" s="80"/>
      <c r="AG10" s="80"/>
      <c r="AH10" s="80"/>
      <c r="AI10" s="80"/>
      <c r="AJ10" s="80"/>
      <c r="AK10" s="80"/>
      <c r="AL10" s="80"/>
      <c r="AM10" s="80"/>
      <c r="AN10" s="80"/>
      <c r="AO10" s="80"/>
      <c r="AP10" s="80"/>
      <c r="AQ10" s="80"/>
      <c r="AR10" s="80"/>
      <c r="AS10" s="80"/>
      <c r="AT10" s="80"/>
      <c r="AU10" s="80"/>
      <c r="AV10" s="80"/>
      <c r="AW10" s="80"/>
      <c r="AX10" s="80"/>
      <c r="AY10" s="122"/>
      <c r="AZ10" s="122"/>
      <c r="BA10" s="122"/>
      <c r="BB10" s="122"/>
      <c r="BC10" s="122"/>
      <c r="BD10" s="122"/>
      <c r="BE10" s="122"/>
      <c r="BF10" s="122"/>
      <c r="BG10" s="122"/>
      <c r="BH10" s="122"/>
      <c r="BI10" s="122"/>
      <c r="BJ10" s="122"/>
      <c r="BK10" s="122"/>
      <c r="BL10" s="122"/>
      <c r="BM10" s="122"/>
      <c r="BN10" s="122"/>
      <c r="BO10" s="122"/>
      <c r="BP10" s="122"/>
      <c r="BQ10" s="122"/>
      <c r="BR10" s="122"/>
      <c r="BS10" s="122"/>
      <c r="BT10" s="122"/>
      <c r="BU10" s="122"/>
      <c r="BV10" s="122"/>
      <c r="BW10" s="122"/>
      <c r="BX10" s="122"/>
      <c r="BY10" s="122"/>
      <c r="BZ10" s="122"/>
      <c r="CA10" s="80"/>
      <c r="CB10" s="80"/>
      <c r="CC10" s="80"/>
      <c r="CD10" s="80"/>
      <c r="CE10" s="80"/>
      <c r="CF10" s="80"/>
      <c r="CG10" s="80"/>
      <c r="CH10" s="80"/>
      <c r="CI10" s="80"/>
      <c r="CJ10" s="80"/>
      <c r="CK10" s="80"/>
      <c r="CL10" s="80"/>
      <c r="CM10" s="80"/>
    </row>
    <row r="11" spans="1:91" s="80" customFormat="1" ht="18" customHeight="1" thickBot="1">
      <c r="I11" s="150"/>
      <c r="J11" s="150"/>
      <c r="K11" s="150"/>
      <c r="L11" s="150"/>
      <c r="AY11" s="122"/>
      <c r="AZ11" s="122"/>
      <c r="BA11" s="122"/>
      <c r="BB11" s="122"/>
      <c r="BC11" s="122"/>
      <c r="BD11" s="122"/>
      <c r="BE11" s="122"/>
      <c r="BF11" s="122"/>
      <c r="BG11" s="122"/>
      <c r="BH11" s="122"/>
      <c r="BI11" s="122"/>
      <c r="BJ11" s="122"/>
      <c r="BK11" s="122"/>
      <c r="BL11" s="122"/>
      <c r="BM11" s="122"/>
      <c r="BN11" s="122"/>
      <c r="BO11" s="122"/>
      <c r="BP11" s="122"/>
      <c r="BQ11" s="122"/>
      <c r="BR11" s="122"/>
      <c r="BS11" s="122"/>
      <c r="BT11" s="122"/>
      <c r="BU11" s="122"/>
      <c r="BV11" s="122"/>
      <c r="BW11" s="122"/>
      <c r="BX11" s="122"/>
      <c r="BY11" s="122"/>
      <c r="BZ11" s="122"/>
    </row>
    <row r="12" spans="1:91" ht="23.65" customHeight="1">
      <c r="A12" s="720" t="s">
        <v>123</v>
      </c>
      <c r="B12" s="709" t="s">
        <v>125</v>
      </c>
      <c r="C12" s="722" t="s">
        <v>435</v>
      </c>
      <c r="D12" s="722" t="s">
        <v>129</v>
      </c>
      <c r="E12" s="722" t="s">
        <v>131</v>
      </c>
      <c r="F12" s="722" t="s">
        <v>133</v>
      </c>
      <c r="G12" s="709" t="s">
        <v>135</v>
      </c>
      <c r="H12" s="709" t="s">
        <v>137</v>
      </c>
      <c r="I12" s="724" t="s">
        <v>436</v>
      </c>
      <c r="J12" s="724" t="s">
        <v>437</v>
      </c>
      <c r="K12" s="711" t="s">
        <v>438</v>
      </c>
      <c r="L12" s="726" t="s">
        <v>170</v>
      </c>
      <c r="M12" s="707"/>
      <c r="N12" s="708"/>
      <c r="O12" s="706" t="s">
        <v>171</v>
      </c>
      <c r="P12" s="707"/>
      <c r="Q12" s="708"/>
      <c r="R12" s="706" t="s">
        <v>172</v>
      </c>
      <c r="S12" s="707"/>
      <c r="T12" s="708"/>
      <c r="U12" s="706" t="s">
        <v>173</v>
      </c>
      <c r="V12" s="707"/>
      <c r="W12" s="708"/>
      <c r="X12" s="706" t="s">
        <v>175</v>
      </c>
      <c r="Y12" s="707"/>
      <c r="Z12" s="708"/>
      <c r="AA12" s="706" t="s">
        <v>176</v>
      </c>
      <c r="AB12" s="707"/>
      <c r="AC12" s="708"/>
      <c r="AD12" s="706" t="s">
        <v>178</v>
      </c>
      <c r="AE12" s="707"/>
      <c r="AF12" s="708"/>
      <c r="AG12" s="706" t="s">
        <v>179</v>
      </c>
      <c r="AH12" s="707"/>
      <c r="AI12" s="708"/>
      <c r="AJ12" s="706" t="s">
        <v>181</v>
      </c>
      <c r="AK12" s="707"/>
      <c r="AL12" s="708"/>
      <c r="AM12" s="706" t="s">
        <v>182</v>
      </c>
      <c r="AN12" s="707"/>
      <c r="AO12" s="708"/>
      <c r="AP12" s="706" t="s">
        <v>183</v>
      </c>
      <c r="AQ12" s="707"/>
      <c r="AR12" s="708"/>
      <c r="AS12" s="706" t="s">
        <v>184</v>
      </c>
      <c r="AT12" s="707"/>
      <c r="AU12" s="708"/>
      <c r="AV12" s="715" t="s">
        <v>439</v>
      </c>
      <c r="AW12" s="718" t="s">
        <v>440</v>
      </c>
      <c r="AX12" s="714"/>
      <c r="AY12" s="713"/>
      <c r="AZ12" s="713"/>
      <c r="BA12" s="713"/>
      <c r="BB12" s="713"/>
      <c r="BC12" s="713"/>
      <c r="BD12" s="713"/>
      <c r="BE12" s="713"/>
      <c r="BF12" s="713"/>
      <c r="BG12" s="713"/>
    </row>
    <row r="13" spans="1:91" s="85" customFormat="1" ht="36.75" customHeight="1" thickBot="1">
      <c r="A13" s="721"/>
      <c r="B13" s="710"/>
      <c r="C13" s="723"/>
      <c r="D13" s="723"/>
      <c r="E13" s="723"/>
      <c r="F13" s="723"/>
      <c r="G13" s="710"/>
      <c r="H13" s="710"/>
      <c r="I13" s="725"/>
      <c r="J13" s="725"/>
      <c r="K13" s="712"/>
      <c r="L13" s="127" t="s">
        <v>441</v>
      </c>
      <c r="M13" s="123" t="s">
        <v>442</v>
      </c>
      <c r="N13" s="123" t="s">
        <v>148</v>
      </c>
      <c r="O13" s="127" t="s">
        <v>441</v>
      </c>
      <c r="P13" s="123" t="s">
        <v>442</v>
      </c>
      <c r="Q13" s="123" t="s">
        <v>148</v>
      </c>
      <c r="R13" s="127" t="s">
        <v>441</v>
      </c>
      <c r="S13" s="123" t="s">
        <v>442</v>
      </c>
      <c r="T13" s="123" t="s">
        <v>148</v>
      </c>
      <c r="U13" s="127" t="s">
        <v>441</v>
      </c>
      <c r="V13" s="123" t="s">
        <v>442</v>
      </c>
      <c r="W13" s="123" t="s">
        <v>148</v>
      </c>
      <c r="X13" s="127" t="s">
        <v>441</v>
      </c>
      <c r="Y13" s="123" t="s">
        <v>442</v>
      </c>
      <c r="Z13" s="123" t="s">
        <v>148</v>
      </c>
      <c r="AA13" s="127" t="s">
        <v>441</v>
      </c>
      <c r="AB13" s="123" t="s">
        <v>442</v>
      </c>
      <c r="AC13" s="123" t="s">
        <v>148</v>
      </c>
      <c r="AD13" s="127" t="s">
        <v>441</v>
      </c>
      <c r="AE13" s="123" t="s">
        <v>442</v>
      </c>
      <c r="AF13" s="123" t="s">
        <v>148</v>
      </c>
      <c r="AG13" s="127" t="s">
        <v>441</v>
      </c>
      <c r="AH13" s="123" t="s">
        <v>442</v>
      </c>
      <c r="AI13" s="123" t="s">
        <v>148</v>
      </c>
      <c r="AJ13" s="127" t="s">
        <v>441</v>
      </c>
      <c r="AK13" s="123" t="s">
        <v>442</v>
      </c>
      <c r="AL13" s="123" t="s">
        <v>148</v>
      </c>
      <c r="AM13" s="127" t="s">
        <v>441</v>
      </c>
      <c r="AN13" s="123" t="s">
        <v>442</v>
      </c>
      <c r="AO13" s="123" t="s">
        <v>148</v>
      </c>
      <c r="AP13" s="127" t="s">
        <v>441</v>
      </c>
      <c r="AQ13" s="123" t="s">
        <v>442</v>
      </c>
      <c r="AR13" s="123" t="s">
        <v>148</v>
      </c>
      <c r="AS13" s="127" t="s">
        <v>441</v>
      </c>
      <c r="AT13" s="123" t="s">
        <v>442</v>
      </c>
      <c r="AU13" s="123" t="s">
        <v>148</v>
      </c>
      <c r="AV13" s="716"/>
      <c r="AW13" s="719"/>
      <c r="AX13" s="714"/>
      <c r="AY13" s="713"/>
      <c r="AZ13" s="713"/>
      <c r="BA13" s="713"/>
      <c r="BB13" s="713"/>
      <c r="BC13" s="713"/>
      <c r="BD13" s="713"/>
      <c r="BE13" s="713"/>
      <c r="BF13" s="713"/>
      <c r="BG13" s="713"/>
      <c r="BH13" s="86"/>
      <c r="BI13" s="86"/>
      <c r="BJ13" s="86"/>
      <c r="BK13" s="86"/>
      <c r="BL13" s="86"/>
      <c r="BM13" s="86"/>
      <c r="BN13" s="86"/>
      <c r="BO13" s="86"/>
      <c r="BP13" s="86"/>
      <c r="BQ13" s="86"/>
      <c r="BR13" s="86"/>
      <c r="BS13" s="86"/>
      <c r="BT13" s="86"/>
      <c r="BU13" s="86"/>
      <c r="BV13" s="86"/>
      <c r="BW13" s="86"/>
      <c r="BX13" s="86"/>
      <c r="BY13" s="86"/>
      <c r="BZ13" s="86"/>
      <c r="CA13" s="86"/>
      <c r="CB13" s="86"/>
      <c r="CC13" s="86"/>
      <c r="CD13" s="86"/>
      <c r="CE13" s="86"/>
      <c r="CF13" s="86"/>
      <c r="CG13" s="86"/>
      <c r="CH13" s="86"/>
      <c r="CI13" s="86"/>
      <c r="CJ13" s="86"/>
      <c r="CK13" s="86"/>
      <c r="CL13" s="86"/>
      <c r="CM13" s="86"/>
    </row>
    <row r="14" spans="1:91" s="286" customFormat="1" ht="175.5">
      <c r="A14" s="272" t="s">
        <v>443</v>
      </c>
      <c r="B14" s="273" t="s">
        <v>444</v>
      </c>
      <c r="C14" s="273" t="s">
        <v>445</v>
      </c>
      <c r="D14" s="273">
        <v>23</v>
      </c>
      <c r="E14" s="273" t="s">
        <v>446</v>
      </c>
      <c r="F14" s="281" t="s">
        <v>447</v>
      </c>
      <c r="G14" s="273" t="s">
        <v>448</v>
      </c>
      <c r="H14" s="273" t="s">
        <v>449</v>
      </c>
      <c r="I14" s="274">
        <v>15</v>
      </c>
      <c r="J14" s="274">
        <v>47</v>
      </c>
      <c r="K14" s="175">
        <v>5</v>
      </c>
      <c r="L14" s="275">
        <v>0</v>
      </c>
      <c r="M14" s="282">
        <v>0</v>
      </c>
      <c r="N14" s="287" t="s">
        <v>450</v>
      </c>
      <c r="O14" s="280">
        <v>0.2</v>
      </c>
      <c r="P14" s="277">
        <v>0.2</v>
      </c>
      <c r="Q14" s="266" t="s">
        <v>377</v>
      </c>
      <c r="R14" s="280">
        <v>0.3</v>
      </c>
      <c r="S14" s="280">
        <v>0.3</v>
      </c>
      <c r="T14" s="336" t="s">
        <v>451</v>
      </c>
      <c r="U14" s="276">
        <v>0.3</v>
      </c>
      <c r="V14" s="277">
        <v>0.3</v>
      </c>
      <c r="W14" s="266" t="s">
        <v>452</v>
      </c>
      <c r="X14" s="276">
        <v>0.3</v>
      </c>
      <c r="Y14" s="277">
        <v>0.05</v>
      </c>
      <c r="Z14" s="266" t="s">
        <v>453</v>
      </c>
      <c r="AA14" s="276">
        <v>0.3</v>
      </c>
      <c r="AB14" s="277">
        <v>0.05</v>
      </c>
      <c r="AC14" s="266" t="s">
        <v>454</v>
      </c>
      <c r="AD14" s="276">
        <v>0.5</v>
      </c>
      <c r="AE14" s="283"/>
      <c r="AF14" s="266"/>
      <c r="AG14" s="276">
        <v>0.5</v>
      </c>
      <c r="AH14" s="277"/>
      <c r="AI14" s="266"/>
      <c r="AJ14" s="271">
        <v>0.6</v>
      </c>
      <c r="AK14" s="277"/>
      <c r="AL14" s="266"/>
      <c r="AM14" s="271">
        <v>0.6</v>
      </c>
      <c r="AN14" s="277"/>
      <c r="AO14" s="266"/>
      <c r="AP14" s="271">
        <v>0.8</v>
      </c>
      <c r="AQ14" s="277"/>
      <c r="AR14" s="266"/>
      <c r="AS14" s="271">
        <v>0.6</v>
      </c>
      <c r="AT14" s="277"/>
      <c r="AU14" s="266"/>
      <c r="AV14" s="278">
        <f t="shared" ref="AV14:AW15" si="0">+L14+O14+R14+U14+X14+AA14+AD14+AG14+AJ14+AM14+AP14+AS14</f>
        <v>5</v>
      </c>
      <c r="AW14" s="279">
        <f t="shared" si="0"/>
        <v>0.90000000000000013</v>
      </c>
      <c r="AX14" s="284"/>
      <c r="AY14" s="285"/>
      <c r="AZ14" s="285"/>
      <c r="BA14" s="285"/>
      <c r="BB14" s="285"/>
      <c r="BC14" s="285"/>
      <c r="BD14" s="285"/>
      <c r="BE14" s="285"/>
      <c r="BF14" s="285"/>
      <c r="BG14" s="285"/>
      <c r="BH14" s="285"/>
      <c r="BI14" s="285"/>
      <c r="BJ14" s="285"/>
      <c r="BK14" s="285"/>
      <c r="BL14" s="285"/>
      <c r="BM14" s="285"/>
      <c r="BN14" s="285"/>
      <c r="BO14" s="285"/>
      <c r="BP14" s="285"/>
      <c r="BQ14" s="285"/>
      <c r="BR14" s="285"/>
      <c r="BS14" s="285"/>
      <c r="BT14" s="285"/>
      <c r="BU14" s="285"/>
      <c r="BV14" s="285"/>
      <c r="BW14" s="285"/>
      <c r="BX14" s="285"/>
      <c r="BY14" s="285"/>
      <c r="BZ14" s="285"/>
      <c r="CA14" s="285"/>
      <c r="CB14" s="285"/>
      <c r="CC14" s="285"/>
      <c r="CD14" s="285"/>
      <c r="CE14" s="285"/>
      <c r="CF14" s="285"/>
      <c r="CG14" s="285"/>
      <c r="CH14" s="285"/>
      <c r="CI14" s="285"/>
      <c r="CJ14" s="285"/>
      <c r="CK14" s="285"/>
      <c r="CL14" s="285"/>
      <c r="CM14" s="285"/>
    </row>
    <row r="15" spans="1:91" s="286" customFormat="1" ht="66.75">
      <c r="A15" s="272" t="s">
        <v>443</v>
      </c>
      <c r="B15" s="273" t="s">
        <v>444</v>
      </c>
      <c r="C15" s="273" t="s">
        <v>445</v>
      </c>
      <c r="D15" s="273">
        <v>24</v>
      </c>
      <c r="E15" s="273" t="s">
        <v>455</v>
      </c>
      <c r="F15" s="281" t="s">
        <v>456</v>
      </c>
      <c r="G15" s="273" t="s">
        <v>448</v>
      </c>
      <c r="H15" s="273" t="s">
        <v>449</v>
      </c>
      <c r="I15" s="274">
        <v>15</v>
      </c>
      <c r="J15" s="274">
        <v>47</v>
      </c>
      <c r="K15" s="176">
        <v>5</v>
      </c>
      <c r="L15" s="275">
        <v>0</v>
      </c>
      <c r="M15" s="282">
        <v>0</v>
      </c>
      <c r="N15" s="287" t="s">
        <v>450</v>
      </c>
      <c r="O15" s="280">
        <v>0</v>
      </c>
      <c r="P15" s="277">
        <v>0</v>
      </c>
      <c r="Q15" s="287" t="s">
        <v>450</v>
      </c>
      <c r="R15" s="280">
        <v>0</v>
      </c>
      <c r="S15" s="277">
        <v>0</v>
      </c>
      <c r="T15" s="287" t="s">
        <v>450</v>
      </c>
      <c r="U15" s="280">
        <v>0</v>
      </c>
      <c r="V15" s="277">
        <v>0</v>
      </c>
      <c r="W15" s="287" t="s">
        <v>450</v>
      </c>
      <c r="X15" s="280">
        <v>0</v>
      </c>
      <c r="Y15" s="277">
        <v>0</v>
      </c>
      <c r="Z15" s="287" t="s">
        <v>450</v>
      </c>
      <c r="AA15" s="280">
        <v>0</v>
      </c>
      <c r="AB15" s="277">
        <v>0</v>
      </c>
      <c r="AC15" s="287" t="s">
        <v>450</v>
      </c>
      <c r="AD15" s="280"/>
      <c r="AE15" s="277"/>
      <c r="AF15" s="266"/>
      <c r="AG15" s="280">
        <v>1</v>
      </c>
      <c r="AH15" s="277"/>
      <c r="AI15" s="266"/>
      <c r="AJ15" s="280">
        <v>1</v>
      </c>
      <c r="AK15" s="277"/>
      <c r="AL15" s="266"/>
      <c r="AM15" s="280">
        <v>1</v>
      </c>
      <c r="AN15" s="277"/>
      <c r="AO15" s="277"/>
      <c r="AP15" s="280">
        <v>1</v>
      </c>
      <c r="AQ15" s="277"/>
      <c r="AR15" s="266"/>
      <c r="AS15" s="280">
        <v>1</v>
      </c>
      <c r="AT15" s="277"/>
      <c r="AU15" s="266"/>
      <c r="AV15" s="278">
        <f t="shared" si="0"/>
        <v>5</v>
      </c>
      <c r="AW15" s="279">
        <f t="shared" si="0"/>
        <v>0</v>
      </c>
      <c r="AX15" s="284"/>
      <c r="AY15" s="285"/>
      <c r="AZ15" s="285"/>
      <c r="BA15" s="285"/>
      <c r="BB15" s="285"/>
      <c r="BC15" s="285"/>
      <c r="BD15" s="285"/>
      <c r="BE15" s="285"/>
      <c r="BF15" s="285"/>
      <c r="BG15" s="285"/>
      <c r="BH15" s="285"/>
      <c r="BI15" s="285"/>
      <c r="BJ15" s="285"/>
      <c r="BK15" s="285"/>
      <c r="BL15" s="285"/>
      <c r="BM15" s="285"/>
      <c r="BN15" s="285"/>
      <c r="BO15" s="285"/>
      <c r="BP15" s="285"/>
      <c r="BQ15" s="285"/>
      <c r="BR15" s="285"/>
      <c r="BS15" s="285"/>
      <c r="BT15" s="285"/>
      <c r="BU15" s="285"/>
      <c r="BV15" s="285"/>
      <c r="BW15" s="285"/>
      <c r="BX15" s="285"/>
      <c r="BY15" s="285"/>
      <c r="BZ15" s="285"/>
      <c r="CA15" s="285"/>
      <c r="CB15" s="285"/>
      <c r="CC15" s="285"/>
      <c r="CD15" s="285"/>
      <c r="CE15" s="285"/>
      <c r="CF15" s="285"/>
      <c r="CG15" s="285"/>
      <c r="CH15" s="285"/>
      <c r="CI15" s="285"/>
      <c r="CJ15" s="285"/>
      <c r="CK15" s="285"/>
      <c r="CL15" s="285"/>
      <c r="CM15" s="285"/>
    </row>
  </sheetData>
  <mergeCells count="55">
    <mergeCell ref="A6:B6"/>
    <mergeCell ref="C6:K6"/>
    <mergeCell ref="O6:Q6"/>
    <mergeCell ref="Q10:S10"/>
    <mergeCell ref="AW12:AW13"/>
    <mergeCell ref="A12:A13"/>
    <mergeCell ref="B12:B13"/>
    <mergeCell ref="C12:C13"/>
    <mergeCell ref="D12:D13"/>
    <mergeCell ref="E12:E13"/>
    <mergeCell ref="F12:F13"/>
    <mergeCell ref="H12:H13"/>
    <mergeCell ref="I12:I13"/>
    <mergeCell ref="J12:J13"/>
    <mergeCell ref="L12:N12"/>
    <mergeCell ref="O12:Q12"/>
    <mergeCell ref="AX12:AX13"/>
    <mergeCell ref="AY12:AY13"/>
    <mergeCell ref="AZ12:AZ13"/>
    <mergeCell ref="X12:Z12"/>
    <mergeCell ref="AJ12:AL12"/>
    <mergeCell ref="AM12:AO12"/>
    <mergeCell ref="AV12:AV13"/>
    <mergeCell ref="AS12:AU12"/>
    <mergeCell ref="AP12:AR12"/>
    <mergeCell ref="AD12:AF12"/>
    <mergeCell ref="AG12:AI12"/>
    <mergeCell ref="BG12:BG13"/>
    <mergeCell ref="BA12:BA13"/>
    <mergeCell ref="BB12:BB13"/>
    <mergeCell ref="BC12:BC13"/>
    <mergeCell ref="BD12:BD13"/>
    <mergeCell ref="BE12:BE13"/>
    <mergeCell ref="BF12:BF13"/>
    <mergeCell ref="R12:T12"/>
    <mergeCell ref="U12:W12"/>
    <mergeCell ref="G12:G13"/>
    <mergeCell ref="K12:K13"/>
    <mergeCell ref="AA12:AC12"/>
    <mergeCell ref="A1:B4"/>
    <mergeCell ref="C4:AU4"/>
    <mergeCell ref="A8:B10"/>
    <mergeCell ref="AV1:AX1"/>
    <mergeCell ref="AV2:AX2"/>
    <mergeCell ref="AV3:AX3"/>
    <mergeCell ref="AV4:AX4"/>
    <mergeCell ref="C1:AU1"/>
    <mergeCell ref="C2:AU2"/>
    <mergeCell ref="C3:AU3"/>
    <mergeCell ref="T8:U8"/>
    <mergeCell ref="T9:U9"/>
    <mergeCell ref="T10:U10"/>
    <mergeCell ref="N8:P10"/>
    <mergeCell ref="Q8:S8"/>
    <mergeCell ref="Q9:S9"/>
  </mergeCells>
  <pageMargins left="0.7" right="0.7" top="0.75" bottom="0.75" header="0.3" footer="0.3"/>
  <pageSetup scale="10" orientation="landscape" horizontalDpi="0" verticalDpi="0"/>
  <ignoredErrors>
    <ignoredError sqref="AW14:AW15 AV15" emptyCellReference="1"/>
  </ignoredErrors>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B252B6-A15E-447C-AAF8-2BD3EC4632CA}">
  <sheetPr>
    <tabColor rgb="FFFFC000"/>
    <pageSetUpPr fitToPage="1"/>
  </sheetPr>
  <dimension ref="A1:BJ68"/>
  <sheetViews>
    <sheetView zoomScale="50" zoomScaleNormal="25" workbookViewId="0">
      <selection activeCell="I31" sqref="I31:I32"/>
    </sheetView>
  </sheetViews>
  <sheetFormatPr defaultColWidth="10.7109375" defaultRowHeight="13.9"/>
  <cols>
    <col min="1" max="1" width="25.42578125" style="62" customWidth="1"/>
    <col min="2" max="2" width="29.7109375" style="62" customWidth="1"/>
    <col min="3" max="3" width="21.28515625" style="62" customWidth="1"/>
    <col min="4" max="4" width="21.7109375" style="62" customWidth="1"/>
    <col min="5" max="5" width="20.7109375" style="62" bestFit="1" customWidth="1"/>
    <col min="6" max="6" width="21.7109375" style="62" customWidth="1"/>
    <col min="7" max="7" width="20.7109375" style="62" bestFit="1" customWidth="1"/>
    <col min="8" max="8" width="21.28515625" style="62" customWidth="1"/>
    <col min="9" max="9" width="20.7109375" style="62" bestFit="1" customWidth="1"/>
    <col min="10" max="10" width="22.28515625" style="62" customWidth="1"/>
    <col min="11" max="11" width="20.7109375" style="62" bestFit="1" customWidth="1"/>
    <col min="12" max="12" width="23" style="62" customWidth="1"/>
    <col min="13" max="13" width="20.7109375" style="62" bestFit="1" customWidth="1"/>
    <col min="14" max="14" width="22.28515625" style="62" customWidth="1"/>
    <col min="15" max="15" width="20.7109375" style="62" bestFit="1" customWidth="1"/>
    <col min="16" max="17" width="20.42578125" style="62" customWidth="1"/>
    <col min="18" max="18" width="17.140625" style="62" bestFit="1" customWidth="1"/>
    <col min="19" max="19" width="20.7109375" style="62" bestFit="1" customWidth="1"/>
    <col min="20" max="20" width="21.140625" style="62" customWidth="1"/>
    <col min="21" max="21" width="20.7109375" style="62" bestFit="1" customWidth="1"/>
    <col min="22" max="22" width="19.7109375" style="62" bestFit="1" customWidth="1"/>
    <col min="23" max="23" width="21.7109375" style="62" customWidth="1"/>
    <col min="24" max="24" width="17.140625" style="62" bestFit="1" customWidth="1"/>
    <col min="25" max="25" width="20.7109375" style="62" bestFit="1" customWidth="1"/>
    <col min="26" max="26" width="20.42578125" style="62" customWidth="1"/>
    <col min="27" max="27" width="17.42578125" style="62" customWidth="1"/>
    <col min="28" max="28" width="19.7109375" style="62" bestFit="1" customWidth="1"/>
    <col min="29" max="29" width="22.7109375" style="62" customWidth="1"/>
    <col min="30" max="30" width="17" style="62" customWidth="1"/>
    <col min="31" max="31" width="19.7109375" style="62" bestFit="1" customWidth="1"/>
    <col min="32" max="32" width="22.140625" style="62" customWidth="1"/>
    <col min="33" max="36" width="20.42578125" style="62" bestFit="1" customWidth="1"/>
    <col min="37" max="16384" width="10.7109375" style="62"/>
  </cols>
  <sheetData>
    <row r="1" spans="1:62" s="1" customFormat="1" ht="20.25" customHeight="1">
      <c r="A1" s="625"/>
      <c r="B1" s="737" t="s">
        <v>457</v>
      </c>
      <c r="C1" s="738"/>
      <c r="D1" s="738"/>
      <c r="E1" s="738"/>
      <c r="F1" s="738"/>
      <c r="G1" s="738"/>
      <c r="H1" s="738"/>
      <c r="I1" s="738"/>
      <c r="J1" s="738"/>
      <c r="K1" s="738"/>
      <c r="L1" s="738"/>
      <c r="M1" s="738"/>
      <c r="N1" s="738"/>
      <c r="O1" s="738"/>
      <c r="P1" s="738"/>
      <c r="Q1" s="738"/>
      <c r="R1" s="738"/>
      <c r="S1" s="738"/>
      <c r="T1" s="738"/>
      <c r="U1" s="738"/>
      <c r="V1" s="738"/>
      <c r="W1" s="738"/>
      <c r="X1" s="738"/>
      <c r="Y1" s="738"/>
      <c r="Z1" s="738"/>
      <c r="AA1" s="738"/>
      <c r="AB1" s="738"/>
      <c r="AC1" s="738"/>
      <c r="AD1" s="738"/>
      <c r="AE1" s="738"/>
      <c r="AF1" s="739"/>
      <c r="AG1" s="62"/>
      <c r="AH1" s="62"/>
      <c r="AI1" s="62"/>
      <c r="AJ1" s="62"/>
      <c r="AK1" s="62"/>
      <c r="AL1" s="62"/>
      <c r="AM1" s="62"/>
      <c r="AN1" s="62"/>
      <c r="AO1" s="62"/>
      <c r="AP1" s="62"/>
      <c r="AQ1" s="62"/>
      <c r="AR1" s="62"/>
      <c r="AS1" s="62"/>
      <c r="AT1" s="62"/>
      <c r="AU1" s="62"/>
      <c r="AV1" s="62"/>
      <c r="AW1" s="62"/>
      <c r="AX1" s="62"/>
      <c r="AY1" s="62"/>
      <c r="AZ1" s="62"/>
      <c r="BA1" s="62"/>
      <c r="BB1" s="62"/>
      <c r="BC1" s="62"/>
      <c r="BD1" s="62"/>
      <c r="BE1" s="62"/>
      <c r="BF1" s="62"/>
      <c r="BG1" s="62"/>
      <c r="BH1" s="62"/>
      <c r="BI1" s="62"/>
      <c r="BJ1" s="62"/>
    </row>
    <row r="2" spans="1:62" s="1" customFormat="1" ht="18.75" customHeight="1">
      <c r="A2" s="626"/>
      <c r="B2" s="740"/>
      <c r="C2" s="741"/>
      <c r="D2" s="741"/>
      <c r="E2" s="741"/>
      <c r="F2" s="741"/>
      <c r="G2" s="741"/>
      <c r="H2" s="741"/>
      <c r="I2" s="741"/>
      <c r="J2" s="741"/>
      <c r="K2" s="741"/>
      <c r="L2" s="741"/>
      <c r="M2" s="741"/>
      <c r="N2" s="741"/>
      <c r="O2" s="741"/>
      <c r="P2" s="741"/>
      <c r="Q2" s="741"/>
      <c r="R2" s="741"/>
      <c r="S2" s="741"/>
      <c r="T2" s="741"/>
      <c r="U2" s="741"/>
      <c r="V2" s="741"/>
      <c r="W2" s="741"/>
      <c r="X2" s="741"/>
      <c r="Y2" s="741"/>
      <c r="Z2" s="741"/>
      <c r="AA2" s="741"/>
      <c r="AB2" s="741"/>
      <c r="AC2" s="741"/>
      <c r="AD2" s="741"/>
      <c r="AE2" s="741"/>
      <c r="AF2" s="742"/>
      <c r="AG2" s="62"/>
      <c r="AH2" s="62"/>
      <c r="AI2" s="62"/>
      <c r="AJ2" s="62"/>
      <c r="AK2" s="62"/>
      <c r="AL2" s="62"/>
      <c r="AM2" s="62"/>
      <c r="AN2" s="62"/>
      <c r="AO2" s="62"/>
      <c r="AP2" s="62"/>
      <c r="AQ2" s="62"/>
      <c r="AR2" s="62"/>
      <c r="AS2" s="62"/>
      <c r="AT2" s="62"/>
      <c r="AU2" s="62"/>
      <c r="AV2" s="62"/>
      <c r="AW2" s="62"/>
      <c r="AX2" s="62"/>
      <c r="AY2" s="62"/>
      <c r="AZ2" s="62"/>
      <c r="BA2" s="62"/>
      <c r="BB2" s="62"/>
      <c r="BC2" s="62"/>
      <c r="BD2" s="62"/>
      <c r="BE2" s="62"/>
      <c r="BF2" s="62"/>
      <c r="BG2" s="62"/>
      <c r="BH2" s="62"/>
      <c r="BI2" s="62"/>
      <c r="BJ2" s="62"/>
    </row>
    <row r="3" spans="1:62" s="1" customFormat="1" ht="14.25" customHeight="1">
      <c r="A3" s="626"/>
      <c r="B3" s="740"/>
      <c r="C3" s="741"/>
      <c r="D3" s="741"/>
      <c r="E3" s="741"/>
      <c r="F3" s="741"/>
      <c r="G3" s="741"/>
      <c r="H3" s="741"/>
      <c r="I3" s="741"/>
      <c r="J3" s="741"/>
      <c r="K3" s="741"/>
      <c r="L3" s="741"/>
      <c r="M3" s="741"/>
      <c r="N3" s="741"/>
      <c r="O3" s="741"/>
      <c r="P3" s="741"/>
      <c r="Q3" s="741"/>
      <c r="R3" s="741"/>
      <c r="S3" s="741"/>
      <c r="T3" s="741"/>
      <c r="U3" s="741"/>
      <c r="V3" s="741"/>
      <c r="W3" s="741"/>
      <c r="X3" s="741"/>
      <c r="Y3" s="741"/>
      <c r="Z3" s="741"/>
      <c r="AA3" s="741"/>
      <c r="AB3" s="741"/>
      <c r="AC3" s="741"/>
      <c r="AD3" s="741"/>
      <c r="AE3" s="741"/>
      <c r="AF3" s="742"/>
      <c r="AG3" s="62"/>
      <c r="AH3" s="62"/>
      <c r="AI3" s="62"/>
      <c r="AJ3" s="62"/>
      <c r="AK3" s="62"/>
      <c r="AL3" s="62"/>
      <c r="AM3" s="62"/>
      <c r="AN3" s="62"/>
      <c r="AO3" s="62"/>
      <c r="AP3" s="62"/>
      <c r="AQ3" s="62"/>
      <c r="AR3" s="62"/>
      <c r="AS3" s="62"/>
      <c r="AT3" s="62"/>
      <c r="AU3" s="62"/>
      <c r="AV3" s="62"/>
      <c r="AW3" s="62"/>
      <c r="AX3" s="62"/>
      <c r="AY3" s="62"/>
      <c r="AZ3" s="62"/>
      <c r="BA3" s="62"/>
      <c r="BB3" s="62"/>
      <c r="BC3" s="62"/>
      <c r="BD3" s="62"/>
      <c r="BE3" s="62"/>
      <c r="BF3" s="62"/>
      <c r="BG3" s="62"/>
      <c r="BH3" s="62"/>
      <c r="BI3" s="62"/>
      <c r="BJ3" s="62"/>
    </row>
    <row r="4" spans="1:62" s="1" customFormat="1" ht="33" customHeight="1" thickBot="1">
      <c r="A4" s="627"/>
      <c r="B4" s="743"/>
      <c r="C4" s="744"/>
      <c r="D4" s="744"/>
      <c r="E4" s="744"/>
      <c r="F4" s="744"/>
      <c r="G4" s="744"/>
      <c r="H4" s="744"/>
      <c r="I4" s="744"/>
      <c r="J4" s="744"/>
      <c r="K4" s="744"/>
      <c r="L4" s="744"/>
      <c r="M4" s="744"/>
      <c r="N4" s="744"/>
      <c r="O4" s="744"/>
      <c r="P4" s="744"/>
      <c r="Q4" s="744"/>
      <c r="R4" s="744"/>
      <c r="S4" s="744"/>
      <c r="T4" s="744"/>
      <c r="U4" s="744"/>
      <c r="V4" s="744"/>
      <c r="W4" s="744"/>
      <c r="X4" s="744"/>
      <c r="Y4" s="744"/>
      <c r="Z4" s="744"/>
      <c r="AA4" s="744"/>
      <c r="AB4" s="744"/>
      <c r="AC4" s="744"/>
      <c r="AD4" s="744"/>
      <c r="AE4" s="744"/>
      <c r="AF4" s="745"/>
      <c r="AG4" s="62"/>
      <c r="AH4" s="62"/>
      <c r="AI4" s="62"/>
      <c r="AJ4" s="62"/>
      <c r="AK4" s="62"/>
      <c r="AL4" s="62"/>
      <c r="AM4" s="62"/>
      <c r="AN4" s="62"/>
      <c r="AO4" s="62"/>
      <c r="AP4" s="62"/>
      <c r="AQ4" s="62"/>
      <c r="AR4" s="62"/>
      <c r="AS4" s="62"/>
      <c r="AT4" s="62"/>
      <c r="AU4" s="62"/>
      <c r="AV4" s="62"/>
      <c r="AW4" s="62"/>
      <c r="AX4" s="62"/>
      <c r="AY4" s="62"/>
      <c r="AZ4" s="62"/>
      <c r="BA4" s="62"/>
      <c r="BB4" s="62"/>
      <c r="BC4" s="62"/>
      <c r="BD4" s="62"/>
      <c r="BE4" s="62"/>
      <c r="BF4" s="62"/>
      <c r="BG4" s="62"/>
      <c r="BH4" s="62"/>
      <c r="BI4" s="62"/>
      <c r="BJ4" s="62"/>
    </row>
    <row r="5" spans="1:62" s="1" customFormat="1">
      <c r="B5" s="78"/>
      <c r="C5" s="78"/>
      <c r="D5" s="78"/>
      <c r="E5" s="78"/>
      <c r="F5" s="78"/>
      <c r="G5" s="78"/>
      <c r="H5" s="78"/>
      <c r="I5" s="78"/>
      <c r="J5" s="78"/>
      <c r="K5" s="77"/>
      <c r="L5" s="77"/>
      <c r="M5" s="77"/>
      <c r="N5" s="77"/>
      <c r="O5" s="77"/>
      <c r="P5" s="62"/>
      <c r="Q5" s="62"/>
      <c r="R5" s="62"/>
      <c r="S5" s="62"/>
      <c r="T5" s="62"/>
      <c r="U5" s="62"/>
      <c r="V5" s="62"/>
      <c r="W5" s="62"/>
      <c r="X5" s="62"/>
      <c r="Y5" s="62"/>
      <c r="Z5" s="62"/>
      <c r="AA5" s="62"/>
      <c r="AB5" s="62"/>
      <c r="AC5" s="62"/>
      <c r="AD5" s="62"/>
      <c r="AE5" s="62"/>
      <c r="AF5" s="62"/>
      <c r="AG5" s="62"/>
      <c r="AH5" s="62"/>
      <c r="AI5" s="62"/>
      <c r="AJ5" s="62"/>
      <c r="AK5" s="62"/>
      <c r="AL5" s="62"/>
      <c r="AM5" s="62"/>
      <c r="AN5" s="62"/>
      <c r="AO5" s="62"/>
      <c r="AP5" s="62"/>
      <c r="AQ5" s="62"/>
      <c r="AR5" s="62"/>
      <c r="AS5" s="62"/>
      <c r="AT5" s="62"/>
      <c r="AU5" s="62"/>
      <c r="AV5" s="62"/>
      <c r="AW5" s="62"/>
      <c r="AX5" s="62"/>
      <c r="AY5" s="62"/>
      <c r="AZ5" s="62"/>
      <c r="BA5" s="62"/>
      <c r="BB5" s="62"/>
      <c r="BC5" s="62"/>
      <c r="BD5" s="62"/>
      <c r="BE5" s="62"/>
      <c r="BF5" s="62"/>
      <c r="BG5" s="62"/>
      <c r="BH5" s="62"/>
      <c r="BI5" s="62"/>
      <c r="BJ5" s="62"/>
    </row>
    <row r="6" spans="1:62" s="1" customFormat="1" ht="9" customHeight="1">
      <c r="A6" s="5"/>
      <c r="B6" s="78"/>
      <c r="C6" s="78"/>
      <c r="D6" s="78"/>
      <c r="E6" s="78"/>
      <c r="F6" s="78"/>
      <c r="G6" s="78"/>
      <c r="H6" s="78"/>
      <c r="I6" s="78"/>
      <c r="J6" s="78"/>
      <c r="K6" s="78"/>
      <c r="L6" s="78"/>
      <c r="M6" s="78"/>
      <c r="N6" s="78"/>
      <c r="O6" s="78"/>
      <c r="P6" s="2"/>
      <c r="Q6" s="2"/>
      <c r="R6" s="3"/>
      <c r="S6" s="3"/>
      <c r="T6" s="2"/>
      <c r="U6" s="2"/>
      <c r="V6" s="2"/>
      <c r="W6" s="62"/>
      <c r="X6" s="4"/>
      <c r="Y6" s="4"/>
      <c r="Z6" s="4"/>
      <c r="AA6" s="62"/>
      <c r="AB6" s="62"/>
      <c r="AC6" s="62"/>
      <c r="AD6" s="62"/>
      <c r="AE6" s="62"/>
      <c r="AF6" s="62"/>
      <c r="AG6" s="62"/>
      <c r="AH6" s="62"/>
      <c r="AI6" s="62"/>
      <c r="AJ6" s="62"/>
      <c r="AK6" s="62"/>
      <c r="AL6" s="62"/>
      <c r="AM6" s="62"/>
      <c r="AN6" s="62"/>
      <c r="AO6" s="62"/>
      <c r="AP6" s="62"/>
      <c r="AQ6" s="62"/>
      <c r="AR6" s="62"/>
      <c r="AS6" s="62"/>
      <c r="AT6" s="62"/>
      <c r="AU6" s="62"/>
      <c r="AV6" s="62"/>
      <c r="AW6" s="62"/>
      <c r="AX6" s="62"/>
      <c r="AY6" s="62"/>
      <c r="AZ6" s="62"/>
      <c r="BA6" s="62"/>
      <c r="BB6" s="62"/>
      <c r="BC6" s="62"/>
      <c r="BD6" s="62"/>
      <c r="BE6" s="62"/>
      <c r="BF6" s="62"/>
      <c r="BG6" s="62"/>
      <c r="BH6" s="62"/>
      <c r="BI6" s="62"/>
      <c r="BJ6" s="62"/>
    </row>
    <row r="7" spans="1:62" s="1" customFormat="1" ht="15" customHeight="1" thickBot="1">
      <c r="A7" s="6"/>
      <c r="B7" s="78"/>
      <c r="C7" s="78"/>
      <c r="D7" s="78"/>
      <c r="E7" s="78"/>
      <c r="F7" s="78"/>
      <c r="G7" s="78"/>
      <c r="H7" s="78"/>
      <c r="I7" s="78"/>
      <c r="J7" s="78"/>
      <c r="K7" s="78"/>
      <c r="L7" s="78"/>
      <c r="M7" s="78"/>
      <c r="N7" s="78"/>
      <c r="O7" s="78"/>
      <c r="P7" s="2"/>
      <c r="Q7" s="2"/>
      <c r="R7" s="3"/>
      <c r="S7" s="3"/>
      <c r="T7" s="2"/>
      <c r="U7" s="2"/>
      <c r="V7" s="2"/>
      <c r="W7" s="62"/>
      <c r="X7" s="4"/>
      <c r="Y7" s="4"/>
      <c r="Z7" s="108"/>
      <c r="AA7" s="62"/>
      <c r="AB7" s="62"/>
      <c r="AC7" s="62"/>
      <c r="AD7" s="62"/>
      <c r="AE7" s="62"/>
      <c r="AF7" s="62"/>
      <c r="AG7" s="62"/>
      <c r="AH7" s="62"/>
      <c r="AI7" s="62"/>
      <c r="AJ7" s="62"/>
      <c r="AK7" s="62"/>
      <c r="AL7" s="62"/>
      <c r="AM7" s="62"/>
      <c r="AN7" s="62"/>
      <c r="AO7" s="62"/>
      <c r="AP7" s="62"/>
      <c r="AQ7" s="62"/>
      <c r="AR7" s="62"/>
      <c r="AS7" s="62"/>
      <c r="AT7" s="62"/>
      <c r="AU7" s="62"/>
      <c r="AV7" s="62"/>
      <c r="AW7" s="62"/>
      <c r="AX7" s="62"/>
      <c r="AY7" s="62"/>
      <c r="AZ7" s="62"/>
      <c r="BA7" s="62"/>
      <c r="BB7" s="62"/>
      <c r="BC7" s="62"/>
      <c r="BD7" s="62"/>
      <c r="BE7" s="62"/>
      <c r="BF7" s="62"/>
      <c r="BG7" s="62"/>
      <c r="BH7" s="62"/>
      <c r="BI7" s="62"/>
      <c r="BJ7" s="62"/>
    </row>
    <row r="8" spans="1:62" s="1" customFormat="1" ht="15" customHeight="1" thickBot="1">
      <c r="A8" s="635" t="s">
        <v>4</v>
      </c>
      <c r="B8" s="754" t="s">
        <v>168</v>
      </c>
      <c r="C8" s="755"/>
      <c r="D8" s="755"/>
      <c r="E8" s="755"/>
      <c r="F8" s="755"/>
      <c r="G8" s="755"/>
      <c r="H8" s="755"/>
      <c r="I8" s="755"/>
      <c r="J8" s="755"/>
      <c r="K8" s="755"/>
      <c r="L8" s="755"/>
      <c r="M8" s="755"/>
      <c r="N8" s="755"/>
      <c r="O8" s="755"/>
      <c r="P8" s="755"/>
      <c r="Q8" s="755"/>
      <c r="R8" s="755"/>
      <c r="S8" s="755"/>
      <c r="T8" s="755"/>
      <c r="U8" s="755"/>
      <c r="V8" s="755"/>
      <c r="W8" s="755"/>
      <c r="X8" s="755"/>
      <c r="Y8" s="755"/>
      <c r="Z8" s="755"/>
      <c r="AA8" s="760" t="s">
        <v>169</v>
      </c>
      <c r="AB8" s="639">
        <v>2024110010317</v>
      </c>
      <c r="AC8" s="746" t="s">
        <v>363</v>
      </c>
      <c r="AD8" s="747"/>
      <c r="AE8" s="459" t="s">
        <v>161</v>
      </c>
      <c r="AF8" s="461"/>
      <c r="AG8" s="62"/>
      <c r="AH8" s="62"/>
      <c r="AI8" s="62"/>
      <c r="AJ8" s="62"/>
      <c r="AK8" s="62"/>
      <c r="AL8" s="62"/>
      <c r="AM8" s="62"/>
      <c r="AN8" s="62"/>
      <c r="AO8" s="62"/>
      <c r="AP8" s="62"/>
      <c r="AQ8" s="62"/>
      <c r="AR8" s="62"/>
      <c r="AS8" s="62"/>
      <c r="AT8" s="62"/>
      <c r="AU8" s="62"/>
      <c r="AV8" s="62"/>
      <c r="AW8" s="62"/>
      <c r="AX8" s="62"/>
      <c r="AY8" s="62"/>
      <c r="AZ8" s="62"/>
      <c r="BA8" s="62"/>
      <c r="BB8" s="62"/>
      <c r="BC8" s="62"/>
      <c r="BD8" s="62"/>
      <c r="BE8" s="62"/>
      <c r="BF8" s="62"/>
      <c r="BG8" s="62"/>
      <c r="BH8" s="62"/>
      <c r="BI8" s="62"/>
      <c r="BJ8" s="62"/>
    </row>
    <row r="9" spans="1:62" s="1" customFormat="1" ht="15" customHeight="1" thickBot="1">
      <c r="A9" s="636"/>
      <c r="B9" s="756"/>
      <c r="C9" s="757"/>
      <c r="D9" s="757"/>
      <c r="E9" s="757"/>
      <c r="F9" s="757"/>
      <c r="G9" s="757"/>
      <c r="H9" s="757"/>
      <c r="I9" s="757"/>
      <c r="J9" s="757"/>
      <c r="K9" s="757"/>
      <c r="L9" s="757"/>
      <c r="M9" s="757"/>
      <c r="N9" s="757"/>
      <c r="O9" s="757"/>
      <c r="P9" s="757"/>
      <c r="Q9" s="757"/>
      <c r="R9" s="757"/>
      <c r="S9" s="757"/>
      <c r="T9" s="757"/>
      <c r="U9" s="757"/>
      <c r="V9" s="757"/>
      <c r="W9" s="757"/>
      <c r="X9" s="757"/>
      <c r="Y9" s="757"/>
      <c r="Z9" s="757"/>
      <c r="AA9" s="761"/>
      <c r="AB9" s="640"/>
      <c r="AC9" s="746" t="s">
        <v>364</v>
      </c>
      <c r="AD9" s="747"/>
      <c r="AE9" s="459" t="s">
        <v>163</v>
      </c>
      <c r="AF9" s="461"/>
      <c r="AG9" s="62"/>
      <c r="AH9" s="62"/>
      <c r="AI9" s="62"/>
      <c r="AJ9" s="62"/>
      <c r="AK9" s="62"/>
      <c r="AL9" s="62"/>
      <c r="AM9" s="62"/>
      <c r="AN9" s="62"/>
      <c r="AO9" s="62"/>
      <c r="AP9" s="62"/>
      <c r="AQ9" s="62"/>
      <c r="AR9" s="62"/>
      <c r="AS9" s="62"/>
      <c r="AT9" s="62"/>
      <c r="AU9" s="62"/>
      <c r="AV9" s="62"/>
      <c r="AW9" s="62"/>
      <c r="AX9" s="62"/>
      <c r="AY9" s="62"/>
      <c r="AZ9" s="62"/>
      <c r="BA9" s="62"/>
      <c r="BB9" s="62"/>
      <c r="BC9" s="62"/>
      <c r="BD9" s="62"/>
      <c r="BE9" s="62"/>
      <c r="BF9" s="62"/>
      <c r="BG9" s="62"/>
      <c r="BH9" s="62"/>
      <c r="BI9" s="62"/>
      <c r="BJ9" s="62"/>
    </row>
    <row r="10" spans="1:62" s="1" customFormat="1" ht="15" customHeight="1" thickBot="1">
      <c r="A10" s="636"/>
      <c r="B10" s="756"/>
      <c r="C10" s="757"/>
      <c r="D10" s="757"/>
      <c r="E10" s="757"/>
      <c r="F10" s="757"/>
      <c r="G10" s="757"/>
      <c r="H10" s="757"/>
      <c r="I10" s="757"/>
      <c r="J10" s="757"/>
      <c r="K10" s="757"/>
      <c r="L10" s="757"/>
      <c r="M10" s="757"/>
      <c r="N10" s="757"/>
      <c r="O10" s="757"/>
      <c r="P10" s="757"/>
      <c r="Q10" s="757"/>
      <c r="R10" s="757"/>
      <c r="S10" s="757"/>
      <c r="T10" s="757"/>
      <c r="U10" s="757"/>
      <c r="V10" s="757"/>
      <c r="W10" s="757"/>
      <c r="X10" s="757"/>
      <c r="Y10" s="757"/>
      <c r="Z10" s="757"/>
      <c r="AA10" s="761"/>
      <c r="AB10" s="640"/>
      <c r="AC10" s="746" t="s">
        <v>365</v>
      </c>
      <c r="AD10" s="747"/>
      <c r="AE10" s="763" t="s">
        <v>164</v>
      </c>
      <c r="AF10" s="764"/>
      <c r="AG10" s="62"/>
      <c r="AH10" s="62"/>
      <c r="AI10" s="62"/>
      <c r="AJ10" s="62"/>
      <c r="AK10" s="62"/>
      <c r="AL10" s="62"/>
      <c r="AM10" s="62"/>
      <c r="AN10" s="62"/>
      <c r="AO10" s="62"/>
      <c r="AP10" s="62"/>
      <c r="AQ10" s="62"/>
      <c r="AR10" s="62"/>
      <c r="AS10" s="62"/>
      <c r="AT10" s="62"/>
      <c r="AU10" s="62"/>
      <c r="AV10" s="62"/>
      <c r="AW10" s="62"/>
      <c r="AX10" s="62"/>
      <c r="AY10" s="62"/>
      <c r="AZ10" s="62"/>
      <c r="BA10" s="62"/>
      <c r="BB10" s="62"/>
      <c r="BC10" s="62"/>
      <c r="BD10" s="62"/>
      <c r="BE10" s="62"/>
      <c r="BF10" s="62"/>
      <c r="BG10" s="62"/>
      <c r="BH10" s="62"/>
      <c r="BI10" s="62"/>
      <c r="BJ10" s="62"/>
    </row>
    <row r="11" spans="1:62" s="1" customFormat="1" ht="15" customHeight="1" thickBot="1">
      <c r="A11" s="637"/>
      <c r="B11" s="758"/>
      <c r="C11" s="759"/>
      <c r="D11" s="759"/>
      <c r="E11" s="759"/>
      <c r="F11" s="759"/>
      <c r="G11" s="759"/>
      <c r="H11" s="759"/>
      <c r="I11" s="759"/>
      <c r="J11" s="759"/>
      <c r="K11" s="759"/>
      <c r="L11" s="759"/>
      <c r="M11" s="759"/>
      <c r="N11" s="759"/>
      <c r="O11" s="759"/>
      <c r="P11" s="759"/>
      <c r="Q11" s="759"/>
      <c r="R11" s="759"/>
      <c r="S11" s="759"/>
      <c r="T11" s="759"/>
      <c r="U11" s="759"/>
      <c r="V11" s="759"/>
      <c r="W11" s="759"/>
      <c r="X11" s="759"/>
      <c r="Y11" s="759"/>
      <c r="Z11" s="759"/>
      <c r="AA11" s="762"/>
      <c r="AB11" s="641"/>
      <c r="AC11" s="746" t="s">
        <v>367</v>
      </c>
      <c r="AD11" s="747"/>
      <c r="AE11" s="459" t="s">
        <v>458</v>
      </c>
      <c r="AF11" s="461"/>
      <c r="AG11" s="62"/>
      <c r="AH11" s="62"/>
      <c r="AI11" s="62"/>
      <c r="AJ11" s="62"/>
      <c r="AK11" s="62"/>
      <c r="AL11" s="62"/>
      <c r="AM11" s="62"/>
      <c r="AN11" s="62"/>
      <c r="AO11" s="62"/>
      <c r="AP11" s="62"/>
      <c r="AQ11" s="62"/>
      <c r="AR11" s="62"/>
      <c r="AS11" s="62"/>
      <c r="AT11" s="62"/>
      <c r="AU11" s="62"/>
      <c r="AV11" s="62"/>
      <c r="AW11" s="62"/>
      <c r="AX11" s="62"/>
      <c r="AY11" s="62"/>
      <c r="AZ11" s="62"/>
      <c r="BA11" s="62"/>
      <c r="BB11" s="62"/>
      <c r="BC11" s="62"/>
      <c r="BD11" s="62"/>
      <c r="BE11" s="62"/>
      <c r="BF11" s="62"/>
      <c r="BG11" s="62"/>
      <c r="BH11" s="62"/>
      <c r="BI11" s="62"/>
      <c r="BJ11" s="62"/>
    </row>
    <row r="12" spans="1:62" s="1" customFormat="1" ht="9" customHeight="1">
      <c r="A12" s="14"/>
      <c r="B12" s="109"/>
      <c r="C12" s="109"/>
      <c r="D12" s="109"/>
      <c r="E12" s="109"/>
      <c r="F12" s="109"/>
      <c r="G12" s="109"/>
      <c r="H12" s="109"/>
      <c r="I12" s="109"/>
      <c r="J12" s="109"/>
      <c r="K12" s="109"/>
      <c r="L12" s="109"/>
      <c r="M12" s="109"/>
      <c r="N12" s="109"/>
      <c r="O12" s="109"/>
      <c r="P12" s="109"/>
      <c r="Q12" s="109"/>
      <c r="R12" s="109"/>
      <c r="S12" s="109"/>
      <c r="T12" s="109"/>
      <c r="U12" s="109"/>
      <c r="V12" s="109"/>
      <c r="W12" s="109"/>
      <c r="X12" s="109"/>
      <c r="Y12" s="109"/>
      <c r="Z12" s="109"/>
      <c r="AA12" s="109"/>
      <c r="AB12" s="109"/>
      <c r="AC12" s="62"/>
      <c r="AD12" s="62"/>
      <c r="AE12" s="62"/>
      <c r="AF12" s="62"/>
      <c r="AG12" s="62"/>
      <c r="AH12" s="62"/>
      <c r="AI12" s="62"/>
      <c r="AJ12" s="62"/>
      <c r="AK12" s="62"/>
      <c r="AL12" s="62"/>
      <c r="AM12" s="62"/>
      <c r="AN12" s="62"/>
      <c r="AO12" s="62"/>
      <c r="AP12" s="62"/>
      <c r="AQ12" s="62"/>
      <c r="AR12" s="62"/>
      <c r="AS12" s="62"/>
      <c r="AT12" s="62"/>
      <c r="AU12" s="62"/>
      <c r="AV12" s="62"/>
      <c r="AW12" s="62"/>
      <c r="AX12" s="62"/>
      <c r="AY12" s="62"/>
      <c r="AZ12" s="62"/>
      <c r="BA12" s="62"/>
      <c r="BB12" s="62"/>
      <c r="BC12" s="62"/>
      <c r="BD12" s="62"/>
      <c r="BE12" s="62"/>
      <c r="BF12" s="62"/>
      <c r="BG12" s="62"/>
      <c r="BH12" s="62"/>
      <c r="BI12" s="62"/>
      <c r="BJ12" s="62"/>
    </row>
    <row r="13" spans="1:62" s="25" customFormat="1" ht="16.5" customHeight="1" thickBot="1">
      <c r="C13" s="80"/>
      <c r="D13" s="80"/>
      <c r="E13" s="80"/>
      <c r="F13" s="80"/>
      <c r="G13" s="80"/>
      <c r="H13" s="80"/>
      <c r="I13" s="80"/>
      <c r="J13" s="80"/>
      <c r="K13" s="79"/>
      <c r="L13" s="79"/>
      <c r="M13" s="79"/>
      <c r="N13" s="79"/>
      <c r="O13" s="79"/>
      <c r="P13" s="100"/>
      <c r="Q13" s="100"/>
      <c r="R13" s="100"/>
      <c r="S13" s="100"/>
      <c r="T13" s="100"/>
      <c r="U13" s="100"/>
      <c r="V13" s="100"/>
      <c r="W13" s="100"/>
      <c r="X13" s="100"/>
      <c r="Y13" s="100"/>
      <c r="Z13" s="100"/>
      <c r="AA13" s="100"/>
      <c r="AB13" s="100"/>
      <c r="AC13" s="100"/>
      <c r="AD13" s="100"/>
      <c r="AE13" s="100"/>
      <c r="AF13" s="100"/>
      <c r="AG13" s="100"/>
      <c r="AH13" s="100"/>
      <c r="AI13" s="100"/>
      <c r="AJ13" s="100"/>
      <c r="AK13" s="100"/>
      <c r="AL13" s="100"/>
      <c r="AM13" s="100"/>
      <c r="AN13" s="100"/>
      <c r="AO13" s="100"/>
      <c r="AP13" s="100"/>
      <c r="AQ13" s="100"/>
      <c r="AR13" s="100"/>
      <c r="AS13" s="100"/>
      <c r="AT13" s="100"/>
      <c r="AU13" s="100"/>
      <c r="AV13" s="100"/>
      <c r="AW13" s="100"/>
      <c r="AX13" s="100"/>
      <c r="AY13" s="100"/>
      <c r="AZ13" s="100"/>
      <c r="BA13" s="100"/>
      <c r="BB13" s="100"/>
      <c r="BC13" s="100"/>
      <c r="BD13" s="100"/>
      <c r="BE13" s="100"/>
      <c r="BF13" s="100"/>
      <c r="BG13" s="100"/>
      <c r="BH13" s="100"/>
      <c r="BI13" s="100"/>
      <c r="BJ13" s="100"/>
    </row>
    <row r="14" spans="1:62" s="64" customFormat="1" ht="21.75" customHeight="1" thickBot="1">
      <c r="A14" s="489" t="s">
        <v>6</v>
      </c>
      <c r="B14" s="142" t="s">
        <v>170</v>
      </c>
      <c r="C14" s="110"/>
      <c r="D14" s="142" t="s">
        <v>171</v>
      </c>
      <c r="E14" s="110"/>
      <c r="F14" s="142" t="s">
        <v>172</v>
      </c>
      <c r="G14" s="110"/>
      <c r="H14" s="142" t="s">
        <v>173</v>
      </c>
      <c r="I14" s="111"/>
      <c r="J14" s="81"/>
      <c r="K14" s="488" t="s">
        <v>8</v>
      </c>
      <c r="L14" s="488"/>
      <c r="M14" s="705" t="s">
        <v>174</v>
      </c>
      <c r="N14" s="705"/>
      <c r="O14" s="705"/>
      <c r="P14" s="214"/>
      <c r="Q14" s="151"/>
      <c r="R14" s="101"/>
      <c r="S14" s="101"/>
      <c r="T14" s="101"/>
      <c r="U14" s="101"/>
      <c r="V14" s="101"/>
      <c r="W14" s="101"/>
      <c r="X14" s="101"/>
      <c r="Y14" s="101"/>
      <c r="Z14" s="101"/>
      <c r="AA14" s="101"/>
      <c r="AB14" s="101"/>
      <c r="AC14" s="101"/>
      <c r="AD14" s="101"/>
      <c r="AE14" s="101"/>
      <c r="AF14" s="101"/>
      <c r="AG14" s="101"/>
      <c r="AH14" s="101"/>
      <c r="AI14" s="101"/>
      <c r="AJ14" s="101"/>
      <c r="AK14" s="101"/>
      <c r="AL14" s="101"/>
      <c r="AM14" s="101"/>
      <c r="AN14" s="101"/>
      <c r="AO14" s="101"/>
      <c r="AP14" s="101"/>
      <c r="AQ14" s="101"/>
      <c r="AR14" s="101"/>
      <c r="AS14" s="101"/>
      <c r="AT14" s="101"/>
      <c r="AU14" s="101"/>
      <c r="AV14" s="101"/>
      <c r="AW14" s="101"/>
      <c r="AX14" s="101"/>
      <c r="AY14" s="101"/>
      <c r="AZ14" s="101"/>
      <c r="BA14" s="101"/>
      <c r="BB14" s="101"/>
      <c r="BC14" s="101"/>
      <c r="BD14" s="101"/>
      <c r="BE14" s="101"/>
      <c r="BF14" s="101"/>
      <c r="BG14" s="101"/>
      <c r="BH14" s="101"/>
      <c r="BI14" s="101"/>
      <c r="BJ14" s="101"/>
    </row>
    <row r="15" spans="1:62" s="64" customFormat="1" ht="21.75" customHeight="1" thickBot="1">
      <c r="A15" s="489"/>
      <c r="B15" s="143" t="s">
        <v>175</v>
      </c>
      <c r="C15" s="112"/>
      <c r="D15" s="142" t="s">
        <v>176</v>
      </c>
      <c r="E15" s="112" t="s">
        <v>177</v>
      </c>
      <c r="F15" s="142" t="s">
        <v>178</v>
      </c>
      <c r="G15" s="113"/>
      <c r="H15" s="142" t="s">
        <v>179</v>
      </c>
      <c r="I15" s="111"/>
      <c r="J15" s="81"/>
      <c r="K15" s="488"/>
      <c r="L15" s="488"/>
      <c r="M15" s="705" t="s">
        <v>180</v>
      </c>
      <c r="N15" s="705"/>
      <c r="O15" s="705"/>
      <c r="P15" s="114"/>
      <c r="Q15" s="151"/>
      <c r="R15" s="101"/>
      <c r="S15" s="101"/>
      <c r="T15" s="101"/>
      <c r="U15" s="101"/>
      <c r="V15" s="101"/>
      <c r="W15" s="101"/>
      <c r="X15" s="101"/>
      <c r="Y15" s="101"/>
      <c r="Z15" s="101"/>
      <c r="AA15" s="101"/>
      <c r="AB15" s="101"/>
      <c r="AC15" s="101"/>
      <c r="AD15" s="101"/>
      <c r="AE15" s="101"/>
      <c r="AF15" s="101"/>
      <c r="AG15" s="101"/>
      <c r="AH15" s="101"/>
      <c r="AI15" s="101"/>
      <c r="AJ15" s="101"/>
      <c r="AK15" s="101"/>
      <c r="AL15" s="101"/>
      <c r="AM15" s="101"/>
      <c r="AN15" s="101"/>
      <c r="AO15" s="101"/>
      <c r="AP15" s="101"/>
      <c r="AQ15" s="101"/>
      <c r="AR15" s="101"/>
      <c r="AS15" s="101"/>
      <c r="AT15" s="101"/>
      <c r="AU15" s="101"/>
      <c r="AV15" s="101"/>
      <c r="AW15" s="101"/>
      <c r="AX15" s="101"/>
      <c r="AY15" s="101"/>
      <c r="AZ15" s="101"/>
      <c r="BA15" s="101"/>
      <c r="BB15" s="101"/>
      <c r="BC15" s="101"/>
      <c r="BD15" s="101"/>
      <c r="BE15" s="101"/>
      <c r="BF15" s="101"/>
      <c r="BG15" s="101"/>
      <c r="BH15" s="101"/>
      <c r="BI15" s="101"/>
      <c r="BJ15" s="101"/>
    </row>
    <row r="16" spans="1:62" s="64" customFormat="1" ht="21.75" customHeight="1" thickBot="1">
      <c r="A16" s="489"/>
      <c r="B16" s="142" t="s">
        <v>181</v>
      </c>
      <c r="C16" s="110"/>
      <c r="D16" s="142" t="s">
        <v>182</v>
      </c>
      <c r="E16" s="113"/>
      <c r="F16" s="142" t="s">
        <v>183</v>
      </c>
      <c r="G16" s="113"/>
      <c r="H16" s="142" t="s">
        <v>184</v>
      </c>
      <c r="I16" s="111"/>
      <c r="K16" s="488"/>
      <c r="L16" s="488"/>
      <c r="M16" s="705" t="s">
        <v>185</v>
      </c>
      <c r="N16" s="705"/>
      <c r="O16" s="705"/>
      <c r="P16" s="214" t="s">
        <v>177</v>
      </c>
      <c r="Q16" s="151"/>
      <c r="R16" s="101"/>
      <c r="S16" s="101"/>
      <c r="T16" s="101"/>
      <c r="U16" s="101"/>
      <c r="V16" s="101"/>
      <c r="W16" s="101"/>
      <c r="X16" s="101"/>
      <c r="Y16" s="101"/>
      <c r="Z16" s="101"/>
      <c r="AA16" s="101"/>
      <c r="AB16" s="101"/>
      <c r="AC16" s="101"/>
      <c r="AD16" s="101"/>
      <c r="AE16" s="101"/>
      <c r="AF16" s="101"/>
      <c r="AG16" s="101"/>
      <c r="AH16" s="101"/>
      <c r="AI16" s="101"/>
      <c r="AJ16" s="101"/>
      <c r="AK16" s="101"/>
      <c r="AL16" s="101"/>
      <c r="AM16" s="101"/>
      <c r="AN16" s="101"/>
      <c r="AO16" s="101"/>
      <c r="AP16" s="101"/>
      <c r="AQ16" s="101"/>
      <c r="AR16" s="101"/>
      <c r="AS16" s="101"/>
      <c r="AT16" s="101"/>
      <c r="AU16" s="101"/>
      <c r="AV16" s="101"/>
      <c r="AW16" s="101"/>
      <c r="AX16" s="101"/>
      <c r="AY16" s="101"/>
      <c r="AZ16" s="101"/>
      <c r="BA16" s="101"/>
      <c r="BB16" s="101"/>
      <c r="BC16" s="101"/>
      <c r="BD16" s="101"/>
      <c r="BE16" s="101"/>
      <c r="BF16" s="101"/>
      <c r="BG16" s="101"/>
      <c r="BH16" s="101"/>
      <c r="BI16" s="101"/>
      <c r="BJ16" s="101"/>
    </row>
    <row r="17" spans="1:62" s="64" customFormat="1" ht="21.75" customHeight="1" thickBot="1">
      <c r="A17" s="1"/>
      <c r="B17" s="1"/>
      <c r="C17" s="1"/>
      <c r="D17" s="1"/>
      <c r="E17" s="1"/>
      <c r="F17" s="1"/>
      <c r="G17" s="81"/>
      <c r="H17" s="81"/>
      <c r="I17" s="81"/>
      <c r="J17" s="81"/>
      <c r="K17" s="82"/>
      <c r="L17" s="82"/>
      <c r="M17" s="80"/>
      <c r="N17" s="80"/>
      <c r="O17" s="80"/>
      <c r="P17" s="101"/>
      <c r="Q17" s="101"/>
      <c r="R17" s="101"/>
      <c r="S17" s="101"/>
      <c r="T17" s="101"/>
      <c r="U17" s="101"/>
      <c r="V17" s="101"/>
      <c r="W17" s="101"/>
      <c r="X17" s="101"/>
      <c r="Y17" s="101"/>
      <c r="Z17" s="101"/>
      <c r="AA17" s="101"/>
      <c r="AB17" s="101"/>
      <c r="AC17" s="101"/>
      <c r="AD17" s="101"/>
      <c r="AE17" s="101"/>
      <c r="AF17" s="101"/>
      <c r="AG17" s="101"/>
      <c r="AH17" s="101"/>
      <c r="AI17" s="101"/>
      <c r="AJ17" s="101"/>
      <c r="AK17" s="101"/>
      <c r="AL17" s="101"/>
      <c r="AM17" s="101"/>
      <c r="AN17" s="101"/>
      <c r="AO17" s="101"/>
      <c r="AP17" s="101"/>
      <c r="AQ17" s="101"/>
      <c r="AR17" s="101"/>
      <c r="AS17" s="101"/>
      <c r="AT17" s="101"/>
      <c r="AU17" s="101"/>
      <c r="AV17" s="101"/>
      <c r="AW17" s="101"/>
      <c r="AX17" s="101"/>
      <c r="AY17" s="101"/>
      <c r="AZ17" s="101"/>
      <c r="BA17" s="101"/>
      <c r="BB17" s="101"/>
      <c r="BC17" s="101"/>
      <c r="BD17" s="101"/>
      <c r="BE17" s="101"/>
      <c r="BF17" s="101"/>
      <c r="BG17" s="101"/>
      <c r="BH17" s="101"/>
      <c r="BI17" s="101"/>
      <c r="BJ17" s="101"/>
    </row>
    <row r="18" spans="1:62" s="1" customFormat="1" ht="48" customHeight="1" thickBot="1">
      <c r="A18" s="429" t="s">
        <v>459</v>
      </c>
      <c r="B18" s="430"/>
      <c r="C18" s="430"/>
      <c r="D18" s="430"/>
      <c r="E18" s="430"/>
      <c r="F18" s="430"/>
      <c r="G18" s="430"/>
      <c r="H18" s="430"/>
      <c r="I18" s="430"/>
      <c r="J18" s="430"/>
      <c r="K18" s="430"/>
      <c r="L18" s="430"/>
      <c r="M18" s="430"/>
      <c r="N18" s="430"/>
      <c r="O18" s="430"/>
      <c r="P18" s="430"/>
      <c r="Q18" s="430"/>
      <c r="R18" s="430"/>
      <c r="S18" s="430"/>
      <c r="T18" s="430"/>
      <c r="U18" s="430"/>
      <c r="V18" s="430"/>
      <c r="W18" s="430"/>
      <c r="X18" s="430"/>
      <c r="Y18" s="430"/>
      <c r="Z18" s="430"/>
      <c r="AA18" s="430"/>
      <c r="AB18" s="430"/>
      <c r="AC18" s="430"/>
      <c r="AD18" s="430"/>
      <c r="AE18" s="430"/>
      <c r="AF18" s="431"/>
      <c r="AG18" s="101"/>
      <c r="AH18" s="101"/>
      <c r="AI18" s="101"/>
      <c r="AJ18" s="101"/>
      <c r="AK18" s="101"/>
      <c r="AL18" s="101"/>
      <c r="AM18" s="101"/>
      <c r="AN18" s="62"/>
      <c r="AO18" s="62"/>
      <c r="AP18" s="62"/>
      <c r="AQ18" s="62"/>
      <c r="AR18" s="62"/>
      <c r="AS18" s="62"/>
      <c r="AT18" s="62"/>
      <c r="AU18" s="62"/>
      <c r="AV18" s="62"/>
      <c r="AW18" s="62"/>
      <c r="AX18" s="62"/>
      <c r="AY18" s="62"/>
      <c r="AZ18" s="62"/>
      <c r="BA18" s="62"/>
      <c r="BB18" s="62"/>
      <c r="BC18" s="62"/>
      <c r="BD18" s="62"/>
      <c r="BE18" s="62"/>
      <c r="BF18" s="62"/>
      <c r="BG18" s="62"/>
      <c r="BH18" s="62"/>
      <c r="BI18" s="62"/>
      <c r="BJ18" s="62"/>
    </row>
    <row r="19" spans="1:62" s="1" customFormat="1" ht="50.25" customHeight="1" thickBot="1">
      <c r="A19" s="392" t="s">
        <v>460</v>
      </c>
      <c r="B19" s="393"/>
      <c r="C19" s="751"/>
      <c r="D19" s="751"/>
      <c r="E19" s="751"/>
      <c r="F19" s="751"/>
      <c r="G19" s="751"/>
      <c r="H19" s="751"/>
      <c r="I19" s="751"/>
      <c r="J19" s="751"/>
      <c r="K19" s="751"/>
      <c r="L19" s="751"/>
      <c r="M19" s="751"/>
      <c r="N19" s="751"/>
      <c r="O19" s="751"/>
      <c r="P19" s="751"/>
      <c r="Q19" s="751"/>
      <c r="R19" s="751"/>
      <c r="S19" s="751"/>
      <c r="T19" s="751"/>
      <c r="U19" s="751"/>
      <c r="V19" s="751"/>
      <c r="W19" s="751"/>
      <c r="X19" s="751"/>
      <c r="Y19" s="751"/>
      <c r="Z19" s="751"/>
      <c r="AA19" s="751"/>
      <c r="AB19" s="751"/>
      <c r="AC19" s="751"/>
      <c r="AD19" s="751"/>
      <c r="AE19" s="751"/>
      <c r="AF19" s="752"/>
      <c r="AG19" s="101"/>
      <c r="AH19" s="101"/>
      <c r="AI19" s="101"/>
      <c r="AJ19" s="101"/>
      <c r="AK19" s="101"/>
      <c r="AL19" s="101"/>
      <c r="AM19" s="101"/>
      <c r="AN19" s="62"/>
      <c r="AO19" s="62"/>
      <c r="AP19" s="62"/>
      <c r="AQ19" s="62"/>
      <c r="AR19" s="62"/>
      <c r="AS19" s="62"/>
      <c r="AT19" s="62"/>
      <c r="AU19" s="62"/>
      <c r="AV19" s="62"/>
      <c r="AW19" s="62"/>
      <c r="AX19" s="62"/>
      <c r="AY19" s="62"/>
      <c r="AZ19" s="62"/>
      <c r="BA19" s="62"/>
      <c r="BB19" s="62"/>
      <c r="BC19" s="62"/>
      <c r="BD19" s="62"/>
      <c r="BE19" s="62"/>
      <c r="BF19" s="62"/>
      <c r="BG19" s="62"/>
      <c r="BH19" s="62"/>
      <c r="BI19" s="62"/>
      <c r="BJ19" s="62"/>
    </row>
    <row r="20" spans="1:62" s="28" customFormat="1" ht="21.75" customHeight="1" thickBot="1">
      <c r="A20" s="415" t="s">
        <v>461</v>
      </c>
      <c r="B20" s="753" t="s">
        <v>462</v>
      </c>
      <c r="C20" s="619" t="s">
        <v>85</v>
      </c>
      <c r="D20" s="750"/>
      <c r="E20" s="750"/>
      <c r="F20" s="750"/>
      <c r="G20" s="750"/>
      <c r="H20" s="750"/>
      <c r="I20" s="750"/>
      <c r="J20" s="750"/>
      <c r="K20" s="750"/>
      <c r="L20" s="750"/>
      <c r="M20" s="750"/>
      <c r="N20" s="620"/>
      <c r="O20" s="730" t="s">
        <v>87</v>
      </c>
      <c r="P20" s="731"/>
      <c r="Q20" s="731"/>
      <c r="R20" s="731"/>
      <c r="S20" s="731"/>
      <c r="T20" s="731"/>
      <c r="U20" s="731"/>
      <c r="V20" s="731"/>
      <c r="W20" s="731"/>
      <c r="X20" s="731"/>
      <c r="Y20" s="731"/>
      <c r="Z20" s="731"/>
      <c r="AA20" s="731"/>
      <c r="AB20" s="731"/>
      <c r="AC20" s="731"/>
      <c r="AD20" s="731"/>
      <c r="AE20" s="731"/>
      <c r="AF20" s="732"/>
      <c r="AG20" s="101"/>
      <c r="AH20" s="101"/>
      <c r="AI20" s="101"/>
      <c r="AJ20" s="101"/>
      <c r="AK20" s="101"/>
      <c r="AL20" s="101"/>
      <c r="AM20" s="101"/>
      <c r="AN20" s="102"/>
      <c r="AO20" s="102"/>
      <c r="AP20" s="102"/>
      <c r="AQ20" s="102"/>
      <c r="AR20" s="102"/>
      <c r="AS20" s="102"/>
      <c r="AT20" s="102"/>
      <c r="AU20" s="102"/>
      <c r="AV20" s="102"/>
      <c r="AW20" s="102"/>
      <c r="AX20" s="102"/>
      <c r="AY20" s="102"/>
      <c r="AZ20" s="102"/>
      <c r="BA20" s="102"/>
      <c r="BB20" s="102"/>
      <c r="BC20" s="102"/>
      <c r="BD20" s="102"/>
      <c r="BE20" s="102"/>
      <c r="BF20" s="102"/>
      <c r="BG20" s="102"/>
      <c r="BH20" s="102"/>
      <c r="BI20" s="102"/>
      <c r="BJ20" s="102"/>
    </row>
    <row r="21" spans="1:62" s="28" customFormat="1" ht="21.75" customHeight="1" thickBot="1">
      <c r="A21" s="733"/>
      <c r="B21" s="753"/>
      <c r="C21" s="748" t="s">
        <v>204</v>
      </c>
      <c r="D21" s="749"/>
      <c r="E21" s="748" t="s">
        <v>210</v>
      </c>
      <c r="F21" s="749"/>
      <c r="G21" s="748" t="s">
        <v>214</v>
      </c>
      <c r="H21" s="749"/>
      <c r="I21" s="748" t="s">
        <v>218</v>
      </c>
      <c r="J21" s="749"/>
      <c r="K21" s="748" t="s">
        <v>222</v>
      </c>
      <c r="L21" s="749"/>
      <c r="M21" s="748" t="s">
        <v>227</v>
      </c>
      <c r="N21" s="749"/>
      <c r="O21" s="730" t="s">
        <v>204</v>
      </c>
      <c r="P21" s="731"/>
      <c r="Q21" s="732"/>
      <c r="R21" s="727" t="s">
        <v>210</v>
      </c>
      <c r="S21" s="728"/>
      <c r="T21" s="729"/>
      <c r="U21" s="727" t="s">
        <v>214</v>
      </c>
      <c r="V21" s="728"/>
      <c r="W21" s="729"/>
      <c r="X21" s="727" t="s">
        <v>218</v>
      </c>
      <c r="Y21" s="728"/>
      <c r="Z21" s="729"/>
      <c r="AA21" s="727" t="s">
        <v>222</v>
      </c>
      <c r="AB21" s="728"/>
      <c r="AC21" s="729"/>
      <c r="AD21" s="727" t="s">
        <v>227</v>
      </c>
      <c r="AE21" s="728"/>
      <c r="AF21" s="729"/>
      <c r="AG21" s="101"/>
      <c r="AH21" s="101"/>
      <c r="AI21" s="101"/>
      <c r="AJ21" s="101"/>
      <c r="AK21" s="101"/>
      <c r="AL21" s="101"/>
      <c r="AM21" s="101"/>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row>
    <row r="22" spans="1:62" s="28" customFormat="1" ht="28.5" customHeight="1" thickBot="1">
      <c r="A22" s="733"/>
      <c r="B22" s="753"/>
      <c r="C22" s="106" t="s">
        <v>463</v>
      </c>
      <c r="D22" s="106" t="s">
        <v>464</v>
      </c>
      <c r="E22" s="106" t="s">
        <v>463</v>
      </c>
      <c r="F22" s="106" t="s">
        <v>464</v>
      </c>
      <c r="G22" s="106" t="s">
        <v>463</v>
      </c>
      <c r="H22" s="106" t="s">
        <v>464</v>
      </c>
      <c r="I22" s="106" t="s">
        <v>463</v>
      </c>
      <c r="J22" s="106" t="s">
        <v>464</v>
      </c>
      <c r="K22" s="106" t="s">
        <v>463</v>
      </c>
      <c r="L22" s="106" t="s">
        <v>464</v>
      </c>
      <c r="M22" s="106" t="s">
        <v>463</v>
      </c>
      <c r="N22" s="106" t="s">
        <v>464</v>
      </c>
      <c r="O22" s="107" t="s">
        <v>463</v>
      </c>
      <c r="P22" s="107" t="s">
        <v>465</v>
      </c>
      <c r="Q22" s="107" t="s">
        <v>28</v>
      </c>
      <c r="R22" s="107" t="s">
        <v>463</v>
      </c>
      <c r="S22" s="107" t="s">
        <v>465</v>
      </c>
      <c r="T22" s="107" t="s">
        <v>28</v>
      </c>
      <c r="U22" s="107" t="s">
        <v>463</v>
      </c>
      <c r="V22" s="107" t="s">
        <v>465</v>
      </c>
      <c r="W22" s="107" t="s">
        <v>28</v>
      </c>
      <c r="X22" s="107" t="s">
        <v>463</v>
      </c>
      <c r="Y22" s="107" t="s">
        <v>465</v>
      </c>
      <c r="Z22" s="107" t="s">
        <v>28</v>
      </c>
      <c r="AA22" s="107" t="s">
        <v>463</v>
      </c>
      <c r="AB22" s="107" t="s">
        <v>465</v>
      </c>
      <c r="AC22" s="107" t="s">
        <v>28</v>
      </c>
      <c r="AD22" s="107" t="s">
        <v>463</v>
      </c>
      <c r="AE22" s="107" t="s">
        <v>465</v>
      </c>
      <c r="AF22" s="107" t="s">
        <v>28</v>
      </c>
      <c r="AG22" s="101"/>
      <c r="AH22" s="101"/>
      <c r="AI22" s="101"/>
      <c r="AJ22" s="101"/>
      <c r="AK22" s="101"/>
      <c r="AL22" s="101"/>
      <c r="AM22" s="101"/>
      <c r="AN22" s="102"/>
      <c r="AO22" s="102"/>
      <c r="AP22" s="102"/>
      <c r="AQ22" s="102"/>
      <c r="AR22" s="102"/>
      <c r="AS22" s="102"/>
      <c r="AT22" s="102"/>
      <c r="AU22" s="102"/>
      <c r="AV22" s="102"/>
      <c r="AW22" s="102"/>
      <c r="AX22" s="102"/>
      <c r="AY22" s="102"/>
      <c r="AZ22" s="102"/>
      <c r="BA22" s="102"/>
      <c r="BB22" s="102"/>
      <c r="BC22" s="102"/>
      <c r="BD22" s="102"/>
      <c r="BE22" s="102"/>
      <c r="BF22" s="102"/>
      <c r="BG22" s="102"/>
      <c r="BH22" s="102"/>
      <c r="BI22" s="102"/>
      <c r="BJ22" s="102"/>
    </row>
    <row r="23" spans="1:62" s="28" customFormat="1" ht="15.75" customHeight="1">
      <c r="A23" s="733"/>
      <c r="B23" s="59" t="s">
        <v>466</v>
      </c>
      <c r="C23" s="118"/>
      <c r="D23" s="116"/>
      <c r="E23" s="118"/>
      <c r="F23" s="116"/>
      <c r="G23" s="118"/>
      <c r="H23" s="116"/>
      <c r="I23" s="118"/>
      <c r="J23" s="116"/>
      <c r="K23" s="118"/>
      <c r="L23" s="116"/>
      <c r="M23" s="118"/>
      <c r="N23" s="116"/>
      <c r="O23" s="57"/>
      <c r="P23" s="116"/>
      <c r="Q23" s="116"/>
      <c r="R23" s="57"/>
      <c r="S23" s="116"/>
      <c r="T23" s="116"/>
      <c r="U23" s="57"/>
      <c r="V23" s="116"/>
      <c r="W23" s="116"/>
      <c r="X23" s="57"/>
      <c r="Y23" s="116"/>
      <c r="Z23" s="116"/>
      <c r="AA23" s="57"/>
      <c r="AB23" s="116"/>
      <c r="AC23" s="116"/>
      <c r="AD23" s="57"/>
      <c r="AE23" s="152"/>
      <c r="AF23" s="119"/>
      <c r="AG23" s="101"/>
      <c r="AH23" s="101"/>
      <c r="AI23" s="101"/>
      <c r="AJ23" s="101"/>
      <c r="AK23" s="101"/>
      <c r="AL23" s="101"/>
      <c r="AM23" s="101"/>
      <c r="AN23" s="102"/>
      <c r="AO23" s="102"/>
      <c r="AP23" s="102"/>
      <c r="AQ23" s="102"/>
      <c r="AR23" s="102"/>
      <c r="AS23" s="102"/>
      <c r="AT23" s="102"/>
      <c r="AU23" s="102"/>
      <c r="AV23" s="102"/>
      <c r="AW23" s="102"/>
      <c r="AX23" s="102"/>
      <c r="AY23" s="102"/>
      <c r="AZ23" s="102"/>
      <c r="BA23" s="102"/>
      <c r="BB23" s="102"/>
      <c r="BC23" s="102"/>
      <c r="BD23" s="102"/>
      <c r="BE23" s="102"/>
      <c r="BF23" s="102"/>
      <c r="BG23" s="102"/>
      <c r="BH23" s="102"/>
      <c r="BI23" s="102"/>
      <c r="BJ23" s="102"/>
    </row>
    <row r="24" spans="1:62" s="28" customFormat="1" ht="15.75" customHeight="1">
      <c r="A24" s="733"/>
      <c r="B24" s="60" t="s">
        <v>467</v>
      </c>
      <c r="C24" s="57"/>
      <c r="D24" s="116"/>
      <c r="E24" s="57"/>
      <c r="F24" s="116"/>
      <c r="G24" s="57"/>
      <c r="H24" s="116"/>
      <c r="I24" s="57"/>
      <c r="J24" s="116"/>
      <c r="K24" s="57"/>
      <c r="L24" s="116"/>
      <c r="M24" s="57"/>
      <c r="N24" s="116"/>
      <c r="O24" s="57"/>
      <c r="P24" s="116"/>
      <c r="Q24" s="116"/>
      <c r="R24" s="57"/>
      <c r="S24" s="116"/>
      <c r="T24" s="116"/>
      <c r="U24" s="57"/>
      <c r="V24" s="116"/>
      <c r="W24" s="116"/>
      <c r="X24" s="57"/>
      <c r="Y24" s="116"/>
      <c r="Z24" s="116"/>
      <c r="AA24" s="57"/>
      <c r="AB24" s="116"/>
      <c r="AC24" s="116"/>
      <c r="AD24" s="57"/>
      <c r="AE24" s="152"/>
      <c r="AF24" s="119"/>
      <c r="AG24" s="101"/>
      <c r="AH24" s="101"/>
      <c r="AI24" s="101"/>
      <c r="AJ24" s="101"/>
      <c r="AK24" s="101"/>
      <c r="AL24" s="101"/>
      <c r="AM24" s="101"/>
      <c r="AN24" s="102"/>
      <c r="AO24" s="102"/>
      <c r="AP24" s="102"/>
      <c r="AQ24" s="102"/>
      <c r="AR24" s="102"/>
      <c r="AS24" s="102"/>
      <c r="AT24" s="102"/>
      <c r="AU24" s="102"/>
      <c r="AV24" s="102"/>
      <c r="AW24" s="102"/>
      <c r="AX24" s="102"/>
      <c r="AY24" s="102"/>
      <c r="AZ24" s="102"/>
      <c r="BA24" s="102"/>
      <c r="BB24" s="102"/>
      <c r="BC24" s="102"/>
      <c r="BD24" s="102"/>
      <c r="BE24" s="102"/>
      <c r="BF24" s="102"/>
      <c r="BG24" s="102"/>
      <c r="BH24" s="102"/>
      <c r="BI24" s="102"/>
      <c r="BJ24" s="102"/>
    </row>
    <row r="25" spans="1:62" s="28" customFormat="1" ht="15.75" customHeight="1">
      <c r="A25" s="733"/>
      <c r="B25" s="60" t="s">
        <v>468</v>
      </c>
      <c r="C25" s="57"/>
      <c r="D25" s="116"/>
      <c r="E25" s="57"/>
      <c r="F25" s="116"/>
      <c r="G25" s="57"/>
      <c r="H25" s="116"/>
      <c r="I25" s="57"/>
      <c r="J25" s="116"/>
      <c r="K25" s="57"/>
      <c r="L25" s="116"/>
      <c r="M25" s="57"/>
      <c r="N25" s="116"/>
      <c r="O25" s="57"/>
      <c r="P25" s="116"/>
      <c r="Q25" s="116"/>
      <c r="R25" s="57"/>
      <c r="S25" s="116"/>
      <c r="T25" s="116"/>
      <c r="U25" s="57"/>
      <c r="V25" s="116"/>
      <c r="W25" s="116"/>
      <c r="X25" s="57"/>
      <c r="Y25" s="116"/>
      <c r="Z25" s="116"/>
      <c r="AA25" s="57"/>
      <c r="AB25" s="116"/>
      <c r="AC25" s="116"/>
      <c r="AD25" s="57"/>
      <c r="AE25" s="152"/>
      <c r="AF25" s="119"/>
      <c r="AG25" s="101"/>
      <c r="AH25" s="101"/>
      <c r="AI25" s="101"/>
      <c r="AJ25" s="101"/>
      <c r="AK25" s="101"/>
      <c r="AL25" s="101"/>
      <c r="AM25" s="101"/>
      <c r="AN25" s="102"/>
      <c r="AO25" s="102"/>
      <c r="AP25" s="102"/>
      <c r="AQ25" s="102"/>
      <c r="AR25" s="102"/>
      <c r="AS25" s="102"/>
      <c r="AT25" s="102"/>
      <c r="AU25" s="102"/>
      <c r="AV25" s="102"/>
      <c r="AW25" s="102"/>
      <c r="AX25" s="102"/>
      <c r="AY25" s="102"/>
      <c r="AZ25" s="102"/>
      <c r="BA25" s="102"/>
      <c r="BB25" s="102"/>
      <c r="BC25" s="102"/>
      <c r="BD25" s="102"/>
      <c r="BE25" s="102"/>
      <c r="BF25" s="102"/>
      <c r="BG25" s="102"/>
      <c r="BH25" s="102"/>
      <c r="BI25" s="102"/>
      <c r="BJ25" s="102"/>
    </row>
    <row r="26" spans="1:62" s="28" customFormat="1" ht="15.75" customHeight="1">
      <c r="A26" s="733"/>
      <c r="B26" s="60" t="s">
        <v>469</v>
      </c>
      <c r="C26" s="57"/>
      <c r="D26" s="116"/>
      <c r="E26" s="57"/>
      <c r="F26" s="116"/>
      <c r="G26" s="57"/>
      <c r="H26" s="116"/>
      <c r="I26" s="57"/>
      <c r="J26" s="116"/>
      <c r="K26" s="57"/>
      <c r="L26" s="116"/>
      <c r="M26" s="57"/>
      <c r="N26" s="116"/>
      <c r="O26" s="57"/>
      <c r="P26" s="116"/>
      <c r="Q26" s="116"/>
      <c r="R26" s="57"/>
      <c r="S26" s="116"/>
      <c r="T26" s="116"/>
      <c r="U26" s="57"/>
      <c r="V26" s="116"/>
      <c r="W26" s="116"/>
      <c r="X26" s="57"/>
      <c r="Y26" s="116"/>
      <c r="Z26" s="116"/>
      <c r="AA26" s="57"/>
      <c r="AB26" s="116"/>
      <c r="AC26" s="116"/>
      <c r="AD26" s="57"/>
      <c r="AE26" s="152"/>
      <c r="AF26" s="119"/>
      <c r="AG26" s="101"/>
      <c r="AH26" s="101"/>
      <c r="AI26" s="101"/>
      <c r="AJ26" s="101"/>
      <c r="AK26" s="101"/>
      <c r="AL26" s="101"/>
      <c r="AM26" s="101"/>
      <c r="AN26" s="102"/>
      <c r="AO26" s="102"/>
      <c r="AP26" s="102"/>
      <c r="AQ26" s="102"/>
      <c r="AR26" s="102"/>
      <c r="AS26" s="102"/>
      <c r="AT26" s="102"/>
      <c r="AU26" s="102"/>
      <c r="AV26" s="102"/>
      <c r="AW26" s="102"/>
      <c r="AX26" s="102"/>
      <c r="AY26" s="102"/>
      <c r="AZ26" s="102"/>
      <c r="BA26" s="102"/>
      <c r="BB26" s="102"/>
      <c r="BC26" s="102"/>
      <c r="BD26" s="102"/>
      <c r="BE26" s="102"/>
      <c r="BF26" s="102"/>
      <c r="BG26" s="102"/>
      <c r="BH26" s="102"/>
      <c r="BI26" s="102"/>
      <c r="BJ26" s="102"/>
    </row>
    <row r="27" spans="1:62" s="28" customFormat="1" ht="15.75" customHeight="1">
      <c r="A27" s="733"/>
      <c r="B27" s="60" t="s">
        <v>470</v>
      </c>
      <c r="C27" s="57"/>
      <c r="D27" s="116"/>
      <c r="E27" s="57"/>
      <c r="F27" s="116"/>
      <c r="G27" s="57"/>
      <c r="H27" s="116"/>
      <c r="I27" s="57"/>
      <c r="J27" s="116"/>
      <c r="K27" s="57"/>
      <c r="L27" s="116"/>
      <c r="M27" s="57"/>
      <c r="N27" s="116"/>
      <c r="O27" s="57"/>
      <c r="P27" s="116"/>
      <c r="Q27" s="116"/>
      <c r="R27" s="57"/>
      <c r="S27" s="116"/>
      <c r="T27" s="116"/>
      <c r="U27" s="57"/>
      <c r="V27" s="116"/>
      <c r="W27" s="116"/>
      <c r="X27" s="57"/>
      <c r="Y27" s="116"/>
      <c r="Z27" s="116"/>
      <c r="AA27" s="57"/>
      <c r="AB27" s="116"/>
      <c r="AC27" s="116"/>
      <c r="AD27" s="57"/>
      <c r="AE27" s="152"/>
      <c r="AF27" s="119"/>
      <c r="AG27" s="101"/>
      <c r="AH27" s="101"/>
      <c r="AI27" s="101"/>
      <c r="AJ27" s="101"/>
      <c r="AK27" s="101"/>
      <c r="AL27" s="101"/>
      <c r="AM27" s="101"/>
      <c r="AN27" s="102"/>
      <c r="AO27" s="102"/>
      <c r="AP27" s="102"/>
      <c r="AQ27" s="102"/>
      <c r="AR27" s="102"/>
      <c r="AS27" s="102"/>
      <c r="AT27" s="102"/>
      <c r="AU27" s="102"/>
      <c r="AV27" s="102"/>
      <c r="AW27" s="102"/>
      <c r="AX27" s="102"/>
      <c r="AY27" s="102"/>
      <c r="AZ27" s="102"/>
      <c r="BA27" s="102"/>
      <c r="BB27" s="102"/>
      <c r="BC27" s="102"/>
      <c r="BD27" s="102"/>
      <c r="BE27" s="102"/>
      <c r="BF27" s="102"/>
      <c r="BG27" s="102"/>
      <c r="BH27" s="102"/>
      <c r="BI27" s="102"/>
      <c r="BJ27" s="102"/>
    </row>
    <row r="28" spans="1:62" s="28" customFormat="1" ht="15.75" customHeight="1">
      <c r="A28" s="733"/>
      <c r="B28" s="60" t="s">
        <v>471</v>
      </c>
      <c r="C28" s="57"/>
      <c r="D28" s="116"/>
      <c r="E28" s="57"/>
      <c r="F28" s="116"/>
      <c r="G28" s="57"/>
      <c r="H28" s="116"/>
      <c r="I28" s="57"/>
      <c r="J28" s="116"/>
      <c r="K28" s="57"/>
      <c r="L28" s="116"/>
      <c r="M28" s="57"/>
      <c r="N28" s="116"/>
      <c r="O28" s="57"/>
      <c r="P28" s="116"/>
      <c r="Q28" s="116"/>
      <c r="R28" s="57"/>
      <c r="S28" s="116"/>
      <c r="T28" s="116"/>
      <c r="U28" s="57"/>
      <c r="V28" s="116"/>
      <c r="W28" s="116"/>
      <c r="X28" s="57"/>
      <c r="Y28" s="116"/>
      <c r="Z28" s="116"/>
      <c r="AA28" s="57"/>
      <c r="AB28" s="116"/>
      <c r="AC28" s="116"/>
      <c r="AD28" s="57"/>
      <c r="AE28" s="152"/>
      <c r="AF28" s="119"/>
      <c r="AG28" s="101"/>
      <c r="AH28" s="101"/>
      <c r="AI28" s="101"/>
      <c r="AJ28" s="101"/>
      <c r="AK28" s="101"/>
      <c r="AL28" s="101"/>
      <c r="AM28" s="101"/>
      <c r="AN28" s="102"/>
      <c r="AO28" s="102"/>
      <c r="AP28" s="102"/>
      <c r="AQ28" s="102"/>
      <c r="AR28" s="102"/>
      <c r="AS28" s="102"/>
      <c r="AT28" s="102"/>
      <c r="AU28" s="102"/>
      <c r="AV28" s="102"/>
      <c r="AW28" s="102"/>
      <c r="AX28" s="102"/>
      <c r="AY28" s="102"/>
      <c r="AZ28" s="102"/>
      <c r="BA28" s="102"/>
      <c r="BB28" s="102"/>
      <c r="BC28" s="102"/>
      <c r="BD28" s="102"/>
      <c r="BE28" s="102"/>
      <c r="BF28" s="102"/>
      <c r="BG28" s="102"/>
      <c r="BH28" s="102"/>
      <c r="BI28" s="102"/>
      <c r="BJ28" s="102"/>
    </row>
    <row r="29" spans="1:62" s="28" customFormat="1" ht="15.75" customHeight="1">
      <c r="A29" s="733"/>
      <c r="B29" s="60" t="s">
        <v>472</v>
      </c>
      <c r="C29" s="57"/>
      <c r="D29" s="116"/>
      <c r="E29" s="57"/>
      <c r="F29" s="116"/>
      <c r="G29" s="57"/>
      <c r="H29" s="116"/>
      <c r="I29" s="57"/>
      <c r="J29" s="116"/>
      <c r="K29" s="57"/>
      <c r="L29" s="116"/>
      <c r="M29" s="57"/>
      <c r="N29" s="116"/>
      <c r="O29" s="57"/>
      <c r="P29" s="116"/>
      <c r="Q29" s="116"/>
      <c r="R29" s="57"/>
      <c r="S29" s="116"/>
      <c r="T29" s="116"/>
      <c r="U29" s="57"/>
      <c r="V29" s="116"/>
      <c r="W29" s="116"/>
      <c r="X29" s="57"/>
      <c r="Y29" s="116"/>
      <c r="Z29" s="116"/>
      <c r="AA29" s="57"/>
      <c r="AB29" s="116"/>
      <c r="AC29" s="116"/>
      <c r="AD29" s="57"/>
      <c r="AE29" s="152"/>
      <c r="AF29" s="119"/>
      <c r="AG29" s="101"/>
      <c r="AH29" s="101"/>
      <c r="AI29" s="101"/>
      <c r="AJ29" s="101"/>
      <c r="AK29" s="101"/>
      <c r="AL29" s="101"/>
      <c r="AM29" s="101"/>
      <c r="AN29" s="102"/>
      <c r="AO29" s="102"/>
      <c r="AP29" s="102"/>
      <c r="AQ29" s="102"/>
      <c r="AR29" s="102"/>
      <c r="AS29" s="102"/>
      <c r="AT29" s="102"/>
      <c r="AU29" s="102"/>
      <c r="AV29" s="102"/>
      <c r="AW29" s="102"/>
      <c r="AX29" s="102"/>
      <c r="AY29" s="102"/>
      <c r="AZ29" s="102"/>
      <c r="BA29" s="102"/>
      <c r="BB29" s="102"/>
      <c r="BC29" s="102"/>
      <c r="BD29" s="102"/>
      <c r="BE29" s="102"/>
      <c r="BF29" s="102"/>
      <c r="BG29" s="102"/>
      <c r="BH29" s="102"/>
      <c r="BI29" s="102"/>
      <c r="BJ29" s="102"/>
    </row>
    <row r="30" spans="1:62" s="28" customFormat="1" ht="15.75" customHeight="1">
      <c r="A30" s="733"/>
      <c r="B30" s="60" t="s">
        <v>473</v>
      </c>
      <c r="C30" s="57"/>
      <c r="D30" s="116"/>
      <c r="E30" s="57"/>
      <c r="F30" s="116"/>
      <c r="G30" s="57"/>
      <c r="H30" s="116"/>
      <c r="I30" s="57"/>
      <c r="J30" s="116"/>
      <c r="K30" s="57"/>
      <c r="L30" s="116"/>
      <c r="M30" s="57"/>
      <c r="N30" s="116"/>
      <c r="O30" s="57"/>
      <c r="P30" s="116"/>
      <c r="Q30" s="116"/>
      <c r="R30" s="57"/>
      <c r="S30" s="116"/>
      <c r="T30" s="116"/>
      <c r="U30" s="57"/>
      <c r="V30" s="116"/>
      <c r="W30" s="116"/>
      <c r="X30" s="57"/>
      <c r="Y30" s="116"/>
      <c r="Z30" s="116"/>
      <c r="AA30" s="57"/>
      <c r="AB30" s="116"/>
      <c r="AC30" s="116"/>
      <c r="AD30" s="57"/>
      <c r="AE30" s="152"/>
      <c r="AF30" s="119"/>
      <c r="AG30" s="101"/>
      <c r="AH30" s="101"/>
      <c r="AI30" s="101"/>
      <c r="AJ30" s="101"/>
      <c r="AK30" s="101"/>
      <c r="AL30" s="101"/>
      <c r="AM30" s="101"/>
      <c r="AN30" s="102"/>
      <c r="AO30" s="102"/>
      <c r="AP30" s="102"/>
      <c r="AQ30" s="102"/>
      <c r="AR30" s="102"/>
      <c r="AS30" s="102"/>
      <c r="AT30" s="102"/>
      <c r="AU30" s="102"/>
      <c r="AV30" s="102"/>
      <c r="AW30" s="102"/>
      <c r="AX30" s="102"/>
      <c r="AY30" s="102"/>
      <c r="AZ30" s="102"/>
      <c r="BA30" s="102"/>
      <c r="BB30" s="102"/>
      <c r="BC30" s="102"/>
      <c r="BD30" s="102"/>
      <c r="BE30" s="102"/>
      <c r="BF30" s="102"/>
      <c r="BG30" s="102"/>
      <c r="BH30" s="102"/>
      <c r="BI30" s="102"/>
      <c r="BJ30" s="102"/>
    </row>
    <row r="31" spans="1:62" s="28" customFormat="1" ht="15.75" customHeight="1">
      <c r="A31" s="733"/>
      <c r="B31" s="60" t="s">
        <v>474</v>
      </c>
      <c r="C31" s="57"/>
      <c r="D31" s="116"/>
      <c r="E31" s="57"/>
      <c r="F31" s="116"/>
      <c r="G31" s="57"/>
      <c r="H31" s="116"/>
      <c r="I31" s="57"/>
      <c r="J31" s="116"/>
      <c r="K31" s="57"/>
      <c r="L31" s="116"/>
      <c r="M31" s="57"/>
      <c r="N31" s="116"/>
      <c r="O31" s="57"/>
      <c r="P31" s="116"/>
      <c r="Q31" s="116"/>
      <c r="R31" s="57"/>
      <c r="S31" s="116"/>
      <c r="T31" s="116"/>
      <c r="U31" s="57"/>
      <c r="V31" s="116"/>
      <c r="W31" s="116"/>
      <c r="X31" s="57"/>
      <c r="Y31" s="116"/>
      <c r="Z31" s="116"/>
      <c r="AA31" s="57"/>
      <c r="AB31" s="116"/>
      <c r="AC31" s="116"/>
      <c r="AD31" s="57"/>
      <c r="AE31" s="152"/>
      <c r="AF31" s="119"/>
      <c r="AG31" s="101"/>
      <c r="AH31" s="101"/>
      <c r="AI31" s="101"/>
      <c r="AJ31" s="101"/>
      <c r="AK31" s="101"/>
      <c r="AL31" s="101"/>
      <c r="AM31" s="101"/>
      <c r="AN31" s="102"/>
      <c r="AO31" s="102"/>
      <c r="AP31" s="102"/>
      <c r="AQ31" s="102"/>
      <c r="AR31" s="102"/>
      <c r="AS31" s="102"/>
      <c r="AT31" s="102"/>
      <c r="AU31" s="102"/>
      <c r="AV31" s="102"/>
      <c r="AW31" s="102"/>
      <c r="AX31" s="102"/>
      <c r="AY31" s="102"/>
      <c r="AZ31" s="102"/>
      <c r="BA31" s="102"/>
      <c r="BB31" s="102"/>
      <c r="BC31" s="102"/>
      <c r="BD31" s="102"/>
      <c r="BE31" s="102"/>
      <c r="BF31" s="102"/>
      <c r="BG31" s="102"/>
      <c r="BH31" s="102"/>
      <c r="BI31" s="102"/>
      <c r="BJ31" s="102"/>
    </row>
    <row r="32" spans="1:62" s="28" customFormat="1" ht="15.75" customHeight="1">
      <c r="A32" s="733"/>
      <c r="B32" s="60" t="s">
        <v>475</v>
      </c>
      <c r="C32" s="57"/>
      <c r="D32" s="116"/>
      <c r="E32" s="57"/>
      <c r="F32" s="116"/>
      <c r="G32" s="57"/>
      <c r="H32" s="116"/>
      <c r="I32" s="57"/>
      <c r="J32" s="116"/>
      <c r="K32" s="57"/>
      <c r="L32" s="116"/>
      <c r="M32" s="57"/>
      <c r="N32" s="116"/>
      <c r="O32" s="57"/>
      <c r="P32" s="116"/>
      <c r="Q32" s="116"/>
      <c r="R32" s="57"/>
      <c r="S32" s="116"/>
      <c r="T32" s="116"/>
      <c r="U32" s="57"/>
      <c r="V32" s="116"/>
      <c r="W32" s="116"/>
      <c r="X32" s="57"/>
      <c r="Y32" s="116"/>
      <c r="Z32" s="116"/>
      <c r="AA32" s="57"/>
      <c r="AB32" s="116"/>
      <c r="AC32" s="116"/>
      <c r="AD32" s="57"/>
      <c r="AE32" s="152"/>
      <c r="AF32" s="119"/>
      <c r="AG32" s="101"/>
      <c r="AH32" s="101"/>
      <c r="AI32" s="101"/>
      <c r="AJ32" s="101"/>
      <c r="AK32" s="101"/>
      <c r="AL32" s="101"/>
      <c r="AM32" s="101"/>
      <c r="AN32" s="102"/>
      <c r="AO32" s="102"/>
      <c r="AP32" s="102"/>
      <c r="AQ32" s="102"/>
      <c r="AR32" s="102"/>
      <c r="AS32" s="102"/>
      <c r="AT32" s="102"/>
      <c r="AU32" s="102"/>
      <c r="AV32" s="102"/>
      <c r="AW32" s="102"/>
      <c r="AX32" s="102"/>
      <c r="AY32" s="102"/>
      <c r="AZ32" s="102"/>
      <c r="BA32" s="102"/>
      <c r="BB32" s="102"/>
      <c r="BC32" s="102"/>
      <c r="BD32" s="102"/>
      <c r="BE32" s="102"/>
      <c r="BF32" s="102"/>
      <c r="BG32" s="102"/>
      <c r="BH32" s="102"/>
      <c r="BI32" s="102"/>
      <c r="BJ32" s="102"/>
    </row>
    <row r="33" spans="1:62" s="28" customFormat="1" ht="15.75" customHeight="1">
      <c r="A33" s="733"/>
      <c r="B33" s="60" t="s">
        <v>476</v>
      </c>
      <c r="C33" s="57"/>
      <c r="D33" s="116"/>
      <c r="E33" s="57"/>
      <c r="F33" s="116"/>
      <c r="G33" s="57"/>
      <c r="H33" s="116"/>
      <c r="I33" s="57"/>
      <c r="J33" s="116"/>
      <c r="K33" s="57"/>
      <c r="L33" s="116"/>
      <c r="M33" s="57"/>
      <c r="N33" s="116"/>
      <c r="O33" s="57"/>
      <c r="P33" s="116"/>
      <c r="Q33" s="116"/>
      <c r="R33" s="57"/>
      <c r="S33" s="116"/>
      <c r="T33" s="116"/>
      <c r="U33" s="57"/>
      <c r="V33" s="116"/>
      <c r="W33" s="116"/>
      <c r="X33" s="57"/>
      <c r="Y33" s="116"/>
      <c r="Z33" s="116"/>
      <c r="AA33" s="57"/>
      <c r="AB33" s="116"/>
      <c r="AC33" s="116"/>
      <c r="AD33" s="57"/>
      <c r="AE33" s="152"/>
      <c r="AF33" s="119"/>
      <c r="AG33" s="101"/>
      <c r="AH33" s="101"/>
      <c r="AI33" s="101"/>
      <c r="AJ33" s="101"/>
      <c r="AK33" s="101"/>
      <c r="AL33" s="101"/>
      <c r="AM33" s="101"/>
      <c r="AN33" s="102"/>
      <c r="AO33" s="102"/>
      <c r="AP33" s="102"/>
      <c r="AQ33" s="102"/>
      <c r="AR33" s="102"/>
      <c r="AS33" s="102"/>
      <c r="AT33" s="102"/>
      <c r="AU33" s="102"/>
      <c r="AV33" s="102"/>
      <c r="AW33" s="102"/>
      <c r="AX33" s="102"/>
      <c r="AY33" s="102"/>
      <c r="AZ33" s="102"/>
      <c r="BA33" s="102"/>
      <c r="BB33" s="102"/>
      <c r="BC33" s="102"/>
      <c r="BD33" s="102"/>
      <c r="BE33" s="102"/>
      <c r="BF33" s="102"/>
      <c r="BG33" s="102"/>
      <c r="BH33" s="102"/>
      <c r="BI33" s="102"/>
      <c r="BJ33" s="102"/>
    </row>
    <row r="34" spans="1:62" s="28" customFormat="1" ht="15.75" customHeight="1">
      <c r="A34" s="733"/>
      <c r="B34" s="60" t="s">
        <v>477</v>
      </c>
      <c r="C34" s="57"/>
      <c r="D34" s="116"/>
      <c r="E34" s="57"/>
      <c r="F34" s="116"/>
      <c r="G34" s="57"/>
      <c r="H34" s="116"/>
      <c r="I34" s="57"/>
      <c r="J34" s="116"/>
      <c r="K34" s="57"/>
      <c r="L34" s="116"/>
      <c r="M34" s="57"/>
      <c r="N34" s="116"/>
      <c r="O34" s="57"/>
      <c r="P34" s="116"/>
      <c r="Q34" s="116"/>
      <c r="R34" s="57"/>
      <c r="S34" s="116"/>
      <c r="T34" s="116"/>
      <c r="U34" s="57"/>
      <c r="V34" s="116"/>
      <c r="W34" s="116"/>
      <c r="X34" s="57"/>
      <c r="Y34" s="116"/>
      <c r="Z34" s="116"/>
      <c r="AA34" s="57"/>
      <c r="AB34" s="116"/>
      <c r="AC34" s="116"/>
      <c r="AD34" s="57"/>
      <c r="AE34" s="152"/>
      <c r="AF34" s="119"/>
      <c r="AG34" s="101"/>
      <c r="AH34" s="101"/>
      <c r="AI34" s="101"/>
      <c r="AJ34" s="101"/>
      <c r="AK34" s="101"/>
      <c r="AL34" s="101"/>
      <c r="AM34" s="101"/>
      <c r="AN34" s="102"/>
      <c r="AO34" s="102"/>
      <c r="AP34" s="102"/>
      <c r="AQ34" s="102"/>
      <c r="AR34" s="102"/>
      <c r="AS34" s="102"/>
      <c r="AT34" s="102"/>
      <c r="AU34" s="102"/>
      <c r="AV34" s="102"/>
      <c r="AW34" s="102"/>
      <c r="AX34" s="102"/>
      <c r="AY34" s="102"/>
      <c r="AZ34" s="102"/>
      <c r="BA34" s="102"/>
      <c r="BB34" s="102"/>
      <c r="BC34" s="102"/>
      <c r="BD34" s="102"/>
      <c r="BE34" s="102"/>
      <c r="BF34" s="102"/>
      <c r="BG34" s="102"/>
      <c r="BH34" s="102"/>
      <c r="BI34" s="102"/>
      <c r="BJ34" s="102"/>
    </row>
    <row r="35" spans="1:62" s="28" customFormat="1" ht="15.75" customHeight="1">
      <c r="A35" s="733"/>
      <c r="B35" s="60" t="s">
        <v>478</v>
      </c>
      <c r="C35" s="57"/>
      <c r="D35" s="116"/>
      <c r="E35" s="57"/>
      <c r="F35" s="116"/>
      <c r="G35" s="57"/>
      <c r="H35" s="116"/>
      <c r="I35" s="57"/>
      <c r="J35" s="116"/>
      <c r="K35" s="57"/>
      <c r="L35" s="116"/>
      <c r="M35" s="57"/>
      <c r="N35" s="116"/>
      <c r="O35" s="57"/>
      <c r="P35" s="116"/>
      <c r="Q35" s="116"/>
      <c r="R35" s="57"/>
      <c r="S35" s="116"/>
      <c r="T35" s="116"/>
      <c r="U35" s="57"/>
      <c r="V35" s="116"/>
      <c r="W35" s="116"/>
      <c r="X35" s="57"/>
      <c r="Y35" s="116"/>
      <c r="Z35" s="116"/>
      <c r="AA35" s="57"/>
      <c r="AB35" s="116"/>
      <c r="AC35" s="116"/>
      <c r="AD35" s="57"/>
      <c r="AE35" s="152"/>
      <c r="AF35" s="119"/>
      <c r="AG35" s="101"/>
      <c r="AH35" s="101"/>
      <c r="AI35" s="101"/>
      <c r="AJ35" s="101"/>
      <c r="AK35" s="101"/>
      <c r="AL35" s="101"/>
      <c r="AM35" s="101"/>
      <c r="AN35" s="102"/>
      <c r="AO35" s="102"/>
      <c r="AP35" s="102"/>
      <c r="AQ35" s="102"/>
      <c r="AR35" s="102"/>
      <c r="AS35" s="102"/>
      <c r="AT35" s="102"/>
      <c r="AU35" s="102"/>
      <c r="AV35" s="102"/>
      <c r="AW35" s="102"/>
      <c r="AX35" s="102"/>
      <c r="AY35" s="102"/>
      <c r="AZ35" s="102"/>
      <c r="BA35" s="102"/>
      <c r="BB35" s="102"/>
      <c r="BC35" s="102"/>
      <c r="BD35" s="102"/>
      <c r="BE35" s="102"/>
      <c r="BF35" s="102"/>
      <c r="BG35" s="102"/>
      <c r="BH35" s="102"/>
      <c r="BI35" s="102"/>
      <c r="BJ35" s="102"/>
    </row>
    <row r="36" spans="1:62" s="28" customFormat="1" ht="15.75" customHeight="1">
      <c r="A36" s="733"/>
      <c r="B36" s="60" t="s">
        <v>479</v>
      </c>
      <c r="C36" s="57"/>
      <c r="D36" s="116"/>
      <c r="E36" s="57"/>
      <c r="F36" s="116"/>
      <c r="G36" s="57"/>
      <c r="H36" s="116"/>
      <c r="I36" s="57"/>
      <c r="J36" s="116"/>
      <c r="K36" s="57"/>
      <c r="L36" s="116"/>
      <c r="M36" s="57"/>
      <c r="N36" s="116"/>
      <c r="O36" s="57"/>
      <c r="P36" s="116"/>
      <c r="Q36" s="116"/>
      <c r="R36" s="57"/>
      <c r="S36" s="116"/>
      <c r="T36" s="116"/>
      <c r="U36" s="57"/>
      <c r="V36" s="116"/>
      <c r="W36" s="116"/>
      <c r="X36" s="57"/>
      <c r="Y36" s="116"/>
      <c r="Z36" s="116"/>
      <c r="AA36" s="57"/>
      <c r="AB36" s="116"/>
      <c r="AC36" s="116"/>
      <c r="AD36" s="57"/>
      <c r="AE36" s="152"/>
      <c r="AF36" s="119"/>
      <c r="AG36" s="101"/>
      <c r="AH36" s="101"/>
      <c r="AI36" s="101"/>
      <c r="AJ36" s="101"/>
      <c r="AK36" s="101"/>
      <c r="AL36" s="101"/>
      <c r="AM36" s="101"/>
      <c r="AN36" s="102"/>
      <c r="AO36" s="102"/>
      <c r="AP36" s="102"/>
      <c r="AQ36" s="102"/>
      <c r="AR36" s="102"/>
      <c r="AS36" s="102"/>
      <c r="AT36" s="102"/>
      <c r="AU36" s="102"/>
      <c r="AV36" s="102"/>
      <c r="AW36" s="102"/>
      <c r="AX36" s="102"/>
      <c r="AY36" s="102"/>
      <c r="AZ36" s="102"/>
      <c r="BA36" s="102"/>
      <c r="BB36" s="102"/>
      <c r="BC36" s="102"/>
      <c r="BD36" s="102"/>
      <c r="BE36" s="102"/>
      <c r="BF36" s="102"/>
      <c r="BG36" s="102"/>
      <c r="BH36" s="102"/>
      <c r="BI36" s="102"/>
      <c r="BJ36" s="102"/>
    </row>
    <row r="37" spans="1:62" s="28" customFormat="1" ht="15.75" customHeight="1">
      <c r="A37" s="733"/>
      <c r="B37" s="60" t="s">
        <v>480</v>
      </c>
      <c r="C37" s="57"/>
      <c r="D37" s="116"/>
      <c r="E37" s="57"/>
      <c r="F37" s="116"/>
      <c r="G37" s="57"/>
      <c r="H37" s="116"/>
      <c r="I37" s="57"/>
      <c r="J37" s="116"/>
      <c r="K37" s="57"/>
      <c r="L37" s="116"/>
      <c r="M37" s="57"/>
      <c r="N37" s="116"/>
      <c r="O37" s="57"/>
      <c r="P37" s="116"/>
      <c r="Q37" s="116"/>
      <c r="R37" s="57"/>
      <c r="S37" s="116"/>
      <c r="T37" s="116"/>
      <c r="U37" s="57"/>
      <c r="V37" s="116"/>
      <c r="W37" s="116"/>
      <c r="X37" s="57"/>
      <c r="Y37" s="116"/>
      <c r="Z37" s="116"/>
      <c r="AA37" s="57"/>
      <c r="AB37" s="116"/>
      <c r="AC37" s="116"/>
      <c r="AD37" s="57"/>
      <c r="AE37" s="152"/>
      <c r="AF37" s="119"/>
      <c r="AG37" s="101"/>
      <c r="AH37" s="101"/>
      <c r="AI37" s="101"/>
      <c r="AJ37" s="101"/>
      <c r="AK37" s="101"/>
      <c r="AL37" s="101"/>
      <c r="AM37" s="101"/>
      <c r="AN37" s="102"/>
      <c r="AO37" s="102"/>
      <c r="AP37" s="102"/>
      <c r="AQ37" s="102"/>
      <c r="AR37" s="102"/>
      <c r="AS37" s="102"/>
      <c r="AT37" s="102"/>
      <c r="AU37" s="102"/>
      <c r="AV37" s="102"/>
      <c r="AW37" s="102"/>
      <c r="AX37" s="102"/>
      <c r="AY37" s="102"/>
      <c r="AZ37" s="102"/>
      <c r="BA37" s="102"/>
      <c r="BB37" s="102"/>
      <c r="BC37" s="102"/>
      <c r="BD37" s="102"/>
      <c r="BE37" s="102"/>
      <c r="BF37" s="102"/>
      <c r="BG37" s="102"/>
      <c r="BH37" s="102"/>
      <c r="BI37" s="102"/>
      <c r="BJ37" s="102"/>
    </row>
    <row r="38" spans="1:62" s="28" customFormat="1" ht="15.75" customHeight="1">
      <c r="A38" s="733"/>
      <c r="B38" s="60" t="s">
        <v>481</v>
      </c>
      <c r="C38" s="57"/>
      <c r="D38" s="116"/>
      <c r="E38" s="57"/>
      <c r="F38" s="116"/>
      <c r="G38" s="57"/>
      <c r="H38" s="116"/>
      <c r="I38" s="57"/>
      <c r="J38" s="116"/>
      <c r="K38" s="57"/>
      <c r="L38" s="116"/>
      <c r="M38" s="57"/>
      <c r="N38" s="116"/>
      <c r="O38" s="57"/>
      <c r="P38" s="116"/>
      <c r="Q38" s="116"/>
      <c r="R38" s="57"/>
      <c r="S38" s="116"/>
      <c r="T38" s="116"/>
      <c r="U38" s="57"/>
      <c r="V38" s="116"/>
      <c r="W38" s="116"/>
      <c r="X38" s="57"/>
      <c r="Y38" s="116"/>
      <c r="Z38" s="116"/>
      <c r="AA38" s="57"/>
      <c r="AB38" s="116"/>
      <c r="AC38" s="116"/>
      <c r="AD38" s="57"/>
      <c r="AE38" s="152"/>
      <c r="AF38" s="119"/>
      <c r="AG38" s="101"/>
      <c r="AH38" s="101"/>
      <c r="AI38" s="101"/>
      <c r="AJ38" s="101"/>
      <c r="AK38" s="101"/>
      <c r="AL38" s="101"/>
      <c r="AM38" s="101"/>
      <c r="AN38" s="102"/>
      <c r="AO38" s="102"/>
      <c r="AP38" s="102"/>
      <c r="AQ38" s="102"/>
      <c r="AR38" s="102"/>
      <c r="AS38" s="102"/>
      <c r="AT38" s="102"/>
      <c r="AU38" s="102"/>
      <c r="AV38" s="102"/>
      <c r="AW38" s="102"/>
      <c r="AX38" s="102"/>
      <c r="AY38" s="102"/>
      <c r="AZ38" s="102"/>
      <c r="BA38" s="102"/>
      <c r="BB38" s="102"/>
      <c r="BC38" s="102"/>
      <c r="BD38" s="102"/>
      <c r="BE38" s="102"/>
      <c r="BF38" s="102"/>
      <c r="BG38" s="102"/>
      <c r="BH38" s="102"/>
      <c r="BI38" s="102"/>
      <c r="BJ38" s="102"/>
    </row>
    <row r="39" spans="1:62" s="28" customFormat="1" ht="15.75" customHeight="1">
      <c r="A39" s="733"/>
      <c r="B39" s="60" t="s">
        <v>482</v>
      </c>
      <c r="C39" s="57"/>
      <c r="D39" s="116"/>
      <c r="E39" s="57"/>
      <c r="F39" s="116"/>
      <c r="G39" s="57"/>
      <c r="H39" s="116"/>
      <c r="I39" s="57"/>
      <c r="J39" s="116"/>
      <c r="K39" s="57"/>
      <c r="L39" s="116"/>
      <c r="M39" s="57"/>
      <c r="N39" s="116"/>
      <c r="O39" s="57"/>
      <c r="P39" s="116"/>
      <c r="Q39" s="116"/>
      <c r="R39" s="57"/>
      <c r="S39" s="116"/>
      <c r="T39" s="116"/>
      <c r="U39" s="57"/>
      <c r="V39" s="116"/>
      <c r="W39" s="116"/>
      <c r="X39" s="57"/>
      <c r="Y39" s="116"/>
      <c r="Z39" s="116"/>
      <c r="AA39" s="57"/>
      <c r="AB39" s="116"/>
      <c r="AC39" s="116"/>
      <c r="AD39" s="57"/>
      <c r="AE39" s="152"/>
      <c r="AF39" s="119"/>
      <c r="AG39" s="101"/>
      <c r="AH39" s="101"/>
      <c r="AI39" s="101"/>
      <c r="AJ39" s="101"/>
      <c r="AK39" s="101"/>
      <c r="AL39" s="101"/>
      <c r="AM39" s="101"/>
      <c r="AN39" s="102"/>
      <c r="AO39" s="102"/>
      <c r="AP39" s="102"/>
      <c r="AQ39" s="102"/>
      <c r="AR39" s="102"/>
      <c r="AS39" s="102"/>
      <c r="AT39" s="102"/>
      <c r="AU39" s="102"/>
      <c r="AV39" s="102"/>
      <c r="AW39" s="102"/>
      <c r="AX39" s="102"/>
      <c r="AY39" s="102"/>
      <c r="AZ39" s="102"/>
      <c r="BA39" s="102"/>
      <c r="BB39" s="102"/>
      <c r="BC39" s="102"/>
      <c r="BD39" s="102"/>
      <c r="BE39" s="102"/>
      <c r="BF39" s="102"/>
      <c r="BG39" s="102"/>
      <c r="BH39" s="102"/>
      <c r="BI39" s="102"/>
      <c r="BJ39" s="102"/>
    </row>
    <row r="40" spans="1:62" s="28" customFormat="1" ht="15.75" customHeight="1">
      <c r="A40" s="733"/>
      <c r="B40" s="60" t="s">
        <v>483</v>
      </c>
      <c r="C40" s="57"/>
      <c r="D40" s="116"/>
      <c r="E40" s="57"/>
      <c r="F40" s="116"/>
      <c r="G40" s="57"/>
      <c r="H40" s="116"/>
      <c r="I40" s="57"/>
      <c r="J40" s="116"/>
      <c r="K40" s="57"/>
      <c r="L40" s="116"/>
      <c r="M40" s="57"/>
      <c r="N40" s="116"/>
      <c r="O40" s="57"/>
      <c r="P40" s="116"/>
      <c r="Q40" s="116"/>
      <c r="R40" s="57"/>
      <c r="S40" s="116"/>
      <c r="T40" s="116"/>
      <c r="U40" s="57"/>
      <c r="V40" s="116"/>
      <c r="W40" s="116"/>
      <c r="X40" s="57"/>
      <c r="Y40" s="116"/>
      <c r="Z40" s="116"/>
      <c r="AA40" s="57"/>
      <c r="AB40" s="116"/>
      <c r="AC40" s="116"/>
      <c r="AD40" s="57"/>
      <c r="AE40" s="152"/>
      <c r="AF40" s="119"/>
      <c r="AG40" s="101"/>
      <c r="AH40" s="101"/>
      <c r="AI40" s="101"/>
      <c r="AJ40" s="101"/>
      <c r="AK40" s="101"/>
      <c r="AL40" s="101"/>
      <c r="AM40" s="101"/>
      <c r="AN40" s="102"/>
      <c r="AO40" s="102"/>
      <c r="AP40" s="102"/>
      <c r="AQ40" s="102"/>
      <c r="AR40" s="102"/>
      <c r="AS40" s="102"/>
      <c r="AT40" s="102"/>
      <c r="AU40" s="102"/>
      <c r="AV40" s="102"/>
      <c r="AW40" s="102"/>
      <c r="AX40" s="102"/>
      <c r="AY40" s="102"/>
      <c r="AZ40" s="102"/>
      <c r="BA40" s="102"/>
      <c r="BB40" s="102"/>
      <c r="BC40" s="102"/>
      <c r="BD40" s="102"/>
      <c r="BE40" s="102"/>
      <c r="BF40" s="102"/>
      <c r="BG40" s="102"/>
      <c r="BH40" s="102"/>
      <c r="BI40" s="102"/>
      <c r="BJ40" s="102"/>
    </row>
    <row r="41" spans="1:62" s="28" customFormat="1" ht="15.75" customHeight="1">
      <c r="A41" s="733"/>
      <c r="B41" s="60" t="s">
        <v>484</v>
      </c>
      <c r="C41" s="57"/>
      <c r="D41" s="116"/>
      <c r="E41" s="57"/>
      <c r="F41" s="116"/>
      <c r="G41" s="57"/>
      <c r="H41" s="116"/>
      <c r="I41" s="57"/>
      <c r="J41" s="116"/>
      <c r="K41" s="57"/>
      <c r="L41" s="116"/>
      <c r="M41" s="57"/>
      <c r="N41" s="116"/>
      <c r="O41" s="57"/>
      <c r="P41" s="116"/>
      <c r="Q41" s="116"/>
      <c r="R41" s="57"/>
      <c r="S41" s="116"/>
      <c r="T41" s="116"/>
      <c r="U41" s="57"/>
      <c r="V41" s="116"/>
      <c r="W41" s="116"/>
      <c r="X41" s="57"/>
      <c r="Y41" s="116"/>
      <c r="Z41" s="116"/>
      <c r="AA41" s="57"/>
      <c r="AB41" s="116"/>
      <c r="AC41" s="116"/>
      <c r="AD41" s="57"/>
      <c r="AE41" s="152"/>
      <c r="AF41" s="119"/>
      <c r="AG41" s="101"/>
      <c r="AH41" s="101"/>
      <c r="AI41" s="101"/>
      <c r="AJ41" s="101"/>
      <c r="AK41" s="101"/>
      <c r="AL41" s="101"/>
      <c r="AM41" s="101"/>
      <c r="AN41" s="102"/>
      <c r="AO41" s="102"/>
      <c r="AP41" s="102"/>
      <c r="AQ41" s="102"/>
      <c r="AR41" s="102"/>
      <c r="AS41" s="102"/>
      <c r="AT41" s="102"/>
      <c r="AU41" s="102"/>
      <c r="AV41" s="102"/>
      <c r="AW41" s="102"/>
      <c r="AX41" s="102"/>
      <c r="AY41" s="102"/>
      <c r="AZ41" s="102"/>
      <c r="BA41" s="102"/>
      <c r="BB41" s="102"/>
      <c r="BC41" s="102"/>
      <c r="BD41" s="102"/>
      <c r="BE41" s="102"/>
      <c r="BF41" s="102"/>
      <c r="BG41" s="102"/>
      <c r="BH41" s="102"/>
      <c r="BI41" s="102"/>
      <c r="BJ41" s="102"/>
    </row>
    <row r="42" spans="1:62" s="28" customFormat="1" ht="15.75" customHeight="1">
      <c r="A42" s="733"/>
      <c r="B42" s="60" t="s">
        <v>485</v>
      </c>
      <c r="C42" s="57"/>
      <c r="D42" s="116"/>
      <c r="E42" s="57"/>
      <c r="F42" s="116"/>
      <c r="G42" s="57"/>
      <c r="H42" s="116"/>
      <c r="I42" s="57"/>
      <c r="J42" s="116"/>
      <c r="K42" s="57"/>
      <c r="L42" s="116"/>
      <c r="M42" s="57"/>
      <c r="N42" s="116"/>
      <c r="O42" s="57"/>
      <c r="P42" s="116"/>
      <c r="Q42" s="116"/>
      <c r="R42" s="57"/>
      <c r="S42" s="116"/>
      <c r="T42" s="116"/>
      <c r="U42" s="57"/>
      <c r="V42" s="116"/>
      <c r="W42" s="116"/>
      <c r="X42" s="57"/>
      <c r="Y42" s="116"/>
      <c r="Z42" s="116"/>
      <c r="AA42" s="57"/>
      <c r="AB42" s="116"/>
      <c r="AC42" s="116"/>
      <c r="AD42" s="57"/>
      <c r="AE42" s="152"/>
      <c r="AF42" s="119"/>
      <c r="AG42" s="101"/>
      <c r="AH42" s="101"/>
      <c r="AI42" s="101"/>
      <c r="AJ42" s="101"/>
      <c r="AK42" s="101"/>
      <c r="AL42" s="101"/>
      <c r="AM42" s="101"/>
      <c r="AN42" s="102"/>
      <c r="AO42" s="102"/>
      <c r="AP42" s="102"/>
      <c r="AQ42" s="102"/>
      <c r="AR42" s="102"/>
      <c r="AS42" s="102"/>
      <c r="AT42" s="102"/>
      <c r="AU42" s="102"/>
      <c r="AV42" s="102"/>
      <c r="AW42" s="102"/>
      <c r="AX42" s="102"/>
      <c r="AY42" s="102"/>
      <c r="AZ42" s="102"/>
      <c r="BA42" s="102"/>
      <c r="BB42" s="102"/>
      <c r="BC42" s="102"/>
      <c r="BD42" s="102"/>
      <c r="BE42" s="102"/>
      <c r="BF42" s="102"/>
      <c r="BG42" s="102"/>
      <c r="BH42" s="102"/>
      <c r="BI42" s="102"/>
      <c r="BJ42" s="102"/>
    </row>
    <row r="43" spans="1:62" s="28" customFormat="1" ht="29.25" customHeight="1" thickBot="1">
      <c r="A43" s="416"/>
      <c r="B43" s="58" t="s">
        <v>373</v>
      </c>
      <c r="C43" s="115"/>
      <c r="D43" s="117"/>
      <c r="E43" s="115"/>
      <c r="F43" s="117"/>
      <c r="G43" s="115"/>
      <c r="H43" s="117"/>
      <c r="I43" s="115"/>
      <c r="J43" s="117"/>
      <c r="K43" s="115"/>
      <c r="L43" s="117"/>
      <c r="M43" s="115"/>
      <c r="N43" s="117"/>
      <c r="O43" s="115"/>
      <c r="P43" s="117"/>
      <c r="Q43" s="117"/>
      <c r="R43" s="115"/>
      <c r="S43" s="117"/>
      <c r="T43" s="117"/>
      <c r="U43" s="115"/>
      <c r="V43" s="117"/>
      <c r="W43" s="117"/>
      <c r="X43" s="115"/>
      <c r="Y43" s="117"/>
      <c r="Z43" s="117"/>
      <c r="AA43" s="115"/>
      <c r="AB43" s="117"/>
      <c r="AC43" s="117"/>
      <c r="AD43" s="115"/>
      <c r="AE43" s="153"/>
      <c r="AF43" s="120"/>
      <c r="AG43" s="101"/>
      <c r="AH43" s="101"/>
      <c r="AI43" s="101"/>
      <c r="AJ43" s="101"/>
      <c r="AK43" s="101"/>
      <c r="AL43" s="101"/>
      <c r="AM43" s="101"/>
      <c r="AN43" s="102"/>
      <c r="AO43" s="102"/>
      <c r="AP43" s="102"/>
      <c r="AQ43" s="102"/>
      <c r="AR43" s="102"/>
      <c r="AS43" s="102"/>
      <c r="AT43" s="102"/>
      <c r="AU43" s="102"/>
      <c r="AV43" s="102"/>
      <c r="AW43" s="102"/>
      <c r="AX43" s="102"/>
      <c r="AY43" s="102"/>
      <c r="AZ43" s="102"/>
      <c r="BA43" s="102"/>
      <c r="BB43" s="102"/>
      <c r="BC43" s="102"/>
      <c r="BD43" s="102"/>
      <c r="BE43" s="102"/>
      <c r="BF43" s="102"/>
      <c r="BG43" s="102"/>
      <c r="BH43" s="102"/>
      <c r="BI43" s="102"/>
      <c r="BJ43" s="102"/>
    </row>
    <row r="44" spans="1:62" s="1" customFormat="1" ht="24" customHeight="1" thickBot="1">
      <c r="K44" s="77"/>
      <c r="L44" s="77"/>
      <c r="M44" s="77"/>
      <c r="N44" s="77"/>
      <c r="O44" s="77"/>
      <c r="AG44" s="101"/>
      <c r="AH44" s="101"/>
      <c r="AI44" s="101"/>
      <c r="AJ44" s="101"/>
      <c r="AK44" s="101"/>
      <c r="AL44" s="101"/>
      <c r="AM44" s="101"/>
      <c r="AN44" s="62"/>
      <c r="AO44" s="62"/>
      <c r="AP44" s="62"/>
      <c r="AQ44" s="62"/>
      <c r="AR44" s="62"/>
      <c r="AS44" s="62"/>
      <c r="AT44" s="62"/>
      <c r="AU44" s="62"/>
      <c r="AV44" s="62"/>
      <c r="AW44" s="62"/>
      <c r="AX44" s="62"/>
      <c r="AY44" s="62"/>
      <c r="AZ44" s="62"/>
      <c r="BA44" s="62"/>
      <c r="BB44" s="62"/>
      <c r="BC44" s="62"/>
      <c r="BD44" s="62"/>
      <c r="BE44" s="62"/>
      <c r="BF44" s="62"/>
      <c r="BG44" s="62"/>
      <c r="BH44" s="62"/>
      <c r="BI44" s="62"/>
      <c r="BJ44" s="62"/>
    </row>
    <row r="45" spans="1:62" s="1" customFormat="1" ht="24" customHeight="1" thickBot="1">
      <c r="A45" s="415" t="s">
        <v>486</v>
      </c>
      <c r="B45" s="734" t="s">
        <v>462</v>
      </c>
      <c r="C45" s="619" t="s">
        <v>85</v>
      </c>
      <c r="D45" s="750"/>
      <c r="E45" s="750"/>
      <c r="F45" s="750"/>
      <c r="G45" s="750"/>
      <c r="H45" s="750"/>
      <c r="I45" s="750"/>
      <c r="J45" s="750"/>
      <c r="K45" s="750"/>
      <c r="L45" s="750"/>
      <c r="M45" s="750"/>
      <c r="N45" s="620"/>
      <c r="O45" s="730" t="s">
        <v>87</v>
      </c>
      <c r="P45" s="731"/>
      <c r="Q45" s="731"/>
      <c r="R45" s="731"/>
      <c r="S45" s="731"/>
      <c r="T45" s="731"/>
      <c r="U45" s="731"/>
      <c r="V45" s="731"/>
      <c r="W45" s="731"/>
      <c r="X45" s="731"/>
      <c r="Y45" s="731"/>
      <c r="Z45" s="731"/>
      <c r="AA45" s="731"/>
      <c r="AB45" s="731"/>
      <c r="AC45" s="731"/>
      <c r="AD45" s="731"/>
      <c r="AE45" s="731"/>
      <c r="AF45" s="732"/>
      <c r="AG45" s="62"/>
      <c r="AH45" s="62"/>
      <c r="AI45" s="62"/>
      <c r="AJ45" s="62"/>
      <c r="AK45" s="62"/>
      <c r="AL45" s="62"/>
      <c r="AM45" s="62"/>
      <c r="AN45" s="62"/>
      <c r="AO45" s="62"/>
      <c r="AP45" s="62"/>
      <c r="AQ45" s="62"/>
      <c r="AR45" s="62"/>
      <c r="AS45" s="62"/>
      <c r="AT45" s="62"/>
      <c r="AU45" s="62"/>
      <c r="AV45" s="62"/>
      <c r="AW45" s="62"/>
      <c r="AX45" s="62"/>
      <c r="AY45" s="62"/>
      <c r="AZ45" s="62"/>
      <c r="BA45" s="62"/>
      <c r="BB45" s="62"/>
      <c r="BC45" s="62"/>
      <c r="BD45" s="62"/>
      <c r="BE45" s="62"/>
      <c r="BF45" s="62"/>
      <c r="BG45" s="62"/>
      <c r="BH45" s="62"/>
      <c r="BI45" s="62"/>
      <c r="BJ45" s="62"/>
    </row>
    <row r="46" spans="1:62" s="1" customFormat="1" ht="24" customHeight="1" thickBot="1">
      <c r="A46" s="733"/>
      <c r="B46" s="735"/>
      <c r="C46" s="619" t="s">
        <v>231</v>
      </c>
      <c r="D46" s="620"/>
      <c r="E46" s="619" t="s">
        <v>232</v>
      </c>
      <c r="F46" s="620"/>
      <c r="G46" s="619" t="s">
        <v>233</v>
      </c>
      <c r="H46" s="620"/>
      <c r="I46" s="619" t="s">
        <v>234</v>
      </c>
      <c r="J46" s="620"/>
      <c r="K46" s="619" t="s">
        <v>432</v>
      </c>
      <c r="L46" s="620"/>
      <c r="M46" s="619" t="s">
        <v>236</v>
      </c>
      <c r="N46" s="620"/>
      <c r="O46" s="730" t="s">
        <v>231</v>
      </c>
      <c r="P46" s="731"/>
      <c r="Q46" s="732"/>
      <c r="R46" s="730" t="s">
        <v>232</v>
      </c>
      <c r="S46" s="731"/>
      <c r="T46" s="732"/>
      <c r="U46" s="730" t="s">
        <v>233</v>
      </c>
      <c r="V46" s="731"/>
      <c r="W46" s="732"/>
      <c r="X46" s="730" t="s">
        <v>234</v>
      </c>
      <c r="Y46" s="731"/>
      <c r="Z46" s="732"/>
      <c r="AA46" s="730" t="s">
        <v>432</v>
      </c>
      <c r="AB46" s="731"/>
      <c r="AC46" s="732"/>
      <c r="AD46" s="730" t="s">
        <v>236</v>
      </c>
      <c r="AE46" s="731"/>
      <c r="AF46" s="73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row>
    <row r="47" spans="1:62" s="1" customFormat="1" ht="29.25" customHeight="1" thickBot="1">
      <c r="A47" s="733"/>
      <c r="B47" s="736"/>
      <c r="C47" s="121" t="s">
        <v>463</v>
      </c>
      <c r="D47" s="104" t="s">
        <v>464</v>
      </c>
      <c r="E47" s="121" t="s">
        <v>463</v>
      </c>
      <c r="F47" s="104" t="s">
        <v>464</v>
      </c>
      <c r="G47" s="121" t="s">
        <v>463</v>
      </c>
      <c r="H47" s="104" t="s">
        <v>464</v>
      </c>
      <c r="I47" s="121" t="s">
        <v>463</v>
      </c>
      <c r="J47" s="104" t="s">
        <v>464</v>
      </c>
      <c r="K47" s="121" t="s">
        <v>463</v>
      </c>
      <c r="L47" s="104" t="s">
        <v>464</v>
      </c>
      <c r="M47" s="121" t="s">
        <v>463</v>
      </c>
      <c r="N47" s="104" t="s">
        <v>464</v>
      </c>
      <c r="O47" s="107" t="s">
        <v>463</v>
      </c>
      <c r="P47" s="107" t="s">
        <v>465</v>
      </c>
      <c r="Q47" s="107" t="s">
        <v>28</v>
      </c>
      <c r="R47" s="107" t="s">
        <v>463</v>
      </c>
      <c r="S47" s="107" t="s">
        <v>465</v>
      </c>
      <c r="T47" s="107" t="s">
        <v>28</v>
      </c>
      <c r="U47" s="107" t="s">
        <v>463</v>
      </c>
      <c r="V47" s="107" t="s">
        <v>465</v>
      </c>
      <c r="W47" s="107" t="s">
        <v>28</v>
      </c>
      <c r="X47" s="107" t="s">
        <v>463</v>
      </c>
      <c r="Y47" s="107" t="s">
        <v>465</v>
      </c>
      <c r="Z47" s="107" t="s">
        <v>28</v>
      </c>
      <c r="AA47" s="107" t="s">
        <v>463</v>
      </c>
      <c r="AB47" s="107" t="s">
        <v>465</v>
      </c>
      <c r="AC47" s="107" t="s">
        <v>28</v>
      </c>
      <c r="AD47" s="107" t="s">
        <v>463</v>
      </c>
      <c r="AE47" s="107" t="s">
        <v>465</v>
      </c>
      <c r="AF47" s="107" t="s">
        <v>28</v>
      </c>
      <c r="AG47" s="62"/>
      <c r="AH47" s="62"/>
      <c r="AI47" s="62"/>
      <c r="AJ47" s="62"/>
      <c r="AK47" s="62"/>
      <c r="AL47" s="62"/>
      <c r="AM47" s="62"/>
      <c r="AN47" s="62"/>
      <c r="AO47" s="62"/>
      <c r="AP47" s="62"/>
      <c r="AQ47" s="62"/>
      <c r="AR47" s="62"/>
      <c r="AS47" s="62"/>
      <c r="AT47" s="62"/>
      <c r="AU47" s="62"/>
      <c r="AV47" s="62"/>
      <c r="AW47" s="62"/>
      <c r="AX47" s="62"/>
      <c r="AY47" s="62"/>
      <c r="AZ47" s="62"/>
      <c r="BA47" s="62"/>
      <c r="BB47" s="62"/>
      <c r="BC47" s="62"/>
      <c r="BD47" s="62"/>
      <c r="BE47" s="62"/>
      <c r="BF47" s="62"/>
      <c r="BG47" s="62"/>
      <c r="BH47" s="62"/>
      <c r="BI47" s="62"/>
      <c r="BJ47" s="62"/>
    </row>
    <row r="48" spans="1:62" s="1" customFormat="1" ht="16.899999999999999">
      <c r="A48" s="733"/>
      <c r="B48" s="161" t="s">
        <v>466</v>
      </c>
      <c r="C48" s="57"/>
      <c r="D48" s="119"/>
      <c r="E48" s="57"/>
      <c r="F48" s="119"/>
      <c r="G48" s="57"/>
      <c r="H48" s="119"/>
      <c r="I48" s="57"/>
      <c r="J48" s="119"/>
      <c r="K48" s="57"/>
      <c r="L48" s="119"/>
      <c r="M48" s="57"/>
      <c r="N48" s="119"/>
      <c r="O48" s="57"/>
      <c r="P48" s="116"/>
      <c r="Q48" s="119"/>
      <c r="R48" s="57"/>
      <c r="S48" s="116"/>
      <c r="T48" s="119"/>
      <c r="U48" s="57"/>
      <c r="V48" s="116"/>
      <c r="W48" s="119"/>
      <c r="X48" s="57"/>
      <c r="Y48" s="116"/>
      <c r="Z48" s="119"/>
      <c r="AA48" s="57"/>
      <c r="AB48" s="116"/>
      <c r="AC48" s="119"/>
      <c r="AD48" s="57"/>
      <c r="AE48" s="152"/>
      <c r="AF48" s="119"/>
      <c r="AG48" s="62"/>
      <c r="AH48" s="62"/>
      <c r="AI48" s="62"/>
      <c r="AJ48" s="62"/>
      <c r="AK48" s="62"/>
      <c r="AL48" s="62"/>
      <c r="AM48" s="62"/>
      <c r="AN48" s="62"/>
      <c r="AO48" s="62"/>
      <c r="AP48" s="62"/>
      <c r="AQ48" s="62"/>
      <c r="AR48" s="62"/>
      <c r="AS48" s="62"/>
      <c r="AT48" s="62"/>
      <c r="AU48" s="62"/>
      <c r="AV48" s="62"/>
      <c r="AW48" s="62"/>
      <c r="AX48" s="62"/>
      <c r="AY48" s="62"/>
      <c r="AZ48" s="62"/>
      <c r="BA48" s="62"/>
      <c r="BB48" s="62"/>
      <c r="BC48" s="62"/>
      <c r="BD48" s="62"/>
      <c r="BE48" s="62"/>
      <c r="BF48" s="62"/>
      <c r="BG48" s="62"/>
      <c r="BH48" s="62"/>
      <c r="BI48" s="62"/>
      <c r="BJ48" s="62"/>
    </row>
    <row r="49" spans="1:62" s="1" customFormat="1" ht="16.899999999999999">
      <c r="A49" s="733"/>
      <c r="B49" s="162" t="s">
        <v>467</v>
      </c>
      <c r="C49" s="57"/>
      <c r="D49" s="119"/>
      <c r="E49" s="57"/>
      <c r="F49" s="119"/>
      <c r="G49" s="57"/>
      <c r="H49" s="119"/>
      <c r="I49" s="57"/>
      <c r="J49" s="119"/>
      <c r="K49" s="57"/>
      <c r="L49" s="119"/>
      <c r="M49" s="57"/>
      <c r="N49" s="119"/>
      <c r="O49" s="57"/>
      <c r="P49" s="116"/>
      <c r="Q49" s="119"/>
      <c r="R49" s="57"/>
      <c r="S49" s="116"/>
      <c r="T49" s="119"/>
      <c r="U49" s="57"/>
      <c r="V49" s="116"/>
      <c r="W49" s="119"/>
      <c r="X49" s="57"/>
      <c r="Y49" s="116"/>
      <c r="Z49" s="119"/>
      <c r="AA49" s="57"/>
      <c r="AB49" s="116"/>
      <c r="AC49" s="119"/>
      <c r="AD49" s="57"/>
      <c r="AE49" s="152"/>
      <c r="AF49" s="119"/>
      <c r="AG49" s="62"/>
      <c r="AH49" s="62"/>
      <c r="AI49" s="62"/>
      <c r="AJ49" s="62"/>
      <c r="AK49" s="62"/>
      <c r="AL49" s="62"/>
      <c r="AM49" s="62"/>
      <c r="AN49" s="62"/>
      <c r="AO49" s="62"/>
      <c r="AP49" s="62"/>
      <c r="AQ49" s="62"/>
      <c r="AR49" s="62"/>
      <c r="AS49" s="62"/>
      <c r="AT49" s="62"/>
      <c r="AU49" s="62"/>
      <c r="AV49" s="62"/>
      <c r="AW49" s="62"/>
      <c r="AX49" s="62"/>
      <c r="AY49" s="62"/>
      <c r="AZ49" s="62"/>
      <c r="BA49" s="62"/>
      <c r="BB49" s="62"/>
      <c r="BC49" s="62"/>
      <c r="BD49" s="62"/>
      <c r="BE49" s="62"/>
      <c r="BF49" s="62"/>
      <c r="BG49" s="62"/>
      <c r="BH49" s="62"/>
      <c r="BI49" s="62"/>
      <c r="BJ49" s="62"/>
    </row>
    <row r="50" spans="1:62" s="1" customFormat="1" ht="16.899999999999999">
      <c r="A50" s="733"/>
      <c r="B50" s="162" t="s">
        <v>468</v>
      </c>
      <c r="C50" s="57"/>
      <c r="D50" s="119"/>
      <c r="E50" s="57"/>
      <c r="F50" s="119"/>
      <c r="G50" s="57"/>
      <c r="H50" s="119"/>
      <c r="I50" s="57"/>
      <c r="J50" s="119"/>
      <c r="K50" s="57"/>
      <c r="L50" s="119"/>
      <c r="M50" s="57"/>
      <c r="N50" s="119"/>
      <c r="O50" s="57"/>
      <c r="P50" s="116"/>
      <c r="Q50" s="119"/>
      <c r="R50" s="57"/>
      <c r="S50" s="116"/>
      <c r="T50" s="119"/>
      <c r="U50" s="57"/>
      <c r="V50" s="116"/>
      <c r="W50" s="119"/>
      <c r="X50" s="57"/>
      <c r="Y50" s="116"/>
      <c r="Z50" s="119"/>
      <c r="AA50" s="57"/>
      <c r="AB50" s="116"/>
      <c r="AC50" s="119"/>
      <c r="AD50" s="57"/>
      <c r="AE50" s="152"/>
      <c r="AF50" s="119"/>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c r="BH50" s="62"/>
      <c r="BI50" s="62"/>
      <c r="BJ50" s="62"/>
    </row>
    <row r="51" spans="1:62" s="1" customFormat="1" ht="16.899999999999999">
      <c r="A51" s="733"/>
      <c r="B51" s="162" t="s">
        <v>469</v>
      </c>
      <c r="C51" s="57"/>
      <c r="D51" s="119"/>
      <c r="E51" s="57"/>
      <c r="F51" s="119"/>
      <c r="G51" s="57"/>
      <c r="H51" s="119"/>
      <c r="I51" s="57"/>
      <c r="J51" s="119"/>
      <c r="K51" s="57"/>
      <c r="L51" s="119"/>
      <c r="M51" s="57"/>
      <c r="N51" s="119"/>
      <c r="O51" s="57"/>
      <c r="P51" s="116"/>
      <c r="Q51" s="119"/>
      <c r="R51" s="57"/>
      <c r="S51" s="116"/>
      <c r="T51" s="119"/>
      <c r="U51" s="57"/>
      <c r="V51" s="116"/>
      <c r="W51" s="119"/>
      <c r="X51" s="57"/>
      <c r="Y51" s="116"/>
      <c r="Z51" s="119"/>
      <c r="AA51" s="57"/>
      <c r="AB51" s="116"/>
      <c r="AC51" s="119"/>
      <c r="AD51" s="57"/>
      <c r="AE51" s="152"/>
      <c r="AF51" s="119"/>
      <c r="AG51" s="62"/>
      <c r="AH51" s="62"/>
      <c r="AI51" s="62"/>
      <c r="AJ51" s="62"/>
      <c r="AK51" s="62"/>
      <c r="AL51" s="62"/>
      <c r="AM51" s="62"/>
      <c r="AN51" s="62"/>
      <c r="AO51" s="62"/>
      <c r="AP51" s="62"/>
      <c r="AQ51" s="62"/>
      <c r="AR51" s="62"/>
      <c r="AS51" s="62"/>
      <c r="AT51" s="62"/>
      <c r="AU51" s="62"/>
      <c r="AV51" s="62"/>
      <c r="AW51" s="62"/>
      <c r="AX51" s="62"/>
      <c r="AY51" s="62"/>
      <c r="AZ51" s="62"/>
      <c r="BA51" s="62"/>
      <c r="BB51" s="62"/>
      <c r="BC51" s="62"/>
      <c r="BD51" s="62"/>
      <c r="BE51" s="62"/>
      <c r="BF51" s="62"/>
      <c r="BG51" s="62"/>
      <c r="BH51" s="62"/>
      <c r="BI51" s="62"/>
      <c r="BJ51" s="62"/>
    </row>
    <row r="52" spans="1:62" s="1" customFormat="1" ht="16.899999999999999">
      <c r="A52" s="733"/>
      <c r="B52" s="162" t="s">
        <v>470</v>
      </c>
      <c r="C52" s="57"/>
      <c r="D52" s="119"/>
      <c r="E52" s="57"/>
      <c r="F52" s="119"/>
      <c r="G52" s="57"/>
      <c r="H52" s="119"/>
      <c r="I52" s="57"/>
      <c r="J52" s="119"/>
      <c r="K52" s="57"/>
      <c r="L52" s="119"/>
      <c r="M52" s="57"/>
      <c r="N52" s="119"/>
      <c r="O52" s="57"/>
      <c r="P52" s="116"/>
      <c r="Q52" s="119"/>
      <c r="R52" s="57"/>
      <c r="S52" s="116"/>
      <c r="T52" s="119"/>
      <c r="U52" s="57"/>
      <c r="V52" s="116"/>
      <c r="W52" s="119"/>
      <c r="X52" s="57"/>
      <c r="Y52" s="116"/>
      <c r="Z52" s="119"/>
      <c r="AA52" s="57"/>
      <c r="AB52" s="116"/>
      <c r="AC52" s="119"/>
      <c r="AD52" s="57"/>
      <c r="AE52" s="152"/>
      <c r="AF52" s="119"/>
      <c r="AG52" s="62"/>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c r="BG52" s="62"/>
      <c r="BH52" s="62"/>
      <c r="BI52" s="62"/>
      <c r="BJ52" s="62"/>
    </row>
    <row r="53" spans="1:62" s="1" customFormat="1" ht="16.899999999999999">
      <c r="A53" s="733"/>
      <c r="B53" s="162" t="s">
        <v>471</v>
      </c>
      <c r="C53" s="57"/>
      <c r="D53" s="119"/>
      <c r="E53" s="57"/>
      <c r="F53" s="119"/>
      <c r="G53" s="57"/>
      <c r="H53" s="119"/>
      <c r="I53" s="57"/>
      <c r="J53" s="119"/>
      <c r="K53" s="57"/>
      <c r="L53" s="119"/>
      <c r="M53" s="57"/>
      <c r="N53" s="119"/>
      <c r="O53" s="57"/>
      <c r="P53" s="116"/>
      <c r="Q53" s="119"/>
      <c r="R53" s="57"/>
      <c r="S53" s="116"/>
      <c r="T53" s="119"/>
      <c r="U53" s="57"/>
      <c r="V53" s="116"/>
      <c r="W53" s="119"/>
      <c r="X53" s="57"/>
      <c r="Y53" s="116"/>
      <c r="Z53" s="119"/>
      <c r="AA53" s="57"/>
      <c r="AB53" s="116"/>
      <c r="AC53" s="119"/>
      <c r="AD53" s="57"/>
      <c r="AE53" s="152"/>
      <c r="AF53" s="119"/>
      <c r="AG53" s="62"/>
      <c r="AH53" s="62"/>
      <c r="AI53" s="62"/>
      <c r="AJ53" s="62"/>
      <c r="AK53" s="62"/>
      <c r="AL53" s="62"/>
      <c r="AM53" s="62"/>
      <c r="AN53" s="62"/>
      <c r="AO53" s="62"/>
      <c r="AP53" s="62"/>
      <c r="AQ53" s="62"/>
      <c r="AR53" s="62"/>
      <c r="AS53" s="62"/>
      <c r="AT53" s="62"/>
      <c r="AU53" s="62"/>
      <c r="AV53" s="62"/>
      <c r="AW53" s="62"/>
      <c r="AX53" s="62"/>
      <c r="AY53" s="62"/>
      <c r="AZ53" s="62"/>
      <c r="BA53" s="62"/>
      <c r="BB53" s="62"/>
      <c r="BC53" s="62"/>
      <c r="BD53" s="62"/>
      <c r="BE53" s="62"/>
      <c r="BF53" s="62"/>
      <c r="BG53" s="62"/>
      <c r="BH53" s="62"/>
      <c r="BI53" s="62"/>
      <c r="BJ53" s="62"/>
    </row>
    <row r="54" spans="1:62" s="1" customFormat="1" ht="16.899999999999999">
      <c r="A54" s="733"/>
      <c r="B54" s="162" t="s">
        <v>472</v>
      </c>
      <c r="C54" s="57"/>
      <c r="D54" s="119"/>
      <c r="E54" s="57"/>
      <c r="F54" s="119"/>
      <c r="G54" s="57"/>
      <c r="H54" s="119"/>
      <c r="I54" s="57"/>
      <c r="J54" s="119"/>
      <c r="K54" s="57"/>
      <c r="L54" s="119"/>
      <c r="M54" s="57"/>
      <c r="N54" s="119"/>
      <c r="O54" s="57"/>
      <c r="P54" s="116"/>
      <c r="Q54" s="119"/>
      <c r="R54" s="57"/>
      <c r="S54" s="116"/>
      <c r="T54" s="119"/>
      <c r="U54" s="57"/>
      <c r="V54" s="116"/>
      <c r="W54" s="119"/>
      <c r="X54" s="57"/>
      <c r="Y54" s="116"/>
      <c r="Z54" s="119"/>
      <c r="AA54" s="57"/>
      <c r="AB54" s="116"/>
      <c r="AC54" s="119"/>
      <c r="AD54" s="57"/>
      <c r="AE54" s="152"/>
      <c r="AF54" s="119"/>
      <c r="AG54" s="62"/>
      <c r="AH54" s="62"/>
      <c r="AI54" s="62"/>
      <c r="AJ54" s="62"/>
      <c r="AK54" s="62"/>
      <c r="AL54" s="62"/>
      <c r="AM54" s="62"/>
      <c r="AN54" s="62"/>
      <c r="AO54" s="62"/>
      <c r="AP54" s="62"/>
      <c r="AQ54" s="62"/>
      <c r="AR54" s="62"/>
      <c r="AS54" s="62"/>
      <c r="AT54" s="62"/>
      <c r="AU54" s="62"/>
      <c r="AV54" s="62"/>
      <c r="AW54" s="62"/>
      <c r="AX54" s="62"/>
      <c r="AY54" s="62"/>
      <c r="AZ54" s="62"/>
      <c r="BA54" s="62"/>
      <c r="BB54" s="62"/>
      <c r="BC54" s="62"/>
      <c r="BD54" s="62"/>
      <c r="BE54" s="62"/>
      <c r="BF54" s="62"/>
      <c r="BG54" s="62"/>
      <c r="BH54" s="62"/>
      <c r="BI54" s="62"/>
      <c r="BJ54" s="62"/>
    </row>
    <row r="55" spans="1:62" s="1" customFormat="1" ht="16.899999999999999">
      <c r="A55" s="733"/>
      <c r="B55" s="162" t="s">
        <v>473</v>
      </c>
      <c r="C55" s="57"/>
      <c r="D55" s="119"/>
      <c r="E55" s="57"/>
      <c r="F55" s="119"/>
      <c r="G55" s="57"/>
      <c r="H55" s="119"/>
      <c r="I55" s="57"/>
      <c r="J55" s="119"/>
      <c r="K55" s="57"/>
      <c r="L55" s="119"/>
      <c r="M55" s="57"/>
      <c r="N55" s="119"/>
      <c r="O55" s="57"/>
      <c r="P55" s="116"/>
      <c r="Q55" s="119"/>
      <c r="R55" s="57"/>
      <c r="S55" s="116"/>
      <c r="T55" s="119"/>
      <c r="U55" s="57"/>
      <c r="V55" s="116"/>
      <c r="W55" s="119"/>
      <c r="X55" s="57"/>
      <c r="Y55" s="116"/>
      <c r="Z55" s="119"/>
      <c r="AA55" s="57"/>
      <c r="AB55" s="116"/>
      <c r="AC55" s="119"/>
      <c r="AD55" s="57"/>
      <c r="AE55" s="152"/>
      <c r="AF55" s="119"/>
      <c r="AG55" s="62"/>
      <c r="AH55" s="62"/>
      <c r="AI55" s="62"/>
      <c r="AJ55" s="62"/>
      <c r="AK55" s="62"/>
      <c r="AL55" s="62"/>
      <c r="AM55" s="62"/>
      <c r="AN55" s="62"/>
      <c r="AO55" s="62"/>
      <c r="AP55" s="62"/>
      <c r="AQ55" s="62"/>
      <c r="AR55" s="62"/>
      <c r="AS55" s="62"/>
      <c r="AT55" s="62"/>
      <c r="AU55" s="62"/>
      <c r="AV55" s="62"/>
      <c r="AW55" s="62"/>
      <c r="AX55" s="62"/>
      <c r="AY55" s="62"/>
      <c r="AZ55" s="62"/>
      <c r="BA55" s="62"/>
      <c r="BB55" s="62"/>
      <c r="BC55" s="62"/>
      <c r="BD55" s="62"/>
      <c r="BE55" s="62"/>
      <c r="BF55" s="62"/>
      <c r="BG55" s="62"/>
      <c r="BH55" s="62"/>
      <c r="BI55" s="62"/>
      <c r="BJ55" s="62"/>
    </row>
    <row r="56" spans="1:62" s="1" customFormat="1" ht="16.899999999999999">
      <c r="A56" s="733"/>
      <c r="B56" s="162" t="s">
        <v>474</v>
      </c>
      <c r="C56" s="57"/>
      <c r="D56" s="119"/>
      <c r="E56" s="57"/>
      <c r="F56" s="119"/>
      <c r="G56" s="57"/>
      <c r="H56" s="119"/>
      <c r="I56" s="57"/>
      <c r="J56" s="119"/>
      <c r="K56" s="57"/>
      <c r="L56" s="119"/>
      <c r="M56" s="57"/>
      <c r="N56" s="119"/>
      <c r="O56" s="57"/>
      <c r="P56" s="116"/>
      <c r="Q56" s="119"/>
      <c r="R56" s="57"/>
      <c r="S56" s="116"/>
      <c r="T56" s="119"/>
      <c r="U56" s="57"/>
      <c r="V56" s="116"/>
      <c r="W56" s="119"/>
      <c r="X56" s="57"/>
      <c r="Y56" s="116"/>
      <c r="Z56" s="119"/>
      <c r="AA56" s="57"/>
      <c r="AB56" s="116"/>
      <c r="AC56" s="119"/>
      <c r="AD56" s="57"/>
      <c r="AE56" s="152"/>
      <c r="AF56" s="119"/>
      <c r="AG56" s="62"/>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c r="BF56" s="62"/>
      <c r="BG56" s="62"/>
      <c r="BH56" s="62"/>
      <c r="BI56" s="62"/>
      <c r="BJ56" s="62"/>
    </row>
    <row r="57" spans="1:62" s="1" customFormat="1" ht="16.899999999999999">
      <c r="A57" s="733"/>
      <c r="B57" s="162" t="s">
        <v>475</v>
      </c>
      <c r="C57" s="57"/>
      <c r="D57" s="119"/>
      <c r="E57" s="57"/>
      <c r="F57" s="119"/>
      <c r="G57" s="57"/>
      <c r="H57" s="119"/>
      <c r="I57" s="57"/>
      <c r="J57" s="119"/>
      <c r="K57" s="57"/>
      <c r="L57" s="119"/>
      <c r="M57" s="57"/>
      <c r="N57" s="119"/>
      <c r="O57" s="57"/>
      <c r="P57" s="116"/>
      <c r="Q57" s="119"/>
      <c r="R57" s="57"/>
      <c r="S57" s="116"/>
      <c r="T57" s="119"/>
      <c r="U57" s="57"/>
      <c r="V57" s="116"/>
      <c r="W57" s="119"/>
      <c r="X57" s="57"/>
      <c r="Y57" s="116"/>
      <c r="Z57" s="119"/>
      <c r="AA57" s="57"/>
      <c r="AB57" s="116"/>
      <c r="AC57" s="119"/>
      <c r="AD57" s="57"/>
      <c r="AE57" s="152"/>
      <c r="AF57" s="119"/>
      <c r="AG57" s="62"/>
      <c r="AH57" s="62"/>
      <c r="AI57" s="62"/>
      <c r="AJ57" s="62"/>
      <c r="AK57" s="62"/>
      <c r="AL57" s="62"/>
      <c r="AM57" s="62"/>
      <c r="AN57" s="62"/>
      <c r="AO57" s="62"/>
      <c r="AP57" s="62"/>
      <c r="AQ57" s="62"/>
      <c r="AR57" s="62"/>
      <c r="AS57" s="62"/>
      <c r="AT57" s="62"/>
      <c r="AU57" s="62"/>
      <c r="AV57" s="62"/>
      <c r="AW57" s="62"/>
      <c r="AX57" s="62"/>
      <c r="AY57" s="62"/>
      <c r="AZ57" s="62"/>
      <c r="BA57" s="62"/>
      <c r="BB57" s="62"/>
      <c r="BC57" s="62"/>
      <c r="BD57" s="62"/>
      <c r="BE57" s="62"/>
      <c r="BF57" s="62"/>
      <c r="BG57" s="62"/>
      <c r="BH57" s="62"/>
      <c r="BI57" s="62"/>
      <c r="BJ57" s="62"/>
    </row>
    <row r="58" spans="1:62" s="1" customFormat="1" ht="16.899999999999999">
      <c r="A58" s="733"/>
      <c r="B58" s="162" t="s">
        <v>476</v>
      </c>
      <c r="C58" s="57"/>
      <c r="D58" s="119"/>
      <c r="E58" s="57"/>
      <c r="F58" s="119"/>
      <c r="G58" s="57"/>
      <c r="H58" s="119"/>
      <c r="I58" s="57"/>
      <c r="J58" s="119"/>
      <c r="K58" s="57"/>
      <c r="L58" s="119"/>
      <c r="M58" s="57"/>
      <c r="N58" s="119"/>
      <c r="O58" s="57"/>
      <c r="P58" s="116"/>
      <c r="Q58" s="119"/>
      <c r="R58" s="57"/>
      <c r="S58" s="116"/>
      <c r="T58" s="119"/>
      <c r="U58" s="57"/>
      <c r="V58" s="116"/>
      <c r="W58" s="119"/>
      <c r="X58" s="57"/>
      <c r="Y58" s="116"/>
      <c r="Z58" s="119"/>
      <c r="AA58" s="57"/>
      <c r="AB58" s="116"/>
      <c r="AC58" s="119"/>
      <c r="AD58" s="57"/>
      <c r="AE58" s="152"/>
      <c r="AF58" s="119"/>
      <c r="AG58" s="62"/>
      <c r="AH58" s="62"/>
      <c r="AI58" s="62"/>
      <c r="AJ58" s="62"/>
      <c r="AK58" s="62"/>
      <c r="AL58" s="62"/>
      <c r="AM58" s="62"/>
      <c r="AN58" s="62"/>
      <c r="AO58" s="62"/>
      <c r="AP58" s="62"/>
      <c r="AQ58" s="62"/>
      <c r="AR58" s="62"/>
      <c r="AS58" s="62"/>
      <c r="AT58" s="62"/>
      <c r="AU58" s="62"/>
      <c r="AV58" s="62"/>
      <c r="AW58" s="62"/>
      <c r="AX58" s="62"/>
      <c r="AY58" s="62"/>
      <c r="AZ58" s="62"/>
      <c r="BA58" s="62"/>
      <c r="BB58" s="62"/>
      <c r="BC58" s="62"/>
      <c r="BD58" s="62"/>
      <c r="BE58" s="62"/>
      <c r="BF58" s="62"/>
      <c r="BG58" s="62"/>
      <c r="BH58" s="62"/>
      <c r="BI58" s="62"/>
      <c r="BJ58" s="62"/>
    </row>
    <row r="59" spans="1:62" s="1" customFormat="1" ht="16.899999999999999">
      <c r="A59" s="733"/>
      <c r="B59" s="162" t="s">
        <v>477</v>
      </c>
      <c r="C59" s="57"/>
      <c r="D59" s="119"/>
      <c r="E59" s="57"/>
      <c r="F59" s="119"/>
      <c r="G59" s="57"/>
      <c r="H59" s="119"/>
      <c r="I59" s="57"/>
      <c r="J59" s="119"/>
      <c r="K59" s="57"/>
      <c r="L59" s="119"/>
      <c r="M59" s="57"/>
      <c r="N59" s="119"/>
      <c r="O59" s="57"/>
      <c r="P59" s="116"/>
      <c r="Q59" s="119"/>
      <c r="R59" s="57"/>
      <c r="S59" s="116"/>
      <c r="T59" s="119"/>
      <c r="U59" s="57"/>
      <c r="V59" s="116"/>
      <c r="W59" s="119"/>
      <c r="X59" s="57"/>
      <c r="Y59" s="116"/>
      <c r="Z59" s="119"/>
      <c r="AA59" s="57"/>
      <c r="AB59" s="116"/>
      <c r="AC59" s="119"/>
      <c r="AD59" s="57"/>
      <c r="AE59" s="152"/>
      <c r="AF59" s="119"/>
      <c r="AG59" s="62"/>
      <c r="AH59" s="62"/>
      <c r="AI59" s="62"/>
      <c r="AJ59" s="62"/>
      <c r="AK59" s="62"/>
      <c r="AL59" s="62"/>
      <c r="AM59" s="62"/>
      <c r="AN59" s="62"/>
      <c r="AO59" s="62"/>
      <c r="AP59" s="62"/>
      <c r="AQ59" s="62"/>
      <c r="AR59" s="62"/>
      <c r="AS59" s="62"/>
      <c r="AT59" s="62"/>
      <c r="AU59" s="62"/>
      <c r="AV59" s="62"/>
      <c r="AW59" s="62"/>
      <c r="AX59" s="62"/>
      <c r="AY59" s="62"/>
      <c r="AZ59" s="62"/>
      <c r="BA59" s="62"/>
      <c r="BB59" s="62"/>
      <c r="BC59" s="62"/>
      <c r="BD59" s="62"/>
      <c r="BE59" s="62"/>
      <c r="BF59" s="62"/>
      <c r="BG59" s="62"/>
      <c r="BH59" s="62"/>
      <c r="BI59" s="62"/>
      <c r="BJ59" s="62"/>
    </row>
    <row r="60" spans="1:62" s="1" customFormat="1" ht="16.899999999999999">
      <c r="A60" s="733"/>
      <c r="B60" s="162" t="s">
        <v>478</v>
      </c>
      <c r="C60" s="57"/>
      <c r="D60" s="119"/>
      <c r="E60" s="57"/>
      <c r="F60" s="119"/>
      <c r="G60" s="57"/>
      <c r="H60" s="119"/>
      <c r="I60" s="57"/>
      <c r="J60" s="119"/>
      <c r="K60" s="57"/>
      <c r="L60" s="119"/>
      <c r="M60" s="57"/>
      <c r="N60" s="119"/>
      <c r="O60" s="57"/>
      <c r="P60" s="116"/>
      <c r="Q60" s="119"/>
      <c r="R60" s="57"/>
      <c r="S60" s="116"/>
      <c r="T60" s="119"/>
      <c r="U60" s="57"/>
      <c r="V60" s="116"/>
      <c r="W60" s="119"/>
      <c r="X60" s="57"/>
      <c r="Y60" s="116"/>
      <c r="Z60" s="119"/>
      <c r="AA60" s="57"/>
      <c r="AB60" s="116"/>
      <c r="AC60" s="119"/>
      <c r="AD60" s="57"/>
      <c r="AE60" s="152"/>
      <c r="AF60" s="119"/>
      <c r="AG60" s="62"/>
      <c r="AH60" s="62"/>
      <c r="AI60" s="62"/>
      <c r="AJ60" s="62"/>
      <c r="AK60" s="62"/>
      <c r="AL60" s="62"/>
      <c r="AM60" s="62"/>
      <c r="AN60" s="62"/>
      <c r="AO60" s="62"/>
      <c r="AP60" s="62"/>
      <c r="AQ60" s="62"/>
      <c r="AR60" s="62"/>
      <c r="AS60" s="62"/>
      <c r="AT60" s="62"/>
      <c r="AU60" s="62"/>
      <c r="AV60" s="62"/>
      <c r="AW60" s="62"/>
      <c r="AX60" s="62"/>
      <c r="AY60" s="62"/>
      <c r="AZ60" s="62"/>
      <c r="BA60" s="62"/>
      <c r="BB60" s="62"/>
      <c r="BC60" s="62"/>
      <c r="BD60" s="62"/>
      <c r="BE60" s="62"/>
      <c r="BF60" s="62"/>
      <c r="BG60" s="62"/>
      <c r="BH60" s="62"/>
      <c r="BI60" s="62"/>
      <c r="BJ60" s="62"/>
    </row>
    <row r="61" spans="1:62" s="1" customFormat="1" ht="16.899999999999999">
      <c r="A61" s="733"/>
      <c r="B61" s="162" t="s">
        <v>479</v>
      </c>
      <c r="C61" s="57"/>
      <c r="D61" s="119"/>
      <c r="E61" s="57"/>
      <c r="F61" s="119"/>
      <c r="G61" s="57"/>
      <c r="H61" s="119"/>
      <c r="I61" s="57"/>
      <c r="J61" s="119"/>
      <c r="K61" s="57"/>
      <c r="L61" s="119"/>
      <c r="M61" s="57"/>
      <c r="N61" s="119"/>
      <c r="O61" s="57"/>
      <c r="P61" s="116"/>
      <c r="Q61" s="119"/>
      <c r="R61" s="57"/>
      <c r="S61" s="116"/>
      <c r="T61" s="119"/>
      <c r="U61" s="57"/>
      <c r="V61" s="116"/>
      <c r="W61" s="119"/>
      <c r="X61" s="57"/>
      <c r="Y61" s="116"/>
      <c r="Z61" s="119"/>
      <c r="AA61" s="57"/>
      <c r="AB61" s="116"/>
      <c r="AC61" s="119"/>
      <c r="AD61" s="57"/>
      <c r="AE61" s="152"/>
      <c r="AF61" s="119"/>
      <c r="AG61" s="62"/>
      <c r="AH61" s="62"/>
      <c r="AI61" s="62"/>
      <c r="AJ61" s="62"/>
      <c r="AK61" s="62"/>
      <c r="AL61" s="62"/>
      <c r="AM61" s="62"/>
      <c r="AN61" s="62"/>
      <c r="AO61" s="62"/>
      <c r="AP61" s="62"/>
      <c r="AQ61" s="62"/>
      <c r="AR61" s="62"/>
      <c r="AS61" s="62"/>
      <c r="AT61" s="62"/>
      <c r="AU61" s="62"/>
      <c r="AV61" s="62"/>
      <c r="AW61" s="62"/>
      <c r="AX61" s="62"/>
      <c r="AY61" s="62"/>
      <c r="AZ61" s="62"/>
      <c r="BA61" s="62"/>
      <c r="BB61" s="62"/>
      <c r="BC61" s="62"/>
      <c r="BD61" s="62"/>
      <c r="BE61" s="62"/>
      <c r="BF61" s="62"/>
      <c r="BG61" s="62"/>
      <c r="BH61" s="62"/>
      <c r="BI61" s="62"/>
      <c r="BJ61" s="62"/>
    </row>
    <row r="62" spans="1:62" s="1" customFormat="1" ht="16.899999999999999">
      <c r="A62" s="733"/>
      <c r="B62" s="162" t="s">
        <v>480</v>
      </c>
      <c r="C62" s="57"/>
      <c r="D62" s="119"/>
      <c r="E62" s="57"/>
      <c r="F62" s="119"/>
      <c r="G62" s="57"/>
      <c r="H62" s="119"/>
      <c r="I62" s="57"/>
      <c r="J62" s="119"/>
      <c r="K62" s="57"/>
      <c r="L62" s="119"/>
      <c r="M62" s="57"/>
      <c r="N62" s="119"/>
      <c r="O62" s="57"/>
      <c r="P62" s="116"/>
      <c r="Q62" s="119"/>
      <c r="R62" s="57"/>
      <c r="S62" s="116"/>
      <c r="T62" s="119"/>
      <c r="U62" s="57"/>
      <c r="V62" s="116"/>
      <c r="W62" s="119"/>
      <c r="X62" s="57"/>
      <c r="Y62" s="116"/>
      <c r="Z62" s="119"/>
      <c r="AA62" s="57"/>
      <c r="AB62" s="116"/>
      <c r="AC62" s="119"/>
      <c r="AD62" s="57"/>
      <c r="AE62" s="152"/>
      <c r="AF62" s="119"/>
      <c r="AG62" s="62"/>
      <c r="AH62" s="62"/>
      <c r="AI62" s="62"/>
      <c r="AJ62" s="62"/>
      <c r="AK62" s="62"/>
      <c r="AL62" s="62"/>
      <c r="AM62" s="62"/>
      <c r="AN62" s="62"/>
      <c r="AO62" s="62"/>
      <c r="AP62" s="62"/>
      <c r="AQ62" s="62"/>
      <c r="AR62" s="62"/>
      <c r="AS62" s="62"/>
      <c r="AT62" s="62"/>
      <c r="AU62" s="62"/>
      <c r="AV62" s="62"/>
      <c r="AW62" s="62"/>
      <c r="AX62" s="62"/>
      <c r="AY62" s="62"/>
      <c r="AZ62" s="62"/>
      <c r="BA62" s="62"/>
      <c r="BB62" s="62"/>
      <c r="BC62" s="62"/>
      <c r="BD62" s="62"/>
      <c r="BE62" s="62"/>
      <c r="BF62" s="62"/>
      <c r="BG62" s="62"/>
      <c r="BH62" s="62"/>
      <c r="BI62" s="62"/>
      <c r="BJ62" s="62"/>
    </row>
    <row r="63" spans="1:62" s="1" customFormat="1" ht="16.899999999999999">
      <c r="A63" s="733"/>
      <c r="B63" s="162" t="s">
        <v>481</v>
      </c>
      <c r="C63" s="57"/>
      <c r="D63" s="119"/>
      <c r="E63" s="57"/>
      <c r="F63" s="119"/>
      <c r="G63" s="57"/>
      <c r="H63" s="119"/>
      <c r="I63" s="57"/>
      <c r="J63" s="119"/>
      <c r="K63" s="57"/>
      <c r="L63" s="119"/>
      <c r="M63" s="57"/>
      <c r="N63" s="119"/>
      <c r="O63" s="57"/>
      <c r="P63" s="116"/>
      <c r="Q63" s="119"/>
      <c r="R63" s="57"/>
      <c r="S63" s="116"/>
      <c r="T63" s="119"/>
      <c r="U63" s="57"/>
      <c r="V63" s="116"/>
      <c r="W63" s="119"/>
      <c r="X63" s="57"/>
      <c r="Y63" s="116"/>
      <c r="Z63" s="119"/>
      <c r="AA63" s="57"/>
      <c r="AB63" s="116"/>
      <c r="AC63" s="119"/>
      <c r="AD63" s="57"/>
      <c r="AE63" s="152"/>
      <c r="AF63" s="119"/>
      <c r="AG63" s="62"/>
      <c r="AH63" s="62"/>
      <c r="AI63" s="62"/>
      <c r="AJ63" s="62"/>
      <c r="AK63" s="62"/>
      <c r="AL63" s="62"/>
      <c r="AM63" s="62"/>
      <c r="AN63" s="62"/>
      <c r="AO63" s="62"/>
      <c r="AP63" s="62"/>
      <c r="AQ63" s="62"/>
      <c r="AR63" s="62"/>
      <c r="AS63" s="62"/>
      <c r="AT63" s="62"/>
      <c r="AU63" s="62"/>
      <c r="AV63" s="62"/>
      <c r="AW63" s="62"/>
      <c r="AX63" s="62"/>
      <c r="AY63" s="62"/>
      <c r="AZ63" s="62"/>
      <c r="BA63" s="62"/>
      <c r="BB63" s="62"/>
      <c r="BC63" s="62"/>
      <c r="BD63" s="62"/>
      <c r="BE63" s="62"/>
      <c r="BF63" s="62"/>
      <c r="BG63" s="62"/>
      <c r="BH63" s="62"/>
      <c r="BI63" s="62"/>
      <c r="BJ63" s="62"/>
    </row>
    <row r="64" spans="1:62" s="1" customFormat="1" ht="16.899999999999999">
      <c r="A64" s="733"/>
      <c r="B64" s="162" t="s">
        <v>482</v>
      </c>
      <c r="C64" s="57"/>
      <c r="D64" s="119"/>
      <c r="E64" s="57"/>
      <c r="F64" s="119"/>
      <c r="G64" s="57"/>
      <c r="H64" s="119"/>
      <c r="I64" s="57"/>
      <c r="J64" s="119"/>
      <c r="K64" s="57"/>
      <c r="L64" s="119"/>
      <c r="M64" s="57"/>
      <c r="N64" s="119"/>
      <c r="O64" s="57"/>
      <c r="P64" s="116"/>
      <c r="Q64" s="119"/>
      <c r="R64" s="57"/>
      <c r="S64" s="116"/>
      <c r="T64" s="119"/>
      <c r="U64" s="57"/>
      <c r="V64" s="116"/>
      <c r="W64" s="119"/>
      <c r="X64" s="57"/>
      <c r="Y64" s="116"/>
      <c r="Z64" s="119"/>
      <c r="AA64" s="57"/>
      <c r="AB64" s="116"/>
      <c r="AC64" s="119"/>
      <c r="AD64" s="57"/>
      <c r="AE64" s="152"/>
      <c r="AF64" s="119"/>
      <c r="AG64" s="62"/>
      <c r="AH64" s="62"/>
      <c r="AI64" s="62"/>
      <c r="AJ64" s="62"/>
      <c r="AK64" s="62"/>
      <c r="AL64" s="62"/>
      <c r="AM64" s="62"/>
      <c r="AN64" s="62"/>
      <c r="AO64" s="62"/>
      <c r="AP64" s="62"/>
      <c r="AQ64" s="62"/>
      <c r="AR64" s="62"/>
      <c r="AS64" s="62"/>
      <c r="AT64" s="62"/>
      <c r="AU64" s="62"/>
      <c r="AV64" s="62"/>
      <c r="AW64" s="62"/>
      <c r="AX64" s="62"/>
      <c r="AY64" s="62"/>
      <c r="AZ64" s="62"/>
      <c r="BA64" s="62"/>
      <c r="BB64" s="62"/>
      <c r="BC64" s="62"/>
      <c r="BD64" s="62"/>
      <c r="BE64" s="62"/>
      <c r="BF64" s="62"/>
      <c r="BG64" s="62"/>
      <c r="BH64" s="62"/>
      <c r="BI64" s="62"/>
      <c r="BJ64" s="62"/>
    </row>
    <row r="65" spans="1:62" s="1" customFormat="1" ht="16.899999999999999">
      <c r="A65" s="733"/>
      <c r="B65" s="162" t="s">
        <v>483</v>
      </c>
      <c r="C65" s="57"/>
      <c r="D65" s="119"/>
      <c r="E65" s="57"/>
      <c r="F65" s="119"/>
      <c r="G65" s="57"/>
      <c r="H65" s="119"/>
      <c r="I65" s="57"/>
      <c r="J65" s="119"/>
      <c r="K65" s="57"/>
      <c r="L65" s="119"/>
      <c r="M65" s="57"/>
      <c r="N65" s="119"/>
      <c r="O65" s="57"/>
      <c r="P65" s="116"/>
      <c r="Q65" s="119"/>
      <c r="R65" s="57"/>
      <c r="S65" s="116"/>
      <c r="T65" s="119"/>
      <c r="U65" s="57"/>
      <c r="V65" s="116"/>
      <c r="W65" s="119"/>
      <c r="X65" s="57"/>
      <c r="Y65" s="116"/>
      <c r="Z65" s="119"/>
      <c r="AA65" s="57"/>
      <c r="AB65" s="116"/>
      <c r="AC65" s="119"/>
      <c r="AD65" s="57"/>
      <c r="AE65" s="152"/>
      <c r="AF65" s="119"/>
      <c r="AG65" s="62"/>
      <c r="AH65" s="62"/>
      <c r="AI65" s="62"/>
      <c r="AJ65" s="62"/>
      <c r="AK65" s="62"/>
      <c r="AL65" s="62"/>
      <c r="AM65" s="62"/>
      <c r="AN65" s="62"/>
      <c r="AO65" s="62"/>
      <c r="AP65" s="62"/>
      <c r="AQ65" s="62"/>
      <c r="AR65" s="62"/>
      <c r="AS65" s="62"/>
      <c r="AT65" s="62"/>
      <c r="AU65" s="62"/>
      <c r="AV65" s="62"/>
      <c r="AW65" s="62"/>
      <c r="AX65" s="62"/>
      <c r="AY65" s="62"/>
      <c r="AZ65" s="62"/>
      <c r="BA65" s="62"/>
      <c r="BB65" s="62"/>
      <c r="BC65" s="62"/>
      <c r="BD65" s="62"/>
      <c r="BE65" s="62"/>
      <c r="BF65" s="62"/>
      <c r="BG65" s="62"/>
      <c r="BH65" s="62"/>
      <c r="BI65" s="62"/>
      <c r="BJ65" s="62"/>
    </row>
    <row r="66" spans="1:62" s="1" customFormat="1" ht="16.899999999999999">
      <c r="A66" s="733"/>
      <c r="B66" s="162" t="s">
        <v>484</v>
      </c>
      <c r="C66" s="57"/>
      <c r="D66" s="119"/>
      <c r="E66" s="57"/>
      <c r="F66" s="119"/>
      <c r="G66" s="57"/>
      <c r="H66" s="119"/>
      <c r="I66" s="57"/>
      <c r="J66" s="119"/>
      <c r="K66" s="57"/>
      <c r="L66" s="119"/>
      <c r="M66" s="57"/>
      <c r="N66" s="119"/>
      <c r="O66" s="57"/>
      <c r="P66" s="116"/>
      <c r="Q66" s="119"/>
      <c r="R66" s="57"/>
      <c r="S66" s="116"/>
      <c r="T66" s="119"/>
      <c r="U66" s="57"/>
      <c r="V66" s="116"/>
      <c r="W66" s="119"/>
      <c r="X66" s="57"/>
      <c r="Y66" s="116"/>
      <c r="Z66" s="119"/>
      <c r="AA66" s="57"/>
      <c r="AB66" s="116"/>
      <c r="AC66" s="119"/>
      <c r="AD66" s="57"/>
      <c r="AE66" s="152"/>
      <c r="AF66" s="119"/>
      <c r="AG66" s="62"/>
      <c r="AH66" s="62"/>
      <c r="AI66" s="62"/>
      <c r="AJ66" s="62"/>
      <c r="AK66" s="62"/>
      <c r="AL66" s="62"/>
      <c r="AM66" s="62"/>
      <c r="AN66" s="62"/>
      <c r="AO66" s="62"/>
      <c r="AP66" s="62"/>
      <c r="AQ66" s="62"/>
      <c r="AR66" s="62"/>
      <c r="AS66" s="62"/>
      <c r="AT66" s="62"/>
      <c r="AU66" s="62"/>
      <c r="AV66" s="62"/>
      <c r="AW66" s="62"/>
      <c r="AX66" s="62"/>
      <c r="AY66" s="62"/>
      <c r="AZ66" s="62"/>
      <c r="BA66" s="62"/>
      <c r="BB66" s="62"/>
      <c r="BC66" s="62"/>
      <c r="BD66" s="62"/>
      <c r="BE66" s="62"/>
      <c r="BF66" s="62"/>
      <c r="BG66" s="62"/>
      <c r="BH66" s="62"/>
      <c r="BI66" s="62"/>
      <c r="BJ66" s="62"/>
    </row>
    <row r="67" spans="1:62" s="1" customFormat="1" ht="16.899999999999999">
      <c r="A67" s="733"/>
      <c r="B67" s="163" t="s">
        <v>485</v>
      </c>
      <c r="C67" s="155"/>
      <c r="D67" s="157"/>
      <c r="E67" s="155"/>
      <c r="F67" s="157"/>
      <c r="G67" s="155"/>
      <c r="H67" s="157"/>
      <c r="I67" s="155"/>
      <c r="J67" s="157"/>
      <c r="K67" s="155"/>
      <c r="L67" s="157"/>
      <c r="M67" s="155"/>
      <c r="N67" s="157"/>
      <c r="O67" s="155"/>
      <c r="P67" s="156"/>
      <c r="Q67" s="157"/>
      <c r="R67" s="155"/>
      <c r="S67" s="156"/>
      <c r="T67" s="157"/>
      <c r="U67" s="155"/>
      <c r="V67" s="156"/>
      <c r="W67" s="157"/>
      <c r="X67" s="155"/>
      <c r="Y67" s="156"/>
      <c r="Z67" s="157"/>
      <c r="AA67" s="155"/>
      <c r="AB67" s="156"/>
      <c r="AC67" s="157"/>
      <c r="AD67" s="155"/>
      <c r="AE67" s="156"/>
      <c r="AF67" s="157"/>
      <c r="AG67" s="62"/>
      <c r="AH67" s="62"/>
      <c r="AI67" s="62"/>
      <c r="AJ67" s="62"/>
      <c r="AK67" s="62"/>
      <c r="AL67" s="62"/>
      <c r="AM67" s="62"/>
      <c r="AN67" s="62"/>
      <c r="AO67" s="62"/>
      <c r="AP67" s="62"/>
      <c r="AQ67" s="62"/>
      <c r="AR67" s="62"/>
      <c r="AS67" s="62"/>
      <c r="AT67" s="62"/>
      <c r="AU67" s="62"/>
      <c r="AV67" s="62"/>
      <c r="AW67" s="62"/>
      <c r="AX67" s="62"/>
      <c r="AY67" s="62"/>
      <c r="AZ67" s="62"/>
      <c r="BA67" s="62"/>
      <c r="BB67" s="62"/>
      <c r="BC67" s="62"/>
      <c r="BD67" s="62"/>
      <c r="BE67" s="62"/>
      <c r="BF67" s="62"/>
      <c r="BG67" s="62"/>
      <c r="BH67" s="62"/>
      <c r="BI67" s="62"/>
      <c r="BJ67" s="62"/>
    </row>
    <row r="68" spans="1:62" s="1" customFormat="1" ht="17.45" thickBot="1">
      <c r="A68" s="416"/>
      <c r="B68" s="153" t="s">
        <v>373</v>
      </c>
      <c r="C68" s="90"/>
      <c r="D68" s="158"/>
      <c r="E68" s="90"/>
      <c r="F68" s="158"/>
      <c r="G68" s="90"/>
      <c r="H68" s="158"/>
      <c r="I68" s="90"/>
      <c r="J68" s="158"/>
      <c r="K68" s="159"/>
      <c r="L68" s="160"/>
      <c r="M68" s="159"/>
      <c r="N68" s="160"/>
      <c r="O68" s="159"/>
      <c r="P68" s="91"/>
      <c r="Q68" s="158"/>
      <c r="R68" s="90"/>
      <c r="S68" s="91"/>
      <c r="T68" s="158"/>
      <c r="U68" s="90"/>
      <c r="V68" s="91"/>
      <c r="W68" s="158"/>
      <c r="X68" s="90"/>
      <c r="Y68" s="91"/>
      <c r="Z68" s="158"/>
      <c r="AA68" s="90"/>
      <c r="AB68" s="91"/>
      <c r="AC68" s="158"/>
      <c r="AD68" s="90"/>
      <c r="AE68" s="91"/>
      <c r="AF68" s="158"/>
      <c r="AG68" s="62"/>
      <c r="AH68" s="62"/>
      <c r="AI68" s="62"/>
      <c r="AJ68" s="62"/>
      <c r="AK68" s="62"/>
      <c r="AL68" s="62"/>
      <c r="AM68" s="62"/>
      <c r="AN68" s="62"/>
      <c r="AO68" s="62"/>
      <c r="AP68" s="62"/>
      <c r="AQ68" s="62"/>
      <c r="AR68" s="62"/>
      <c r="AS68" s="62"/>
      <c r="AT68" s="62"/>
      <c r="AU68" s="62"/>
      <c r="AV68" s="62"/>
      <c r="AW68" s="62"/>
      <c r="AX68" s="62"/>
      <c r="AY68" s="62"/>
      <c r="AZ68" s="62"/>
      <c r="BA68" s="62"/>
      <c r="BB68" s="62"/>
      <c r="BC68" s="62"/>
      <c r="BD68" s="62"/>
      <c r="BE68" s="62"/>
      <c r="BF68" s="62"/>
      <c r="BG68" s="62"/>
      <c r="BH68" s="62"/>
      <c r="BI68" s="62"/>
      <c r="BJ68" s="62"/>
    </row>
  </sheetData>
  <mergeCells count="54">
    <mergeCell ref="B8:Z11"/>
    <mergeCell ref="AA8:AA11"/>
    <mergeCell ref="AE8:AF8"/>
    <mergeCell ref="AE9:AF9"/>
    <mergeCell ref="AE10:AF10"/>
    <mergeCell ref="AE11:AF11"/>
    <mergeCell ref="O46:Q46"/>
    <mergeCell ref="C45:N45"/>
    <mergeCell ref="K14:L16"/>
    <mergeCell ref="C20:N20"/>
    <mergeCell ref="O20:AF20"/>
    <mergeCell ref="A18:AF18"/>
    <mergeCell ref="A19:B19"/>
    <mergeCell ref="C19:AF19"/>
    <mergeCell ref="I21:J21"/>
    <mergeCell ref="A20:A43"/>
    <mergeCell ref="B20:B22"/>
    <mergeCell ref="E21:F21"/>
    <mergeCell ref="C21:D21"/>
    <mergeCell ref="G21:H21"/>
    <mergeCell ref="X21:Z21"/>
    <mergeCell ref="AA21:AC21"/>
    <mergeCell ref="U21:W21"/>
    <mergeCell ref="A1:A4"/>
    <mergeCell ref="B1:AF4"/>
    <mergeCell ref="AC8:AD8"/>
    <mergeCell ref="AC9:AD9"/>
    <mergeCell ref="A8:A11"/>
    <mergeCell ref="AC10:AD10"/>
    <mergeCell ref="AC11:AD11"/>
    <mergeCell ref="M14:O14"/>
    <mergeCell ref="M15:O15"/>
    <mergeCell ref="M16:O16"/>
    <mergeCell ref="AD21:AF21"/>
    <mergeCell ref="K21:L21"/>
    <mergeCell ref="M21:N21"/>
    <mergeCell ref="O21:Q21"/>
    <mergeCell ref="AB8:AB11"/>
    <mergeCell ref="R21:T21"/>
    <mergeCell ref="A14:A16"/>
    <mergeCell ref="O45:AF45"/>
    <mergeCell ref="X46:Z46"/>
    <mergeCell ref="AA46:AC46"/>
    <mergeCell ref="AD46:AF46"/>
    <mergeCell ref="M46:N46"/>
    <mergeCell ref="K46:L46"/>
    <mergeCell ref="A45:A68"/>
    <mergeCell ref="B45:B47"/>
    <mergeCell ref="I46:J46"/>
    <mergeCell ref="G46:H46"/>
    <mergeCell ref="E46:F46"/>
    <mergeCell ref="C46:D46"/>
    <mergeCell ref="R46:T46"/>
    <mergeCell ref="U46:W46"/>
  </mergeCells>
  <phoneticPr fontId="31" type="noConversion"/>
  <pageMargins left="0.7" right="0.7" top="0.75" bottom="0.75" header="0.3" footer="0.3"/>
  <pageSetup paperSize="9" scale="11" orientation="landscape" r:id="rId1"/>
  <drawing r:id="rId2"/>
  <legacyDrawing r:id="rId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3782E8-C7DC-4DA4-96AD-D8E3D9789063}">
  <sheetPr>
    <tabColor rgb="FFFFC000"/>
    <pageSetUpPr fitToPage="1"/>
  </sheetPr>
  <dimension ref="A1:CF37"/>
  <sheetViews>
    <sheetView zoomScale="80" zoomScaleNormal="80" workbookViewId="0">
      <selection activeCell="I14" sqref="I14"/>
    </sheetView>
  </sheetViews>
  <sheetFormatPr defaultColWidth="11.42578125" defaultRowHeight="15" customHeight="1"/>
  <cols>
    <col min="1" max="1" width="17.7109375" customWidth="1"/>
    <col min="2" max="2" width="15.42578125" customWidth="1"/>
    <col min="3" max="3" width="25.42578125" customWidth="1"/>
    <col min="4" max="4" width="56.28515625" customWidth="1"/>
    <col min="5" max="5" width="28.28515625" customWidth="1"/>
    <col min="6" max="7" width="2.42578125" customWidth="1"/>
    <col min="13" max="13" width="13.42578125" bestFit="1" customWidth="1"/>
    <col min="14" max="14" width="12.7109375" style="350" bestFit="1" customWidth="1"/>
  </cols>
  <sheetData>
    <row r="1" spans="1:84" ht="22.5" customHeight="1" thickBot="1">
      <c r="A1" s="483"/>
      <c r="B1" s="767" t="s">
        <v>160</v>
      </c>
      <c r="C1" s="767"/>
      <c r="D1" s="767"/>
      <c r="E1" s="459" t="s">
        <v>161</v>
      </c>
      <c r="F1" s="460"/>
      <c r="G1" s="461"/>
    </row>
    <row r="2" spans="1:84" ht="22.5" customHeight="1" thickBot="1">
      <c r="A2" s="483"/>
      <c r="B2" s="768" t="s">
        <v>162</v>
      </c>
      <c r="C2" s="768"/>
      <c r="D2" s="768"/>
      <c r="E2" s="459" t="s">
        <v>163</v>
      </c>
      <c r="F2" s="460"/>
      <c r="G2" s="461"/>
    </row>
    <row r="3" spans="1:84" ht="31.5" customHeight="1" thickBot="1">
      <c r="A3" s="483"/>
      <c r="B3" s="646" t="s">
        <v>0</v>
      </c>
      <c r="C3" s="647"/>
      <c r="D3" s="648"/>
      <c r="E3" s="459" t="s">
        <v>164</v>
      </c>
      <c r="F3" s="460"/>
      <c r="G3" s="461"/>
    </row>
    <row r="4" spans="1:84" ht="22.5" customHeight="1" thickBot="1">
      <c r="A4" s="483"/>
      <c r="B4" s="649" t="s">
        <v>487</v>
      </c>
      <c r="C4" s="650"/>
      <c r="D4" s="651"/>
      <c r="E4" s="459" t="s">
        <v>488</v>
      </c>
      <c r="F4" s="460"/>
      <c r="G4" s="461"/>
    </row>
    <row r="5" spans="1:84" thickBot="1">
      <c r="A5" s="210"/>
      <c r="B5" s="210"/>
      <c r="C5" s="210"/>
      <c r="D5" s="210"/>
      <c r="E5" s="210"/>
      <c r="F5" s="211"/>
      <c r="G5" s="211"/>
      <c r="H5" s="211"/>
      <c r="I5" s="211"/>
      <c r="J5" s="211"/>
      <c r="K5" s="211"/>
    </row>
    <row r="6" spans="1:84" ht="27.75" customHeight="1">
      <c r="A6" s="772" t="s">
        <v>167</v>
      </c>
      <c r="B6" s="773"/>
      <c r="C6" s="774" t="s">
        <v>168</v>
      </c>
      <c r="D6" s="775"/>
      <c r="E6" s="776"/>
      <c r="F6" s="7"/>
      <c r="G6" s="7"/>
      <c r="H6" s="7"/>
      <c r="I6" s="7"/>
      <c r="J6" s="7"/>
      <c r="K6" s="7"/>
      <c r="L6" s="1"/>
      <c r="M6" s="151"/>
      <c r="N6" s="351"/>
      <c r="O6" s="1"/>
      <c r="P6" s="1"/>
      <c r="Q6" s="1"/>
      <c r="R6" s="1"/>
      <c r="S6" s="1"/>
      <c r="T6" s="1"/>
      <c r="U6" s="1"/>
      <c r="V6" s="1"/>
      <c r="W6" s="1"/>
      <c r="X6" s="1"/>
      <c r="Y6" s="1"/>
      <c r="Z6" s="1"/>
      <c r="AA6" s="1"/>
      <c r="AB6" s="1"/>
      <c r="AC6" s="1"/>
      <c r="AD6" s="1"/>
      <c r="AE6" s="1"/>
      <c r="AF6" s="1"/>
      <c r="AG6" s="1"/>
      <c r="AH6" s="1"/>
      <c r="AI6" s="1"/>
      <c r="AJ6" s="1"/>
      <c r="AK6" s="1"/>
      <c r="AL6" s="1"/>
      <c r="AM6" s="1"/>
      <c r="AN6" s="1"/>
      <c r="AO6" s="1"/>
      <c r="AP6" s="1"/>
      <c r="AQ6" s="1"/>
      <c r="AR6" s="1"/>
      <c r="AS6" s="1"/>
      <c r="AT6" s="1"/>
      <c r="AU6" s="1"/>
      <c r="AV6" s="1"/>
      <c r="AW6" s="1"/>
      <c r="AX6" s="1"/>
      <c r="AY6" s="1"/>
      <c r="AZ6" s="1"/>
      <c r="BA6" s="1"/>
      <c r="BB6" s="1"/>
      <c r="BC6" s="1"/>
      <c r="BD6" s="1"/>
      <c r="BE6" s="1"/>
      <c r="BF6" s="1"/>
      <c r="BG6" s="1"/>
      <c r="BH6" s="1"/>
      <c r="BI6" s="1"/>
      <c r="BJ6" s="1"/>
      <c r="BK6" s="1"/>
      <c r="BL6" s="1"/>
      <c r="BM6" s="1"/>
      <c r="BN6" s="1"/>
      <c r="BO6" s="1"/>
      <c r="BP6" s="1"/>
      <c r="BQ6" s="1"/>
      <c r="BR6" s="1"/>
      <c r="BS6" s="1"/>
      <c r="BT6" s="1"/>
      <c r="BU6" s="1"/>
      <c r="BV6" s="1"/>
      <c r="BW6" s="1"/>
      <c r="BX6" s="1"/>
      <c r="BY6" s="1"/>
      <c r="BZ6" s="1"/>
      <c r="CA6" s="1"/>
      <c r="CB6" s="1"/>
      <c r="CC6" s="1"/>
      <c r="CD6" s="1"/>
      <c r="CE6" s="1"/>
      <c r="CF6" s="1"/>
    </row>
    <row r="7" spans="1:84" ht="20.25" customHeight="1">
      <c r="A7" s="769" t="s">
        <v>489</v>
      </c>
      <c r="B7" s="671"/>
      <c r="C7" s="770"/>
      <c r="D7" s="770"/>
      <c r="E7" s="771"/>
      <c r="F7" s="211"/>
      <c r="G7" s="211"/>
      <c r="H7" s="211"/>
      <c r="I7" s="211"/>
      <c r="J7" s="211"/>
      <c r="K7" s="211"/>
    </row>
    <row r="8" spans="1:84" ht="45.75" customHeight="1">
      <c r="A8" s="322" t="s">
        <v>151</v>
      </c>
      <c r="B8" s="319" t="s">
        <v>153</v>
      </c>
      <c r="C8" s="295" t="s">
        <v>155</v>
      </c>
      <c r="D8" s="765" t="s">
        <v>157</v>
      </c>
      <c r="E8" s="766"/>
      <c r="F8" s="211"/>
    </row>
    <row r="9" spans="1:84" ht="41.45">
      <c r="A9" s="323">
        <v>46080</v>
      </c>
      <c r="B9" s="317">
        <v>46080</v>
      </c>
      <c r="C9" s="318" t="s">
        <v>490</v>
      </c>
      <c r="D9" s="777" t="s">
        <v>491</v>
      </c>
      <c r="E9" s="778"/>
      <c r="F9" s="211"/>
    </row>
    <row r="10" spans="1:84" ht="45.75" customHeight="1">
      <c r="A10" s="323">
        <v>46083</v>
      </c>
      <c r="B10" s="317">
        <v>46084</v>
      </c>
      <c r="C10" s="318" t="s">
        <v>492</v>
      </c>
      <c r="D10" s="777" t="s">
        <v>493</v>
      </c>
      <c r="E10" s="778"/>
      <c r="F10" s="211"/>
    </row>
    <row r="11" spans="1:84" ht="14.45">
      <c r="A11" s="324"/>
      <c r="B11" s="320"/>
      <c r="C11" s="321"/>
      <c r="D11" s="779"/>
      <c r="E11" s="780"/>
      <c r="F11" s="211"/>
    </row>
    <row r="12" spans="1:84" ht="14.45">
      <c r="A12" s="325"/>
      <c r="B12" s="267"/>
      <c r="C12" s="54"/>
      <c r="D12" s="781"/>
      <c r="E12" s="782"/>
      <c r="F12" s="211"/>
    </row>
    <row r="13" spans="1:84" ht="14.45">
      <c r="A13" s="326"/>
      <c r="B13" s="50"/>
      <c r="C13" s="54"/>
      <c r="D13" s="783"/>
      <c r="E13" s="782"/>
      <c r="F13" s="211"/>
    </row>
    <row r="14" spans="1:84" ht="14.45">
      <c r="A14" s="326"/>
      <c r="B14" s="50"/>
      <c r="C14" s="55"/>
      <c r="D14" s="783"/>
      <c r="E14" s="782"/>
      <c r="F14" s="211"/>
    </row>
    <row r="15" spans="1:84" ht="14.45">
      <c r="A15" s="326"/>
      <c r="B15" s="50"/>
      <c r="C15" s="55"/>
      <c r="D15" s="783"/>
      <c r="E15" s="782"/>
      <c r="F15" s="211"/>
    </row>
    <row r="16" spans="1:84" ht="14.45">
      <c r="A16" s="327"/>
      <c r="B16" s="50"/>
      <c r="C16" s="54"/>
      <c r="D16" s="783"/>
      <c r="E16" s="782"/>
      <c r="F16" s="211"/>
    </row>
    <row r="17" spans="1:6" ht="14.45">
      <c r="A17" s="328"/>
      <c r="B17" s="51"/>
      <c r="C17" s="56"/>
      <c r="D17" s="783"/>
      <c r="E17" s="782"/>
      <c r="F17" s="211"/>
    </row>
    <row r="18" spans="1:6" ht="14.45">
      <c r="A18" s="328"/>
      <c r="B18" s="51"/>
      <c r="C18" s="56"/>
      <c r="D18" s="783"/>
      <c r="E18" s="782"/>
      <c r="F18" s="211"/>
    </row>
    <row r="19" spans="1:6" ht="14.45">
      <c r="A19" s="329"/>
      <c r="B19" s="52"/>
      <c r="C19" s="53"/>
      <c r="D19" s="783"/>
      <c r="E19" s="782"/>
      <c r="F19" s="211"/>
    </row>
    <row r="20" spans="1:6" ht="14.45">
      <c r="A20" s="330"/>
      <c r="B20" s="53"/>
      <c r="C20" s="53"/>
      <c r="D20" s="783"/>
      <c r="E20" s="782"/>
      <c r="F20" s="211"/>
    </row>
    <row r="21" spans="1:6" ht="14.45">
      <c r="A21" s="330"/>
      <c r="B21" s="53"/>
      <c r="C21" s="53"/>
      <c r="D21" s="783"/>
      <c r="E21" s="782"/>
      <c r="F21" s="211"/>
    </row>
    <row r="22" spans="1:6" ht="14.45">
      <c r="A22" s="330"/>
      <c r="B22" s="53"/>
      <c r="C22" s="53"/>
      <c r="D22" s="783"/>
      <c r="E22" s="782"/>
      <c r="F22" s="211"/>
    </row>
    <row r="23" spans="1:6" ht="14.45">
      <c r="A23" s="330"/>
      <c r="B23" s="53"/>
      <c r="C23" s="53"/>
      <c r="D23" s="783"/>
      <c r="E23" s="782"/>
      <c r="F23" s="211"/>
    </row>
    <row r="24" spans="1:6" ht="14.45">
      <c r="A24" s="330"/>
      <c r="B24" s="53"/>
      <c r="C24" s="53"/>
      <c r="D24" s="783"/>
      <c r="E24" s="782"/>
      <c r="F24" s="211"/>
    </row>
    <row r="25" spans="1:6" ht="14.45">
      <c r="A25" s="330"/>
      <c r="B25" s="53"/>
      <c r="C25" s="53"/>
      <c r="D25" s="783"/>
      <c r="E25" s="782"/>
      <c r="F25" s="211"/>
    </row>
    <row r="26" spans="1:6" ht="14.45">
      <c r="A26" s="330"/>
      <c r="B26" s="53"/>
      <c r="C26" s="53"/>
      <c r="D26" s="783"/>
      <c r="E26" s="782"/>
      <c r="F26" s="211"/>
    </row>
    <row r="27" spans="1:6" ht="14.45">
      <c r="A27" s="330"/>
      <c r="B27" s="53"/>
      <c r="C27" s="53"/>
      <c r="D27" s="783"/>
      <c r="E27" s="782"/>
      <c r="F27" s="211"/>
    </row>
    <row r="28" spans="1:6" ht="14.45">
      <c r="A28" s="330"/>
      <c r="B28" s="53"/>
      <c r="C28" s="53"/>
      <c r="D28" s="783"/>
      <c r="E28" s="782"/>
      <c r="F28" s="211"/>
    </row>
    <row r="29" spans="1:6" ht="14.45">
      <c r="A29" s="330"/>
      <c r="B29" s="53"/>
      <c r="C29" s="53"/>
      <c r="D29" s="783"/>
      <c r="E29" s="782"/>
      <c r="F29" s="211"/>
    </row>
    <row r="30" spans="1:6" ht="14.45">
      <c r="A30" s="330"/>
      <c r="B30" s="53"/>
      <c r="C30" s="53"/>
      <c r="D30" s="783"/>
      <c r="E30" s="782"/>
      <c r="F30" s="211"/>
    </row>
    <row r="31" spans="1:6" ht="14.45">
      <c r="A31" s="330"/>
      <c r="B31" s="53"/>
      <c r="C31" s="53"/>
      <c r="D31" s="783"/>
      <c r="E31" s="782"/>
      <c r="F31" s="211"/>
    </row>
    <row r="32" spans="1:6" ht="14.45">
      <c r="A32" s="330"/>
      <c r="B32" s="53"/>
      <c r="C32" s="53"/>
      <c r="D32" s="783"/>
      <c r="E32" s="782"/>
      <c r="F32" s="211"/>
    </row>
    <row r="33" spans="1:6" ht="14.45">
      <c r="A33" s="330"/>
      <c r="B33" s="53"/>
      <c r="C33" s="53"/>
      <c r="D33" s="783"/>
      <c r="E33" s="782"/>
      <c r="F33" s="211"/>
    </row>
    <row r="34" spans="1:6" ht="14.45">
      <c r="A34" s="330"/>
      <c r="B34" s="53"/>
      <c r="C34" s="53"/>
      <c r="D34" s="783"/>
      <c r="E34" s="782"/>
      <c r="F34" s="211"/>
    </row>
    <row r="35" spans="1:6" ht="14.45">
      <c r="A35" s="330"/>
      <c r="B35" s="53"/>
      <c r="C35" s="53"/>
      <c r="D35" s="783"/>
      <c r="E35" s="782"/>
      <c r="F35" s="211"/>
    </row>
    <row r="36" spans="1:6" ht="14.45">
      <c r="A36" s="331"/>
      <c r="B36" s="332"/>
      <c r="C36" s="332"/>
      <c r="D36" s="784"/>
      <c r="E36" s="785"/>
      <c r="F36" s="211"/>
    </row>
    <row r="37" spans="1:6" ht="15" customHeight="1">
      <c r="A37" s="211"/>
      <c r="B37" s="211"/>
      <c r="C37" s="211"/>
      <c r="D37" s="211"/>
      <c r="E37" s="211"/>
    </row>
  </sheetData>
  <mergeCells count="41">
    <mergeCell ref="D24:E24"/>
    <mergeCell ref="D25:E25"/>
    <mergeCell ref="D26:E26"/>
    <mergeCell ref="D27:E27"/>
    <mergeCell ref="D28:E28"/>
    <mergeCell ref="D34:E34"/>
    <mergeCell ref="D35:E35"/>
    <mergeCell ref="D36:E36"/>
    <mergeCell ref="D29:E29"/>
    <mergeCell ref="D30:E30"/>
    <mergeCell ref="D31:E31"/>
    <mergeCell ref="D32:E32"/>
    <mergeCell ref="D33:E33"/>
    <mergeCell ref="D21:E21"/>
    <mergeCell ref="D22:E22"/>
    <mergeCell ref="D23:E23"/>
    <mergeCell ref="D14:E14"/>
    <mergeCell ref="D15:E15"/>
    <mergeCell ref="D16:E16"/>
    <mergeCell ref="D17:E17"/>
    <mergeCell ref="D18:E18"/>
    <mergeCell ref="D19:E19"/>
    <mergeCell ref="D20:E20"/>
    <mergeCell ref="D9:E9"/>
    <mergeCell ref="D10:E10"/>
    <mergeCell ref="D11:E11"/>
    <mergeCell ref="D12:E12"/>
    <mergeCell ref="D13:E13"/>
    <mergeCell ref="D8:E8"/>
    <mergeCell ref="A1:A4"/>
    <mergeCell ref="B1:D1"/>
    <mergeCell ref="B2:D2"/>
    <mergeCell ref="A7:E7"/>
    <mergeCell ref="B3:D3"/>
    <mergeCell ref="B4:D4"/>
    <mergeCell ref="A6:B6"/>
    <mergeCell ref="C6:E6"/>
    <mergeCell ref="E1:G1"/>
    <mergeCell ref="E2:G2"/>
    <mergeCell ref="E3:G3"/>
    <mergeCell ref="E4:G4"/>
  </mergeCells>
  <pageMargins left="0.7" right="0.7" top="0.75" bottom="0.75" header="0.3" footer="0.3"/>
  <pageSetup scale="10" orientation="portrait" horizontalDpi="0" verticalDpi="0"/>
  <drawing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EE65B1D9F812CE45931D09A2537FF48A" ma:contentTypeVersion="12" ma:contentTypeDescription="Crear nuevo documento." ma:contentTypeScope="" ma:versionID="9b12a68bafb0e0642d7a4dc224776257">
  <xsd:schema xmlns:xsd="http://www.w3.org/2001/XMLSchema" xmlns:xs="http://www.w3.org/2001/XMLSchema" xmlns:p="http://schemas.microsoft.com/office/2006/metadata/properties" xmlns:ns2="8a310132-39d2-45f9-a9e7-d4e20b014621" xmlns:ns3="e4214a98-8106-43c1-876b-0a623317a76f" targetNamespace="http://schemas.microsoft.com/office/2006/metadata/properties" ma:root="true" ma:fieldsID="c32ccb740cd1f7a07ecaeb6aec4a7a6d" ns2:_="" ns3:_="">
    <xsd:import namespace="8a310132-39d2-45f9-a9e7-d4e20b014621"/>
    <xsd:import namespace="e4214a98-8106-43c1-876b-0a623317a76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310132-39d2-45f9-a9e7-d4e20b01462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Etiquetas de imagen" ma:readOnly="false" ma:fieldId="{5cf76f15-5ced-4ddc-b409-7134ff3c332f}" ma:taxonomyMulti="true" ma:sspId="0502971d-3a7e-42d3-b9b5-ba916876657b"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4214a98-8106-43c1-876b-0a623317a76f"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26bc2be8-16b1-4121-90bf-3e2dd5a0fe15}" ma:internalName="TaxCatchAll" ma:showField="CatchAllData" ma:web="e4214a98-8106-43c1-876b-0a623317a76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e4214a98-8106-43c1-876b-0a623317a76f" xsi:nil="true"/>
    <lcf76f155ced4ddcb4097134ff3c332f xmlns="8a310132-39d2-45f9-a9e7-d4e20b014621">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76A214-0D5A-41E5-AAFF-B6C774903BF0}"/>
</file>

<file path=customXml/itemProps2.xml><?xml version="1.0" encoding="utf-8"?>
<ds:datastoreItem xmlns:ds="http://schemas.openxmlformats.org/officeDocument/2006/customXml" ds:itemID="{424D544D-E8DA-422F-9D4F-04A0A303E7CE}"/>
</file>

<file path=customXml/itemProps3.xml><?xml version="1.0" encoding="utf-8"?>
<ds:datastoreItem xmlns:ds="http://schemas.openxmlformats.org/officeDocument/2006/customXml" ds:itemID="{B8CB741A-7D85-4CE2-B139-98A37B65EAC8}"/>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Cecilia Guerrero Morales</dc:creator>
  <cp:keywords/>
  <dc:description/>
  <cp:lastModifiedBy>Nelly García Báez</cp:lastModifiedBy>
  <cp:revision/>
  <dcterms:created xsi:type="dcterms:W3CDTF">2016-04-29T15:11:54Z</dcterms:created>
  <dcterms:modified xsi:type="dcterms:W3CDTF">2026-07-23T14:06:22Z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0x010100EE65B1D9F812CE45931D09A2537FF48A</vt:lpwstr>
  </property>
  <property fmtid="{D5CDD505-2E9C-101B-9397-08002B2CF9AE}" pid="3" name="MediaServiceImageTags">
    <vt:lpwstr/>
  </property>
</Properties>
</file>