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ngarcia\Downloads\"/>
    </mc:Choice>
  </mc:AlternateContent>
  <xr:revisionPtr revIDLastSave="6" documentId="13_ncr:1_{A3DE6DCB-CFBB-43D3-9962-E6BB9A1BE243}" xr6:coauthVersionLast="47" xr6:coauthVersionMax="47" xr10:uidLastSave="{F0BF7E2B-08EC-407B-8EB4-E6BF93EEF04C}"/>
  <bookViews>
    <workbookView xWindow="-120" yWindow="-120" windowWidth="29040" windowHeight="15720" tabRatio="731" firstSheet="1" activeTab="1"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META_PDD!$A$1:$M$62</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6" i="50" l="1"/>
  <c r="N24" i="49"/>
  <c r="B34" i="49"/>
  <c r="N25" i="49"/>
  <c r="F23" i="47"/>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5" i="50"/>
  <c r="N24" i="50"/>
  <c r="I116" i="49"/>
  <c r="H116" i="49"/>
  <c r="G116" i="49"/>
  <c r="F116" i="49"/>
  <c r="E116" i="49"/>
  <c r="D116" i="49"/>
  <c r="B116" i="49"/>
  <c r="N29" i="49"/>
  <c r="N28" i="49"/>
  <c r="N27" i="49"/>
  <c r="O29" i="49" s="1"/>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<sst xmlns="http://schemas.openxmlformats.org/spreadsheetml/2006/main" count="2073" uniqueCount="527">
  <si>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</si>
  <si>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</si>
  <si>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</si>
  <si>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</si>
  <si>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</si>
  <si>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</si>
  <si>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</si>
  <si>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</si>
  <si>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</si>
  <si>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</si>
  <si>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</si>
  <si>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</si>
  <si>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</si>
  <si>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</si>
  <si>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</si>
  <si>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</si>
  <si>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</si>
  <si>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</si>
  <si>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</si>
  <si>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</si>
  <si>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</si>
  <si>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</si>
  <si>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</si>
  <si>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</si>
  <si>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</si>
  <si>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</si>
  <si>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</si>
  <si>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</si>
  <si>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</si>
  <si>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</si>
  <si>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</si>
  <si>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</si>
  <si>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</si>
  <si>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</si>
  <si>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</si>
  <si>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</si>
  <si>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</si>
  <si>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</si>
  <si>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</si>
  <si>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</si>
  <si>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</si>
  <si>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</si>
  <si>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</si>
  <si>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</si>
  <si>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</si>
  <si>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</si>
  <si>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</si>
  <si>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</si>
  <si>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</si>
  <si>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</si>
  <si>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</si>
  <si>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</si>
  <si>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</si>
  <si>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</si>
  <si>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</si>
  <si>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</si>
  <si>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</si>
  <si>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</si>
  <si>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</si>
  <si>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</si>
  <si>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</si>
  <si>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</si>
  <si>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</si>
  <si>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</si>
  <si>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</si>
  <si>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</si>
  <si>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</si>
  <si>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</si>
  <si>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</si>
  <si>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</si>
  <si>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</si>
  <si>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</si>
  <si>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</si>
  <si>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</si>
  <si>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</si>
  <si>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</si>
  <si>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</si>
  <si>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</si>
  <si>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</si>
  <si>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</si>
  <si>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</si>
  <si>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</si>
  <si>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</si>
  <si>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</si>
  <si>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</si>
  <si>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</si>
  <si>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</si>
  <si>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</si>
  <si>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</si>
  <si>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</si>
  <si>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</si>
  <si>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</si>
  <si>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</si>
  <si>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</si>
  <si>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</si>
  <si>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</si>
  <si>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</si>
  <si>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</si>
  <si>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</si>
  <si>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</si>
  <si>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</si>
  <si>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</si>
  <si>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</si>
  <si>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</si>
  <si>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</si>
  <si>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</si>
  <si>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</si>
  <si>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</si>
  <si>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</si>
  <si>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</si>
  <si>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</si>
  <si>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</si>
  <si>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</si>
  <si>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</si>
  <si>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</si>
  <si>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</si>
  <si>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</si>
  <si>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</si>
  <si>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</si>
  <si>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</si>
  <si>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</si>
  <si>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</si>
  <si>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</si>
  <si>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</si>
  <si>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</si>
  <si>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</si>
  <si>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</si>
  <si>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</si>
  <si>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</si>
  <si>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</si>
  <si>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</si>
  <si>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</si>
  <si>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</si>
  <si>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</si>
  <si>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</si>
  <si>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</si>
  <si>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</si>
  <si>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</si>
  <si>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</si>
  <si>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</si>
  <si>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</si>
  <si>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</si>
  <si>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</si>
  <si>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</si>
  <si>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</si>
  <si>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</si>
  <si>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</si>
  <si>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</si>
  <si>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</si>
  <si>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</si>
  <si>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</si>
  <si>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</si>
  <si>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</si>
  <si>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</si>
  <si>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</si>
  <si>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</si>
  <si>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</si>
  <si>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</si>
  <si>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</si>
  <si>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</si>
  <si>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</si>
  <si>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</si>
  <si>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</si>
  <si>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</si>
  <si>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</si>
  <si>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</si>
  <si>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</si>
  <si>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</si>
  <si>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</si>
  <si>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</si>
  <si>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</si>
  <si>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</si>
  <si>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</si>
  <si>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</si>
  <si>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</si>
  <si>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</si>
  <si>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</si>
  <si>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</si>
  <si>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</si>
  <si>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</si>
  <si>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</si>
  <si>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</si>
  <si>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</si>
  <si>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</si>
  <si>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</si>
  <si>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</si>
  <si>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</si>
  <si>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</si>
  <si>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</si>
  <si>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</si>
  <si>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</si>
  <si>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</si>
  <si>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</si>
  <si>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</si>
  <si>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</si>
  <si>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</si>
  <si>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</si>
  <si>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</si>
  <si>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</si>
  <si>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</si>
  <si>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</si>
  <si>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</si>
  <si>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</si>
  <si>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</si>
  <si>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</si>
  <si>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</si>
  <si>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</si>
  <si>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</si>
  <si>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</si>
  <si>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</si>
  <si>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</si>
  <si>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</si>
  <si>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</si>
  <si>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</si>
  <si>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</si>
  <si>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</si>
  <si>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</si>
  <si>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</si>
  <si>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</si>
  <si>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</si>
  <si>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</si>
  <si>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</si>
  <si>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</si>
  <si>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</si>
  <si>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Durante septiembre, con base en los insumos construidos en julio por el equipo de cualificación, se avanzó en la actualización del Documento Orientador. Se ampliaron los marcos normativos con instrumentos internacionales y nacionales sobre derechos humanos de las mujeres, se actualizó el diagnóstico con consultas bibliográficas y aportes de la DGC, y se fortaleció el desarrollo conceptual incorporando los enfoques interseccional y territorial. Finalmente, se actualizó el procedimiento de la Estrategia para la Autonomía Económica de las Mujeres.</t>
  </si>
  <si>
    <t>Se avanzo en el análisis técnico y del contenido del documento orientador de la Estrategia para la Autonomía Económica de las Mujeres, y actualizaron los apartados  de la introducción y el capitulo de enfoques.
Se elaboraro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</si>
  <si>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El Documento Orientador, se ha fortalecido convirtiendose en un instrumento más sólido y actualizado que reconoce los derechos humanos de las mujeres, bajo un marco normativo internacional y nacional, incorpora un diagnóstico más completo  de su situación y adopta los enfoques interseccional y territorial, lo que permite beneficiar a las mujeres que participan de la Estrategia para la Autonomía Económica respondiendo de manera más ajustada a la realidad y necesidades diversas de las mujeres en los distintos contextos del país.</t>
  </si>
  <si>
    <t>OCTUBRE</t>
  </si>
  <si>
    <t>A octubre el cumplimiento de la actividad  va en un 0,48 sobre el  (1) programado para la vigencia 2025, aclarando que para el mes de octubre no se programaaron actividades. 
Se avanzo en el análisis técnico y del contenido del documento orientador de la Estrategia para la Autonomía Económica de las Mujeres, y actualizaron los apartados  de la introducción y el capitulo de enfoques.
Se elaboro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</si>
  <si>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 xml:space="preserve">NOVIEMBRE </t>
  </si>
  <si>
    <t>Durante el mes de noviembre se culminó la actualización del documento orientador de la Estrategia para la Autonomía Económica. Como parte de este proceso, se incorporó el apartado de implementación y alcance de la Estrategia, detallando cada uno de sus momentos y articulándolos con los lineamientos definidos en el documento metodológico de la Ruta de la Estrategia.
Asimismo, se revisaron y ajustaron los indicadores de resultado y de calidad, asegurando su pertinencia técnica y su coherencia con los objetivos estratégicos establecidos.</t>
  </si>
  <si>
    <t>En Noviembre se avanza en el cumplimiento de la actividad  en un 0,52 sobre el  (1) programado, cumpliento la meta prevista para la vigencia 2025, culminando con el proceso de actualización del documento orientador de la Estrategia para la Autonomía Económica, consolidando los avances desarrollados a lo largo del año.
A octubre el cumplimiento de la actividad  va en un 0,48 sobre el  (1) programado para la vigencia 2025, aclarando que para el mes de octubre no se programaaron actividades.  
Se avanzo en el análisis técnico y del contenido del documento orientador de la Estrategia para la Autonomía Económica de las Mujeres, y actualizaron los apartados  de la introducción y el capitulo de enfoques.
Se elaboro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</si>
  <si>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La actualización del documento orientador de la Estrategia para la Autonomía Económica permitió fortalecer su contenido y brindar mayor claridad y organización a los procesos de acompañamiento dirigidos a las mujeres. La incorporación del apartado sobre implementación y alcance, junto con la revisión de los indicadores, aporta una orientación más precisa y coherente al documento. Esto facilita que las acciones desarrolladas se enfoquen de manera más efectiva en promover el empoderamiento de las mujeres y en generar mejores condiciones para avanzar hacia su autonomía económica.</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</si>
  <si>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</si>
  <si>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</si>
  <si>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</si>
  <si>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</si>
  <si>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</si>
  <si>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</si>
  <si>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</si>
  <si>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</si>
  <si>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</si>
  <si>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</si>
  <si>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</si>
  <si>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</si>
  <si>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</si>
  <si>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</si>
  <si>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</si>
  <si>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</si>
  <si>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</si>
  <si>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</si>
  <si>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</si>
  <si>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0%%</t>
  </si>
  <si>
    <t>A corte agosto de 2025, se realizó la segunda actualización de los contenidos socioemocionales y de derechos humanos que integran el documento metodológico de la ruta de cualificación. Esta actualización se fundamentó en la experiencia adquirida durante la implementación, adecuando los contenidos a las necesidades del territorio y de las mujeres.
Asimismo, se incorporaron como insumo los resultados del instrumento de valoración, que recogió la apreciación de las mujeres participantes frente a los contenidos, señalando los aspectos que requerían revisión y ajuste. En este marco, se actualizaron los contenidos, revisando las herramientas metodológicas, priorizando aquellas que demostraron mayor impacto.                                                                                                   Por otro lado, atendiendo a las solicitudes de las mujeres, se elaboraron dos nuevos contenidos: uno de derechos humanos, enfocado en el trabajo de cuidado, y otro socioemocional, orientado al proyecto de vida, de los cuales se desarrolló una primera versión.
Finalmente, se diseñaron infografías con la información general de los contenidos, con el propósito de ser compartidas con las mujeres participantes de la Estrategia, como recurso pedagógico de apoyo en su proceso de cualificación.</t>
  </si>
  <si>
    <t>1, Documento contenidos actualizados
2, Documento contenidos nuevos
3, Presentaciones  e Infografías
https://secretariadistritald.sharepoint.com/:f:/s/ContratacinSPI-2022/Ekcpvvn2mClAkLSOjOMUeSQBz6vHsOwcdHaeDQ4RAhCYcA?e=AYQGgC</t>
  </si>
  <si>
    <t xml:space="preserve">Durante el mes de septiembre, se tomaron los insumos que se construyeron durante el mes de julio por parte del equipo de cualificación, los cuáles contribuyeron al avance en la actualización del Documento Orientador. 
En este sentido, se incluyeron instrumentos internacionales y nacionales, ampliando de esta manera el marco normativo en relación con los derechos humanos de las mujeres. De igual forma, se actualizó el diagnóstico, el cual tuvo como insumos las consultas bibliográficas que hizo el equipo de cualificación, así como el documento entregado por la Dirección de Gestión del Conocimiento – DGC. De otro lado, se alimentó el desarrollo conceptual de los enfoques y se incluyeron dos nuevos, el enfoque interseccional y el enfoque territorial, los cuáles sitúan a la estrategia en la realidad y necesitades de las mujeres. Finalmente, se actualizó la información del último numeral correspondiente al procedimiento de la Estrategia para la Autonomía Económica de las Mujeres. </t>
  </si>
  <si>
    <t>Documentos orientador Estrategia para la Autonomia Economica de las Mujeres
https://secretariadistritald.sharepoint.com/:f:/s/ContratacinSPI-2022/Elz21d_Y2stNoX4DfRzQ8OgB98DPcJt8MfqSjb6BmVpmvw?e=VMOc9d</t>
  </si>
  <si>
    <t xml:space="preserve">Durante el periodo del presente reporte, el equipo de cualificación, culminó con la actualización del documento metodológico de la Ruta de Cualificación para la Autonomía Económica de las Mujeres,  aportando una estructura clara, coherente y articulada entre las fases, equipos y herramientas del proceso, permitiendo mejorar la gestión, el seguimiento y la evaluación de los avances de las mujeres participantes. 
Asimismo, promueve un enfoque diferencial e inclusivo, a través de la implementación de  los contenidos en derechos humanos, habilidades socioemocionales y gestión financiera y laboral. En conjunto, estos elementos contribuyen de manera significativa al logro del objetivo de la Estrategia, “Fortalecer a las mujeres, en sus diferencias y diversidades, que habitan Bogotá con herramientas que aporten a la consolidación de su autonomía económica.
Por otra parte, atendiendo al cumplimiento del producto de “Política Pública de la Población Negra, afrocolombiana y Palenquera En Bogotá D. C. 2024-2036” numeral 1.1.11 "Estrategia de emprendimiento y empleabilidad de la SDMujer actualizada con enfoque diferencial étnico Negro afrocolombiano dirigido a las mujeres negras, en concertación e implementación con las instancias de representación legal de las comunidades negras afrocolombianas de la ciudad de Bogotá" cuyo indicador y formula de cumplimiento es "Numero de contenidos desarrollados que integren el capítulo de enfoque diferencial étnico de la Estrategia en concertación e implementación con la instancia de representación legal de las comunidades negras afrocolombianas de la ciudad"; se llevó a cabo la actualización de dos contenidos desde un enfoque diferencial negro y afrocolombiano, el cual fue socializado y avalado por las referentas afro de la SDMujer. De esta manera se cuenta con dos contenidos nuevos, uno socioemocional (Autoreconocimiento) y otro de Derechos Humanos para las Mujeres (Autonomías).
</t>
  </si>
  <si>
    <t>1. Documento metodológico de la ruta de cualificación actualizado.
2. Fichas de los Contenidos Socioemocioal (Autoreconocimiento) y Derechos humanos (Autonomía)con enfoque diferencial negro y afrocolombiano. 
https://secretariadistritald.sharepoint.com/:f:/s/ContratacinSPI-2022/Eik5vJkNDFtAiDDXy8c0YvEBABjefOGEj3KGCNc_sGsU1w?e=c3uSj6</t>
  </si>
  <si>
    <t xml:space="preserve">Durante el mes de noviembre se culminó el proceso de actualización del documento orientador de la Estrategia para la Autonomía Económica, consolidando los avances desarrollados a lo largo del año.
En primera instancia, se incorporó el apartado de implementación y alcance de la Estrategia, haciendo una descripción detallada y secuencial de cada uno de sus momentos, y asegurando su articulación con los lineamientos definidos en el documento metodológico de la Ruta de la Estrategia. Este ajuste permitió robustecer la coherencia interna del modelo de intervención y fortalecer la claridad operativa para su implementación.
Adicionalmente, se llevó a cabo la revisión, validación y ajuste de los indicadores asociados a la Estrategia, actualizando tanto los indicadores de resultado como los de calidad. Este proceso permitió garantizar la pertinencia técnica, la precisión conceptual y la alineación de los instrumentos de seguimiento con los objetivos estratégicos, asegurando así un marco de evaluación más efectivo.
</t>
  </si>
  <si>
    <t>Soporte: Documento orientador de la Estrategia para la Autonomía Económica.
https://secretariadistritald.sharepoint.com/:f:/s/ContratacinSPI-2022/IgCNHvHzSJRBTaKO1c7s4t2PAdbYLlJkgFbDa8dynAIHrMA?e=YA5o4G</t>
  </si>
  <si>
    <t>Durante el mes de diciembre se consolidó el Informe de Gestión de la implementación de la ruta de cualificación, con corte a diciembre de 2025. Este documento reunió aportes cualitativos y cuantitativos de los equipos territoriales, de cualificación y de alianzas. Tanto las lideres como el equipo de apoyo transversal de la Estrategia integraron la información necesaria para evidenciar los logros alcanzados, el impacto de las acciones desarrolladas con las mujeres en toda su diversidad y las recomendaciones para el fortalecimiento del proceso.</t>
  </si>
  <si>
    <t>https://secretariadistritald.sharepoint.com/:f:/s/ContratacinSPI-2022/IgCrGqIdTmdSSry0WdLYoK_0Aa1BckF7R0bcWoX3ndGIERI?e=8mlo9N</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</si>
  <si>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</si>
  <si>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</si>
  <si>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</si>
  <si>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</si>
  <si>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</si>
  <si>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</si>
  <si>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</si>
  <si>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</si>
  <si>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</si>
  <si>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</si>
  <si>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</si>
  <si>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</si>
  <si>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</si>
  <si>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</si>
  <si>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</si>
  <si>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</si>
  <si>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</si>
  <si>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</si>
  <si>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</si>
  <si>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</si>
  <si>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</si>
  <si>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julio se garantizaron 522 espacios de cualificacion logrando 7430 asistencias de mujeres a escenarios presenciales y virtual</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</si>
  <si>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</si>
  <si>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r>
      <rPr>
        <sz val="13"/>
        <color rgb="FF000000"/>
        <rFont val="Arial"/>
        <family val="2"/>
      </rPr>
      <t xml:space="preserve">En agosto se logró cualificar a </t>
    </r>
    <r>
      <rPr>
        <b/>
        <sz val="13"/>
        <color rgb="FF000000"/>
        <rFont val="Arial"/>
        <family val="2"/>
      </rPr>
      <t>780</t>
    </r>
    <r>
      <rPr>
        <sz val="13"/>
        <color rgb="FF000000"/>
        <rFont val="Arial"/>
        <family val="2"/>
      </rPr>
      <t xml:space="preserve">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r>
  </si>
  <si>
    <r>
      <rPr>
        <b/>
        <sz val="13"/>
        <color rgb="FF000000"/>
        <rFont val="Arial"/>
        <family val="2"/>
      </rPr>
      <t>2193</t>
    </r>
    <r>
      <rPr>
        <sz val="13"/>
        <color rgb="FF000000"/>
        <rFont val="Arial"/>
        <family val="2"/>
      </rPr>
      <t xml:space="preserve"> mujeres fueron cualificadas en herramientas para la autonomía económica.
</t>
    </r>
    <r>
      <rPr>
        <b/>
        <sz val="13"/>
        <color rgb="FF000000"/>
        <rFont val="Arial"/>
        <family val="2"/>
      </rPr>
      <t>4667</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1768</t>
    </r>
    <r>
      <rPr>
        <sz val="13"/>
        <color rgb="FF000000"/>
        <rFont val="Arial"/>
        <family val="2"/>
      </rPr>
      <t xml:space="preserve"> registros de mujeres  en jornadas territoriales de difusión masiva.
</t>
    </r>
    <r>
      <rPr>
        <b/>
        <sz val="13"/>
        <color rgb="FF000000"/>
        <rFont val="Arial"/>
        <family val="2"/>
      </rPr>
      <t>655</t>
    </r>
    <r>
      <rPr>
        <sz val="13"/>
        <color rgb="FF000000"/>
        <rFont val="Arial"/>
        <family val="2"/>
      </rPr>
      <t xml:space="preserve"> espacios de cualificacion garantizados, logrando 9489 asistencias de mujeres a escenarios presenciales y virtual</t>
    </r>
  </si>
  <si>
    <t>Durante el mes de agosto, 780 mujeres fueron cualificadas en la ruta para el fortalecimiento de capacidades hacia la Autonomía Económica, lo que les ha permitido acceder a procesos de formación en derechos humanos, desarrollo socioemocional y herramientas prácticas para su empoderamiento. Gracias a la articulación con diferentes instituciones y aliados, las mujeres han contado con espacios de aprendizaje en sus territorios, oportunidades de formación flexible, apoyos de movilidad para facilitar su participación y la posibilidad de ampliar sus redes en escenarios comunitarios y educativos. Estos esfuerzos han fortalecido sus capacidades, ampliado sus oportunidades y favorecido su acceso a recursos para avanzar hacia la autonomía económica y el ejercicio pleno de sus derechos.</t>
  </si>
  <si>
    <r>
      <rPr>
        <sz val="13"/>
        <color rgb="FF000000"/>
        <rFont val="Arial"/>
        <family val="2"/>
      </rPr>
      <t xml:space="preserve">En septiembre se logró cualificar a </t>
    </r>
    <r>
      <rPr>
        <b/>
        <sz val="13"/>
        <color rgb="FF000000"/>
        <rFont val="Arial"/>
        <family val="2"/>
      </rPr>
      <t>401</t>
    </r>
    <r>
      <rPr>
        <sz val="13"/>
        <color rgb="FF000000"/>
        <rFont val="Arial"/>
        <family val="2"/>
      </rPr>
      <t xml:space="preserve">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r>
  </si>
  <si>
    <r>
      <rPr>
        <b/>
        <sz val="13"/>
        <color rgb="FF000000"/>
        <rFont val="Arial"/>
        <family val="2"/>
      </rPr>
      <t>2594</t>
    </r>
    <r>
      <rPr>
        <sz val="13"/>
        <color rgb="FF000000"/>
        <rFont val="Arial"/>
        <family val="2"/>
      </rPr>
      <t xml:space="preserve"> mujeres fueron cualificadas en herramientas para la autonomía económica.
</t>
    </r>
    <r>
      <rPr>
        <b/>
        <sz val="13"/>
        <color rgb="FF000000"/>
        <rFont val="Arial"/>
        <family val="2"/>
      </rPr>
      <t>5639</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1975</t>
    </r>
    <r>
      <rPr>
        <sz val="13"/>
        <color rgb="FF000000"/>
        <rFont val="Arial"/>
        <family val="2"/>
      </rPr>
      <t xml:space="preserve"> registros de mujeres  en jornadas territoriales de difusión masiva.
</t>
    </r>
    <r>
      <rPr>
        <b/>
        <sz val="13"/>
        <color rgb="FF000000"/>
        <rFont val="Arial"/>
        <family val="2"/>
      </rPr>
      <t>768</t>
    </r>
    <r>
      <rPr>
        <sz val="13"/>
        <color rgb="FF000000"/>
        <rFont val="Arial"/>
        <family val="2"/>
      </rPr>
      <t xml:space="preserve"> espacios de cualificacion garantizados, logrando </t>
    </r>
    <r>
      <rPr>
        <b/>
        <sz val="13"/>
        <color rgb="FF000000"/>
        <rFont val="Arial"/>
        <family val="2"/>
      </rPr>
      <t>11.175</t>
    </r>
    <r>
      <rPr>
        <sz val="13"/>
        <color rgb="FF000000"/>
        <rFont val="Arial"/>
        <family val="2"/>
      </rPr>
      <t xml:space="preserve"> asistencias de mujeres a escenarios presenciales y virtual</t>
    </r>
  </si>
  <si>
    <t>Se resaltan en este reporte los beneficios obtenidos por las mujeres a partir de su participación en la ruta de cualificación, fortaleciendo sus capacidades en derechos humanos y habilidades socioemocionales, el acceso a espacios de formación en herramientas para la autonomía económica en diversos entornos comunitarios y educativos, y la posibilidad de ampliar sus oportunidades de emprendimiento y empleo mediante ferias y procesos de cualificación. Además, se garantizó la participación de mujeres cuidadoras y colaboradoras de aliados institucionales, se facilitó la asistencia de las mujeres en diferentes espacios con apoyos de movilidad y se consolidó un proceso interinstitucional que les permitió acercarse a una mayor oferta de oportunidades, mejorando así sus condiciones para avanzar en la construcción de su autonomía económica.</t>
  </si>
  <si>
    <t>Para el mes de octubre se lograron cualificar 300 mujeres con la ruta para el fortalecimiento de capacidades para la Autonomía económica, a traves de la implementación de  acciones territoriales y alianzas con entidades como ICBF, SDIS, SENA, fundaciones y juntas de acción comunal, llevando los contenidos de Derechos Humanos y Socioemocional a diversos espacios comunitarios. Se fortaleció la articulación interinstitucional y la movilización local, se brindó apoyo de movilidad a mujeres priorizadas, y se promovieron escenarios de comercialización en alianza con el Centro Comercial Gran Estación y otros espacios locales. Además, se desarrollaron procesos especializados con Fundación Capital y se llevó la ruta a Casas Refugio, garantizando el acceso a formación y oportunidades para mujeres en diferentes contextos.</t>
  </si>
  <si>
    <t>Para dar cumplimiento a la meta, durante el periodo comprendido entre enero y octubre 2025, 2894 (de 2930 programadas) mujeres fueron cualificadas en herramientas para la autonomía económica.
6679 mujeres en su diferencias y diversidad fueron orientadas desde la gestion local en diferentes escenarios de impacto.
Se realizazon 2144 registros de mujeres  en jornadas territoriales de difusión masiva.
876 espacios de cualificacion garantizados, logrando 12.948 asistencias de mujeres a escenarios presenciales y virtual</t>
  </si>
  <si>
    <t>Los beneficios para las mujeres se reflejaron en el fortalecimiento de sus capacidades personales, sociales y productivas, lo que contribuyó a su autonomía económica y empoderamiento. A través de las acciones desarrolladas, las participantes accedieron a formación en derechos humanos, habilidades socioemocionales y herramientas para el emprendimiento. Además, se les brindó acompañamiento institucional, apoyo en movilidad y oportunidades de visibilización y comercialización de sus productos en espacios locales y comerciales. Estas acciones les permitieron ampliar sus redes de apoyo, mejorar sus medios de vida y acceder a nuevas oportunidades de crecimiento personal y económico.</t>
  </si>
  <si>
    <t>En noviembre se cualificaron 797 mujeres en la ruta de fortalecimiento de capacidades para la Autonomía Económica, superando la meta anual gracias a una amplia gestión territorial, articulación interinstitucional y diversificación de estrategias de formación y comercialización. Este logro fue posible mediante la implementación de módulos presenciales con aliados locales, la apertura de nuevos espacios comunitarios y educativos, el impulso a procesos de cualificación, el apoyo de movilidad para facilitar la participación, así como la realización de ferias y eventos masivos que fortalecieron el acceso a oportunidades, la visibilización de los emprendimientos y el desarrollo empresarial de las mujeres en distintos territorios y sectores.</t>
  </si>
  <si>
    <r>
      <rPr>
        <sz val="13"/>
        <color rgb="FF000000"/>
        <rFont val="Arial"/>
        <family val="2"/>
      </rPr>
      <t>Para dar cumplimiento a la meta, durante el periodo comprendido entre enero y noviembre 2025, 3691 (de 2930 programadas) mujeres fueron cualificadas en herramientas para la autonomía económica, superando la meta anual programada.
7.226 mujeres en su diferencias y diversidad fueron orientadas desde la gestion local en diferentes escenarios de impacto.
Se realizazon</t>
    </r>
    <r>
      <rPr>
        <sz val="13"/>
        <color rgb="FFFF0000"/>
        <rFont val="Arial"/>
        <family val="2"/>
      </rPr>
      <t xml:space="preserve"> </t>
    </r>
    <r>
      <rPr>
        <sz val="13"/>
        <color rgb="FF000000"/>
        <rFont val="Arial"/>
        <family val="2"/>
      </rPr>
      <t>2.224 registros de mujeres  en jornadas territoriales de difusión masiva.
933 espacios de cualificacion garantizados, logrando 13.810 asistencias de mujeres a escenarios presenciales y virtual</t>
    </r>
    <r>
      <rPr>
        <sz val="13"/>
        <color theme="1"/>
        <rFont val="Arial"/>
        <family val="2"/>
      </rPr>
      <t>.</t>
    </r>
  </si>
  <si>
    <t>Este proceso permitió a las mujeres fortalecer sus capacidades para la Autonomía Económica, acceder a oportunidades de formación y emprendimiento, ampliar sus redes de apoyo y visibilizar sus iniciativas productivas en diversos espacios comunitarios y comerciales. Además, el acompañamiento territorial, la articulación interinstitucional y el apoyo de movilidad facilitaron su participación activa, generando mejores condiciones para su desarrollo económico, su postulación laboral o el fortalecimiento de sus emprendimientos, contribuyendo así a su autonomía y bienestar.</t>
  </si>
  <si>
    <r>
      <t xml:space="preserve">Para el mes de diciembre se dio cumplimiento a la meta mensual  programada al lograr la cualificación de </t>
    </r>
    <r>
      <rPr>
        <b/>
        <sz val="13"/>
        <color theme="1"/>
        <rFont val="Arial"/>
        <family val="2"/>
      </rPr>
      <t>322</t>
    </r>
    <r>
      <rPr>
        <sz val="13"/>
        <color theme="1"/>
        <rFont val="Arial"/>
        <family val="2"/>
      </rPr>
      <t xml:space="preserve"> mujeres en el marco de la Estrategia para la Autonomía Económica, quienes, a través del proceso de acompañamiento en la ruta, reconocieron la autonomía económica como un derecho. Este resultado fue posible gracias a la implementación articulada de estrategias orientadas a la identificación y vinculación de actores clave de la sociedad civil; la gestión de espacios territoriales alternos a las Manzanas del Cuidado y las Casas de Igualdad de Oportunidades; el fortalecimiento de la movilización local y la articulación interinstitucional; asi mismo, se garantizó el acceso efectivo a la cualificación mediante apoyos de movilidad, la apertura de escenarios de comercialización, ferias y eventos territoriales, el fortalecimiento de emprendimientos a través de procesos especializados, la atención a mujeres víctimas de violencias en Casas Refugio y la participación en espacios de fortalecimiento empresarial, consolidando así el impacto integral de la ruta y asegurando el cumplimiento efectivo de la meta establecida para la vigencia.</t>
    </r>
  </si>
  <si>
    <t>Para dar cumplimiento a la meta, durante el periodo comprendido entre enero y diciembre 2025, 4013 (de 2930 programadas) mujeres fueron cualificadas en herramientas para la autonomía económica, superando la meta anual programada.
7.449 mujeres en su diferencias y diversidad fueron orientadas desde la gestion local en diferentes escenarios de impacto.
Se realizazon 2.295 registros de mujeres  en jornadas territoriales de difusión masiva.
946 espacios de cualificacion garantizados, logrando 14041 asistencias de mujeres a escenarios presenciales y virtual.</t>
  </si>
  <si>
    <t>Los beneficios para las mujeres se reflejan en el fortalecimiento de la compensión de la  autonomía económica como un derecho, gracias al acceso efectivo a procesos de cualificación, acompañamiento especializado para el acceso y presentación a ofertas laborales, fortalecimiento de sus emprendimientos, apoyos de movilidad y participación en ferias y espacios de comercialización. Además, estas acciones ampliaron sus oportunidades de vinculación con actores clave, promovieron su inclusión en redes locales y brindaron atención integral a mujeres víctimas de violencias, contribuyendo a su empoderamiento y a mejorar sus condiciones de vida.</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</si>
  <si>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</si>
  <si>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</si>
  <si>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</si>
  <si>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</si>
  <si>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</si>
  <si>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</si>
  <si>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</si>
  <si>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</si>
  <si>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</si>
  <si>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</si>
  <si>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</si>
  <si>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</si>
  <si>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</si>
  <si>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</si>
  <si>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</si>
  <si>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</si>
  <si>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</si>
  <si>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</si>
  <si>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</si>
  <si>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</si>
  <si>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</si>
  <si>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t xml:space="preserve">Para el mes de julio se lograron cualificar a </t>
    </r>
    <r>
      <rPr>
        <b/>
        <sz val="10.5"/>
        <color rgb="FF000000"/>
        <rFont val="Arial"/>
        <family val="2"/>
      </rPr>
      <t>404</t>
    </r>
    <r>
      <rPr>
        <sz val="10.5"/>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0.5"/>
        <color rgb="FF000000"/>
        <rFont val="Arial"/>
        <family val="2"/>
      </rPr>
      <t xml:space="preserve">99 </t>
    </r>
    <r>
      <rPr>
        <sz val="10.5"/>
        <color rgb="FF000000"/>
        <rFont val="Arial"/>
        <family val="2"/>
      </rPr>
      <t xml:space="preserve">espacios de cualificación logrando </t>
    </r>
    <r>
      <rPr>
        <b/>
        <sz val="10.5"/>
        <color rgb="FF000000"/>
        <rFont val="Arial"/>
        <family val="2"/>
      </rPr>
      <t xml:space="preserve">1820 </t>
    </r>
    <r>
      <rPr>
        <sz val="10.5"/>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0.5"/>
        <color rgb="FF000000"/>
        <rFont val="Arial"/>
        <family val="2"/>
      </rPr>
      <t>251</t>
    </r>
    <r>
      <rPr>
        <sz val="10.5"/>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</si>
  <si>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</si>
  <si>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</si>
  <si>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</si>
  <si>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r>
      <t xml:space="preserve">Para el mes de agosto se lograron cualificar a </t>
    </r>
    <r>
      <rPr>
        <b/>
        <sz val="10"/>
        <color rgb="FF000000"/>
        <rFont val="Arial"/>
        <family val="2"/>
      </rPr>
      <t>780</t>
    </r>
    <r>
      <rPr>
        <sz val="10"/>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Asi mismo,  se realizaron </t>
    </r>
    <r>
      <rPr>
        <b/>
        <sz val="10"/>
        <color rgb="FF000000"/>
        <rFont val="Arial"/>
        <family val="2"/>
      </rPr>
      <t>148</t>
    </r>
    <r>
      <rPr>
        <sz val="10"/>
        <color rgb="FF000000"/>
        <rFont val="Arial"/>
        <family val="2"/>
      </rPr>
      <t xml:space="preserve"> registros de mujeres en jornadas territoriales de difusión masiva y atención a las ciudadanas por medio de canales presenciales y virtuales. De esta manera se ha llevado la información del portafolio de oportunidades para la generación de ingresos a los diferentes espacios de relevancia para las mujeres.
Se garantizaron </t>
    </r>
    <r>
      <rPr>
        <b/>
        <sz val="10"/>
        <color rgb="FF000000"/>
        <rFont val="Arial"/>
        <family val="2"/>
      </rPr>
      <t xml:space="preserve">133 </t>
    </r>
    <r>
      <rPr>
        <sz val="10"/>
        <color rgb="FF000000"/>
        <rFont val="Arial"/>
        <family val="2"/>
      </rPr>
      <t xml:space="preserve">espacios de cualificación logrando </t>
    </r>
    <r>
      <rPr>
        <b/>
        <sz val="10"/>
        <color rgb="FF000000"/>
        <rFont val="Arial"/>
        <family val="2"/>
      </rPr>
      <t xml:space="preserve">2059 </t>
    </r>
    <r>
      <rPr>
        <sz val="10"/>
        <color rgb="FF000000"/>
        <rFont val="Arial"/>
        <family val="2"/>
      </rPr>
      <t>asistencias en espacios presenciales y virtuales, brindando diferentes mecanismos para realizar la cualificación en herramientas para la autonomía económica con las mujeres de Bogotá.</t>
    </r>
  </si>
  <si>
    <r>
      <t xml:space="preserve">En agosto se avanzó en la gestión local, logrando </t>
    </r>
    <r>
      <rPr>
        <b/>
        <sz val="11"/>
        <color rgb="FF000000"/>
        <rFont val="Arial"/>
        <family val="2"/>
      </rPr>
      <t>822</t>
    </r>
    <r>
      <rPr>
        <sz val="11"/>
        <color rgb="FF000000"/>
        <rFont val="Arial"/>
        <family val="2"/>
      </rPr>
      <t xml:space="preserve"> orientaciones en diversos escenarios de impacto que respondieron a las realidades, necesidades y particularidades de las mujeres en su diversidad. Estas orientaciones no solo permitieron acercar información, sino también abrir espacios de acompañamiento integral que brindan apoyo a las mujeres en la toma de decisiones, el acceso a oportunidades y la construcción de proyectos de vida. La presencia en espacios comunitarios, institucionales y territoriales facilitó que mujeres de diferentes edades, condiciones sociales, roles de cuidado, pudieran reconocer sus derechos, identificar rutas de apoyo y potenciar su autonomía en contextos seguros y accesibles.</t>
    </r>
  </si>
  <si>
    <t>Consolidado de hojas de ruta sistematizables agosto 2025
https://secretariadistritald.sharepoint.com/:f:/s/ContratacinSPI-2022/Ekcpvvn2mClAkLSOjOMUeSQBz6vHsOwcdHaeDQ4RAhCYcA?e=AYQGgC</t>
  </si>
  <si>
    <t>Matriz mujeres orientadas mes de agosto de 2025
https://secretariadistritald.sharepoint.com/:f:/s/ContratacinSPI-2022/Ekcpvvn2mClAkLSOjOMUeSQBz6vHsOwcdHaeDQ4RAhCYcA?e=AYQGgC</t>
  </si>
  <si>
    <r>
      <t xml:space="preserve">Para el mes de septiembre se lograron cualificar a </t>
    </r>
    <r>
      <rPr>
        <b/>
        <sz val="11"/>
        <color rgb="FF000000"/>
        <rFont val="Arial"/>
        <family val="2"/>
      </rPr>
      <t>401</t>
    </r>
    <r>
      <rPr>
        <sz val="11"/>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realizo una feria en en Centro Comercial Gran Estación dando alcance al direccionamiento de oportunidades de las mujeres con emprendimientos. 
(viii)	Se finalizo la ruta con Fundación Capital en las localidades de Kennedy y Ciudad Bolívar fortaleciendo a mujeres con sus emprendimientos con escenarios de cualificación especializada.
</t>
    </r>
    <r>
      <rPr>
        <b/>
        <sz val="11"/>
        <color rgb="FF000000"/>
        <rFont val="Arial"/>
        <family val="2"/>
      </rPr>
      <t xml:space="preserve">207 </t>
    </r>
    <r>
      <rPr>
        <sz val="11"/>
        <color rgb="FF000000"/>
        <rFont val="Arial"/>
        <family val="2"/>
      </rPr>
      <t xml:space="preserve">registros de mujeres en jornadas territoriales de difusión masiva, que ha permitido llevar la información del portafolio de oportunidades para la generación de ingresos a los diferentes espacios de relevancia para las mujeres. 
Así mismo se han garantizado </t>
    </r>
    <r>
      <rPr>
        <b/>
        <sz val="11"/>
        <color rgb="FF000000"/>
        <rFont val="Arial"/>
        <family val="2"/>
      </rPr>
      <t xml:space="preserve">113 </t>
    </r>
    <r>
      <rPr>
        <sz val="11"/>
        <color rgb="FF000000"/>
        <rFont val="Arial"/>
        <family val="2"/>
      </rPr>
      <t xml:space="preserve">espacios de cualificación logrando </t>
    </r>
    <r>
      <rPr>
        <b/>
        <sz val="11"/>
        <color rgb="FF000000"/>
        <rFont val="Arial"/>
        <family val="2"/>
      </rPr>
      <t>1686</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t>
    </r>
  </si>
  <si>
    <r>
      <t xml:space="preserve">En el presente mes se avanzó a través de la gestión local en </t>
    </r>
    <r>
      <rPr>
        <b/>
        <sz val="11"/>
        <color rgb="FF000000"/>
        <rFont val="Arial"/>
        <family val="2"/>
      </rPr>
      <t xml:space="preserve">972 </t>
    </r>
    <r>
      <rPr>
        <sz val="11"/>
        <color rgb="FF000000"/>
        <rFont val="Arial"/>
        <family val="2"/>
      </rPr>
      <t>orientaciones en diferentes escenarios de atención a las ciudadanas por medio de canales presenciales y virtuales de impacto para las mujeres en sus diferencias y diversidad.</t>
    </r>
  </si>
  <si>
    <t>Consolidado de hojas de ruta sistematizables septiembre 2025
https://secretariadistritald.sharepoint.com/:f:/s/ContratacinSPI-2022/Elz21d_Y2stNoX4DfRzQ8OgB98DPcJt8MfqSjb6BmVpmvw?e=VMOc9d</t>
  </si>
  <si>
    <t>Base de datos mujeres orientadas: 
https://secretariadistritald.sharepoint.com/:f:/s/ContratacinSPI-2022/Elz21d_Y2stNoX4DfRzQ8OgB98DPcJt8MfqSjb6BmVpmvw?e=VMOc9d</t>
  </si>
  <si>
    <r>
      <t xml:space="preserve">Para el mes de octubre se lograron cualificar a </t>
    </r>
    <r>
      <rPr>
        <b/>
        <sz val="9"/>
        <color rgb="FF000000"/>
        <rFont val="Arial"/>
        <family val="2"/>
      </rPr>
      <t>300</t>
    </r>
    <r>
      <rPr>
        <sz val="9"/>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a)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el SENA,  juntas de acción comunal, Fundaciones y espacios alternos de presencialidad de mujeres.  
b)Gestión de espacios territoriales de grupos de mujeres organizados alternos a las Manzanas del cuidado y Casas de Igualdad de Oportunidades, para la cualificación en herramientas para la Autonomía Económica. 
c)Fortalecimiento de la movilización local y articulación interinstitucional para difundir el portafolio de oportunidades y llevar la ruta de cualificación a los escenarios barriales, comunitarios o de formación de las mujeres.  
d)Se ha iniciado con la cualificación de mujeres colaboradoras de los aliados de la SDMujer, llevando la ruta a más mujeres de diferentes sectores. 
e)Se ha realizado acciones con el sector educativo, llevando la ruta a los procesos de educación flexible, espacios de cualificación técnica y otros escenarios de incidencia de mujeres cuidadoras. 
f)Se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g)Se han realizado tres ferias en colaboración con el Centro Comercial  Gran Estación posibilitando escenarios de comercialización. Las mujeres también han contado con otros escenarios de comercialización como la asistencia a las Ferias a tu Servicio (Super Cade) que ha posibilitado el acceso a emprendimientos de alimentos. Adicionalmente la gestión local ha posibilitado más escenarios para la comercialización de sus productos. 
h)Se finalizo la ruta con Fundación Capital en las localidades de Kennedy y Ciudad Bolívar fortaleciendo a mujeres con sus emprendimientos con escenarios de cualificación especializada. 
i)Se llevo la ruta de cualificación a las Casas Refugio para las mujeres víctimas de violencias. Se ha realizado en las Casas refugio rurales y urbanas.  
Así mismo se realizaron 169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108 espacios de cualificación logrando 1773 asistencias en espacios presenciales y virtuales, garantizando así, diferentes mecanismos para realizar la cualificación en herramientas para la autonomía económica con las mujeres de Bogotá</t>
    </r>
  </si>
  <si>
    <r>
      <t xml:space="preserve">En la presente vigencia, se avanzó significativamente a través de la gestión local con </t>
    </r>
    <r>
      <rPr>
        <b/>
        <sz val="9"/>
        <color rgb="FF000000"/>
        <rFont val="Arial"/>
        <family val="2"/>
      </rPr>
      <t>1.040</t>
    </r>
    <r>
      <rPr>
        <sz val="9"/>
        <color rgb="FF000000"/>
        <rFont val="Arial"/>
        <family val="2"/>
      </rPr>
      <t xml:space="preserve"> orientaciones realizadas en diversos escenarios de impacto dirigidos a mujeres en sus diferencias y diversidad. Estas orientaciones han permitido que más mujeres accedan a información clave sobre oportunidades empleo y fortalecimiento de emprendimientos, brindándoles herramientas prácticas para la toma de decisiones y el desarrollo de sus capacidades, contribuyendo al ejercicio pleno de sus derechos y a su participación activa en la vida productiva y social de la ciudad.</t>
    </r>
  </si>
  <si>
    <t>Consolidado de hojas de ruta sistematizables octubre 2025
https://secretariadistritald.sharepoint.com/:f:/s/ContratacinSPI-2022/Eik5vJkNDFtAiDDXy8c0YvEBABjefOGEj3KGCNc_sGsU1w?e=c3uSj6</t>
  </si>
  <si>
    <t>Base de datos muejres orientadas
https://secretariadistritald.sharepoint.com/:f:/s/ContratacinSPI-2022/Eik5vJkNDFtAiDDXy8c0YvEBABjefOGEj3KGCNc_sGsU1w?e=c3uSj6</t>
  </si>
  <si>
    <r>
      <t xml:space="preserve">Para el mes de noviembre se lograron cualificar a </t>
    </r>
    <r>
      <rPr>
        <b/>
        <sz val="11"/>
        <color rgb="FF000000"/>
        <rFont val="Arial"/>
        <family val="2"/>
      </rPr>
      <t>797</t>
    </r>
    <r>
      <rPr>
        <sz val="11"/>
        <color rgb="FF000000"/>
        <rFont val="Arial"/>
        <family val="2"/>
      </rPr>
      <t xml:space="preserve"> mujeres con la ruta para el fortalecimiento de capacidades para la Autonomía económica, superando la meta anual de cumplimiento. Para tal fin se implementaron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el SENA,  juntas de acción comunal, Fundaciones y espacios alternos de presencialidad de mujeres.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han realizado tres ferias en colaboración con el Centro Comercial  Gran estación posibilitando escenarios de comercialización. Las mujeres también han contado con otros escenarios de comercialización como la asistencia a las ferias a tu servicio que ha posibilitado el acceso a emprendimientos de alimentos. Adicionalmente la gestión local ha posibilitado más escenarios para la comercialización de sus productos.
(viii)	Se finalizo la ruta con Fundación Capital en las localidades de Kennedy y Ciudad Bolívar fortaleciendo a mujeres con sus emprendimientos con escenarios de cualificación especializada.
(ix)	Se llevo la ruta de cualificación a las Casas Refugio para las mujeres víctimas de violencias. Se ha realizado en las Casas refugio rurales y urbanas. 
(x)	Se han gestionado múltiples ferias locales en el marco de la conmemoración del 25N, en contra de las violencias con las mujeres, generando escenarios de comercialización en espacios de movilización social.
(xi)	Se realizó un espacio masivo de comercialización en el Centro Comercial Hayuelos, invitando a asistir a 30 emprendedoras quienes asistieron obteniendo excelentes ventas para su visibilización y comercialización.
(xii)	Se aporto gestión al desarrollo del Bootcamp, el tercer encuentro de fortalecimiento a emprendedoras liderado por la SDDE, logrando invitar a 149 mujeres cualificadas por la Estrategia de Autonomía Económica posibilitando el acceso directo a los programas de fortalecimiento empresarial.
(xiii)	Se ha logrado brindar a diferentes ciudadanas un apoyo de movilidad a través del convenio con Transmilenio para que las ciudadanas realicen procesos de formación complementaria en habilidades para el empleo o emprendimiento. Así mismo para los desplazamientos a entrevistas de trabajo o asistencia a espacios de comercialización.
se realizaron </t>
    </r>
    <r>
      <rPr>
        <b/>
        <sz val="11"/>
        <color rgb="FF000000"/>
        <rFont val="Arial"/>
        <family val="2"/>
      </rPr>
      <t>100</t>
    </r>
    <r>
      <rPr>
        <sz val="11"/>
        <color rgb="FF000000"/>
        <rFont val="Arial"/>
        <family val="2"/>
      </rPr>
      <t xml:space="preserve">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t>
    </r>
    <r>
      <rPr>
        <b/>
        <sz val="11"/>
        <color rgb="FF000000"/>
        <rFont val="Arial"/>
        <family val="2"/>
      </rPr>
      <t>57</t>
    </r>
    <r>
      <rPr>
        <sz val="11"/>
        <color rgb="FF000000"/>
        <rFont val="Arial"/>
        <family val="2"/>
      </rPr>
      <t xml:space="preserve"> espacios de cualificación logrando </t>
    </r>
    <r>
      <rPr>
        <b/>
        <sz val="11"/>
        <color rgb="FF000000"/>
        <rFont val="Arial"/>
        <family val="2"/>
      </rPr>
      <t>862</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
</t>
    </r>
  </si>
  <si>
    <r>
      <rPr>
        <sz val="13"/>
        <color rgb="FF000000"/>
        <rFont val="Arial"/>
        <family val="2"/>
      </rPr>
      <t xml:space="preserve">En la presente vigencia se avanzó a través de la gestión local en </t>
    </r>
    <r>
      <rPr>
        <b/>
        <sz val="13"/>
        <color rgb="FF000000"/>
        <rFont val="Arial"/>
        <family val="2"/>
      </rPr>
      <t xml:space="preserve">547 </t>
    </r>
    <r>
      <rPr>
        <sz val="13"/>
        <color rgb="FF000000"/>
        <rFont val="Arial"/>
        <family val="2"/>
      </rPr>
      <t>orientaciones en diferentes escenarios de impacto para las mujeres en sus diferencias y diversidad.</t>
    </r>
  </si>
  <si>
    <t xml:space="preserve">Consolidado de hojas de ruta sistematizables noviembre 2025:
https://secretariadistritald.sharepoint.com/:f:/s/ContratacinSPI-2022/IgCNHvHzSJRBTaKO1c7s4t2PAdbYLlJkgFbDa8dynAIHrMA?e=vS3ZH6
</t>
  </si>
  <si>
    <t>Base de datos muejres orientadas:
https://secretariadistritald.sharepoint.com/:f:/s/ContratacinSPI-2022/IgCNHvHzSJRBTaKO1c7s4t2PAdbYLlJkgFbDa8dynAIHrMA?e=vS3ZH6</t>
  </si>
  <si>
    <r>
      <t xml:space="preserve">Se logró cualificar a 322 mujeres, quienes debido al proceso de acompañamiento dentro de la ruta han ido reconociendo la autonomía económica como derecho. Este logro de cualificación obedece a varias estrategias entre estas: 
I.	Identificación de actores de la sociedad civil, claves para visibilizar y llevar la Estrategia para la Autonomía Económica.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Gestión de espacios con grupos de mujeres para la implementación de contenidos del módulo en DDHH o Socioemocional con acciones directas y presenciales que integran los servicios institucionales de otras entidades del orden nacional y distrital como ICBF y sus operadores, la Secretaria Distrital de Integración Social- SDIS a través de los Centros Amar; Centros Dia y Jardines infantiles. Alcaldías locales, el SENA y fundaciones y ONGS del orden civil.
V.	Cualificación en derechos humanos y socioemocional a las mujeres colaboradoras de los aliados que proporcionan programas y ofertas al portafolio de oportunidades de la SDMujer.
VI.	Articulación con el sector educativo, llevando la ruta a los procesos de educación flexible, espacios de cualificación técnica y otros escenarios de incidencia de mujeres cuidadoras.
VII.	Apoyo de movilidad para el acceso al direccionamiento de oportunidades o para la asistencia presencial a espacios de cualificación por medio del convenio de recarga de pasajes de Transmilenio a las ciudadanas priorizadas que se encuentran en la ruta de cualificación.
VIII.	Desarrollo de tres ferias en colaboración con el sector privado, ejemplo de ello han sido las ferias con los centros comerciales  Gran estación y Centro Comercial Hayuelos, posibilitando escenarios de comercialización. En estos espacios se ha apoyado a las mujeres emprendedoras con refrigerios y almuerzos, asì como carpas dotadas con lo necesario para la promoción de sus productos. Estos escenarios tuvieron acciones de alistamiento, la mayoría de las emprendedoras tuvieron asesoramiento por CCB en vitrinismo y contaron con el acompañamiento cercano del equipo territorial.
IX.	Gestión de 33 espacios de comercialización en eventos conmemorativos, cumpleaños de manzanas  y otros, que se han realizado gracias a la articulación interinstitucional. 
X.	Finalización de la ruta con Fundación Capital en las localidades de Kennedy y Ciudad Bolívar fortaleciendo a mujeres con sus emprendimientos con escenarios de cualificación especializada.
XI.	Se llevó la ruta de cualificación a las Casas Refugio con modelo diferencial para las mujeres vinculadas en acogida por ser víctimas de violencia y en riesgo de feminicidio. Para esto se logro cualificar a 31 mujeres de manera presencial durante los meses de octubre y noviembre. 
XII.	Se aportó para el desarrollo del Bootcamp, el tercer encuentro de fortalecimiento a emprendedoras liderado por la SDDE, logrando la asistencia de 86 mujeres cualificadas por la Estrategia de Autonomía Económica posibilitando el acceso directo a los programas de fortalecimiento empresarial. 
Se realizaron </t>
    </r>
    <r>
      <rPr>
        <b/>
        <sz val="12"/>
        <color rgb="FF000000"/>
        <rFont val="Arial"/>
        <family val="2"/>
      </rPr>
      <t>71</t>
    </r>
    <r>
      <rPr>
        <sz val="12"/>
        <color rgb="FF000000"/>
        <rFont val="Arial"/>
        <family val="2"/>
      </rPr>
      <t xml:space="preserve">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t>
    </r>
    <r>
      <rPr>
        <b/>
        <sz val="12"/>
        <color rgb="FF000000"/>
        <rFont val="Arial"/>
        <family val="2"/>
      </rPr>
      <t>13</t>
    </r>
    <r>
      <rPr>
        <sz val="12"/>
        <color rgb="FF000000"/>
        <rFont val="Arial"/>
        <family val="2"/>
      </rPr>
      <t xml:space="preserve"> espacios de cualificación logrando </t>
    </r>
    <r>
      <rPr>
        <b/>
        <sz val="12"/>
        <color rgb="FF000000"/>
        <rFont val="Arial"/>
        <family val="2"/>
      </rPr>
      <t>231</t>
    </r>
    <r>
      <rPr>
        <sz val="12"/>
        <color rgb="FF000000"/>
        <rFont val="Arial"/>
        <family val="2"/>
      </rPr>
      <t xml:space="preserve"> asistencias en espacios presenciales y virtuales, garantizando así, diferentes mecanismos para realizar la cualificación en herramientas para la autonomía económica con las mujeres de Bogotá
</t>
    </r>
  </si>
  <si>
    <t>Se realizaron 267 orientaciones  en diferentes escenarios de impacto para las mujeres en sus diferencias y diversidad.</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</si>
  <si>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</si>
  <si>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</si>
  <si>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</si>
  <si>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</si>
  <si>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</si>
  <si>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</si>
  <si>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</si>
  <si>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</si>
  <si>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</si>
  <si>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</si>
  <si>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</si>
  <si>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</si>
  <si>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</si>
  <si>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</si>
  <si>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</si>
  <si>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</si>
  <si>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</si>
  <si>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</si>
  <si>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</si>
  <si>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</si>
  <si>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</si>
  <si>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r>
      <t xml:space="preserve">En el mes de agosto de 2025 se gestionaron dos (2) alianzas con las siguientes empresas y/o gremios: COMPENSAR y HOMECENTER - SODIMAC consolidando  </t>
    </r>
    <r>
      <rPr>
        <sz val="13"/>
        <rFont val="Arial"/>
        <family val="2"/>
      </rPr>
      <t>un total de 59</t>
    </r>
    <r>
      <rPr>
        <sz val="13"/>
        <color theme="1"/>
        <rFont val="Arial"/>
        <family val="2"/>
      </rPr>
      <t xml:space="preserve"> alianzas. A continuación, se presenta la distribución de las alianzas de empleo, generación de ingresos y formación para las mujeres de Bogotá, contribuyendo así con su autonomía económica:
La distribucion de las alianzas quedo asi: Empleo: 36 empresas
generación de ingresos: 5 empresas, formación: 13 empresas y 
gremios: 5 gremios.
Importante mencionar que el número de alianzas, en comparación con el mes anterior, disminuyo, luego de hacer  un proceso de valoración de las alianzas, resultando que ocho de ellas no cumplieron con los criterios establecidos. </t>
    </r>
  </si>
  <si>
    <t>Luego de un proceso de valoracion se consolidan 59 alianzas, con el sector privado que hacen posible llevar oportunidades de empleo, generación de ingresos y formación a las mujeres participantes de la Estrategia para la Autonomia Economica.</t>
  </si>
  <si>
    <t>Actualmente se cuenta con 59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</si>
  <si>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septiembre de 2025 se gestionaron dos nuevas alianzas con WOM y SANDBOX, alcanzando un total de 61 alianzas que fortalecen las oportunidades para las mujeres de Bogotá. Estas alianzas se distribuyen en 37 empresas de empleo, 5 de generación de ingresos, 14 de formación y 5 gremios, lo que representa una ganancia significativa, pues amplía las posibilidades de acceso a trabajos dignos, capacitación y apoyo empresarial, contribuyendo de manera positiva al fortalecimiento de su autonomía económica.</t>
  </si>
  <si>
    <t>Con estas dos nuevas alianzas se consolidan 61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mujeres y oportunidades laborales o productivas y 5 espacios de comercialización que beneficiaron a mujeres emprendedoras en la visibilización y venta de sus productos.</t>
  </si>
  <si>
    <t>Actualmente se cuenta con 61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</si>
  <si>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el mes de octubre de 2025 se gestionó una nueva alianza con la empresa MONET, consolidando así un total de 62 alianzas estratégicas que fortalecen la implementación de la Estrategia para la Autonomía Económica de las Mujeres. Estas alianzas representan un componente importante para ampliar las oportunidades de participación de las mujeres en el ámbito laboral, de generación de ingresos y de formación, contribuyendo con su empoderamiento y autonomía económica. Del total de alianzas, 37 corresponden a empresas del sector empleo, que con oferta para vinculación laboral; 6 empresas orientadas a la generación de ingresos, que impulsan el fortalecimiento de emprendimientos; 14 empresas con oferta de formación, que promueven el desarrollo de habilidades y competencias; y 5 gremios, que favorecen la articulación interinstitucional y la creación de redes de apoyo para las mujeres de Bogotá.</t>
  </si>
  <si>
    <t>A octubre, se ha avanzado en un 0,8, sobre la meta programada (1) para la vigencia 2025, como resultado de la consolidación de 62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las  mujeres y oportunidades laborales o productivas y 7 espacios de comercialización que beneficiaron a mujeres emprendedoras en la visibilización y venta de sus productos.</t>
  </si>
  <si>
    <t xml:space="preserve">Actualmente se cuenta con 62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
</t>
  </si>
  <si>
    <t xml:space="preserve">Durante el mes de noviembre de 2025 se gestionó una (1) nueva alianza con la empresa MiBanco consolidando así un total de 63 alianzas. A continuación, se presenta la distribución de las alianzas de empleo, generación de ingresos y formación para las mujeres de Bogotá, contribuyendo así con su autonomía económica.  Empleo: 37 empresas, Generación de ingresos: 6 empresas,  Formación:  15 empresas y Gremios: 5 gremios
</t>
  </si>
  <si>
    <t>A noviembre, se ha avanzado en un 0,9, sobre la meta programada (1) para la vigencia 2025, como resultado de la consolidación de 63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11 ferias territoriales de empleo y generación de ingresos, que contaron con la participación  de empresas aliadas, consolidando espacios efectivos de conexión entre las  mujeres y oportunidades laborales o productivas y 7 espacios de comercialización que beneficiaron a mujeres emprendedoras en la visibilización y venta de sus productos.</t>
  </si>
  <si>
    <t>Actualmente se cuenta con  63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</si>
  <si>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el mes de diciembre de la vigencia 2025, las actividades se enfocaron principalmente en el cierre y consolidación de las acciones desarrolladas a lo largo del año. Se mantuvo un total de 63 alianzas estratégicas activas, orientadas a fortalecer la autonomía económica de las mujeres de Bogotá. Estas alianzas se distribuyeron de la siguiente manera: 37 empresas vinculadas a iniciativas de empleo, 6 empresas orientadas a la generación de ingresos, 15 empresas comprometidas con procesos de formación y 5 gremios que apoyan de manera articulada las acciones del programa. Esta estructura de alianzas refleja el alcance y la diversidad de los esfuerzos realizados durante 2025, consolidando una base sólida de aliazas y ofertas, para la continuidad y fortalecimiento de la Estrategia en la siguiente vigencia.</t>
  </si>
  <si>
    <t>A diciembre, se  avanzó en un 0,1, cumpliendo con la meta programada (1) para la vigencia 2025, dando como resultado la consolidación de 63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30 reuniones con aliados actuales y 10 encuentros con potenciales aliados, en los que se identificaron oportunidades concretas para fortalecer procesos de autonomía económica. 
Igualmente, se han llevado a cabo 11 ferias territoriales de empleo y generación de ingresos, que contaron con la participación  de empresas aliadas, consolidando espacios efectivos de conexión entre las  mujeres y oportunidades laborales o productivas y 16 espacios de comercialización que beneficiaron a 135 mujeres emprendedoras en la visibilización y venta de sus productos.</t>
  </si>
  <si>
    <t>Se finaliza la vigencia con la consolidación de  63 aliados del sector privado, lo que permitió cumplir a cabalidad la meta establecida para la vigencia 2025 en materia de articulación estratégica. Esta consolidación de alianzas fortaleció un portafolio de ofertas, a través del cual se invito de manera permanente a las mujeres de Bogotá a los programas del sector privado y  distritales de empleo y generación de ingresos desde casa y procesos de formación. El cumplimiento de esta meta se tradujo en beneficios directos para las mujeres en toda sus diversidades, al facilitar el acceso oportuno a información pertinente y herramientas de cualificación,  contribuyendo de manera significativa al fortalecimiento de sus capacidades, a la mejora de sus condiciones económicas y al avance efectivo hacia su autonomía económica.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</si>
  <si>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</si>
  <si>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</si>
  <si>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</si>
  <si>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</si>
  <si>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</si>
  <si>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</si>
  <si>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</si>
  <si>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</si>
  <si>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</si>
  <si>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</si>
  <si>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</si>
  <si>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</si>
  <si>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</si>
  <si>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</si>
  <si>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</si>
  <si>
    <t>1.	Fichas de caracterización de las ofertas (Excel) 
2.	Oficios Orfeo de formalización (PDF)
3.	Piezas gremios
4.	Cuadro alianzas Fichas y Orfeos (Excel)
https://secretariadistritald.sharepoint.com/:f:/s/ContratacinSPI-2022/Ejly1ZgDVcBLjQBy2pB8eEsBydcABEwN-ZUQkYUahDs_yg?e=yZj4gG</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</si>
  <si>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</si>
  <si>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Durante el mes de agosto de 2025 se gestionaron dos (2) alianzas con las siguientes empresas y/o gremios: COMPENSAR y HOMECENTER - SODIMAC consolidando así un total de 59 alianzas. A continuación, se presenta la distribución de las alianzas de empleo, generación de ingresos y formación para las mujeres de Bogotá, contribuyendo así con su autonomía económica:
Empleo: 36 empresas
Generación de ingresos: 5 empresas
Formación: 13 empresas
Gremios: 5 gremios
Cabe aclarar que el número total de alianzas, en comparación con el mes anterior, presentó una disminución de seis empresas y/o gremios. Esta variación se debe a que en agosto se adelantó un proceso de valoración de las alianzas, en el cual ocho de ellas no cumplieron con los criterios establecidos. Entre los aspectos evaluados se destacan: contar con un contacto que brinde respuesta oportuna a la SDMujer, disponer de ofertas actualizadas, participar en espacios territoriales y realizar seguimiento a los procesos de selección.</t>
  </si>
  <si>
    <t>1.	Fichas de caracterización de las ofertas (Excel) 
2.	Oficios Orfeo de formalización (PDF)
3.	Piezas gremios
4.	Cuadro alianzas Fichas y Orfeos (Excel)
https://secretariadistritald.sharepoint.com/:f:/s/ContratacinSPI-2022/Ekcpvvn2mClAkLSOjOMUeSQBz6vHsOwcdHaeDQ4RAhCYcA?e=AYQGgC</t>
  </si>
  <si>
    <t>N.A.</t>
  </si>
  <si>
    <t xml:space="preserve">Durante el mes de septiembre de 2025 se gestionaron dos  (2) alianzas con las siguientes empresas y/o gremios: WOM y SANDBOX, consolidando así un total de 61 alianzas. A continuación, se presenta la distribución de las alianzas de empleo, generación de ingresos y formación para las mujeres de Bogotá, contribuyendo así con su autonomía económica.  
Empleo: 37 empresas
Generación de ingresos: 5 empresas
Formación: 14 empresas
Gremios: 5 gremios
</t>
  </si>
  <si>
    <t>Durante el mes de septiembre se realizaron 10 (diez) reuniones de seguimiento con aliados de la Estrategia: 
1.	XUSS 2/09/2025
2.	ANIF 4/09/2025
3.	ORIFLAME 4/09/2025
4.	TELEPERFORMANCE 4/09/2025
5.	KEVINS 9/09/2025
6.	ACICAM 10/09/2025
7.	IKÉ ASISTENCIA 15/09/2025
8.	FUNDACIÓN CAPITAL 15/09/2025
9.	OXXO 16/09/2025
10.	POKE 17/09/2025
En la identificación de posibles oportunidades para la autonomía económica de las mujeres se realizaron 2 (dos) reuniones con potenciales aliados: 
1.	SANDBOX 11/09/2025
2.	WOM 12/09/2025
Adicionalmente, durante el mes de septiembre se realizaron 2 (dos) ferias territoriales de empleo y generación de ingresos que contaron con la participación de empresas aliadas de la Estrategia para la Autonomía Económica de las Mujeres:
- Fontibón (19/09/2025)
Contó con la participación de una empresa aliada: Tiendas ARA
- Fontibón (29/09/2025)
Contó con la participación de una empresa aliadas: Masivo capital
Finalmente, en el mes de septiembre se gestionaron 2 (dos) espacios de comercialización y/o ferias para emprendedoras de la EAE, mediante articulación con aliados del sector privado a través de los cuales se beneficiaron 21 mujeres con un valor de ventas totales de $3.292.000:
-	Mueve Fontibón (4 de septiembre)
-	Feria propia Centro Comercial Gran Estación (20 de septiembre)</t>
  </si>
  <si>
    <t>1.	Fichas de caracterización de las ofertas (Excel) 
2.	Oficios Orfeo de formalización (PDF)
3.	Piezas gremios
4.	Cuadro alianzas Fichas y Orfeos (Excel)
https://secretariadistritald.sharepoint.com/:f:/s/ContratacinSPI-2022/Elz21d_Y2stNoX4DfRzQ8OgB98DPcJt8MfqSjb6BmVpmvw?e=VMOc9d</t>
  </si>
  <si>
    <t xml:space="preserve">1.	Reporte seguimiento alianzas (excel).
2.	Actas reuniones de seguimiento y potenciales aliados.
3.	Prechequeo eventos presenciales (excel).
4.	Seguimiento direccionamiento de oportunidades emprendimiento (Excel)
https://secretariadistritald.sharepoint.com/:f:/s/ContratacinSPI-2022/Elz21d_Y2stNoX4DfRzQ8OgB98DPcJt8MfqSjb6BmVpmvw?e=VMOc9d
</t>
  </si>
  <si>
    <t>Durante el mes de octubre de 2025 se gestionó una (1) alianza con la siguiente empresa: MONET, consolidando así un total de 62 alianzas. A continuación, se presenta la distribución de las alianzas de empleo, generación de ingresos y formación para las mujeres de Bogotá, contribuyendo así con su autonomía económica.  
Empleo: 37 empresas
Generación de ingresos: 6 empresas
Formación: 14 empresas
Gremios: 5 gremios
Esta articulación intersectorial, permite la visibilidad de las mujeres en distintos sectores productivos y la construcción de redes de colaboración sostenibles, las alianzas potencian la autonomía económica de las mujeres al ofrecerles más herramientas, oportunidades y acompañamiento para su empoderamiento y participación activa en la economía de la ciudad.</t>
  </si>
  <si>
    <t>1.	Fichas de caracterización de las ofertas (Excel) 
2.	Oficios Orfeo de formalización (PDF)
3.	Piezas gremios
4.	Cuadro alianzas Fichas y Orfeos (Excel
https://secretariadistritald.sharepoint.com/:f:/s/ContratacinSPI-2022/Eik5vJkNDFtAiDDXy8c0YvEBABjefOGEj3KGCNc_sGsU1w?e=c3uSj6</t>
  </si>
  <si>
    <t>Durante el mes de noviembre de 2025 se gestionó una (1) nueva alianza con la empresa MiBanco consolidando así un total de 63 alianzas. A continuación, se presenta la distribución de las alianzas de empleo, generación de ingresos y formación para las mujeres de Bogotá, contribuyendo así con su autonomía económica.  
Empleo: 37 empresas
Generación de ingresos: 6 empresas
Formación:  15 empresas
Gremios: 5 gremios</t>
  </si>
  <si>
    <t>1.	Fichas de caracterización de las ofertas (Excel) 
2.	Oficios Orfeo de formalización (PDF)
3.	Piezas gremios
4.	Cuadro alianzas Fichas y Orfeos (Excel)
https://secretariadistritald.sharepoint.com/:f:/s/ContratacinSPI-2022/IgCNHvHzSJRBTaKO1c7s4t2PAdbYLlJkgFbDa8dynAIHrMA?e=vLD9eH</t>
  </si>
  <si>
    <t>Durante el mes de diciembre de 2025, las actividades se concentraron en cerrar las acciones  del año, por lo tanto, no se gestionaron nuevas alianzas, manteniendo así un total de 63 alianzas. A continuación, se presenta la distribución de las alianzas de empleo, generación de ingresos y formación para las mujeres de Bogotá, contribuyendo así con su autonomía económica.  
Empleo: 37 empresas
Generación de ingresos: 6 empresas
Formación: 15 empresas
Gremios: 5 gremios</t>
  </si>
  <si>
    <t xml:space="preserve">Durante el mes de diciembre se realizaron 4 (cuatro) reuniones de seguimiento con aliados de la Estrategia: 
1.	ANIF 09/12/2025
2.	BRIKAP 12/12/2025
3.	ELIOT 12/12/9025
4.	OIM 17/12/2025 
Finalmente, en el mes de diciembre se gestionaron 2 (dos) espacios de comercialización y/o ferias para emprendedoras de la EAE, mediante articulación con aliados del sector privado a través de los cuales se beneficiaron 8 mujeres con un valor de ventas totales de $1.187.000:
-	Mueve Usme (2 de diciembre)
-	Mueve Fontibón (3 de diciembre)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</si>
  <si>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</si>
  <si>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</si>
  <si>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</si>
  <si>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</si>
  <si>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</si>
  <si>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</si>
  <si>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</si>
  <si>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</si>
  <si>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</si>
  <si>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</si>
  <si>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</si>
  <si>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</si>
  <si>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</si>
  <si>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</si>
  <si>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</si>
  <si>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</si>
  <si>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</si>
  <si>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</si>
  <si>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</si>
  <si>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</si>
  <si>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</si>
  <si>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</si>
  <si>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</si>
  <si>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</si>
  <si>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</si>
  <si>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 xml:space="preserve">En agosto se logró cualificar a 780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</si>
  <si>
    <t>2.193 mujeres cualificadas  en herramientas para la Autonomía Económica, alcanzando la meta propuesta gracias a la implementación de estrategias que facilitaron su participación. Entre ellas se destacan el desarrollo de espacios presenciales con aliados locales, la apertura de escenarios alternos a las Manzanas del Cuidado y Casas de Igualdad, la articulación interinstitucional para difundir oportunidades, la vinculación de colaboradoras de entidades aliadas y cuidadoras en procesos formativos, así como el apoyo en movilidad mediante la recarga de pasajes de Transmilenio para mujeres priorizadas..</t>
  </si>
  <si>
    <t>En agosto, 780 mujeres fortalecieron sus capacidades para avanzar hacia la Autonomía Económica, accediendo a procesos de cualificación en derechos humanos, habilidades socioemocionales, laborales y financieras, que les permitió ampliar sus conocimientos y oportunidades. Gracias a la articulación con aliados locales e institucionales, pudieron participar en espacios presenciales y en escenarios alternos a las Manzanas del Cuidado y Casas de Igualdad, lo que facilitó mayor cobertura y acceso a la formación. Asimismo, se logró la participación en el proceso de cualificación de mujeres colaboradoras de empresas aliadas. Adicionalmente se brindó apoyo en movilidad a mujeres priorizadas, lo que garantizó su asistencia a los espacios de cualificación presencial fortaleciendo sus oportunidades de desarrollo personal.</t>
  </si>
  <si>
    <t>https://secretariadistritald.sharepoint.com/:f:/s/ContratacinSPI-2022/Ekcpvvn2mClAkLSOjOMUeSQBz6vHsOwcdHaeDQ4RAhCYcA?e=AYQGgC</t>
  </si>
  <si>
    <t>En septiembre se logró cualificar a 401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</si>
  <si>
    <t>Un total de 2.594 mujeres fueron cualificadas en herramientas para la autonomía económica, a través de estrategias que incluyeron formación en derechos humanos y socioemocional, espacios comunitarios y educativos, apoyo en movilidad, participación en ferias y espacios de comercialización y procesos especializados con Fundación Capital en Kennedy y Ciudad Bolívar,fortaleciendo los proyectos de mujeres emprendedoras.</t>
  </si>
  <si>
    <t>https://secretariadistritald.sharepoint.com/:f:/s/ContratacinSPI-2022/Elz21d_Y2stNoX4DfRzQ8OgB98DPcJt8MfqSjb6BmVpmvw?e=VMOc9d</t>
  </si>
  <si>
    <t>Para dar cumplimiento a la meta plan, durante el periodo comprendido entre enero y octubre 2.894 mujeres  (de 2930 programadas) fueron cualificadas a través de la Ruta para el Fortalecimiento de Capacidades para la Autonomía Económica, mediante acciones territoriales y alianzas con entidades como ICBF, SDIS, SENA, fundaciones y juntas de acción comunal. Estas acciones permitieron llevar los contenidos de Derechos Humanos y Socioemocional a distintos espacios comunitarios, fortalecer la articulación interinstitucional y promover escenarios de comercialización en alianza con el Centro Comercial Gran Estación y otros actores locales. Asimismo, se desarrollaron procesos especializados con Fundación Capital y se implementó la ruta en Casas Refugio, garantizando el acceso a formación y oportunidades para mujeres en diversos contextos de la ciudad.</t>
  </si>
  <si>
    <t>El principal beneficio para las mujeres derivado de estas acciones radica en el fortalecimiento de sus capacidades personales, sociales y económicas, lo que les permite avanzar hacia una mayor autonomía y empoderamiento. A través de los espacios de cualificación en Derechos Humanos y habilidades socioemocionales, las participantes adquirieron herramientas para la toma de decisiones, el liderazgo y la mejora de sus condiciones de vida. Las alianzas con entidades públicas y privadas facilitaron su acceso a oportunidades de formación, empleabilidad y comercialización, mientras que el apoyo de movilidad y la presencia en Casas Refugio garantizaron la inclusión de mujeres en situación de vulnerabilidad. En conjunto, estas acciones ampliaron las posibilidades de participación económica y social de las mujeres en la ciudad, promoviendo su independencia y el ejercicio pleno de sus derechos.</t>
  </si>
  <si>
    <t>https://secretariadistritald.sharepoint.com/:f:/s/ContratacinSPI-2022/Eik5vJkNDFtAiDDXy8c0YvEBABjefOGEj3KGCNc_sGsU1w?e=c3uSj6</t>
  </si>
  <si>
    <t>Para dar cumplimiento a la meta, durante el periodo comprendido entre enero y noviembre 2025, 3691 (de 2930 programadas) mujeres fueron cualificadas en herramientas para la autonomía económica, superando la meta anual programada.
7.226 mujeres en su diferencias y diversidad fueron orientadas desde la gestion local en diferentes escenarios de impacto.
Se realizazon 2.224 registros de mujeres  en jornadas territoriales de difusión masiva.
933 espacios de cualificacion garantizados, logrando 13.810 asistencias de mujeres a escenarios presenciales y virtual</t>
  </si>
  <si>
    <t>https://secretariadistritald.sharepoint.com/:f:/s/ContratacinSPI-2022/IgCNHvHzSJRBTaKO1c7s4t2PAdbYLlJkgFbDa8dynAIHrMA?e=e3epCl</t>
  </si>
  <si>
    <t>Para el mes de diciembre se dio cumplimiento a la meta mensual  programada al lograr la cualificación de 322 mujeres en el marco de la Estrategia para la Autonomía Económica, quienes, a través del proceso de acompañamiento en la ruta, reconocieron la autonomía económica como un derecho. Este resultado fue posible gracias a la implementación articulada de estrategias orientadas a la identificación y vinculación de actores clave de la sociedad civil; la gestión de espacios territoriales alternos a las Manzanas del Cuidado y las Casas de Igualdad de Oportunidades; el fortalecimiento de la movilización local y la articulación interinstitucional; así mismo, se garantizó el acceso efectivo a la cualificación mediante apoyos de movilidad, la apertura de escenarios de comercialización, ferias y eventos territoriales, el fortalecimiento de emprendimientos a través de procesos especializados, la atención a mujeres víctimas de violencias en Casas Refugio y la participación en espacios de fortalecimiento empresarial, consolidando así el impacto integral de la ruta y asegurando el cumplimiento efectivo de la meta establecida para la vigencia.</t>
  </si>
  <si>
    <t>Los beneficios para las mujeres se reflejan en el econocimiento de su autonomía económica como un derecho, gracias al acceso efectivo a procesos de cualificación, acompañamiento especializado para sus emprendimientos, apoyos de movilidad y participación en ferias y espacios de comercialización. Además, estas acciones ampliaron sus oportunidades de vinculación con actores clave, promovieron su inclusión en redes locales y brindaron atención integral a mujeres víctimas de violencias, contribuyendo a su empoderamiento y a mejorar sus condiciones de vida.</t>
  </si>
  <si>
    <t>Avance mensual</t>
  </si>
  <si>
    <t>Elaboró</t>
  </si>
  <si>
    <t>Firma</t>
  </si>
  <si>
    <r>
      <rPr>
        <sz val="9"/>
        <color theme="1"/>
        <rFont val="Dreaming Outloud Pro"/>
        <family val="4"/>
      </rPr>
      <t xml:space="preserve">                                       </t>
    </r>
    <r>
      <rPr>
        <sz val="9"/>
        <color theme="1"/>
        <rFont val="Dreaming Outloud Script Pro"/>
        <family val="4"/>
      </rPr>
      <t xml:space="preserve"> Sandra Diaz Arevalo</t>
    </r>
  </si>
  <si>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</si>
  <si>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</si>
  <si>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</si>
  <si>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</si>
  <si>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</si>
  <si>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</si>
  <si>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</si>
  <si>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</si>
  <si>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</si>
  <si>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</si>
  <si>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</si>
  <si>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</si>
  <si>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</si>
  <si>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</si>
  <si>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</si>
  <si>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</si>
  <si>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</si>
  <si>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</si>
  <si>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</si>
  <si>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</si>
  <si>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</si>
  <si>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</si>
  <si>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</si>
  <si>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</si>
  <si>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</si>
  <si>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</si>
  <si>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</si>
  <si>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</si>
  <si>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</si>
  <si>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</si>
  <si>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</si>
  <si>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</si>
  <si>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</si>
  <si>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</si>
  <si>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</si>
  <si>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</si>
  <si>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</si>
  <si>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</si>
  <si>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</si>
  <si>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</si>
  <si>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</si>
  <si>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</si>
  <si>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</si>
  <si>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</si>
  <si>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</si>
  <si>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</si>
  <si>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</si>
  <si>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</si>
  <si>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</si>
  <si>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</si>
  <si>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</si>
  <si>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</si>
  <si>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</si>
  <si>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</si>
  <si>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</si>
  <si>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</si>
  <si>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</si>
  <si>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</si>
  <si>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</si>
  <si>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</si>
  <si>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</si>
  <si>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</si>
  <si>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</si>
  <si>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</si>
  <si>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</si>
  <si>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</si>
  <si>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</si>
  <si>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</si>
  <si>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</si>
  <si>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Cambio de presupuesto entre actividades</t>
  </si>
  <si>
    <t>Una vez revisada la ejecución presupuestal del proyecto de inversión 8232 - Implementación de estrategias para el empoderamiento económico de las mujeres en toda su diversidad en Bogotá D.C., se hace necesaria la modificación del valor apropiado para dos (2) de las tres (3) actividades del proyecto que tuvieron recursos en la presente vigencia, toda vez que hay necesidad de suscripción de Contratos de Prestación de Servicios que apuntan al cumplimiento de la actividad No. 2 del proyecto. Se aclara que esta modificación no afecta la programación ni cumplimiento de las actividades ni de la meta.</t>
  </si>
  <si>
    <t>Una vez revisada la ejecución presupuestal del proyecto de inversión 8232 - Implementación de estrategias para el empoderamiento económico de las mujeres en toda su diversidad en Bogotá D.C., se hace necesaria la modificación del valor apropiado de las tres (3) actividades del proyecto que tuvieron recursos en la presente vigencia, toda vez que hay necesidad de suscripción de Contratos de Prestación de Servicios y de adquisición de bienes (chaquetas institucionales) que apuntan al cumplimiento de la actividad No. 2 del proyecto. Se aclara que esta modificación no afecta la programación ni cumplimiento de las actividades ni de la meta.</t>
  </si>
  <si>
    <t>Se realiza la modificación del presupuesto en cada una de las actividades debido al traslado de recursos entre proyectos de inversión</t>
  </si>
  <si>
    <t>Se realiza la modificación del presupuesto entre actividades del proyectos de inversión, de acuerdo con nuevas necesidades de la Subsecretaría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</si>
</sst>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6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3"/>
      <color rgb="FF000000"/>
      <name val="Arial"/>
      <family val="2"/>
    </font>
    <font>
      <sz val="12"/>
      <color rgb="FF000000"/>
      <name val="Arial"/>
      <family val="2"/>
    </font>
    <font>
      <sz val="12"/>
      <color theme="1"/>
      <name val="Arial"/>
      <family val="2"/>
    </font>
    <font>
      <b/>
      <sz val="12"/>
      <color rgb="FF000000"/>
      <name val="Arial"/>
      <family val="2"/>
    </font>
    <font>
      <sz val="9"/>
      <color theme="1"/>
      <name val="Arial"/>
      <family val="2"/>
    </font>
    <font>
      <sz val="9.5"/>
      <name val="Arial"/>
      <family val="2"/>
    </font>
    <font>
      <sz val="10"/>
      <color rgb="FF000000"/>
      <name val="Arial"/>
      <family val="2"/>
    </font>
    <font>
      <b/>
      <sz val="10"/>
      <color rgb="FF000000"/>
      <name val="Arial"/>
      <family val="2"/>
    </font>
    <font>
      <sz val="10"/>
      <color theme="1"/>
      <name val="Arial"/>
      <family val="2"/>
    </font>
    <font>
      <sz val="10.5"/>
      <color rgb="FF000000"/>
      <name val="Arial"/>
      <family val="2"/>
    </font>
    <font>
      <b/>
      <sz val="10.5"/>
      <color rgb="FF000000"/>
      <name val="Arial"/>
      <family val="2"/>
    </font>
    <font>
      <sz val="10.5"/>
      <color theme="1"/>
      <name val="Arial"/>
      <family val="2"/>
    </font>
    <font>
      <sz val="12"/>
      <color rgb="FF242424"/>
      <name val="Arial"/>
      <family val="2"/>
    </font>
    <font>
      <sz val="9"/>
      <color rgb="FF000000"/>
      <name val="Arial"/>
      <family val="2"/>
    </font>
    <font>
      <b/>
      <sz val="9"/>
      <color rgb="FF000000"/>
      <name val="Arial"/>
      <family val="2"/>
    </font>
    <font>
      <sz val="9"/>
      <color theme="1"/>
      <name val="Dreaming Outloud Pro"/>
      <family val="4"/>
    </font>
    <font>
      <sz val="9"/>
      <color theme="1"/>
      <name val="Dreaming Outloud Script Pro"/>
      <family val="4"/>
    </font>
    <font>
      <sz val="9"/>
      <color theme="1"/>
      <name val="Arial"/>
      <family val="4"/>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00">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s>
  <cellStyleXfs count="24">
    <xf numFmtId="0" fontId="0" fillId="0" borderId="0"/>
    <xf numFmtId="9" fontId="7" fillId="0" borderId="0" applyFont="0" applyFill="0" applyBorder="0" applyAlignment="0" applyProtection="0"/>
    <xf numFmtId="0" fontId="8" fillId="0" borderId="1"/>
    <xf numFmtId="0" fontId="4" fillId="0" borderId="1"/>
    <xf numFmtId="44" fontId="4" fillId="0" borderId="1" applyFont="0" applyFill="0" applyBorder="0" applyAlignment="0" applyProtection="0"/>
    <xf numFmtId="166" fontId="4" fillId="0" borderId="1" applyFont="0" applyFill="0" applyBorder="0" applyAlignment="0" applyProtection="0"/>
    <xf numFmtId="9" fontId="4" fillId="0" borderId="1" applyFont="0" applyFill="0" applyBorder="0" applyAlignment="0" applyProtection="0"/>
    <xf numFmtId="168" fontId="4" fillId="0" borderId="1" applyFont="0" applyFill="0" applyBorder="0" applyAlignment="0" applyProtection="0"/>
    <xf numFmtId="42" fontId="4" fillId="0" borderId="1" applyFont="0" applyFill="0" applyBorder="0" applyAlignment="0" applyProtection="0"/>
    <xf numFmtId="9" fontId="8" fillId="0" borderId="1" applyFont="0" applyFill="0" applyBorder="0" applyAlignment="0" applyProtection="0"/>
    <xf numFmtId="9" fontId="15" fillId="0" borderId="1" applyFont="0" applyFill="0" applyBorder="0" applyAlignment="0" applyProtection="0"/>
    <xf numFmtId="170" fontId="20" fillId="0" borderId="30" applyNumberFormat="0" applyAlignment="0" applyProtection="0">
      <alignment horizontal="right" vertical="center"/>
    </xf>
    <xf numFmtId="170" fontId="20" fillId="0" borderId="31" applyNumberFormat="0" applyAlignment="0" applyProtection="0">
      <alignment horizontal="left" vertical="center" indent="1"/>
    </xf>
    <xf numFmtId="0" fontId="21" fillId="0" borderId="31" applyAlignment="0" applyProtection="0">
      <alignment horizontal="left" vertical="center" indent="1"/>
    </xf>
    <xf numFmtId="0" fontId="22" fillId="8" borderId="1" applyNumberFormat="0" applyAlignment="0" applyProtection="0">
      <alignment horizontal="left" vertical="center" indent="1"/>
    </xf>
    <xf numFmtId="170" fontId="24" fillId="0" borderId="30" applyNumberFormat="0" applyFill="0" applyBorder="0" applyAlignment="0" applyProtection="0">
      <alignment horizontal="right" vertical="center"/>
    </xf>
    <xf numFmtId="0" fontId="16" fillId="0" borderId="1" applyNumberFormat="0" applyFill="0" applyBorder="0" applyAlignment="0" applyProtection="0"/>
    <xf numFmtId="0" fontId="3" fillId="0" borderId="1"/>
    <xf numFmtId="43" fontId="35" fillId="0" borderId="0" applyFont="0" applyFill="0" applyBorder="0" applyAlignment="0" applyProtection="0"/>
    <xf numFmtId="0" fontId="2" fillId="0" borderId="1"/>
    <xf numFmtId="0" fontId="42" fillId="0" borderId="1"/>
    <xf numFmtId="165" fontId="1" fillId="0" borderId="1" applyFont="0" applyFill="0" applyBorder="0" applyAlignment="0" applyProtection="0"/>
    <xf numFmtId="164" fontId="43" fillId="0" borderId="0" applyFont="0" applyFill="0" applyBorder="0" applyAlignment="0" applyProtection="0"/>
    <xf numFmtId="0" fontId="16" fillId="0" borderId="0" applyNumberFormat="0" applyFill="0" applyBorder="0" applyAlignment="0" applyProtection="0"/>
  </cellStyleXfs>
  <cellXfs count="790">
    <xf numFmtId="0" fontId="0" fillId="0" borderId="0" xfId="0"/>
    <xf numFmtId="0" fontId="11" fillId="0" borderId="1" xfId="3" applyFont="1" applyAlignment="1">
      <alignment vertical="center"/>
    </xf>
    <xf numFmtId="0" fontId="10" fillId="4" borderId="1" xfId="2" applyFont="1" applyFill="1" applyAlignment="1">
      <alignment vertical="center" wrapText="1"/>
    </xf>
    <xf numFmtId="0" fontId="12" fillId="4" borderId="1" xfId="2" applyFont="1" applyFill="1" applyAlignment="1">
      <alignment vertical="center" wrapText="1"/>
    </xf>
    <xf numFmtId="0" fontId="9" fillId="4" borderId="1" xfId="2" applyFont="1" applyFill="1" applyAlignment="1">
      <alignment vertical="center" wrapText="1"/>
    </xf>
    <xf numFmtId="0" fontId="10" fillId="4" borderId="8" xfId="2" applyFont="1" applyFill="1" applyBorder="1" applyAlignment="1">
      <alignment vertical="center" wrapText="1"/>
    </xf>
    <xf numFmtId="0" fontId="10" fillId="0" borderId="8" xfId="2" applyFont="1" applyBorder="1" applyAlignment="1">
      <alignment vertical="center" wrapText="1"/>
    </xf>
    <xf numFmtId="0" fontId="10" fillId="0" borderId="1" xfId="2" applyFont="1" applyAlignment="1">
      <alignment vertical="center" wrapText="1"/>
    </xf>
    <xf numFmtId="0" fontId="10" fillId="0" borderId="1" xfId="2" applyFont="1" applyAlignment="1">
      <alignment horizontal="center" vertical="center" wrapText="1"/>
    </xf>
    <xf numFmtId="0" fontId="13" fillId="0" borderId="1" xfId="3" applyFont="1" applyAlignment="1">
      <alignment horizontal="center" vertical="center"/>
    </xf>
    <xf numFmtId="0" fontId="11" fillId="0" borderId="1" xfId="3" applyFont="1" applyAlignment="1">
      <alignment horizontal="center" vertical="center"/>
    </xf>
    <xf numFmtId="0" fontId="12" fillId="0" borderId="1" xfId="2" applyFont="1" applyAlignment="1">
      <alignment vertical="center" wrapText="1"/>
    </xf>
    <xf numFmtId="0" fontId="9" fillId="0" borderId="1" xfId="2" applyFont="1" applyAlignment="1">
      <alignment vertical="center" wrapText="1"/>
    </xf>
    <xf numFmtId="0" fontId="9" fillId="0" borderId="16" xfId="2" applyFont="1" applyBorder="1" applyAlignment="1">
      <alignment vertical="center" wrapText="1"/>
    </xf>
    <xf numFmtId="0" fontId="10" fillId="4" borderId="8" xfId="2" applyFont="1" applyFill="1" applyBorder="1" applyAlignment="1">
      <alignment horizontal="center" vertical="center" wrapText="1"/>
    </xf>
    <xf numFmtId="0" fontId="14" fillId="4" borderId="1" xfId="2" applyFont="1" applyFill="1" applyAlignment="1">
      <alignment horizontal="center" vertical="center" wrapText="1"/>
    </xf>
    <xf numFmtId="0" fontId="10" fillId="4" borderId="1" xfId="2" applyFont="1" applyFill="1" applyAlignment="1">
      <alignment horizontal="center" vertical="center" wrapText="1"/>
    </xf>
    <xf numFmtId="0" fontId="14" fillId="0" borderId="1" xfId="2" applyFont="1" applyAlignment="1">
      <alignment horizontal="center" vertical="center" wrapText="1"/>
    </xf>
    <xf numFmtId="0" fontId="10" fillId="6" borderId="1" xfId="2" applyFont="1" applyFill="1" applyAlignment="1">
      <alignment vertical="center" wrapText="1"/>
    </xf>
    <xf numFmtId="0" fontId="10" fillId="5" borderId="3"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10" fillId="5" borderId="21" xfId="2" applyFont="1" applyFill="1" applyBorder="1" applyAlignment="1">
      <alignment vertical="center" wrapText="1"/>
    </xf>
    <xf numFmtId="167" fontId="11" fillId="0" borderId="22" xfId="5" applyNumberFormat="1" applyFont="1" applyBorder="1" applyAlignment="1">
      <alignment vertical="center"/>
    </xf>
    <xf numFmtId="0" fontId="10" fillId="5" borderId="12" xfId="2" applyFont="1" applyFill="1" applyBorder="1" applyAlignment="1">
      <alignment vertical="center" wrapText="1"/>
    </xf>
    <xf numFmtId="167" fontId="11" fillId="0" borderId="13" xfId="5" applyNumberFormat="1" applyFont="1" applyBorder="1" applyAlignment="1">
      <alignment vertical="center"/>
    </xf>
    <xf numFmtId="0" fontId="11" fillId="0" borderId="1" xfId="3" applyFont="1"/>
    <xf numFmtId="0" fontId="10" fillId="7" borderId="2" xfId="2" applyFont="1" applyFill="1" applyBorder="1" applyAlignment="1">
      <alignment vertical="center" wrapText="1"/>
    </xf>
    <xf numFmtId="167" fontId="11" fillId="0" borderId="14" xfId="5" applyNumberFormat="1" applyFont="1" applyBorder="1" applyAlignment="1">
      <alignment vertical="center"/>
    </xf>
    <xf numFmtId="0" fontId="6" fillId="0" borderId="1" xfId="3" applyFont="1" applyAlignment="1">
      <alignment vertical="center"/>
    </xf>
    <xf numFmtId="0" fontId="11" fillId="0" borderId="1" xfId="3" applyFont="1" applyAlignment="1">
      <alignment horizontal="center" vertical="center" wrapText="1"/>
    </xf>
    <xf numFmtId="0" fontId="19" fillId="0" borderId="1" xfId="3" applyFont="1" applyAlignment="1">
      <alignment vertical="center"/>
    </xf>
    <xf numFmtId="0" fontId="17" fillId="0" borderId="26" xfId="3" applyFont="1" applyBorder="1" applyAlignment="1">
      <alignment horizontal="center" vertical="center"/>
    </xf>
    <xf numFmtId="0" fontId="17" fillId="0" borderId="19" xfId="3" applyFont="1" applyBorder="1" applyAlignment="1">
      <alignment horizontal="center" vertical="center" wrapText="1"/>
    </xf>
    <xf numFmtId="0" fontId="17" fillId="0" borderId="7"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8" fillId="4" borderId="22" xfId="0" applyNumberFormat="1" applyFont="1" applyFill="1" applyBorder="1" applyAlignment="1">
      <alignment horizontal="center"/>
    </xf>
    <xf numFmtId="0" fontId="31" fillId="0" borderId="26" xfId="3" applyFont="1" applyBorder="1" applyAlignment="1">
      <alignment horizontal="center" vertical="center"/>
    </xf>
    <xf numFmtId="0" fontId="17" fillId="0" borderId="6" xfId="3" applyFont="1" applyBorder="1" applyAlignment="1">
      <alignment horizontal="center" vertical="center"/>
    </xf>
    <xf numFmtId="10" fontId="29" fillId="5" borderId="22" xfId="0" applyNumberFormat="1" applyFont="1" applyFill="1" applyBorder="1" applyAlignment="1">
      <alignment horizontal="center" vertical="center"/>
    </xf>
    <xf numFmtId="0" fontId="10" fillId="5" borderId="26" xfId="2" applyFont="1" applyFill="1" applyBorder="1" applyAlignment="1">
      <alignment vertical="center" wrapText="1"/>
    </xf>
    <xf numFmtId="0" fontId="11" fillId="0" borderId="0" xfId="0" applyFont="1"/>
    <xf numFmtId="0" fontId="10" fillId="5" borderId="12" xfId="2" applyFont="1" applyFill="1" applyBorder="1" applyAlignment="1">
      <alignment horizontal="center" vertical="center" wrapText="1"/>
    </xf>
    <xf numFmtId="0" fontId="10" fillId="5" borderId="13" xfId="2" applyFont="1" applyFill="1" applyBorder="1" applyAlignment="1">
      <alignment horizontal="center" vertical="center" wrapText="1"/>
    </xf>
    <xf numFmtId="15" fontId="11" fillId="0" borderId="40" xfId="0" applyNumberFormat="1" applyFont="1" applyBorder="1" applyAlignment="1">
      <alignment horizontal="center" vertical="center" wrapText="1"/>
    </xf>
    <xf numFmtId="15" fontId="11" fillId="0" borderId="21" xfId="0" applyNumberFormat="1" applyFont="1" applyBorder="1" applyAlignment="1">
      <alignment horizontal="center" vertical="center" wrapText="1"/>
    </xf>
    <xf numFmtId="0" fontId="11" fillId="0" borderId="22" xfId="0" applyFont="1" applyBorder="1" applyAlignment="1">
      <alignment horizontal="center" vertical="center" wrapText="1"/>
    </xf>
    <xf numFmtId="14" fontId="11" fillId="0" borderId="21"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1" xfId="0" applyFont="1" applyBorder="1" applyAlignment="1">
      <alignment horizontal="center"/>
    </xf>
    <xf numFmtId="0" fontId="11" fillId="0" borderId="22" xfId="0" applyFont="1" applyBorder="1" applyAlignment="1">
      <alignment horizontal="center"/>
    </xf>
    <xf numFmtId="0" fontId="11" fillId="0" borderId="21" xfId="0" applyFont="1" applyBorder="1"/>
    <xf numFmtId="0" fontId="11" fillId="0" borderId="22" xfId="0" applyFont="1" applyBorder="1"/>
    <xf numFmtId="0" fontId="11" fillId="0" borderId="12" xfId="0" applyFont="1" applyBorder="1"/>
    <xf numFmtId="0" fontId="11" fillId="0" borderId="13" xfId="0" applyFont="1" applyBorder="1"/>
    <xf numFmtId="0" fontId="11" fillId="0" borderId="22" xfId="0" applyFont="1" applyBorder="1" applyAlignment="1">
      <alignment vertical="center" wrapText="1"/>
    </xf>
    <xf numFmtId="0" fontId="11" fillId="0" borderId="22" xfId="0" applyFont="1" applyBorder="1" applyAlignment="1">
      <alignment vertical="top" wrapText="1"/>
    </xf>
    <xf numFmtId="0" fontId="11" fillId="0" borderId="22" xfId="0" applyFont="1" applyBorder="1" applyAlignment="1">
      <alignment vertical="center"/>
    </xf>
    <xf numFmtId="0" fontId="29" fillId="0" borderId="40" xfId="3" applyFont="1" applyBorder="1" applyAlignment="1">
      <alignment horizontal="center" vertical="center" wrapText="1"/>
    </xf>
    <xf numFmtId="0" fontId="29" fillId="0" borderId="11" xfId="3" applyFont="1" applyBorder="1" applyAlignment="1">
      <alignment horizontal="center" vertical="center" wrapText="1"/>
    </xf>
    <xf numFmtId="0" fontId="23" fillId="0" borderId="50" xfId="3" applyFont="1" applyBorder="1" applyAlignment="1">
      <alignment horizontal="left" vertical="center" wrapText="1"/>
    </xf>
    <xf numFmtId="0" fontId="23" fillId="0" borderId="47" xfId="3" applyFont="1" applyBorder="1" applyAlignment="1">
      <alignment horizontal="left" vertical="center" wrapText="1"/>
    </xf>
    <xf numFmtId="0" fontId="11" fillId="4" borderId="8" xfId="3" applyFont="1" applyFill="1" applyBorder="1" applyAlignment="1">
      <alignment vertical="center"/>
    </xf>
    <xf numFmtId="0" fontId="11" fillId="4" borderId="1" xfId="3" applyFont="1" applyFill="1" applyAlignment="1">
      <alignment vertical="center"/>
    </xf>
    <xf numFmtId="0" fontId="10" fillId="4" borderId="15" xfId="2" applyFont="1" applyFill="1" applyBorder="1" applyAlignment="1">
      <alignment horizontal="center" vertical="center" wrapText="1"/>
    </xf>
    <xf numFmtId="0" fontId="9" fillId="0" borderId="0" xfId="0" applyFont="1" applyAlignment="1">
      <alignment vertical="center"/>
    </xf>
    <xf numFmtId="0" fontId="9" fillId="0" borderId="8" xfId="2" applyFont="1" applyBorder="1" applyAlignment="1">
      <alignment horizontal="center" vertical="center" wrapText="1"/>
    </xf>
    <xf numFmtId="0" fontId="10" fillId="0" borderId="1" xfId="2" applyFont="1" applyAlignment="1">
      <alignment horizontal="center" vertical="center"/>
    </xf>
    <xf numFmtId="0" fontId="33" fillId="0" borderId="1" xfId="0" applyFont="1" applyBorder="1" applyAlignment="1">
      <alignment horizontal="left" vertical="center" wrapText="1"/>
    </xf>
    <xf numFmtId="0" fontId="10" fillId="0" borderId="26" xfId="0" applyFont="1" applyBorder="1" applyAlignment="1">
      <alignment horizontal="left" vertical="center" wrapText="1"/>
    </xf>
    <xf numFmtId="0" fontId="10" fillId="0" borderId="1" xfId="2" applyFont="1" applyAlignment="1">
      <alignment vertical="center"/>
    </xf>
    <xf numFmtId="0" fontId="18" fillId="0" borderId="26" xfId="3" applyFont="1" applyBorder="1" applyAlignment="1">
      <alignment horizontal="center" vertical="center"/>
    </xf>
    <xf numFmtId="0" fontId="10" fillId="0" borderId="26" xfId="2" applyFont="1" applyBorder="1" applyAlignment="1">
      <alignment horizontal="center" vertical="center" wrapText="1"/>
    </xf>
    <xf numFmtId="0" fontId="11" fillId="0" borderId="26"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29" fillId="3" borderId="22" xfId="3"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10" borderId="1" xfId="3" applyFont="1" applyFill="1" applyAlignment="1">
      <alignment vertical="center"/>
    </xf>
    <xf numFmtId="0" fontId="10" fillId="10" borderId="1" xfId="2" applyFont="1" applyFill="1" applyAlignment="1">
      <alignment vertical="center" wrapText="1"/>
    </xf>
    <xf numFmtId="0" fontId="11" fillId="10" borderId="1" xfId="3" applyFont="1" applyFill="1"/>
    <xf numFmtId="0" fontId="9" fillId="10" borderId="0" xfId="0" applyFont="1" applyFill="1" applyAlignment="1">
      <alignment vertical="center"/>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2" applyFont="1" applyFill="1" applyAlignment="1">
      <alignment horizontal="center" vertical="center"/>
    </xf>
    <xf numFmtId="0" fontId="2" fillId="0" borderId="1" xfId="19"/>
    <xf numFmtId="0" fontId="2" fillId="0" borderId="1" xfId="19" applyAlignment="1">
      <alignment horizontal="center"/>
    </xf>
    <xf numFmtId="37" fontId="20"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9" fillId="10" borderId="8" xfId="2" applyFont="1" applyFill="1" applyBorder="1" applyAlignment="1">
      <alignment horizontal="center" vertical="center" wrapText="1"/>
    </xf>
    <xf numFmtId="0" fontId="33" fillId="10" borderId="1" xfId="0" applyFont="1" applyFill="1" applyBorder="1" applyAlignment="1">
      <alignment horizontal="left" vertical="center" wrapText="1"/>
    </xf>
    <xf numFmtId="0" fontId="11" fillId="0" borderId="12" xfId="3" applyFont="1" applyBorder="1" applyAlignment="1">
      <alignment vertical="center"/>
    </xf>
    <xf numFmtId="0" fontId="11" fillId="0" borderId="13" xfId="3" applyFont="1" applyBorder="1" applyAlignment="1">
      <alignment vertical="center"/>
    </xf>
    <xf numFmtId="43" fontId="39" fillId="5" borderId="60" xfId="18" applyFont="1" applyFill="1" applyBorder="1" applyAlignment="1">
      <alignment horizontal="center" vertical="center" wrapText="1"/>
    </xf>
    <xf numFmtId="43" fontId="39" fillId="5" borderId="62" xfId="18" applyFont="1" applyFill="1" applyBorder="1" applyAlignment="1">
      <alignment horizontal="center" vertical="center" wrapText="1"/>
    </xf>
    <xf numFmtId="43" fontId="39" fillId="5" borderId="63" xfId="18" applyFont="1" applyFill="1" applyBorder="1" applyAlignment="1">
      <alignment horizontal="center" vertical="center" wrapText="1"/>
    </xf>
    <xf numFmtId="167" fontId="11" fillId="0" borderId="21" xfId="5" applyNumberFormat="1" applyFont="1" applyBorder="1" applyAlignment="1">
      <alignment vertical="center"/>
    </xf>
    <xf numFmtId="167" fontId="11" fillId="0" borderId="12" xfId="5" applyNumberFormat="1" applyFont="1" applyBorder="1" applyAlignment="1">
      <alignment vertical="center"/>
    </xf>
    <xf numFmtId="0" fontId="11" fillId="4" borderId="1" xfId="3" applyFont="1" applyFill="1"/>
    <xf numFmtId="0" fontId="9" fillId="4" borderId="0" xfId="0" applyFont="1" applyFill="1" applyAlignment="1">
      <alignment vertical="center"/>
    </xf>
    <xf numFmtId="0" fontId="11" fillId="4" borderId="1" xfId="3" applyFont="1" applyFill="1" applyAlignment="1">
      <alignment horizontal="center" vertical="center" wrapText="1"/>
    </xf>
    <xf numFmtId="0" fontId="10" fillId="5" borderId="5"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10" fillId="5" borderId="11" xfId="3" applyFont="1" applyFill="1" applyBorder="1" applyAlignment="1">
      <alignment horizontal="center" vertical="center" wrapText="1"/>
    </xf>
    <xf numFmtId="0" fontId="10" fillId="5" borderId="26" xfId="3" applyFont="1" applyFill="1" applyBorder="1" applyAlignment="1">
      <alignment horizontal="center" vertical="center" wrapText="1"/>
    </xf>
    <xf numFmtId="0" fontId="10" fillId="3" borderId="26" xfId="3" applyFont="1" applyFill="1" applyBorder="1" applyAlignment="1">
      <alignment horizontal="center" vertical="center" wrapText="1"/>
    </xf>
    <xf numFmtId="0" fontId="9" fillId="4" borderId="20" xfId="2" applyFont="1" applyFill="1" applyBorder="1" applyAlignment="1">
      <alignment vertical="center" wrapText="1"/>
    </xf>
    <xf numFmtId="0" fontId="37" fillId="0" borderId="1" xfId="2" applyFont="1" applyAlignment="1">
      <alignment vertical="center" wrapText="1"/>
    </xf>
    <xf numFmtId="0" fontId="37" fillId="0" borderId="26" xfId="0" applyFont="1" applyBorder="1" applyAlignment="1">
      <alignment horizontal="center" vertical="center"/>
    </xf>
    <xf numFmtId="0" fontId="37" fillId="0" borderId="26" xfId="0" applyFont="1" applyBorder="1" applyAlignment="1">
      <alignment vertical="center"/>
    </xf>
    <xf numFmtId="0" fontId="37" fillId="0" borderId="26" xfId="2" applyFont="1" applyBorder="1" applyAlignment="1">
      <alignment horizontal="center" wrapText="1"/>
    </xf>
    <xf numFmtId="0" fontId="37" fillId="0" borderId="26" xfId="2" applyFont="1" applyBorder="1" applyAlignment="1">
      <alignment horizontal="center" vertical="center" wrapText="1"/>
    </xf>
    <xf numFmtId="0" fontId="37" fillId="0" borderId="26" xfId="2" applyFont="1" applyBorder="1" applyAlignment="1">
      <alignment vertical="center" wrapText="1"/>
    </xf>
    <xf numFmtId="0" fontId="10" fillId="0" borderId="26" xfId="0" applyFont="1" applyBorder="1" applyAlignment="1">
      <alignment vertical="center" wrapText="1"/>
    </xf>
    <xf numFmtId="0" fontId="29" fillId="0" borderId="12" xfId="3" applyFont="1" applyBorder="1" applyAlignment="1">
      <alignment horizontal="center" vertical="center" wrapText="1"/>
    </xf>
    <xf numFmtId="0" fontId="29" fillId="0" borderId="57" xfId="3" applyFont="1" applyBorder="1" applyAlignment="1">
      <alignment horizontal="center" vertical="center" wrapText="1"/>
    </xf>
    <xf numFmtId="0" fontId="29" fillId="0" borderId="58" xfId="3" applyFont="1" applyBorder="1" applyAlignment="1">
      <alignment horizontal="center" vertical="center" wrapText="1"/>
    </xf>
    <xf numFmtId="0" fontId="29" fillId="0" borderId="55" xfId="3" applyFont="1" applyBorder="1" applyAlignment="1">
      <alignment horizontal="center" vertical="center" wrapText="1"/>
    </xf>
    <xf numFmtId="0" fontId="29" fillId="0" borderId="42" xfId="3" applyFont="1" applyBorder="1" applyAlignment="1">
      <alignment horizontal="center" vertical="center" wrapText="1"/>
    </xf>
    <xf numFmtId="0" fontId="29" fillId="0" borderId="46" xfId="3" applyFont="1" applyBorder="1" applyAlignment="1">
      <alignment horizontal="center" vertical="center" wrapText="1"/>
    </xf>
    <xf numFmtId="0" fontId="10" fillId="5" borderId="64" xfId="3" applyFont="1" applyFill="1" applyBorder="1" applyAlignment="1">
      <alignment horizontal="center" vertical="center" wrapText="1"/>
    </xf>
    <xf numFmtId="0" fontId="9" fillId="10" borderId="1" xfId="0" applyFont="1" applyFill="1" applyBorder="1" applyAlignment="1">
      <alignment vertical="center"/>
    </xf>
    <xf numFmtId="0" fontId="9" fillId="0" borderId="26" xfId="0" applyFont="1" applyBorder="1" applyAlignment="1">
      <alignment vertical="center"/>
    </xf>
    <xf numFmtId="0" fontId="40" fillId="5" borderId="13" xfId="19" applyFont="1" applyFill="1" applyBorder="1" applyAlignment="1">
      <alignment horizontal="center" vertical="center" wrapText="1"/>
    </xf>
    <xf numFmtId="0" fontId="2" fillId="0" borderId="48" xfId="19" applyBorder="1" applyAlignment="1">
      <alignment horizontal="right" vertical="center"/>
    </xf>
    <xf numFmtId="0" fontId="9" fillId="5" borderId="26" xfId="2" applyFont="1" applyFill="1" applyBorder="1" applyAlignment="1">
      <alignment vertical="center" wrapText="1"/>
    </xf>
    <xf numFmtId="0" fontId="9" fillId="0" borderId="26" xfId="2" applyFont="1" applyBorder="1" applyAlignment="1">
      <alignment horizontal="center" wrapText="1"/>
    </xf>
    <xf numFmtId="0" fontId="9" fillId="5" borderId="26" xfId="0" applyFont="1" applyFill="1" applyBorder="1" applyAlignment="1">
      <alignment vertical="center"/>
    </xf>
    <xf numFmtId="0" fontId="9" fillId="0" borderId="26" xfId="2" applyFont="1" applyBorder="1" applyAlignment="1">
      <alignment vertical="center" wrapText="1"/>
    </xf>
    <xf numFmtId="0" fontId="9" fillId="0" borderId="16" xfId="0" applyFont="1" applyBorder="1" applyAlignment="1">
      <alignment vertical="center"/>
    </xf>
    <xf numFmtId="0" fontId="40" fillId="3" borderId="12" xfId="19" applyFont="1" applyFill="1" applyBorder="1" applyAlignment="1">
      <alignment horizontal="center" vertical="center" wrapText="1"/>
    </xf>
    <xf numFmtId="0" fontId="10"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1" fillId="0" borderId="8" xfId="3" applyFont="1" applyBorder="1" applyAlignment="1">
      <alignment horizontal="center" vertical="center"/>
    </xf>
    <xf numFmtId="0" fontId="11" fillId="0" borderId="19" xfId="3" applyFont="1" applyBorder="1" applyAlignment="1">
      <alignment horizontal="center" vertical="center" wrapText="1"/>
    </xf>
    <xf numFmtId="0" fontId="11" fillId="0" borderId="7" xfId="3" applyFont="1" applyBorder="1" applyAlignment="1">
      <alignment horizontal="center" vertical="center"/>
    </xf>
    <xf numFmtId="0" fontId="11" fillId="0" borderId="11" xfId="3" applyFont="1" applyBorder="1" applyAlignment="1">
      <alignment horizontal="center" vertical="center"/>
    </xf>
    <xf numFmtId="0" fontId="11" fillId="0" borderId="6" xfId="3" applyFont="1" applyBorder="1" applyAlignment="1">
      <alignment horizontal="center" vertical="center"/>
    </xf>
    <xf numFmtId="0" fontId="9" fillId="0" borderId="26" xfId="0" applyFont="1" applyBorder="1" applyAlignment="1">
      <alignment horizontal="left" vertical="center" wrapText="1"/>
    </xf>
    <xf numFmtId="0" fontId="38" fillId="5" borderId="26" xfId="2" applyFont="1" applyFill="1" applyBorder="1" applyAlignment="1">
      <alignment vertical="center" wrapText="1"/>
    </xf>
    <xf numFmtId="0" fontId="38" fillId="5" borderId="26" xfId="0" applyFont="1" applyFill="1" applyBorder="1" applyAlignment="1">
      <alignment vertical="center"/>
    </xf>
    <xf numFmtId="0" fontId="10" fillId="0" borderId="26" xfId="0" applyFont="1" applyBorder="1" applyAlignment="1">
      <alignment horizontal="center" vertical="center"/>
    </xf>
    <xf numFmtId="0" fontId="10" fillId="0" borderId="26" xfId="2" applyFont="1" applyBorder="1" applyAlignment="1">
      <alignment horizontal="center" wrapText="1"/>
    </xf>
    <xf numFmtId="0" fontId="11" fillId="0" borderId="26" xfId="3" applyFont="1" applyBorder="1" applyAlignment="1">
      <alignment vertical="center"/>
    </xf>
    <xf numFmtId="0" fontId="9" fillId="5" borderId="26" xfId="2" applyFont="1" applyFill="1" applyBorder="1" applyAlignment="1">
      <alignment horizontal="center"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10" borderId="0" xfId="0" applyFont="1" applyFill="1" applyAlignment="1">
      <alignment horizontal="center" vertical="center"/>
    </xf>
    <xf numFmtId="0" fontId="10" fillId="0" borderId="1" xfId="0" applyFont="1" applyBorder="1" applyAlignment="1">
      <alignment vertical="center" wrapText="1"/>
    </xf>
    <xf numFmtId="0" fontId="29" fillId="0" borderId="41" xfId="3" applyFont="1" applyBorder="1" applyAlignment="1">
      <alignment horizontal="center" vertical="center" wrapText="1"/>
    </xf>
    <xf numFmtId="0" fontId="29" fillId="0" borderId="66" xfId="3" applyFont="1" applyBorder="1" applyAlignment="1">
      <alignment horizontal="center"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0" fontId="29" fillId="0" borderId="52" xfId="3" applyFont="1" applyBorder="1" applyAlignment="1">
      <alignment horizontal="center" vertical="center" wrapText="1"/>
    </xf>
    <xf numFmtId="0" fontId="29" fillId="0" borderId="68" xfId="3" applyFont="1" applyBorder="1" applyAlignment="1">
      <alignment horizontal="center" vertical="center" wrapText="1"/>
    </xf>
    <xf numFmtId="0" fontId="29" fillId="0" borderId="69" xfId="3" applyFont="1" applyBorder="1" applyAlignment="1">
      <alignment horizontal="center" vertical="center" wrapText="1"/>
    </xf>
    <xf numFmtId="0" fontId="11" fillId="0" borderId="14" xfId="3" applyFont="1" applyBorder="1" applyAlignment="1">
      <alignment vertical="center"/>
    </xf>
    <xf numFmtId="0" fontId="11" fillId="10" borderId="12" xfId="3" applyFont="1" applyFill="1" applyBorder="1" applyAlignment="1">
      <alignment vertical="center"/>
    </xf>
    <xf numFmtId="0" fontId="11" fillId="10" borderId="14" xfId="3" applyFont="1" applyFill="1" applyBorder="1" applyAlignment="1">
      <alignment vertical="center"/>
    </xf>
    <xf numFmtId="0" fontId="23" fillId="0" borderId="38" xfId="3" applyFont="1" applyBorder="1" applyAlignment="1">
      <alignment horizontal="left" vertical="center" wrapText="1"/>
    </xf>
    <xf numFmtId="0" fontId="23" fillId="0" borderId="43" xfId="3" applyFont="1" applyBorder="1" applyAlignment="1">
      <alignment horizontal="left" vertical="center" wrapText="1"/>
    </xf>
    <xf numFmtId="0" fontId="23" fillId="0" borderId="53" xfId="3" applyFont="1" applyBorder="1" applyAlignment="1">
      <alignment horizontal="left" vertical="center" wrapText="1"/>
    </xf>
    <xf numFmtId="1" fontId="17" fillId="0" borderId="26" xfId="3" applyNumberFormat="1" applyFont="1" applyBorder="1" applyAlignment="1">
      <alignment horizontal="center" vertical="center"/>
    </xf>
    <xf numFmtId="1" fontId="18" fillId="0" borderId="26" xfId="3" applyNumberFormat="1" applyFont="1" applyBorder="1" applyAlignment="1">
      <alignment horizontal="center" vertical="center"/>
    </xf>
    <xf numFmtId="1" fontId="17" fillId="0" borderId="8" xfId="3" applyNumberFormat="1" applyFont="1" applyBorder="1" applyAlignment="1">
      <alignment horizontal="center" vertical="center"/>
    </xf>
    <xf numFmtId="0" fontId="6" fillId="5" borderId="26" xfId="3" applyFont="1" applyFill="1" applyBorder="1" applyAlignment="1">
      <alignment vertical="center"/>
    </xf>
    <xf numFmtId="0" fontId="20" fillId="0" borderId="21" xfId="12" quotePrefix="1" applyNumberFormat="1" applyBorder="1" applyAlignment="1">
      <alignment horizontal="center" vertical="center" wrapText="1"/>
    </xf>
    <xf numFmtId="0" fontId="20" fillId="0" borderId="22" xfId="12" quotePrefix="1" applyNumberFormat="1" applyBorder="1" applyAlignment="1">
      <alignment horizontal="left" vertical="center" wrapText="1"/>
    </xf>
    <xf numFmtId="0" fontId="20" fillId="0" borderId="22" xfId="12" quotePrefix="1" applyNumberFormat="1" applyBorder="1" applyAlignment="1">
      <alignment horizontal="center" vertical="center" wrapText="1"/>
    </xf>
    <xf numFmtId="37" fontId="20" fillId="0" borderId="22" xfId="11" applyNumberFormat="1" applyBorder="1" applyAlignment="1">
      <alignment horizontal="center" vertical="center"/>
    </xf>
    <xf numFmtId="37" fontId="20"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0" fillId="0" borderId="42" xfId="19" applyNumberFormat="1" applyFont="1" applyBorder="1" applyAlignment="1">
      <alignment horizontal="center" vertical="center"/>
    </xf>
    <xf numFmtId="173" fontId="11" fillId="0" borderId="1" xfId="22" applyNumberFormat="1" applyFont="1" applyBorder="1" applyAlignment="1">
      <alignment vertical="center"/>
    </xf>
    <xf numFmtId="173" fontId="11" fillId="0" borderId="1" xfId="3" applyNumberFormat="1" applyFont="1" applyAlignment="1">
      <alignment vertical="center"/>
    </xf>
    <xf numFmtId="173" fontId="11" fillId="0" borderId="1" xfId="22" applyNumberFormat="1" applyFont="1" applyBorder="1" applyAlignment="1">
      <alignment horizontal="center" vertical="center" wrapText="1"/>
    </xf>
    <xf numFmtId="171" fontId="17" fillId="4" borderId="11" xfId="3" applyNumberFormat="1" applyFont="1" applyFill="1" applyBorder="1" applyAlignment="1">
      <alignment horizontal="center" vertical="center"/>
    </xf>
    <xf numFmtId="2" fontId="17" fillId="4" borderId="11" xfId="3" applyNumberFormat="1" applyFont="1" applyFill="1" applyBorder="1" applyAlignment="1">
      <alignment horizontal="center" vertical="center"/>
    </xf>
    <xf numFmtId="0" fontId="20" fillId="4" borderId="22" xfId="12" quotePrefix="1" applyNumberFormat="1" applyFill="1" applyBorder="1" applyAlignment="1">
      <alignment horizontal="left" vertical="center" wrapText="1"/>
    </xf>
    <xf numFmtId="0" fontId="37"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1" fillId="0" borderId="5" xfId="3" applyFont="1" applyBorder="1" applyAlignment="1">
      <alignment horizontal="center" vertical="center"/>
    </xf>
    <xf numFmtId="0" fontId="11"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7"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1" fillId="0" borderId="10" xfId="1" applyFont="1" applyBorder="1" applyAlignment="1">
      <alignment horizontal="center" vertical="center"/>
    </xf>
    <xf numFmtId="9" fontId="11" fillId="0" borderId="24" xfId="1" applyFont="1" applyBorder="1" applyAlignment="1">
      <alignment horizontal="center" vertical="center"/>
    </xf>
    <xf numFmtId="173" fontId="11" fillId="0" borderId="22" xfId="22" applyNumberFormat="1" applyFont="1" applyBorder="1" applyAlignment="1">
      <alignment vertical="center"/>
    </xf>
    <xf numFmtId="173" fontId="11" fillId="0" borderId="13" xfId="22" applyNumberFormat="1" applyFont="1" applyBorder="1" applyAlignment="1">
      <alignment vertical="center"/>
    </xf>
    <xf numFmtId="9" fontId="11" fillId="0" borderId="14" xfId="1" applyFont="1" applyBorder="1" applyAlignment="1">
      <alignment horizontal="center" vertical="center"/>
    </xf>
    <xf numFmtId="0" fontId="6" fillId="0" borderId="1" xfId="3" applyFont="1" applyAlignment="1">
      <alignment horizontal="center" vertical="center" wrapText="1"/>
    </xf>
    <xf numFmtId="0" fontId="11" fillId="0" borderId="5" xfId="3" applyFont="1" applyBorder="1" applyAlignment="1">
      <alignment horizontal="left" vertical="center"/>
    </xf>
    <xf numFmtId="0" fontId="45" fillId="0" borderId="22" xfId="19" applyFont="1" applyBorder="1" applyAlignment="1">
      <alignment horizontal="justify" vertical="center" wrapText="1"/>
    </xf>
    <xf numFmtId="0" fontId="9" fillId="0" borderId="1" xfId="2" applyFont="1" applyAlignment="1">
      <alignment horizontal="center" vertical="center" wrapText="1"/>
    </xf>
    <xf numFmtId="172" fontId="36" fillId="0" borderId="22" xfId="21" applyNumberFormat="1" applyFont="1" applyFill="1" applyBorder="1" applyAlignment="1">
      <alignment horizontal="center" vertical="center"/>
    </xf>
    <xf numFmtId="172" fontId="36" fillId="0" borderId="13" xfId="21" applyNumberFormat="1" applyFont="1" applyFill="1" applyBorder="1" applyAlignment="1">
      <alignment horizontal="center" vertical="center"/>
    </xf>
    <xf numFmtId="0" fontId="2" fillId="0" borderId="1" xfId="19" applyAlignment="1">
      <alignment horizontal="right" wrapText="1"/>
    </xf>
    <xf numFmtId="0" fontId="11" fillId="0" borderId="0" xfId="0" applyFont="1" applyAlignment="1">
      <alignment horizontal="left" vertical="center"/>
    </xf>
    <xf numFmtId="0" fontId="47" fillId="0" borderId="51" xfId="0" applyFont="1" applyBorder="1" applyAlignment="1">
      <alignment horizontal="left" vertical="center" wrapText="1"/>
    </xf>
    <xf numFmtId="0" fontId="41" fillId="0" borderId="0" xfId="0" applyFont="1" applyAlignment="1">
      <alignment horizontal="left" vertical="center"/>
    </xf>
    <xf numFmtId="0" fontId="41"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1"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9" fontId="17" fillId="0" borderId="27" xfId="3" applyNumberFormat="1" applyFont="1" applyBorder="1" applyAlignment="1">
      <alignment horizontal="center" vertical="center"/>
    </xf>
    <xf numFmtId="9" fontId="17" fillId="4" borderId="11" xfId="1" applyFont="1" applyFill="1" applyBorder="1" applyAlignment="1">
      <alignment horizontal="center" vertical="center"/>
    </xf>
    <xf numFmtId="1" fontId="17" fillId="4" borderId="11" xfId="3" applyNumberFormat="1" applyFont="1" applyFill="1" applyBorder="1" applyAlignment="1">
      <alignment horizontal="center" vertical="center"/>
    </xf>
    <xf numFmtId="9" fontId="17" fillId="0" borderId="8" xfId="1" applyFont="1" applyBorder="1" applyAlignment="1">
      <alignment horizontal="center" vertical="center"/>
    </xf>
    <xf numFmtId="10" fontId="17" fillId="4" borderId="11" xfId="1" applyNumberFormat="1" applyFont="1" applyFill="1" applyBorder="1" applyAlignment="1">
      <alignment horizontal="center" vertical="center"/>
    </xf>
    <xf numFmtId="169" fontId="17" fillId="4" borderId="11" xfId="1" applyNumberFormat="1" applyFont="1" applyFill="1" applyBorder="1" applyAlignment="1">
      <alignment horizontal="center" vertical="center"/>
    </xf>
    <xf numFmtId="10" fontId="17" fillId="4" borderId="11" xfId="3" applyNumberFormat="1" applyFont="1" applyFill="1" applyBorder="1" applyAlignment="1">
      <alignment horizontal="center" vertical="center"/>
    </xf>
    <xf numFmtId="10" fontId="17" fillId="0" borderId="27" xfId="3" applyNumberFormat="1" applyFont="1" applyBorder="1" applyAlignment="1">
      <alignment horizontal="center" vertical="center"/>
    </xf>
    <xf numFmtId="169" fontId="17" fillId="0" borderId="8" xfId="1" applyNumberFormat="1" applyFont="1" applyBorder="1" applyAlignment="1">
      <alignment horizontal="center" vertical="center"/>
    </xf>
    <xf numFmtId="169" fontId="11" fillId="0" borderId="1" xfId="1" applyNumberFormat="1" applyFont="1" applyBorder="1" applyAlignment="1">
      <alignment vertical="center"/>
    </xf>
    <xf numFmtId="10" fontId="11" fillId="0" borderId="1" xfId="1" applyNumberFormat="1" applyFont="1" applyBorder="1" applyAlignment="1">
      <alignment vertical="center"/>
    </xf>
    <xf numFmtId="0" fontId="23" fillId="0" borderId="19" xfId="3" applyFont="1" applyBorder="1" applyAlignment="1">
      <alignment horizontal="left" vertical="center" wrapText="1"/>
    </xf>
    <xf numFmtId="0" fontId="17" fillId="0" borderId="19" xfId="3" applyFont="1" applyBorder="1" applyAlignment="1">
      <alignment horizontal="left" vertical="center" wrapText="1"/>
    </xf>
    <xf numFmtId="9" fontId="17" fillId="0" borderId="27" xfId="1" applyFont="1" applyBorder="1" applyAlignment="1">
      <alignment horizontal="center" vertical="center"/>
    </xf>
    <xf numFmtId="169" fontId="18" fillId="5" borderId="11" xfId="1" applyNumberFormat="1" applyFont="1" applyFill="1" applyBorder="1" applyAlignment="1">
      <alignment horizontal="center" vertical="center"/>
    </xf>
    <xf numFmtId="169" fontId="17" fillId="0" borderId="27" xfId="3" applyNumberFormat="1" applyFont="1" applyBorder="1" applyAlignment="1">
      <alignment horizontal="center" vertical="center"/>
    </xf>
    <xf numFmtId="0" fontId="9" fillId="0" borderId="19" xfId="3" applyFont="1" applyBorder="1" applyAlignment="1">
      <alignment horizontal="left" vertical="center" wrapText="1"/>
    </xf>
    <xf numFmtId="10" fontId="11" fillId="0" borderId="22" xfId="5" applyNumberFormat="1" applyFont="1" applyBorder="1" applyAlignment="1">
      <alignment vertical="center"/>
    </xf>
    <xf numFmtId="10" fontId="11" fillId="0" borderId="13" xfId="5" applyNumberFormat="1" applyFont="1" applyBorder="1" applyAlignment="1">
      <alignment vertical="center"/>
    </xf>
    <xf numFmtId="0" fontId="11" fillId="0" borderId="48" xfId="3" applyFont="1" applyBorder="1" applyAlignment="1">
      <alignment vertical="center" wrapText="1"/>
    </xf>
    <xf numFmtId="0" fontId="9" fillId="0" borderId="12" xfId="2" applyFont="1" applyBorder="1" applyAlignment="1">
      <alignment horizontal="left" vertical="center" wrapText="1"/>
    </xf>
    <xf numFmtId="0" fontId="11" fillId="0" borderId="13" xfId="3" applyFont="1" applyBorder="1" applyAlignment="1">
      <alignment vertical="center" wrapText="1"/>
    </xf>
    <xf numFmtId="0" fontId="10" fillId="0" borderId="14" xfId="2" applyFont="1" applyBorder="1" applyAlignment="1">
      <alignment horizontal="center" vertical="center" wrapText="1"/>
    </xf>
    <xf numFmtId="167" fontId="11" fillId="0" borderId="12" xfId="5" applyNumberFormat="1" applyFont="1" applyBorder="1" applyAlignment="1">
      <alignment horizontal="center" vertical="center"/>
    </xf>
    <xf numFmtId="174" fontId="11" fillId="0" borderId="14" xfId="5" applyNumberFormat="1" applyFont="1" applyBorder="1" applyAlignment="1">
      <alignment vertical="center"/>
    </xf>
    <xf numFmtId="0" fontId="48"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7" fillId="0" borderId="26" xfId="0" applyFont="1" applyBorder="1" applyAlignment="1">
      <alignment horizontal="center"/>
    </xf>
    <xf numFmtId="0" fontId="50" fillId="0" borderId="26" xfId="0" applyFont="1" applyBorder="1" applyAlignment="1">
      <alignment vertical="center" wrapText="1"/>
    </xf>
    <xf numFmtId="0" fontId="50" fillId="0" borderId="26" xfId="0" applyFont="1" applyBorder="1" applyAlignment="1">
      <alignment vertical="center"/>
    </xf>
    <xf numFmtId="0" fontId="33" fillId="0" borderId="26" xfId="0" applyFont="1" applyBorder="1" applyAlignment="1">
      <alignment horizontal="left" vertical="center" wrapText="1"/>
    </xf>
    <xf numFmtId="169" fontId="29" fillId="5" borderId="22" xfId="3" applyNumberFormat="1" applyFont="1" applyFill="1" applyBorder="1" applyAlignment="1">
      <alignment horizontal="center" vertical="center"/>
    </xf>
    <xf numFmtId="0" fontId="17" fillId="0" borderId="7" xfId="3" applyFont="1" applyBorder="1" applyAlignment="1">
      <alignment horizontal="left" vertical="center" wrapText="1"/>
    </xf>
    <xf numFmtId="0" fontId="11" fillId="0" borderId="7"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7" xfId="3" applyFont="1" applyBorder="1" applyAlignment="1">
      <alignment horizontal="left" vertical="center" wrapText="1"/>
    </xf>
    <xf numFmtId="0" fontId="11" fillId="0" borderId="1" xfId="3" applyFont="1" applyAlignment="1">
      <alignmen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169" fontId="17" fillId="0" borderId="28" xfId="3" applyNumberFormat="1" applyFont="1" applyBorder="1" applyAlignment="1">
      <alignment horizontal="center" vertical="center"/>
    </xf>
    <xf numFmtId="169" fontId="29" fillId="5" borderId="22" xfId="0" applyNumberFormat="1" applyFont="1" applyFill="1" applyBorder="1" applyAlignment="1">
      <alignment horizontal="center"/>
    </xf>
    <xf numFmtId="10" fontId="17" fillId="0" borderId="28" xfId="3" applyNumberFormat="1" applyFont="1" applyBorder="1" applyAlignment="1">
      <alignment horizontal="center" vertical="center"/>
    </xf>
    <xf numFmtId="167" fontId="11" fillId="0" borderId="76" xfId="5" applyNumberFormat="1" applyFont="1" applyBorder="1" applyAlignment="1">
      <alignment vertical="center"/>
    </xf>
    <xf numFmtId="167" fontId="11" fillId="0" borderId="77" xfId="5" applyNumberFormat="1" applyFont="1" applyBorder="1" applyAlignment="1">
      <alignment vertical="center"/>
    </xf>
    <xf numFmtId="0" fontId="29" fillId="5" borderId="29"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44" fillId="0" borderId="7" xfId="3" applyFont="1" applyBorder="1" applyAlignment="1">
      <alignment horizontal="left" vertical="center" wrapText="1"/>
    </xf>
    <xf numFmtId="0" fontId="17" fillId="0" borderId="78" xfId="3" applyFont="1" applyBorder="1" applyAlignment="1">
      <alignment horizontal="center" vertical="center"/>
    </xf>
    <xf numFmtId="0" fontId="29" fillId="5" borderId="19" xfId="3" applyFont="1" applyFill="1" applyBorder="1" applyAlignment="1">
      <alignment horizontal="center" vertical="center" wrapText="1"/>
    </xf>
    <xf numFmtId="0" fontId="16" fillId="0" borderId="7" xfId="16" applyBorder="1" applyAlignment="1">
      <alignment horizontal="center" vertical="center" wrapText="1"/>
    </xf>
    <xf numFmtId="174" fontId="11" fillId="0" borderId="24" xfId="5" applyNumberFormat="1" applyFont="1" applyBorder="1" applyAlignment="1">
      <alignment vertical="center"/>
    </xf>
    <xf numFmtId="0" fontId="17" fillId="0" borderId="78" xfId="3" applyFont="1" applyBorder="1" applyAlignment="1">
      <alignment horizontal="left" vertical="center" wrapText="1"/>
    </xf>
    <xf numFmtId="0" fontId="54" fillId="0" borderId="26" xfId="3" applyFont="1" applyBorder="1" applyAlignment="1">
      <alignment horizontal="left" vertical="center" wrapText="1"/>
    </xf>
    <xf numFmtId="0" fontId="11" fillId="0" borderId="19" xfId="3" applyFont="1" applyBorder="1" applyAlignment="1">
      <alignment horizontal="left" vertical="center" wrapText="1"/>
    </xf>
    <xf numFmtId="0" fontId="20" fillId="0" borderId="26" xfId="3" applyFont="1" applyBorder="1" applyAlignment="1">
      <alignment horizontal="left" vertical="top" wrapText="1"/>
    </xf>
    <xf numFmtId="173" fontId="11" fillId="0" borderId="22" xfId="22" applyNumberFormat="1" applyFont="1" applyBorder="1" applyAlignment="1">
      <alignment horizontal="center" vertical="center"/>
    </xf>
    <xf numFmtId="0" fontId="17" fillId="0" borderId="26" xfId="3" applyFont="1" applyBorder="1" applyAlignment="1">
      <alignment horizontal="left" vertical="center" wrapText="1"/>
    </xf>
    <xf numFmtId="0" fontId="11" fillId="0" borderId="26" xfId="3" applyFont="1" applyBorder="1" applyAlignment="1">
      <alignment horizontal="left" vertical="top" wrapText="1"/>
    </xf>
    <xf numFmtId="172" fontId="11" fillId="0" borderId="1" xfId="3" applyNumberFormat="1" applyFont="1" applyAlignment="1">
      <alignment vertical="center"/>
    </xf>
    <xf numFmtId="15" fontId="11" fillId="0" borderId="78" xfId="0" applyNumberFormat="1" applyFont="1" applyBorder="1" applyAlignment="1">
      <alignment horizontal="center" vertical="center" wrapText="1"/>
    </xf>
    <xf numFmtId="15" fontId="11" fillId="0" borderId="79" xfId="0" applyNumberFormat="1" applyFont="1" applyBorder="1" applyAlignment="1">
      <alignment horizontal="center" vertical="center" wrapText="1"/>
    </xf>
    <xf numFmtId="14" fontId="11" fillId="0" borderId="80" xfId="0" applyNumberFormat="1" applyFont="1" applyBorder="1" applyAlignment="1">
      <alignment horizontal="center" vertical="center" wrapText="1"/>
    </xf>
    <xf numFmtId="0" fontId="11" fillId="0" borderId="33" xfId="0" applyFont="1" applyBorder="1" applyAlignment="1">
      <alignment vertical="center" wrapText="1"/>
    </xf>
    <xf numFmtId="0" fontId="11" fillId="0" borderId="81" xfId="0" applyFont="1" applyBorder="1" applyAlignment="1">
      <alignment vertical="center" wrapText="1"/>
    </xf>
    <xf numFmtId="0" fontId="16" fillId="0" borderId="26" xfId="23" applyBorder="1" applyAlignment="1">
      <alignment horizontal="center" vertical="center" wrapText="1"/>
    </xf>
    <xf numFmtId="0" fontId="9" fillId="0" borderId="1" xfId="3" applyFont="1" applyAlignment="1">
      <alignment vertical="center"/>
    </xf>
    <xf numFmtId="0" fontId="44" fillId="0" borderId="22" xfId="0" applyFont="1" applyBorder="1" applyAlignment="1">
      <alignment horizontal="center" vertical="center"/>
    </xf>
    <xf numFmtId="0" fontId="44" fillId="0" borderId="25" xfId="0" applyFont="1" applyBorder="1" applyAlignment="1">
      <alignment horizontal="center" vertical="center"/>
    </xf>
    <xf numFmtId="0" fontId="51" fillId="0" borderId="19" xfId="3" applyFont="1" applyBorder="1" applyAlignment="1">
      <alignment horizontal="left" vertical="center" wrapText="1"/>
    </xf>
    <xf numFmtId="0" fontId="57" fillId="0" borderId="7" xfId="3" applyFont="1" applyBorder="1" applyAlignment="1">
      <alignment horizontal="left" vertical="center" wrapText="1"/>
    </xf>
    <xf numFmtId="1" fontId="11" fillId="0" borderId="1" xfId="3" applyNumberFormat="1" applyFont="1" applyAlignment="1">
      <alignment vertical="center"/>
    </xf>
    <xf numFmtId="169" fontId="11" fillId="0" borderId="1" xfId="3" applyNumberFormat="1" applyFont="1" applyAlignment="1">
      <alignment vertical="center"/>
    </xf>
    <xf numFmtId="0" fontId="16" fillId="0" borderId="26" xfId="16" applyBorder="1" applyAlignment="1">
      <alignment horizontal="center" vertical="center" wrapText="1"/>
    </xf>
    <xf numFmtId="43" fontId="39" fillId="5" borderId="87" xfId="18" applyFont="1" applyFill="1" applyBorder="1" applyAlignment="1">
      <alignment horizontal="center" vertical="center" wrapText="1"/>
    </xf>
    <xf numFmtId="43" fontId="39" fillId="5" borderId="88" xfId="18" applyFont="1" applyFill="1" applyBorder="1" applyAlignment="1">
      <alignment horizontal="center" vertical="center" wrapText="1"/>
    </xf>
    <xf numFmtId="167" fontId="11" fillId="0" borderId="93" xfId="5" applyNumberFormat="1" applyFont="1" applyBorder="1" applyAlignment="1">
      <alignment vertical="center"/>
    </xf>
    <xf numFmtId="167" fontId="11" fillId="0" borderId="94" xfId="5" applyNumberFormat="1" applyFont="1" applyBorder="1" applyAlignment="1">
      <alignment vertical="center"/>
    </xf>
    <xf numFmtId="174" fontId="11" fillId="0" borderId="95" xfId="5" applyNumberFormat="1" applyFont="1" applyBorder="1" applyAlignment="1">
      <alignment vertical="center"/>
    </xf>
    <xf numFmtId="0" fontId="10" fillId="0" borderId="45" xfId="2" applyFont="1" applyBorder="1" applyAlignment="1">
      <alignment horizontal="center" vertical="center" wrapText="1"/>
    </xf>
    <xf numFmtId="43" fontId="39" fillId="5" borderId="97" xfId="18" applyFont="1" applyFill="1" applyBorder="1" applyAlignment="1">
      <alignment horizontal="center" vertical="center" wrapText="1"/>
    </xf>
    <xf numFmtId="167" fontId="11" fillId="0" borderId="25" xfId="5" applyNumberFormat="1" applyFont="1" applyBorder="1" applyAlignment="1">
      <alignment vertical="center"/>
    </xf>
    <xf numFmtId="43" fontId="39" fillId="5" borderId="96" xfId="18" applyFont="1" applyFill="1" applyBorder="1" applyAlignment="1">
      <alignment horizontal="center" vertical="center" wrapText="1"/>
    </xf>
    <xf numFmtId="174" fontId="11" fillId="0" borderId="99" xfId="5" applyNumberFormat="1" applyFont="1" applyBorder="1" applyAlignment="1">
      <alignment vertical="center"/>
    </xf>
    <xf numFmtId="173" fontId="0" fillId="0" borderId="22" xfId="22" applyNumberFormat="1" applyFont="1" applyBorder="1" applyAlignment="1">
      <alignment horizontal="center"/>
    </xf>
    <xf numFmtId="9" fontId="29" fillId="5" borderId="22" xfId="18" applyNumberFormat="1" applyFont="1" applyFill="1" applyBorder="1" applyAlignment="1">
      <alignment horizontal="center"/>
    </xf>
    <xf numFmtId="9" fontId="29" fillId="9" borderId="22" xfId="18" applyNumberFormat="1" applyFont="1" applyFill="1" applyBorder="1" applyAlignment="1">
      <alignment horizontal="center" vertical="center"/>
    </xf>
    <xf numFmtId="0" fontId="17" fillId="0" borderId="26" xfId="3" applyFont="1" applyBorder="1" applyAlignment="1">
      <alignment horizontal="left" vertical="top" wrapText="1"/>
    </xf>
    <xf numFmtId="0" fontId="66" fillId="0" borderId="26" xfId="3" applyFont="1" applyBorder="1" applyAlignment="1">
      <alignment vertical="center"/>
    </xf>
    <xf numFmtId="173" fontId="11" fillId="0" borderId="22" xfId="22" applyNumberFormat="1" applyFont="1" applyFill="1" applyBorder="1" applyAlignment="1">
      <alignment vertical="center"/>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0" fontId="27" fillId="3" borderId="51" xfId="2" applyFont="1" applyFill="1" applyBorder="1" applyAlignment="1">
      <alignment horizontal="center" vertical="center" wrapText="1"/>
    </xf>
    <xf numFmtId="0" fontId="27" fillId="3" borderId="48" xfId="2" applyFont="1" applyFill="1" applyBorder="1" applyAlignment="1">
      <alignment horizontal="center" vertical="center" wrapText="1"/>
    </xf>
    <xf numFmtId="43" fontId="17" fillId="0" borderId="22" xfId="18" applyFont="1" applyBorder="1" applyAlignment="1">
      <alignment horizontal="center" vertical="center"/>
    </xf>
    <xf numFmtId="0" fontId="17" fillId="0" borderId="23" xfId="18" applyNumberFormat="1" applyFont="1" applyBorder="1" applyAlignment="1">
      <alignment horizontal="left" vertical="top" wrapText="1"/>
    </xf>
    <xf numFmtId="0" fontId="17" fillId="0" borderId="25" xfId="18" applyNumberFormat="1" applyFont="1" applyBorder="1" applyAlignment="1">
      <alignment horizontal="left" vertical="top" wrapText="1"/>
    </xf>
    <xf numFmtId="43" fontId="17" fillId="0" borderId="22" xfId="18" applyFont="1" applyBorder="1" applyAlignment="1">
      <alignment horizontal="center"/>
    </xf>
    <xf numFmtId="0" fontId="17" fillId="0" borderId="23" xfId="3" applyFont="1" applyBorder="1" applyAlignment="1">
      <alignment horizontal="center" vertical="center"/>
    </xf>
    <xf numFmtId="0" fontId="17" fillId="0" borderId="25" xfId="3" applyFont="1" applyBorder="1" applyAlignment="1">
      <alignment horizontal="center" vertical="center"/>
    </xf>
    <xf numFmtId="0" fontId="16" fillId="0" borderId="23" xfId="23" applyBorder="1" applyAlignment="1">
      <alignment horizontal="center" vertical="center" wrapText="1"/>
    </xf>
    <xf numFmtId="0" fontId="17" fillId="0" borderId="25" xfId="3" applyFont="1" applyBorder="1" applyAlignment="1">
      <alignment horizontal="center" vertical="center" wrapText="1"/>
    </xf>
    <xf numFmtId="0" fontId="17" fillId="0" borderId="22" xfId="0" applyFont="1" applyBorder="1" applyAlignment="1">
      <alignment horizontal="left" wrapText="1"/>
    </xf>
    <xf numFmtId="0" fontId="17" fillId="0" borderId="22" xfId="0" applyFont="1" applyBorder="1" applyAlignment="1">
      <alignment horizontal="left"/>
    </xf>
    <xf numFmtId="0" fontId="17" fillId="0" borderId="22" xfId="0" applyFont="1" applyBorder="1" applyAlignment="1">
      <alignment horizontal="center" vertical="center"/>
    </xf>
    <xf numFmtId="0" fontId="17" fillId="0" borderId="22" xfId="0" applyFont="1" applyBorder="1" applyAlignment="1">
      <alignment horizontal="center"/>
    </xf>
    <xf numFmtId="0" fontId="17" fillId="0" borderId="23" xfId="3" applyFont="1" applyBorder="1" applyAlignment="1">
      <alignment horizontal="center" vertical="center" wrapText="1"/>
    </xf>
    <xf numFmtId="0" fontId="11" fillId="0" borderId="22" xfId="0" applyFont="1" applyBorder="1" applyAlignment="1">
      <alignment horizontal="left" wrapText="1"/>
    </xf>
    <xf numFmtId="0" fontId="11" fillId="0" borderId="22" xfId="0" applyFont="1" applyBorder="1" applyAlignment="1">
      <alignment horizontal="left"/>
    </xf>
    <xf numFmtId="0" fontId="17" fillId="0" borderId="23" xfId="3" applyFont="1" applyBorder="1" applyAlignment="1">
      <alignment horizontal="left" vertical="center" wrapText="1"/>
    </xf>
    <xf numFmtId="0" fontId="17" fillId="0" borderId="25" xfId="3" applyFont="1" applyBorder="1" applyAlignment="1">
      <alignment horizontal="left" vertical="center"/>
    </xf>
    <xf numFmtId="0" fontId="51" fillId="0" borderId="22" xfId="0" applyFont="1" applyBorder="1" applyAlignment="1">
      <alignment horizontal="left" vertical="center" wrapText="1"/>
    </xf>
    <xf numFmtId="0" fontId="51" fillId="0" borderId="22" xfId="0" applyFont="1" applyBorder="1" applyAlignment="1">
      <alignment horizontal="left" vertical="center"/>
    </xf>
    <xf numFmtId="0" fontId="51" fillId="0" borderId="23" xfId="3" applyFont="1" applyBorder="1" applyAlignment="1">
      <alignment horizontal="left" vertical="center" wrapText="1"/>
    </xf>
    <xf numFmtId="0" fontId="51" fillId="0" borderId="25" xfId="3" applyFont="1" applyBorder="1" applyAlignment="1">
      <alignment horizontal="left" vertical="center"/>
    </xf>
    <xf numFmtId="0" fontId="11" fillId="0" borderId="22" xfId="0" applyFont="1" applyBorder="1" applyAlignment="1">
      <alignment horizontal="center" vertical="center"/>
    </xf>
    <xf numFmtId="0" fontId="51" fillId="0" borderId="23" xfId="0" applyFont="1" applyBorder="1" applyAlignment="1">
      <alignment horizontal="left" vertical="center" wrapText="1"/>
    </xf>
    <xf numFmtId="0" fontId="51" fillId="0" borderId="25" xfId="0" applyFont="1" applyBorder="1" applyAlignment="1">
      <alignment horizontal="left" vertical="center" wrapText="1"/>
    </xf>
    <xf numFmtId="0" fontId="11" fillId="0" borderId="23" xfId="3" applyFont="1" applyBorder="1" applyAlignment="1">
      <alignment horizontal="left" vertical="center" wrapText="1"/>
    </xf>
    <xf numFmtId="0" fontId="11" fillId="0" borderId="25" xfId="3" applyFont="1" applyBorder="1" applyAlignment="1">
      <alignment horizontal="left" vertical="center"/>
    </xf>
    <xf numFmtId="0" fontId="11" fillId="0" borderId="25" xfId="3" applyFont="1" applyBorder="1" applyAlignment="1">
      <alignment horizontal="left" vertical="center" wrapText="1"/>
    </xf>
    <xf numFmtId="0" fontId="51" fillId="0" borderId="22" xfId="0" applyFont="1" applyBorder="1" applyAlignment="1">
      <alignment vertical="center" wrapText="1"/>
    </xf>
    <xf numFmtId="0" fontId="51" fillId="0" borderId="22" xfId="0" applyFont="1" applyBorder="1" applyAlignment="1">
      <alignment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22" xfId="3" applyFont="1" applyBorder="1" applyAlignment="1">
      <alignment horizontal="center" vertical="center"/>
    </xf>
    <xf numFmtId="0" fontId="51" fillId="0" borderId="22" xfId="3" applyFont="1" applyBorder="1" applyAlignment="1">
      <alignment horizontal="left" vertical="center" wrapText="1"/>
    </xf>
    <xf numFmtId="0" fontId="17" fillId="0" borderId="22" xfId="3" applyFont="1" applyBorder="1" applyAlignment="1">
      <alignment horizontal="center" vertical="center"/>
    </xf>
    <xf numFmtId="0" fontId="17"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44" fillId="0" borderId="23" xfId="3" applyFont="1" applyBorder="1" applyAlignment="1">
      <alignment horizontal="center" vertical="center" wrapText="1"/>
    </xf>
    <xf numFmtId="0" fontId="30" fillId="2" borderId="2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0" borderId="23" xfId="3" applyFont="1" applyBorder="1" applyAlignment="1">
      <alignment horizontal="left" vertical="center" wrapText="1"/>
    </xf>
    <xf numFmtId="0" fontId="30" fillId="0" borderId="25" xfId="3" applyFont="1" applyBorder="1" applyAlignment="1">
      <alignment horizontal="left" vertical="center" wrapText="1"/>
    </xf>
    <xf numFmtId="169" fontId="29" fillId="5" borderId="23" xfId="3" applyNumberFormat="1" applyFont="1" applyFill="1" applyBorder="1" applyAlignment="1">
      <alignment horizontal="center" vertical="center" wrapText="1"/>
    </xf>
    <xf numFmtId="169" fontId="29" fillId="5" borderId="25" xfId="3" applyNumberFormat="1" applyFont="1" applyFill="1" applyBorder="1" applyAlignment="1">
      <alignment horizontal="center" vertical="center" wrapText="1"/>
    </xf>
    <xf numFmtId="169" fontId="29" fillId="5" borderId="23" xfId="3" applyNumberFormat="1" applyFont="1" applyFill="1" applyBorder="1" applyAlignment="1">
      <alignment horizontal="center" vertical="center"/>
    </xf>
    <xf numFmtId="169" fontId="29" fillId="5" borderId="25" xfId="3" applyNumberFormat="1" applyFont="1" applyFill="1" applyBorder="1" applyAlignment="1">
      <alignment horizontal="center" vertical="center"/>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169" fontId="0" fillId="0" borderId="25" xfId="0" applyNumberFormat="1" applyBorder="1" applyAlignment="1">
      <alignment horizontal="center" vertical="center"/>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29" fillId="5" borderId="22" xfId="2" applyFont="1" applyFill="1" applyBorder="1" applyAlignment="1">
      <alignment horizontal="center" vertical="center" wrapText="1"/>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5" xfId="0" applyFont="1" applyBorder="1" applyAlignment="1">
      <alignment horizontal="left" vertical="center" wrapText="1"/>
    </xf>
    <xf numFmtId="0" fontId="44" fillId="0" borderId="6" xfId="0" applyFont="1" applyBorder="1" applyAlignment="1">
      <alignment horizontal="left" vertical="center"/>
    </xf>
    <xf numFmtId="0" fontId="17" fillId="0" borderId="5" xfId="3" applyFont="1" applyBorder="1" applyAlignment="1">
      <alignment horizontal="left" vertical="center" wrapText="1"/>
    </xf>
    <xf numFmtId="0" fontId="17" fillId="0" borderId="7" xfId="3" applyFont="1" applyBorder="1" applyAlignment="1">
      <alignment horizontal="left" vertic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17" fillId="0" borderId="6" xfId="3" applyFont="1" applyBorder="1" applyAlignment="1">
      <alignment horizontal="center" vertical="center"/>
    </xf>
    <xf numFmtId="0" fontId="51" fillId="0" borderId="6" xfId="3" applyFont="1" applyBorder="1" applyAlignment="1">
      <alignment horizontal="left" vertical="center" wrapText="1"/>
    </xf>
    <xf numFmtId="0" fontId="23" fillId="0" borderId="5" xfId="3" applyFont="1" applyBorder="1" applyAlignment="1">
      <alignment horizontal="left" vertical="center" wrapText="1"/>
    </xf>
    <xf numFmtId="0" fontId="23" fillId="0" borderId="7" xfId="3" applyFont="1" applyBorder="1" applyAlignment="1">
      <alignment horizontal="left" vertical="center" wrapText="1"/>
    </xf>
    <xf numFmtId="0" fontId="17" fillId="0" borderId="7" xfId="3" applyFont="1" applyBorder="1" applyAlignment="1">
      <alignment horizontal="left" vertical="center" wrapText="1"/>
    </xf>
    <xf numFmtId="0" fontId="17" fillId="0" borderId="5" xfId="3" applyFont="1" applyBorder="1" applyAlignment="1">
      <alignment horizontal="center" vertical="center" wrapText="1"/>
    </xf>
    <xf numFmtId="0" fontId="17" fillId="0" borderId="7" xfId="3" applyFont="1" applyBorder="1" applyAlignment="1">
      <alignment horizontal="center" vertical="center" wrapText="1"/>
    </xf>
    <xf numFmtId="9" fontId="18" fillId="4" borderId="11" xfId="3" applyNumberFormat="1" applyFont="1" applyFill="1" applyBorder="1" applyAlignment="1">
      <alignment horizontal="center" vertical="center"/>
    </xf>
    <xf numFmtId="9" fontId="18" fillId="4" borderId="19" xfId="3" applyNumberFormat="1" applyFont="1" applyFill="1" applyBorder="1" applyAlignment="1">
      <alignment horizontal="center" vertical="center"/>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8" fillId="0" borderId="7" xfId="3" applyFont="1" applyBorder="1" applyAlignment="1">
      <alignment horizontal="left" vertical="center"/>
    </xf>
    <xf numFmtId="0" fontId="10" fillId="4" borderId="1" xfId="2" applyFont="1" applyFill="1" applyAlignment="1">
      <alignment horizontal="left" vertical="center" wrapText="1"/>
    </xf>
    <xf numFmtId="0" fontId="10" fillId="5" borderId="5" xfId="2" applyFont="1" applyFill="1" applyBorder="1" applyAlignment="1">
      <alignment horizontal="center" vertical="center" wrapText="1"/>
    </xf>
    <xf numFmtId="0" fontId="10" fillId="5" borderId="6"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18" fillId="5" borderId="5" xfId="3" applyFont="1" applyFill="1" applyBorder="1" applyAlignment="1">
      <alignment horizontal="center" vertical="center"/>
    </xf>
    <xf numFmtId="0" fontId="18" fillId="5" borderId="6" xfId="3" applyFont="1" applyFill="1" applyBorder="1" applyAlignment="1">
      <alignment horizontal="center" vertical="center"/>
    </xf>
    <xf numFmtId="0" fontId="18" fillId="5" borderId="7" xfId="3" applyFont="1" applyFill="1" applyBorder="1" applyAlignment="1">
      <alignment horizontal="center" vertical="center"/>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18" fillId="0" borderId="26" xfId="3" applyFont="1" applyBorder="1" applyAlignment="1">
      <alignment horizontal="center" vertical="center"/>
    </xf>
    <xf numFmtId="0" fontId="49" fillId="0" borderId="2" xfId="0" applyFont="1" applyBorder="1" applyAlignment="1">
      <alignment horizontal="center" vertical="center"/>
    </xf>
    <xf numFmtId="0" fontId="49" fillId="0" borderId="17" xfId="0" applyFont="1" applyBorder="1" applyAlignment="1">
      <alignment horizontal="center" vertical="center"/>
    </xf>
    <xf numFmtId="0" fontId="49" fillId="0" borderId="11" xfId="0" applyFont="1" applyBorder="1" applyAlignment="1">
      <alignment horizontal="center" vertical="center"/>
    </xf>
    <xf numFmtId="0" fontId="49" fillId="0" borderId="19" xfId="0" applyFont="1" applyBorder="1" applyAlignment="1">
      <alignment horizontal="center" vertical="center"/>
    </xf>
    <xf numFmtId="0" fontId="10" fillId="5" borderId="2" xfId="2" applyFont="1" applyFill="1" applyBorder="1" applyAlignment="1">
      <alignment horizontal="left" vertical="center" wrapText="1"/>
    </xf>
    <xf numFmtId="0" fontId="10" fillId="5" borderId="8" xfId="2" applyFont="1" applyFill="1" applyBorder="1" applyAlignment="1">
      <alignment horizontal="left" vertical="center" wrapText="1"/>
    </xf>
    <xf numFmtId="0" fontId="10" fillId="5" borderId="11" xfId="2" applyFont="1" applyFill="1" applyBorder="1" applyAlignment="1">
      <alignment horizontal="left" vertical="center" wrapText="1"/>
    </xf>
    <xf numFmtId="0" fontId="10" fillId="0" borderId="2" xfId="2" applyFont="1" applyBorder="1" applyAlignment="1">
      <alignment horizontal="left" vertical="center" wrapText="1"/>
    </xf>
    <xf numFmtId="0" fontId="10" fillId="0" borderId="18" xfId="2" applyFont="1" applyBorder="1" applyAlignment="1">
      <alignment horizontal="left" vertical="center" wrapText="1"/>
    </xf>
    <xf numFmtId="0" fontId="10" fillId="0" borderId="17" xfId="2" applyFont="1" applyBorder="1" applyAlignment="1">
      <alignment horizontal="left" vertical="center" wrapText="1"/>
    </xf>
    <xf numFmtId="0" fontId="10" fillId="0" borderId="8" xfId="2" applyFont="1" applyBorder="1" applyAlignment="1">
      <alignment horizontal="left" vertical="center" wrapText="1"/>
    </xf>
    <xf numFmtId="0" fontId="10" fillId="0" borderId="1" xfId="2" applyFont="1" applyAlignment="1">
      <alignment horizontal="left" vertical="center" wrapText="1"/>
    </xf>
    <xf numFmtId="0" fontId="10" fillId="0" borderId="16" xfId="2" applyFont="1" applyBorder="1" applyAlignment="1">
      <alignment horizontal="left" vertical="center" wrapText="1"/>
    </xf>
    <xf numFmtId="0" fontId="10" fillId="0" borderId="11" xfId="2" applyFont="1" applyBorder="1" applyAlignment="1">
      <alignment horizontal="left" vertical="center" wrapText="1"/>
    </xf>
    <xf numFmtId="0" fontId="10" fillId="0" borderId="20" xfId="2" applyFont="1" applyBorder="1" applyAlignment="1">
      <alignment horizontal="left" vertical="center" wrapText="1"/>
    </xf>
    <xf numFmtId="0" fontId="10" fillId="0" borderId="19" xfId="2" applyFont="1" applyBorder="1" applyAlignment="1">
      <alignment horizontal="left" vertical="center" wrapText="1"/>
    </xf>
    <xf numFmtId="0" fontId="10" fillId="0" borderId="26" xfId="2" applyFont="1" applyBorder="1" applyAlignment="1">
      <alignment horizontal="left" vertical="center" wrapText="1"/>
    </xf>
    <xf numFmtId="0" fontId="10" fillId="5" borderId="26" xfId="2" applyFont="1" applyFill="1" applyBorder="1" applyAlignment="1">
      <alignment horizontal="left" vertical="center" wrapText="1"/>
    </xf>
    <xf numFmtId="0" fontId="10" fillId="0" borderId="70" xfId="2" applyFont="1" applyBorder="1" applyAlignment="1">
      <alignment horizontal="left" vertical="center" wrapText="1"/>
    </xf>
    <xf numFmtId="0" fontId="6" fillId="0" borderId="26" xfId="3" applyFont="1" applyBorder="1" applyAlignment="1">
      <alignment horizontal="left" vertical="center" wrapText="1"/>
    </xf>
    <xf numFmtId="0" fontId="10" fillId="4" borderId="5" xfId="2" applyFont="1" applyFill="1" applyBorder="1" applyAlignment="1">
      <alignment horizontal="left" vertical="center" wrapText="1"/>
    </xf>
    <xf numFmtId="0" fontId="10" fillId="4" borderId="6" xfId="2" applyFont="1" applyFill="1" applyBorder="1" applyAlignment="1">
      <alignment horizontal="left" vertical="center" wrapText="1"/>
    </xf>
    <xf numFmtId="0" fontId="10"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0" fillId="5" borderId="26" xfId="2" applyFont="1" applyFill="1" applyBorder="1" applyAlignment="1">
      <alignment horizontal="center" vertical="center" wrapText="1"/>
    </xf>
    <xf numFmtId="0" fontId="10" fillId="0" borderId="26" xfId="0" applyFont="1" applyBorder="1" applyAlignment="1">
      <alignment horizontal="center" vertical="center" wrapText="1"/>
    </xf>
    <xf numFmtId="0" fontId="9" fillId="0" borderId="2"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1" xfId="2" applyFont="1" applyBorder="1" applyAlignment="1">
      <alignment horizontal="center" vertical="center" wrapText="1"/>
    </xf>
    <xf numFmtId="0" fontId="10" fillId="0" borderId="2" xfId="2" applyFont="1" applyBorder="1" applyAlignment="1">
      <alignment horizontal="center" vertical="center"/>
    </xf>
    <xf numFmtId="0" fontId="10" fillId="0" borderId="18" xfId="2" applyFont="1" applyBorder="1" applyAlignment="1">
      <alignment horizontal="center" vertical="center"/>
    </xf>
    <xf numFmtId="0" fontId="10" fillId="0" borderId="17" xfId="2"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0" fillId="0" borderId="8" xfId="2" applyFont="1" applyBorder="1" applyAlignment="1">
      <alignment horizontal="center" vertical="center"/>
    </xf>
    <xf numFmtId="0" fontId="10" fillId="0" borderId="1" xfId="2" applyFont="1" applyAlignment="1">
      <alignment horizontal="center" vertical="center"/>
    </xf>
    <xf numFmtId="0" fontId="10" fillId="0" borderId="16" xfId="2" applyFont="1" applyBorder="1" applyAlignment="1">
      <alignment horizontal="center" vertical="center"/>
    </xf>
    <xf numFmtId="0" fontId="10" fillId="0" borderId="11" xfId="2" applyFont="1" applyBorder="1" applyAlignment="1">
      <alignment horizontal="center" vertical="center"/>
    </xf>
    <xf numFmtId="0" fontId="10" fillId="0" borderId="20" xfId="2" applyFont="1" applyBorder="1" applyAlignment="1">
      <alignment horizontal="center" vertical="center"/>
    </xf>
    <xf numFmtId="0" fontId="10" fillId="0" borderId="19" xfId="2" applyFont="1" applyBorder="1" applyAlignment="1">
      <alignment horizontal="center" vertical="center"/>
    </xf>
    <xf numFmtId="0" fontId="50" fillId="0" borderId="22" xfId="18" applyNumberFormat="1" applyFont="1" applyBorder="1" applyAlignment="1">
      <alignment horizontal="left" vertical="top" wrapText="1"/>
    </xf>
    <xf numFmtId="0" fontId="51" fillId="0" borderId="22" xfId="18" applyNumberFormat="1" applyFont="1" applyBorder="1" applyAlignment="1">
      <alignment horizontal="left" vertical="top"/>
    </xf>
    <xf numFmtId="43" fontId="17" fillId="0" borderId="22" xfId="18" applyFont="1" applyBorder="1" applyAlignment="1">
      <alignment horizontal="left" vertical="top" wrapText="1"/>
    </xf>
    <xf numFmtId="0" fontId="29" fillId="5" borderId="51" xfId="2" applyFont="1" applyFill="1" applyBorder="1" applyAlignment="1">
      <alignment horizontal="left" vertical="center" wrapText="1"/>
    </xf>
    <xf numFmtId="0" fontId="29" fillId="5" borderId="48" xfId="2" applyFont="1" applyFill="1" applyBorder="1" applyAlignment="1">
      <alignment horizontal="left" vertical="center" wrapText="1"/>
    </xf>
    <xf numFmtId="0" fontId="47" fillId="0" borderId="22" xfId="0" applyFont="1" applyBorder="1" applyAlignment="1">
      <alignment horizontal="left" vertical="top" wrapText="1"/>
    </xf>
    <xf numFmtId="0" fontId="44" fillId="0" borderId="22" xfId="0" applyFont="1" applyBorder="1" applyAlignment="1">
      <alignment horizontal="left" vertical="top" wrapText="1"/>
    </xf>
    <xf numFmtId="0" fontId="62" fillId="0" borderId="22" xfId="0" applyFont="1" applyBorder="1" applyAlignment="1">
      <alignment horizontal="left" vertical="top" wrapText="1"/>
    </xf>
    <xf numFmtId="0" fontId="53" fillId="0" borderId="22" xfId="0" applyFont="1" applyBorder="1" applyAlignment="1">
      <alignment horizontal="left" vertical="top"/>
    </xf>
    <xf numFmtId="0" fontId="53" fillId="0" borderId="22" xfId="0" applyFont="1" applyBorder="1" applyAlignment="1">
      <alignment horizontal="left"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wrapText="1"/>
    </xf>
    <xf numFmtId="0" fontId="51" fillId="0" borderId="25" xfId="3" applyFont="1" applyBorder="1" applyAlignment="1">
      <alignment horizontal="center" vertical="center"/>
    </xf>
    <xf numFmtId="0" fontId="47" fillId="0" borderId="23" xfId="0" applyFont="1" applyBorder="1" applyAlignment="1">
      <alignment horizontal="left" vertical="top" wrapText="1"/>
    </xf>
    <xf numFmtId="0" fontId="11" fillId="0" borderId="25" xfId="0" applyFont="1" applyBorder="1" applyAlignment="1">
      <alignment horizontal="left" vertical="top"/>
    </xf>
    <xf numFmtId="0" fontId="11" fillId="0" borderId="22" xfId="0" applyFont="1" applyBorder="1" applyAlignment="1">
      <alignment horizontal="left" vertical="top" wrapText="1"/>
    </xf>
    <xf numFmtId="0" fontId="61" fillId="0" borderId="23" xfId="3" applyFont="1" applyBorder="1" applyAlignment="1">
      <alignment horizontal="center" vertical="center" wrapText="1"/>
    </xf>
    <xf numFmtId="0" fontId="55" fillId="0" borderId="22" xfId="0" applyFont="1" applyBorder="1" applyAlignment="1">
      <alignment horizontal="left" vertical="top" wrapText="1"/>
    </xf>
    <xf numFmtId="0" fontId="57" fillId="0" borderId="22" xfId="0" applyFont="1" applyBorder="1" applyAlignment="1">
      <alignment horizontal="left" vertical="top"/>
    </xf>
    <xf numFmtId="0" fontId="58" fillId="0" borderId="22" xfId="0" applyFont="1" applyBorder="1" applyAlignment="1">
      <alignment horizontal="left" vertical="center" wrapText="1"/>
    </xf>
    <xf numFmtId="0" fontId="60" fillId="0" borderId="22" xfId="0" applyFont="1" applyBorder="1" applyAlignment="1">
      <alignment horizontal="left" vertical="center" wrapText="1"/>
    </xf>
    <xf numFmtId="0" fontId="50" fillId="0" borderId="22"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center"/>
    </xf>
    <xf numFmtId="0" fontId="17" fillId="0" borderId="25" xfId="0" applyFont="1" applyBorder="1" applyAlignment="1">
      <alignment horizontal="center"/>
    </xf>
    <xf numFmtId="0" fontId="51" fillId="0" borderId="22" xfId="0" applyFont="1" applyBorder="1" applyAlignment="1">
      <alignment horizontal="left" vertical="top"/>
    </xf>
    <xf numFmtId="0" fontId="44" fillId="0" borderId="22" xfId="3" applyFont="1" applyBorder="1" applyAlignment="1">
      <alignment horizontal="left" vertical="center" wrapText="1"/>
    </xf>
    <xf numFmtId="0" fontId="17" fillId="0" borderId="22" xfId="3" applyFont="1" applyBorder="1" applyAlignment="1">
      <alignment horizontal="left" vertical="center"/>
    </xf>
    <xf numFmtId="0" fontId="17" fillId="0" borderId="22" xfId="3" applyFont="1" applyBorder="1" applyAlignment="1">
      <alignment horizontal="left" vertical="center" wrapText="1"/>
    </xf>
    <xf numFmtId="0" fontId="44" fillId="0" borderId="23" xfId="0" applyFont="1" applyBorder="1" applyAlignment="1">
      <alignment horizontal="left" vertical="center" wrapText="1"/>
    </xf>
    <xf numFmtId="0" fontId="17" fillId="0" borderId="25" xfId="0" applyFont="1" applyBorder="1" applyAlignment="1">
      <alignment horizontal="left" vertical="center" wrapText="1"/>
    </xf>
    <xf numFmtId="0" fontId="17" fillId="2" borderId="23"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28" fillId="0" borderId="25" xfId="3" applyFont="1" applyBorder="1" applyAlignment="1">
      <alignment horizontal="left" vertical="center" wrapText="1"/>
    </xf>
    <xf numFmtId="0" fontId="17" fillId="0" borderId="25" xfId="3" applyFont="1" applyBorder="1" applyAlignment="1">
      <alignment horizontal="left" vertical="center" wrapText="1"/>
    </xf>
    <xf numFmtId="0" fontId="17" fillId="0" borderId="23" xfId="0" applyFont="1" applyBorder="1" applyAlignment="1">
      <alignment horizontal="left" vertical="center" wrapText="1"/>
    </xf>
    <xf numFmtId="0" fontId="44" fillId="0" borderId="23" xfId="3" applyFont="1" applyBorder="1" applyAlignment="1">
      <alignment horizontal="center" vertical="top" wrapText="1"/>
    </xf>
    <xf numFmtId="0" fontId="17" fillId="0" borderId="25" xfId="3" applyFont="1" applyBorder="1" applyAlignment="1">
      <alignment horizontal="center" vertical="top" wrapText="1"/>
    </xf>
    <xf numFmtId="0" fontId="44" fillId="0" borderId="23" xfId="3" applyFont="1" applyBorder="1" applyAlignment="1">
      <alignment horizontal="left" vertical="center" wrapText="1"/>
    </xf>
    <xf numFmtId="0" fontId="17" fillId="0" borderId="5" xfId="3" applyFont="1" applyBorder="1" applyAlignment="1">
      <alignment horizontal="left" vertical="top" wrapText="1"/>
    </xf>
    <xf numFmtId="0" fontId="17" fillId="0" borderId="7" xfId="3" applyFont="1" applyBorder="1" applyAlignment="1">
      <alignment horizontal="left" vertical="top" wrapText="1"/>
    </xf>
    <xf numFmtId="0" fontId="17" fillId="0" borderId="7" xfId="3" applyFont="1" applyBorder="1" applyAlignment="1">
      <alignment horizontal="left" vertical="top"/>
    </xf>
    <xf numFmtId="0" fontId="17" fillId="4" borderId="5" xfId="3" applyFont="1" applyFill="1" applyBorder="1" applyAlignment="1">
      <alignment horizontal="left" vertical="center" wrapText="1"/>
    </xf>
    <xf numFmtId="0" fontId="17" fillId="4" borderId="7" xfId="3" applyFont="1" applyFill="1" applyBorder="1" applyAlignment="1">
      <alignment horizontal="left" vertical="center"/>
    </xf>
    <xf numFmtId="0" fontId="17" fillId="0" borderId="6" xfId="3" applyFont="1" applyBorder="1" applyAlignment="1">
      <alignment horizontal="left" vertical="center" wrapText="1"/>
    </xf>
    <xf numFmtId="0" fontId="17" fillId="0" borderId="6" xfId="3" applyFont="1" applyBorder="1" applyAlignment="1">
      <alignment horizontal="left" vertical="center"/>
    </xf>
    <xf numFmtId="0" fontId="44" fillId="0" borderId="5" xfId="3" applyFont="1" applyBorder="1" applyAlignment="1">
      <alignment horizontal="left" vertical="center" wrapText="1"/>
    </xf>
    <xf numFmtId="0" fontId="17" fillId="0" borderId="5" xfId="3" applyFont="1" applyBorder="1" applyAlignment="1">
      <alignment horizontal="justify" vertical="center" wrapText="1"/>
    </xf>
    <xf numFmtId="0" fontId="17" fillId="0" borderId="7" xfId="3" applyFont="1" applyBorder="1" applyAlignment="1">
      <alignment horizontal="justify"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50" fillId="0" borderId="22" xfId="0" applyFont="1" applyBorder="1" applyAlignment="1">
      <alignment horizontal="left" vertical="center" wrapText="1"/>
    </xf>
    <xf numFmtId="0" fontId="17" fillId="0" borderId="23" xfId="3" applyFont="1" applyBorder="1" applyAlignment="1">
      <alignment horizontal="justify" vertical="top" wrapText="1"/>
    </xf>
    <xf numFmtId="0" fontId="17" fillId="0" borderId="25" xfId="3" applyFont="1" applyBorder="1" applyAlignment="1">
      <alignment horizontal="justify" vertical="top" wrapText="1"/>
    </xf>
    <xf numFmtId="0" fontId="17" fillId="4" borderId="5" xfId="3" applyFont="1" applyFill="1" applyBorder="1" applyAlignment="1">
      <alignment horizontal="left" vertical="top" wrapText="1"/>
    </xf>
    <xf numFmtId="0" fontId="17" fillId="4" borderId="7" xfId="3" applyFont="1" applyFill="1" applyBorder="1" applyAlignment="1">
      <alignment horizontal="left" vertical="top" wrapText="1"/>
    </xf>
    <xf numFmtId="0" fontId="17" fillId="0" borderId="78" xfId="3" applyFont="1" applyBorder="1" applyAlignment="1">
      <alignment horizontal="center" vertical="center" wrapText="1"/>
    </xf>
    <xf numFmtId="0" fontId="10" fillId="4" borderId="5" xfId="2" applyFont="1" applyFill="1" applyBorder="1" applyAlignment="1">
      <alignment horizontal="center" vertical="center" wrapText="1"/>
    </xf>
    <xf numFmtId="0" fontId="10" fillId="4" borderId="6"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9" fillId="5" borderId="2"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17" fillId="0" borderId="5" xfId="3" applyFont="1" applyBorder="1" applyAlignment="1">
      <alignment vertical="center" wrapText="1"/>
    </xf>
    <xf numFmtId="0" fontId="17" fillId="0" borderId="6" xfId="3" applyFont="1" applyBorder="1" applyAlignment="1">
      <alignment vertical="center"/>
    </xf>
    <xf numFmtId="0" fontId="29" fillId="5" borderId="11" xfId="3" applyFont="1" applyFill="1" applyBorder="1" applyAlignment="1">
      <alignment horizontal="center" vertical="center" wrapText="1"/>
    </xf>
    <xf numFmtId="0" fontId="29" fillId="5" borderId="19" xfId="3" applyFont="1" applyFill="1" applyBorder="1" applyAlignment="1">
      <alignment horizontal="center" vertical="center" wrapText="1"/>
    </xf>
    <xf numFmtId="0" fontId="51" fillId="0" borderId="6" xfId="3" applyFont="1" applyBorder="1" applyAlignment="1">
      <alignment horizontal="left" vertical="center"/>
    </xf>
    <xf numFmtId="0" fontId="51" fillId="4" borderId="23" xfId="3" applyFont="1" applyFill="1" applyBorder="1" applyAlignment="1">
      <alignment horizontal="left" vertical="center" wrapText="1"/>
    </xf>
    <xf numFmtId="0" fontId="51" fillId="4" borderId="25" xfId="3" applyFont="1" applyFill="1" applyBorder="1" applyAlignment="1">
      <alignment horizontal="left" vertical="center"/>
    </xf>
    <xf numFmtId="169" fontId="29" fillId="5" borderId="23" xfId="3" applyNumberFormat="1" applyFont="1" applyFill="1" applyBorder="1" applyAlignment="1">
      <alignment horizontal="left" vertical="center" wrapText="1"/>
    </xf>
    <xf numFmtId="169" fontId="29" fillId="5" borderId="25" xfId="3" applyNumberFormat="1" applyFont="1" applyFill="1" applyBorder="1" applyAlignment="1">
      <alignment horizontal="left" vertical="center" wrapText="1"/>
    </xf>
    <xf numFmtId="0" fontId="11" fillId="0" borderId="22" xfId="0" applyFont="1" applyBorder="1" applyAlignment="1">
      <alignment horizontal="left" vertical="center" wrapText="1"/>
    </xf>
    <xf numFmtId="0" fontId="50" fillId="0" borderId="23" xfId="0" applyFont="1" applyBorder="1" applyAlignment="1">
      <alignment horizontal="left" vertical="center" wrapText="1"/>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57" fillId="0" borderId="22" xfId="0" applyFont="1" applyBorder="1" applyAlignment="1">
      <alignment horizontal="left" vertical="top" wrapText="1"/>
    </xf>
    <xf numFmtId="0" fontId="17" fillId="0" borderId="22" xfId="0" applyFont="1" applyBorder="1" applyAlignment="1">
      <alignment horizontal="left" vertical="center" wrapText="1"/>
    </xf>
    <xf numFmtId="0" fontId="17" fillId="0" borderId="22" xfId="0" applyFont="1" applyBorder="1" applyAlignment="1">
      <alignment horizontal="left" vertical="center"/>
    </xf>
    <xf numFmtId="0" fontId="17" fillId="0" borderId="22" xfId="18" applyNumberFormat="1" applyFont="1" applyBorder="1" applyAlignment="1">
      <alignment horizontal="left" wrapText="1"/>
    </xf>
    <xf numFmtId="0" fontId="17" fillId="0" borderId="22" xfId="18" applyNumberFormat="1" applyFont="1" applyBorder="1" applyAlignment="1">
      <alignment horizontal="left"/>
    </xf>
    <xf numFmtId="0" fontId="17" fillId="0" borderId="22" xfId="18" applyNumberFormat="1" applyFont="1" applyBorder="1" applyAlignment="1">
      <alignment horizontal="left" vertical="top" wrapText="1"/>
    </xf>
    <xf numFmtId="0" fontId="17" fillId="0" borderId="22" xfId="18" applyNumberFormat="1" applyFont="1" applyBorder="1" applyAlignment="1">
      <alignment horizontal="left" vertical="top"/>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1" fillId="0" borderId="5" xfId="3" applyFont="1" applyBorder="1" applyAlignment="1">
      <alignment horizontal="center" vertical="center" wrapText="1"/>
    </xf>
    <xf numFmtId="0" fontId="11" fillId="0" borderId="7" xfId="3" applyFont="1" applyBorder="1" applyAlignment="1">
      <alignment horizontal="center" vertical="center" wrapText="1"/>
    </xf>
    <xf numFmtId="0" fontId="10" fillId="5" borderId="29" xfId="3" applyFont="1" applyFill="1" applyBorder="1" applyAlignment="1">
      <alignment horizontal="center" vertical="center" wrapText="1"/>
    </xf>
    <xf numFmtId="0" fontId="10"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10" fillId="5" borderId="5"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0" fillId="5" borderId="2" xfId="2" applyFont="1" applyFill="1" applyBorder="1" applyAlignment="1">
      <alignment horizontal="center" vertical="center" wrapText="1"/>
    </xf>
    <xf numFmtId="0" fontId="10" fillId="5" borderId="8" xfId="2" applyFont="1" applyFill="1" applyBorder="1" applyAlignment="1">
      <alignment horizontal="center" vertical="center" wrapText="1"/>
    </xf>
    <xf numFmtId="0" fontId="10" fillId="5" borderId="11" xfId="2" applyFont="1" applyFill="1" applyBorder="1" applyAlignment="1">
      <alignment horizontal="center" vertical="center" wrapText="1"/>
    </xf>
    <xf numFmtId="0" fontId="48" fillId="0" borderId="7" xfId="0" applyFont="1" applyBorder="1" applyAlignment="1">
      <alignment horizontal="center" vertical="center" wrapText="1"/>
    </xf>
    <xf numFmtId="1" fontId="10" fillId="0" borderId="29" xfId="2" applyNumberFormat="1" applyFont="1" applyBorder="1" applyAlignment="1">
      <alignment horizontal="center" vertical="center" wrapText="1"/>
    </xf>
    <xf numFmtId="1" fontId="10" fillId="0" borderId="27" xfId="2" applyNumberFormat="1" applyFont="1" applyBorder="1" applyAlignment="1">
      <alignment horizontal="center" vertical="center" wrapText="1"/>
    </xf>
    <xf numFmtId="1" fontId="10"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0" fillId="0" borderId="2"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 xfId="2" applyFont="1" applyAlignment="1">
      <alignment horizontal="center" vertical="center" wrapText="1"/>
    </xf>
    <xf numFmtId="0" fontId="10" fillId="0" borderId="16"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5" xfId="3" applyFont="1" applyBorder="1" applyAlignment="1">
      <alignment horizontal="justify" vertical="center" wrapText="1"/>
    </xf>
    <xf numFmtId="0" fontId="11" fillId="0" borderId="7" xfId="3" applyFont="1" applyBorder="1" applyAlignment="1">
      <alignment horizontal="justify" vertical="center" wrapText="1"/>
    </xf>
    <xf numFmtId="0" fontId="11" fillId="0" borderId="29"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9" fillId="0" borderId="5" xfId="3" applyFont="1" applyBorder="1" applyAlignment="1">
      <alignment horizontal="left" vertical="center" wrapText="1"/>
    </xf>
    <xf numFmtId="0" fontId="9" fillId="0" borderId="7" xfId="3" applyFont="1" applyBorder="1" applyAlignment="1">
      <alignment horizontal="left" vertical="center" wrapText="1"/>
    </xf>
    <xf numFmtId="0" fontId="11" fillId="0" borderId="6" xfId="3" applyFont="1" applyBorder="1" applyAlignment="1">
      <alignment horizontal="left" vertical="center" wrapText="1"/>
    </xf>
    <xf numFmtId="0" fontId="26" fillId="0" borderId="32" xfId="3" applyFont="1" applyBorder="1" applyAlignment="1">
      <alignment horizontal="center" vertical="center"/>
    </xf>
    <xf numFmtId="0" fontId="11" fillId="4" borderId="5" xfId="3" applyFont="1" applyFill="1" applyBorder="1" applyAlignment="1">
      <alignment horizontal="left" vertical="center" wrapText="1"/>
    </xf>
    <xf numFmtId="0" fontId="11" fillId="4" borderId="7" xfId="3" applyFont="1" applyFill="1" applyBorder="1" applyAlignment="1">
      <alignment horizontal="left" vertical="center" wrapText="1"/>
    </xf>
    <xf numFmtId="0" fontId="11" fillId="0" borderId="6" xfId="3" applyFont="1" applyBorder="1" applyAlignment="1">
      <alignment horizontal="left" vertical="center"/>
    </xf>
    <xf numFmtId="0" fontId="11" fillId="0" borderId="7" xfId="3" applyFont="1" applyBorder="1" applyAlignment="1">
      <alignment horizontal="left" vertical="center"/>
    </xf>
    <xf numFmtId="167" fontId="11" fillId="0" borderId="33" xfId="5" applyNumberFormat="1" applyFont="1" applyBorder="1" applyAlignment="1">
      <alignment horizontal="center" vertical="center"/>
    </xf>
    <xf numFmtId="167" fontId="11" fillId="0" borderId="48" xfId="5" applyNumberFormat="1" applyFont="1" applyBorder="1" applyAlignment="1">
      <alignment horizontal="center" vertical="center"/>
    </xf>
    <xf numFmtId="167" fontId="11" fillId="0" borderId="61" xfId="5" applyNumberFormat="1" applyFont="1" applyBorder="1" applyAlignment="1">
      <alignment horizontal="center" vertical="center"/>
    </xf>
    <xf numFmtId="167" fontId="11" fillId="0" borderId="49" xfId="5" applyNumberFormat="1" applyFont="1" applyBorder="1" applyAlignment="1">
      <alignment horizontal="center" vertical="center"/>
    </xf>
    <xf numFmtId="167" fontId="11" fillId="0" borderId="89" xfId="5" applyNumberFormat="1" applyFont="1" applyBorder="1" applyAlignment="1">
      <alignment horizontal="center" vertical="center"/>
    </xf>
    <xf numFmtId="167" fontId="11" fillId="0" borderId="91" xfId="5" applyNumberFormat="1" applyFont="1" applyBorder="1" applyAlignment="1">
      <alignment horizontal="center" vertical="center"/>
    </xf>
    <xf numFmtId="167" fontId="11" fillId="0" borderId="98" xfId="5" applyNumberFormat="1" applyFont="1" applyBorder="1" applyAlignment="1">
      <alignment horizontal="center" vertical="center"/>
    </xf>
    <xf numFmtId="167" fontId="11" fillId="0" borderId="57" xfId="5" applyNumberFormat="1" applyFont="1" applyBorder="1" applyAlignment="1">
      <alignment horizontal="center" vertical="center"/>
    </xf>
    <xf numFmtId="167" fontId="11" fillId="0" borderId="65" xfId="5" applyNumberFormat="1" applyFont="1" applyBorder="1" applyAlignment="1">
      <alignment horizontal="center" vertical="center"/>
    </xf>
    <xf numFmtId="167" fontId="11" fillId="0" borderId="54" xfId="5" applyNumberFormat="1" applyFont="1" applyBorder="1" applyAlignment="1">
      <alignment horizontal="center" vertical="center"/>
    </xf>
    <xf numFmtId="167" fontId="11" fillId="0" borderId="90" xfId="5" applyNumberFormat="1" applyFont="1" applyBorder="1" applyAlignment="1">
      <alignment horizontal="center" vertical="center"/>
    </xf>
    <xf numFmtId="167" fontId="11" fillId="0" borderId="92" xfId="5" applyNumberFormat="1" applyFont="1" applyBorder="1" applyAlignment="1">
      <alignment horizontal="center" vertical="center"/>
    </xf>
    <xf numFmtId="0" fontId="9" fillId="0" borderId="67" xfId="2" applyFont="1" applyBorder="1" applyAlignment="1">
      <alignment horizontal="left" vertical="center" wrapText="1"/>
    </xf>
    <xf numFmtId="0" fontId="9" fillId="0" borderId="40" xfId="2" applyFont="1" applyBorder="1" applyAlignment="1">
      <alignment horizontal="left" vertical="center" wrapText="1"/>
    </xf>
    <xf numFmtId="0" fontId="10" fillId="0" borderId="65" xfId="2" applyFont="1" applyBorder="1" applyAlignment="1">
      <alignment horizontal="center" vertical="center" wrapText="1"/>
    </xf>
    <xf numFmtId="0" fontId="10" fillId="0" borderId="54" xfId="2" applyFont="1" applyBorder="1" applyAlignment="1">
      <alignment horizontal="center" vertical="center" wrapText="1"/>
    </xf>
    <xf numFmtId="167" fontId="11" fillId="0" borderId="67" xfId="5" applyNumberFormat="1" applyFont="1" applyBorder="1" applyAlignment="1">
      <alignment horizontal="center" vertical="center"/>
    </xf>
    <xf numFmtId="167" fontId="11" fillId="0" borderId="40" xfId="5" applyNumberFormat="1" applyFont="1" applyBorder="1" applyAlignment="1">
      <alignment horizontal="center" vertical="center"/>
    </xf>
    <xf numFmtId="0" fontId="10" fillId="5" borderId="55" xfId="2" applyFont="1" applyFill="1" applyBorder="1" applyAlignment="1">
      <alignment horizontal="center" vertical="center" wrapText="1"/>
    </xf>
    <xf numFmtId="0" fontId="10" fillId="5" borderId="12" xfId="2"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5" borderId="13" xfId="2" applyFont="1" applyFill="1" applyBorder="1" applyAlignment="1">
      <alignment horizontal="center" vertical="center" wrapText="1"/>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7" xfId="2" applyFont="1" applyFill="1" applyBorder="1" applyAlignment="1">
      <alignment horizontal="center" vertical="center"/>
    </xf>
    <xf numFmtId="0" fontId="10" fillId="5" borderId="37" xfId="2" applyFont="1" applyFill="1" applyBorder="1" applyAlignment="1">
      <alignment horizontal="center" vertical="center" wrapText="1"/>
    </xf>
    <xf numFmtId="0" fontId="10" fillId="5" borderId="38" xfId="2" applyFont="1" applyFill="1" applyBorder="1" applyAlignment="1">
      <alignment horizontal="center" vertical="center" wrapText="1"/>
    </xf>
    <xf numFmtId="0" fontId="10" fillId="5" borderId="39" xfId="2" applyFont="1" applyFill="1" applyBorder="1" applyAlignment="1">
      <alignment horizontal="center" vertical="center" wrapText="1"/>
    </xf>
    <xf numFmtId="0" fontId="10" fillId="5" borderId="65" xfId="2" applyFont="1" applyFill="1" applyBorder="1" applyAlignment="1">
      <alignment horizontal="center" vertical="center" wrapText="1"/>
    </xf>
    <xf numFmtId="0" fontId="10" fillId="5" borderId="96" xfId="2" applyFont="1" applyFill="1" applyBorder="1" applyAlignment="1">
      <alignment horizontal="center" vertical="center" wrapText="1"/>
    </xf>
    <xf numFmtId="0" fontId="10" fillId="5" borderId="84" xfId="2" applyFont="1" applyFill="1" applyBorder="1" applyAlignment="1">
      <alignment horizontal="center" vertical="center" wrapText="1"/>
    </xf>
    <xf numFmtId="0" fontId="10" fillId="5" borderId="85" xfId="2" applyFont="1" applyFill="1" applyBorder="1" applyAlignment="1">
      <alignment horizontal="center" vertical="center" wrapText="1"/>
    </xf>
    <xf numFmtId="0" fontId="10" fillId="5" borderId="86" xfId="2" applyFont="1" applyFill="1" applyBorder="1" applyAlignment="1">
      <alignment horizontal="center" vertical="center" wrapText="1"/>
    </xf>
    <xf numFmtId="0" fontId="10" fillId="3" borderId="18" xfId="2" applyFont="1" applyFill="1" applyBorder="1" applyAlignment="1">
      <alignment horizontal="center" vertical="center"/>
    </xf>
    <xf numFmtId="0" fontId="10" fillId="0" borderId="61" xfId="2" applyFont="1" applyBorder="1" applyAlignment="1">
      <alignment horizontal="center" vertical="center" wrapText="1"/>
    </xf>
    <xf numFmtId="0" fontId="10" fillId="0" borderId="49" xfId="2" applyFont="1" applyBorder="1" applyAlignment="1">
      <alignment horizontal="center" vertical="center" wrapText="1"/>
    </xf>
    <xf numFmtId="0" fontId="10" fillId="5" borderId="7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5" borderId="50" xfId="2" applyFont="1" applyFill="1" applyBorder="1" applyAlignment="1">
      <alignment horizontal="center" vertical="center" wrapText="1"/>
    </xf>
    <xf numFmtId="0" fontId="10" fillId="5" borderId="75" xfId="2" applyFont="1" applyFill="1" applyBorder="1" applyAlignment="1">
      <alignment horizontal="center" vertical="center" wrapText="1"/>
    </xf>
    <xf numFmtId="0" fontId="10" fillId="5" borderId="17" xfId="2" applyFont="1" applyFill="1" applyBorder="1" applyAlignment="1">
      <alignment horizontal="center" vertical="center" wrapText="1"/>
    </xf>
    <xf numFmtId="0" fontId="10" fillId="5" borderId="19" xfId="2"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26" xfId="2" applyFont="1" applyFill="1" applyBorder="1" applyAlignment="1">
      <alignment horizontal="center" vertical="center" wrapText="1"/>
    </xf>
    <xf numFmtId="0" fontId="10" fillId="3" borderId="26" xfId="2" applyFont="1" applyFill="1" applyBorder="1" applyAlignment="1">
      <alignment horizontal="left"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5" borderId="61" xfId="2" applyFont="1" applyFill="1" applyBorder="1" applyAlignment="1">
      <alignment horizontal="center" vertical="center" wrapText="1"/>
    </xf>
    <xf numFmtId="0" fontId="10" fillId="5" borderId="62" xfId="2" applyFont="1" applyFill="1" applyBorder="1" applyAlignment="1">
      <alignment horizontal="center" vertical="center" wrapText="1"/>
    </xf>
    <xf numFmtId="166" fontId="11" fillId="0" borderId="61" xfId="5" applyFont="1" applyBorder="1" applyAlignment="1">
      <alignment horizontal="center" vertical="center"/>
    </xf>
    <xf numFmtId="166" fontId="11" fillId="0" borderId="49" xfId="5" applyFont="1" applyBorder="1" applyAlignment="1">
      <alignment horizontal="center" vertical="center"/>
    </xf>
    <xf numFmtId="0" fontId="37" fillId="0" borderId="2" xfId="2" applyFont="1" applyBorder="1" applyAlignment="1">
      <alignment horizontal="center" vertical="center" wrapText="1"/>
    </xf>
    <xf numFmtId="0" fontId="37" fillId="0" borderId="18"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 xfId="2" applyFont="1" applyAlignment="1">
      <alignment horizontal="center" vertical="center" wrapText="1"/>
    </xf>
    <xf numFmtId="0" fontId="37" fillId="0" borderId="11" xfId="2" applyFont="1" applyBorder="1" applyAlignment="1">
      <alignment horizontal="center" vertical="center" wrapText="1"/>
    </xf>
    <xf numFmtId="0" fontId="37" fillId="0" borderId="20" xfId="2" applyFont="1" applyBorder="1" applyAlignment="1">
      <alignment horizontal="center" vertical="center" wrapText="1"/>
    </xf>
    <xf numFmtId="0" fontId="37" fillId="5" borderId="29" xfId="2" applyFont="1" applyFill="1" applyBorder="1" applyAlignment="1">
      <alignment horizontal="center" vertical="center" wrapText="1"/>
    </xf>
    <xf numFmtId="0" fontId="37" fillId="5" borderId="27" xfId="2" applyFont="1" applyFill="1" applyBorder="1" applyAlignment="1">
      <alignment horizontal="center" vertical="center" wrapText="1"/>
    </xf>
    <xf numFmtId="0" fontId="37" fillId="5" borderId="28" xfId="2"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10" fillId="3" borderId="5" xfId="3" applyFont="1" applyFill="1" applyBorder="1" applyAlignment="1">
      <alignment horizontal="center" vertical="center" wrapText="1"/>
    </xf>
    <xf numFmtId="0" fontId="10" fillId="3" borderId="6" xfId="3" applyFont="1" applyFill="1" applyBorder="1" applyAlignment="1">
      <alignment horizontal="center" vertical="center" wrapText="1"/>
    </xf>
    <xf numFmtId="0" fontId="10" fillId="3" borderId="7" xfId="3" applyFont="1" applyFill="1" applyBorder="1" applyAlignment="1">
      <alignment horizontal="center" vertical="center" wrapText="1"/>
    </xf>
    <xf numFmtId="0" fontId="10" fillId="5" borderId="6" xfId="3" applyFont="1" applyFill="1" applyBorder="1" applyAlignment="1">
      <alignment horizontal="center" vertical="center" wrapText="1"/>
    </xf>
    <xf numFmtId="0" fontId="17" fillId="5" borderId="6"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10" fillId="5" borderId="11" xfId="3" applyFont="1" applyFill="1" applyBorder="1" applyAlignment="1">
      <alignment horizontal="center" vertical="center" wrapText="1"/>
    </xf>
    <xf numFmtId="0" fontId="10" fillId="5" borderId="19" xfId="3" applyFont="1" applyFill="1" applyBorder="1" applyAlignment="1">
      <alignment horizontal="center" vertical="center" wrapText="1"/>
    </xf>
    <xf numFmtId="0" fontId="29" fillId="5" borderId="27"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10" fillId="3" borderId="11" xfId="3" applyFont="1" applyFill="1" applyBorder="1" applyAlignment="1">
      <alignment horizontal="center" vertical="center" wrapText="1"/>
    </xf>
    <xf numFmtId="0" fontId="10" fillId="3" borderId="20" xfId="3" applyFont="1" applyFill="1" applyBorder="1" applyAlignment="1">
      <alignment horizontal="center" vertical="center" wrapText="1"/>
    </xf>
    <xf numFmtId="0" fontId="10" fillId="3" borderId="19" xfId="3" applyFont="1" applyFill="1" applyBorder="1" applyAlignment="1">
      <alignment horizontal="center" vertical="center" wrapText="1"/>
    </xf>
    <xf numFmtId="0" fontId="33" fillId="10" borderId="2" xfId="2" applyFont="1" applyFill="1" applyBorder="1" applyAlignment="1">
      <alignment horizontal="center" vertical="center" wrapText="1"/>
    </xf>
    <xf numFmtId="0" fontId="33" fillId="10" borderId="18" xfId="2" applyFont="1" applyFill="1" applyBorder="1" applyAlignment="1">
      <alignment horizontal="center" vertical="center" wrapText="1"/>
    </xf>
    <xf numFmtId="0" fontId="33" fillId="10" borderId="17" xfId="2" applyFont="1" applyFill="1" applyBorder="1" applyAlignment="1">
      <alignment horizontal="center" vertical="center" wrapText="1"/>
    </xf>
    <xf numFmtId="0" fontId="33" fillId="10" borderId="8" xfId="2" applyFont="1" applyFill="1" applyBorder="1" applyAlignment="1">
      <alignment horizontal="center" vertical="center" wrapText="1"/>
    </xf>
    <xf numFmtId="0" fontId="33" fillId="10" borderId="1" xfId="2" applyFont="1" applyFill="1" applyAlignment="1">
      <alignment horizontal="center" vertical="center" wrapText="1"/>
    </xf>
    <xf numFmtId="0" fontId="33" fillId="10" borderId="16" xfId="2" applyFont="1" applyFill="1" applyBorder="1" applyAlignment="1">
      <alignment horizontal="center" vertical="center" wrapText="1"/>
    </xf>
    <xf numFmtId="0" fontId="33" fillId="10" borderId="11" xfId="2" applyFont="1" applyFill="1" applyBorder="1" applyAlignment="1">
      <alignment horizontal="center" vertical="center" wrapText="1"/>
    </xf>
    <xf numFmtId="0" fontId="33" fillId="10" borderId="20" xfId="2" applyFont="1" applyFill="1" applyBorder="1" applyAlignment="1">
      <alignment horizontal="center" vertical="center" wrapText="1"/>
    </xf>
    <xf numFmtId="0" fontId="33" fillId="10" borderId="19" xfId="2" applyFont="1" applyFill="1" applyBorder="1" applyAlignment="1">
      <alignment horizontal="center" vertical="center" wrapText="1"/>
    </xf>
    <xf numFmtId="0" fontId="10" fillId="5" borderId="5" xfId="2" applyFont="1" applyFill="1" applyBorder="1" applyAlignment="1">
      <alignment horizontal="left" vertical="center" wrapText="1"/>
    </xf>
    <xf numFmtId="0" fontId="10" fillId="5" borderId="7" xfId="2" applyFont="1" applyFill="1" applyBorder="1" applyAlignment="1">
      <alignment horizontal="left" vertical="center" wrapText="1"/>
    </xf>
    <xf numFmtId="0" fontId="9" fillId="0" borderId="26" xfId="0" applyFont="1" applyBorder="1" applyAlignment="1">
      <alignment horizontal="left" vertical="center" wrapText="1"/>
    </xf>
    <xf numFmtId="1" fontId="37" fillId="0" borderId="29" xfId="2" applyNumberFormat="1" applyFont="1" applyBorder="1" applyAlignment="1">
      <alignment horizontal="center" vertical="center" wrapText="1"/>
    </xf>
    <xf numFmtId="1" fontId="37" fillId="0" borderId="27" xfId="2" applyNumberFormat="1" applyFont="1" applyBorder="1" applyAlignment="1">
      <alignment horizontal="center" vertical="center" wrapText="1"/>
    </xf>
    <xf numFmtId="1" fontId="37" fillId="0" borderId="28" xfId="2" applyNumberFormat="1" applyFont="1" applyBorder="1" applyAlignment="1">
      <alignment horizontal="center" vertical="center" wrapText="1"/>
    </xf>
    <xf numFmtId="0" fontId="29" fillId="5" borderId="1" xfId="3" applyFont="1" applyFill="1" applyAlignment="1">
      <alignment horizontal="center" vertical="center" wrapText="1"/>
    </xf>
    <xf numFmtId="0" fontId="29"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0" fillId="5" borderId="9" xfId="19" applyFont="1" applyFill="1" applyBorder="1" applyAlignment="1">
      <alignment horizontal="center" vertical="center" wrapText="1"/>
    </xf>
    <xf numFmtId="0" fontId="40" fillId="5" borderId="13" xfId="19" applyFont="1" applyFill="1" applyBorder="1" applyAlignment="1">
      <alignment horizontal="center" vertical="center" wrapText="1"/>
    </xf>
    <xf numFmtId="0" fontId="22" fillId="11" borderId="55" xfId="14" quotePrefix="1" applyNumberFormat="1" applyFill="1" applyBorder="1" applyAlignment="1">
      <alignment horizontal="center" vertical="center" wrapText="1"/>
    </xf>
    <xf numFmtId="0" fontId="22" fillId="11" borderId="12" xfId="14" quotePrefix="1" applyNumberFormat="1" applyFill="1" applyBorder="1" applyAlignment="1">
      <alignment horizontal="center" vertical="center" wrapText="1"/>
    </xf>
    <xf numFmtId="0" fontId="22" fillId="11" borderId="9" xfId="14" quotePrefix="1" applyNumberFormat="1" applyFill="1" applyBorder="1" applyAlignment="1">
      <alignment horizontal="center" vertical="center" wrapText="1"/>
    </xf>
    <xf numFmtId="0" fontId="22" fillId="11" borderId="13" xfId="14" quotePrefix="1" applyNumberFormat="1" applyFill="1" applyBorder="1" applyAlignment="1">
      <alignment horizontal="center" vertical="center" wrapText="1"/>
    </xf>
    <xf numFmtId="0" fontId="22" fillId="11" borderId="9" xfId="14" applyNumberFormat="1" applyFill="1" applyBorder="1" applyAlignment="1">
      <alignment horizontal="center" vertical="center" wrapText="1"/>
    </xf>
    <xf numFmtId="0" fontId="22" fillId="11" borderId="13" xfId="14" applyNumberFormat="1" applyFill="1" applyBorder="1" applyAlignment="1">
      <alignment horizontal="center" vertical="center" wrapText="1"/>
    </xf>
    <xf numFmtId="0" fontId="22" fillId="3" borderId="9" xfId="12" quotePrefix="1" applyNumberFormat="1" applyFont="1" applyFill="1" applyBorder="1" applyAlignment="1">
      <alignment horizontal="center" vertical="center" wrapText="1"/>
    </xf>
    <xf numFmtId="0" fontId="22" fillId="3" borderId="13" xfId="12" quotePrefix="1" applyNumberFormat="1" applyFont="1" applyFill="1" applyBorder="1" applyAlignment="1">
      <alignment horizontal="center" vertical="center" wrapText="1"/>
    </xf>
    <xf numFmtId="0" fontId="40" fillId="5" borderId="37" xfId="19" applyFont="1" applyFill="1" applyBorder="1" applyAlignment="1">
      <alignment horizontal="center" vertical="center"/>
    </xf>
    <xf numFmtId="0" fontId="40" fillId="5" borderId="38" xfId="19" applyFont="1" applyFill="1" applyBorder="1" applyAlignment="1">
      <alignment horizontal="center" vertical="center"/>
    </xf>
    <xf numFmtId="0" fontId="40" fillId="5" borderId="56" xfId="19" applyFont="1" applyFill="1" applyBorder="1" applyAlignment="1">
      <alignment horizontal="center" vertical="center"/>
    </xf>
    <xf numFmtId="0" fontId="40" fillId="5" borderId="59" xfId="19" applyFont="1" applyFill="1" applyBorder="1" applyAlignment="1">
      <alignment horizontal="center" vertical="center"/>
    </xf>
    <xf numFmtId="0" fontId="40" fillId="0" borderId="1" xfId="19" applyFont="1" applyAlignment="1">
      <alignment horizontal="center" vertical="center" wrapText="1"/>
    </xf>
    <xf numFmtId="0" fontId="2" fillId="10" borderId="1" xfId="19" applyFill="1" applyAlignment="1">
      <alignment horizontal="center"/>
    </xf>
    <xf numFmtId="0" fontId="40" fillId="5" borderId="33" xfId="19" applyFont="1" applyFill="1" applyBorder="1" applyAlignment="1">
      <alignment horizontal="center" vertical="center" wrapText="1"/>
    </xf>
    <xf numFmtId="0" fontId="40" fillId="5" borderId="60" xfId="19" applyFont="1" applyFill="1" applyBorder="1" applyAlignment="1">
      <alignment horizontal="center" vertical="center" wrapText="1"/>
    </xf>
    <xf numFmtId="0" fontId="36" fillId="3" borderId="10" xfId="19" applyFont="1" applyFill="1" applyBorder="1" applyAlignment="1">
      <alignment horizontal="center" vertical="center" wrapText="1"/>
    </xf>
    <xf numFmtId="0" fontId="36" fillId="3" borderId="14" xfId="19" applyFont="1" applyFill="1" applyBorder="1" applyAlignment="1">
      <alignment horizontal="center" vertical="center" wrapText="1"/>
    </xf>
    <xf numFmtId="0" fontId="9" fillId="0" borderId="1" xfId="2" applyFont="1" applyAlignment="1">
      <alignment horizontal="center" vertical="center" wrapText="1"/>
    </xf>
    <xf numFmtId="0" fontId="9" fillId="0" borderId="20" xfId="2" applyFont="1" applyBorder="1" applyAlignment="1">
      <alignment horizontal="center" vertical="center" wrapText="1"/>
    </xf>
    <xf numFmtId="0" fontId="10" fillId="10" borderId="11" xfId="2" applyFont="1" applyFill="1" applyBorder="1" applyAlignment="1">
      <alignment horizontal="center" vertical="center"/>
    </xf>
    <xf numFmtId="0" fontId="10" fillId="10" borderId="20" xfId="2" applyFont="1" applyFill="1" applyBorder="1" applyAlignment="1">
      <alignment horizontal="center" vertical="center"/>
    </xf>
    <xf numFmtId="0" fontId="10" fillId="10" borderId="19" xfId="2" applyFont="1" applyFill="1" applyBorder="1" applyAlignment="1">
      <alignment horizontal="center" vertical="center"/>
    </xf>
    <xf numFmtId="0" fontId="10" fillId="10" borderId="29" xfId="2" applyFont="1" applyFill="1" applyBorder="1" applyAlignment="1">
      <alignment horizontal="center" vertical="center"/>
    </xf>
    <xf numFmtId="0" fontId="10" fillId="10" borderId="27" xfId="2" applyFont="1" applyFill="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3" borderId="2"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0" fillId="5" borderId="45" xfId="2" applyFont="1" applyFill="1" applyBorder="1" applyAlignment="1">
      <alignment horizontal="center" vertical="center" wrapText="1"/>
    </xf>
    <xf numFmtId="0" fontId="10" fillId="5" borderId="46" xfId="2" applyFont="1" applyFill="1" applyBorder="1" applyAlignment="1">
      <alignment horizontal="center" vertical="center" wrapText="1"/>
    </xf>
    <xf numFmtId="0" fontId="9" fillId="0" borderId="26" xfId="2" applyFont="1" applyBorder="1" applyAlignment="1">
      <alignment horizontal="center" vertical="center" wrapText="1"/>
    </xf>
    <xf numFmtId="0" fontId="10" fillId="0" borderId="29" xfId="2" applyFont="1" applyBorder="1" applyAlignment="1">
      <alignment horizontal="center" vertical="center"/>
    </xf>
    <xf numFmtId="0" fontId="10" fillId="0" borderId="27" xfId="2" applyFont="1" applyBorder="1" applyAlignment="1">
      <alignment horizontal="center" vertical="center"/>
    </xf>
    <xf numFmtId="0" fontId="10" fillId="5" borderId="41" xfId="2" applyFont="1" applyFill="1" applyBorder="1" applyAlignment="1">
      <alignment horizontal="center" vertical="center" wrapText="1"/>
    </xf>
    <xf numFmtId="0" fontId="10" fillId="5" borderId="42" xfId="2" applyFont="1" applyFill="1" applyBorder="1" applyAlignment="1">
      <alignment horizontal="center" vertical="center" wrapText="1"/>
    </xf>
    <xf numFmtId="0" fontId="10" fillId="0" borderId="71"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73" xfId="2" applyFont="1" applyBorder="1" applyAlignment="1">
      <alignment horizontal="center"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CrGqIdTmdSSry0WdLYoK_0Aa1BckF7R0bcWoX3ndGIERI?e=8mlo9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cretariadistritald.sharepoint.com/:f:/s/ContratacinSPI-2022/IgCrGqIdTmdSSry0WdLYoK_0Aa1BckF7R0bcWoX3ndGIERI?e=8mlo9N" TargetMode="External"/><Relationship Id="rId1" Type="http://schemas.openxmlformats.org/officeDocument/2006/relationships/hyperlink" Target="https://secretariadistritald.sharepoint.com/:f:/s/ContratacinSPI-2022/IgCrGqIdTmdSSry0WdLYoK_0Aa1BckF7R0bcWoX3ndGIERI?e=8mlo9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IgCrGqIdTmdSSry0WdLYoK_0Aa1BckF7R0bcWoX3ndGIERI?e=8mlo9N" TargetMode="External"/><Relationship Id="rId1" Type="http://schemas.openxmlformats.org/officeDocument/2006/relationships/hyperlink" Target="https://secretariadistritald.sharepoint.com/:f:/s/ContratacinSPI-2022/IgCrGqIdTmdSSry0WdLYoK_0Aa1BckF7R0bcWoX3ndGIERI?e=8mlo9N"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sharepoint.com/:f:/s/ContratacinSPI-2022/Eik5vJkNDFtAiDDXy8c0YvEBABjefOGEj3KGCNc_sGsU1w?e=c3uSj6" TargetMode="External"/><Relationship Id="rId7" Type="http://schemas.openxmlformats.org/officeDocument/2006/relationships/drawing" Target="../drawings/drawing4.xml"/><Relationship Id="rId2" Type="http://schemas.openxmlformats.org/officeDocument/2006/relationships/hyperlink" Target="https://secretariadistritald.sharepoint.com/:f:/s/ContratacinSPI-2022/Elz21d_Y2stNoX4DfRzQ8OgB98DPcJt8MfqSjb6BmVpmvw?e=VMOc9d" TargetMode="External"/><Relationship Id="rId1" Type="http://schemas.openxmlformats.org/officeDocument/2006/relationships/hyperlink" Target="https://secretariadistritald.sharepoint.com/:f:/s/ContratacinSPI-2022/Ekcpvvn2mClAkLSOjOMUeSQBz6vHsOwcdHaeDQ4RAhCYcA?e=AYQGgC" TargetMode="External"/><Relationship Id="rId6" Type="http://schemas.openxmlformats.org/officeDocument/2006/relationships/printerSettings" Target="../printerSettings/printerSettings4.bin"/><Relationship Id="rId5" Type="http://schemas.openxmlformats.org/officeDocument/2006/relationships/hyperlink" Target="https://secretariadistritald.sharepoint.com/:f:/s/ContratacinSPI-2022/IgCrGqIdTmdSSry0WdLYoK_0Aa1BckF7R0bcWoX3ndGIERI?e=8mlo9N" TargetMode="External"/><Relationship Id="rId4" Type="http://schemas.openxmlformats.org/officeDocument/2006/relationships/hyperlink" Target="https://secretariadistritald.sharepoint.com/:f:/s/ContratacinSPI-2022/IgCNHvHzSJRBTaKO1c7s4t2PAdbYLlJkgFbDa8dynAIHrMA?e=e3epC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5703125" defaultRowHeight="14.25"/>
  <cols>
    <col min="1" max="1" width="53" style="226" customWidth="1"/>
    <col min="2" max="2" width="78.42578125" style="226" customWidth="1"/>
    <col min="3" max="3" width="36.42578125" style="226" customWidth="1"/>
    <col min="4" max="4" width="31.42578125" style="226" customWidth="1"/>
    <col min="5" max="5" width="70.42578125" style="226" customWidth="1"/>
    <col min="6" max="6" width="17.42578125" style="226" customWidth="1"/>
    <col min="7" max="8" width="21.5703125" style="226" customWidth="1"/>
    <col min="9" max="9" width="19.42578125" style="226" customWidth="1"/>
    <col min="10" max="10" width="42" style="226" customWidth="1"/>
    <col min="11" max="256" width="10.5703125" style="226"/>
    <col min="257" max="257" width="72" style="226" bestFit="1" customWidth="1"/>
    <col min="258" max="258" width="78.42578125" style="226" customWidth="1"/>
    <col min="259" max="259" width="10.5703125" style="226"/>
    <col min="260" max="260" width="31.42578125" style="226" customWidth="1"/>
    <col min="261" max="261" width="70.42578125" style="226" customWidth="1"/>
    <col min="262" max="262" width="17.42578125" style="226" customWidth="1"/>
    <col min="263" max="264" width="21.5703125" style="226" customWidth="1"/>
    <col min="265" max="265" width="19.42578125" style="226" customWidth="1"/>
    <col min="266" max="266" width="42" style="226" customWidth="1"/>
    <col min="267" max="512" width="10.5703125" style="226"/>
    <col min="513" max="513" width="72" style="226" bestFit="1" customWidth="1"/>
    <col min="514" max="514" width="78.42578125" style="226" customWidth="1"/>
    <col min="515" max="515" width="10.5703125" style="226"/>
    <col min="516" max="516" width="31.42578125" style="226" customWidth="1"/>
    <col min="517" max="517" width="70.42578125" style="226" customWidth="1"/>
    <col min="518" max="518" width="17.42578125" style="226" customWidth="1"/>
    <col min="519" max="520" width="21.5703125" style="226" customWidth="1"/>
    <col min="521" max="521" width="19.42578125" style="226" customWidth="1"/>
    <col min="522" max="522" width="42" style="226" customWidth="1"/>
    <col min="523" max="768" width="10.5703125" style="226"/>
    <col min="769" max="769" width="72" style="226" bestFit="1" customWidth="1"/>
    <col min="770" max="770" width="78.42578125" style="226" customWidth="1"/>
    <col min="771" max="771" width="10.5703125" style="226"/>
    <col min="772" max="772" width="31.42578125" style="226" customWidth="1"/>
    <col min="773" max="773" width="70.42578125" style="226" customWidth="1"/>
    <col min="774" max="774" width="17.42578125" style="226" customWidth="1"/>
    <col min="775" max="776" width="21.5703125" style="226" customWidth="1"/>
    <col min="777" max="777" width="19.42578125" style="226" customWidth="1"/>
    <col min="778" max="778" width="42" style="226" customWidth="1"/>
    <col min="779" max="1024" width="10.5703125" style="226"/>
    <col min="1025" max="1025" width="72" style="226" bestFit="1" customWidth="1"/>
    <col min="1026" max="1026" width="78.42578125" style="226" customWidth="1"/>
    <col min="1027" max="1027" width="10.5703125" style="226"/>
    <col min="1028" max="1028" width="31.42578125" style="226" customWidth="1"/>
    <col min="1029" max="1029" width="70.42578125" style="226" customWidth="1"/>
    <col min="1030" max="1030" width="17.42578125" style="226" customWidth="1"/>
    <col min="1031" max="1032" width="21.5703125" style="226" customWidth="1"/>
    <col min="1033" max="1033" width="19.42578125" style="226" customWidth="1"/>
    <col min="1034" max="1034" width="42" style="226" customWidth="1"/>
    <col min="1035" max="1280" width="10.5703125" style="226"/>
    <col min="1281" max="1281" width="72" style="226" bestFit="1" customWidth="1"/>
    <col min="1282" max="1282" width="78.42578125" style="226" customWidth="1"/>
    <col min="1283" max="1283" width="10.5703125" style="226"/>
    <col min="1284" max="1284" width="31.42578125" style="226" customWidth="1"/>
    <col min="1285" max="1285" width="70.42578125" style="226" customWidth="1"/>
    <col min="1286" max="1286" width="17.42578125" style="226" customWidth="1"/>
    <col min="1287" max="1288" width="21.5703125" style="226" customWidth="1"/>
    <col min="1289" max="1289" width="19.42578125" style="226" customWidth="1"/>
    <col min="1290" max="1290" width="42" style="226" customWidth="1"/>
    <col min="1291" max="1536" width="10.5703125" style="226"/>
    <col min="1537" max="1537" width="72" style="226" bestFit="1" customWidth="1"/>
    <col min="1538" max="1538" width="78.42578125" style="226" customWidth="1"/>
    <col min="1539" max="1539" width="10.5703125" style="226"/>
    <col min="1540" max="1540" width="31.42578125" style="226" customWidth="1"/>
    <col min="1541" max="1541" width="70.42578125" style="226" customWidth="1"/>
    <col min="1542" max="1542" width="17.42578125" style="226" customWidth="1"/>
    <col min="1543" max="1544" width="21.5703125" style="226" customWidth="1"/>
    <col min="1545" max="1545" width="19.42578125" style="226" customWidth="1"/>
    <col min="1546" max="1546" width="42" style="226" customWidth="1"/>
    <col min="1547" max="1792" width="10.5703125" style="226"/>
    <col min="1793" max="1793" width="72" style="226" bestFit="1" customWidth="1"/>
    <col min="1794" max="1794" width="78.42578125" style="226" customWidth="1"/>
    <col min="1795" max="1795" width="10.5703125" style="226"/>
    <col min="1796" max="1796" width="31.42578125" style="226" customWidth="1"/>
    <col min="1797" max="1797" width="70.42578125" style="226" customWidth="1"/>
    <col min="1798" max="1798" width="17.42578125" style="226" customWidth="1"/>
    <col min="1799" max="1800" width="21.5703125" style="226" customWidth="1"/>
    <col min="1801" max="1801" width="19.42578125" style="226" customWidth="1"/>
    <col min="1802" max="1802" width="42" style="226" customWidth="1"/>
    <col min="1803" max="2048" width="10.5703125" style="226"/>
    <col min="2049" max="2049" width="72" style="226" bestFit="1" customWidth="1"/>
    <col min="2050" max="2050" width="78.42578125" style="226" customWidth="1"/>
    <col min="2051" max="2051" width="10.5703125" style="226"/>
    <col min="2052" max="2052" width="31.42578125" style="226" customWidth="1"/>
    <col min="2053" max="2053" width="70.42578125" style="226" customWidth="1"/>
    <col min="2054" max="2054" width="17.42578125" style="226" customWidth="1"/>
    <col min="2055" max="2056" width="21.5703125" style="226" customWidth="1"/>
    <col min="2057" max="2057" width="19.42578125" style="226" customWidth="1"/>
    <col min="2058" max="2058" width="42" style="226" customWidth="1"/>
    <col min="2059" max="2304" width="10.5703125" style="226"/>
    <col min="2305" max="2305" width="72" style="226" bestFit="1" customWidth="1"/>
    <col min="2306" max="2306" width="78.42578125" style="226" customWidth="1"/>
    <col min="2307" max="2307" width="10.5703125" style="226"/>
    <col min="2308" max="2308" width="31.42578125" style="226" customWidth="1"/>
    <col min="2309" max="2309" width="70.42578125" style="226" customWidth="1"/>
    <col min="2310" max="2310" width="17.42578125" style="226" customWidth="1"/>
    <col min="2311" max="2312" width="21.5703125" style="226" customWidth="1"/>
    <col min="2313" max="2313" width="19.42578125" style="226" customWidth="1"/>
    <col min="2314" max="2314" width="42" style="226" customWidth="1"/>
    <col min="2315" max="2560" width="10.5703125" style="226"/>
    <col min="2561" max="2561" width="72" style="226" bestFit="1" customWidth="1"/>
    <col min="2562" max="2562" width="78.42578125" style="226" customWidth="1"/>
    <col min="2563" max="2563" width="10.5703125" style="226"/>
    <col min="2564" max="2564" width="31.42578125" style="226" customWidth="1"/>
    <col min="2565" max="2565" width="70.42578125" style="226" customWidth="1"/>
    <col min="2566" max="2566" width="17.42578125" style="226" customWidth="1"/>
    <col min="2567" max="2568" width="21.5703125" style="226" customWidth="1"/>
    <col min="2569" max="2569" width="19.42578125" style="226" customWidth="1"/>
    <col min="2570" max="2570" width="42" style="226" customWidth="1"/>
    <col min="2571" max="2816" width="10.5703125" style="226"/>
    <col min="2817" max="2817" width="72" style="226" bestFit="1" customWidth="1"/>
    <col min="2818" max="2818" width="78.42578125" style="226" customWidth="1"/>
    <col min="2819" max="2819" width="10.5703125" style="226"/>
    <col min="2820" max="2820" width="31.42578125" style="226" customWidth="1"/>
    <col min="2821" max="2821" width="70.42578125" style="226" customWidth="1"/>
    <col min="2822" max="2822" width="17.42578125" style="226" customWidth="1"/>
    <col min="2823" max="2824" width="21.5703125" style="226" customWidth="1"/>
    <col min="2825" max="2825" width="19.42578125" style="226" customWidth="1"/>
    <col min="2826" max="2826" width="42" style="226" customWidth="1"/>
    <col min="2827" max="3072" width="10.5703125" style="226"/>
    <col min="3073" max="3073" width="72" style="226" bestFit="1" customWidth="1"/>
    <col min="3074" max="3074" width="78.42578125" style="226" customWidth="1"/>
    <col min="3075" max="3075" width="10.5703125" style="226"/>
    <col min="3076" max="3076" width="31.42578125" style="226" customWidth="1"/>
    <col min="3077" max="3077" width="70.42578125" style="226" customWidth="1"/>
    <col min="3078" max="3078" width="17.42578125" style="226" customWidth="1"/>
    <col min="3079" max="3080" width="21.5703125" style="226" customWidth="1"/>
    <col min="3081" max="3081" width="19.42578125" style="226" customWidth="1"/>
    <col min="3082" max="3082" width="42" style="226" customWidth="1"/>
    <col min="3083" max="3328" width="10.5703125" style="226"/>
    <col min="3329" max="3329" width="72" style="226" bestFit="1" customWidth="1"/>
    <col min="3330" max="3330" width="78.42578125" style="226" customWidth="1"/>
    <col min="3331" max="3331" width="10.5703125" style="226"/>
    <col min="3332" max="3332" width="31.42578125" style="226" customWidth="1"/>
    <col min="3333" max="3333" width="70.42578125" style="226" customWidth="1"/>
    <col min="3334" max="3334" width="17.42578125" style="226" customWidth="1"/>
    <col min="3335" max="3336" width="21.5703125" style="226" customWidth="1"/>
    <col min="3337" max="3337" width="19.42578125" style="226" customWidth="1"/>
    <col min="3338" max="3338" width="42" style="226" customWidth="1"/>
    <col min="3339" max="3584" width="10.5703125" style="226"/>
    <col min="3585" max="3585" width="72" style="226" bestFit="1" customWidth="1"/>
    <col min="3586" max="3586" width="78.42578125" style="226" customWidth="1"/>
    <col min="3587" max="3587" width="10.5703125" style="226"/>
    <col min="3588" max="3588" width="31.42578125" style="226" customWidth="1"/>
    <col min="3589" max="3589" width="70.42578125" style="226" customWidth="1"/>
    <col min="3590" max="3590" width="17.42578125" style="226" customWidth="1"/>
    <col min="3591" max="3592" width="21.5703125" style="226" customWidth="1"/>
    <col min="3593" max="3593" width="19.42578125" style="226" customWidth="1"/>
    <col min="3594" max="3594" width="42" style="226" customWidth="1"/>
    <col min="3595" max="3840" width="10.5703125" style="226"/>
    <col min="3841" max="3841" width="72" style="226" bestFit="1" customWidth="1"/>
    <col min="3842" max="3842" width="78.42578125" style="226" customWidth="1"/>
    <col min="3843" max="3843" width="10.5703125" style="226"/>
    <col min="3844" max="3844" width="31.42578125" style="226" customWidth="1"/>
    <col min="3845" max="3845" width="70.42578125" style="226" customWidth="1"/>
    <col min="3846" max="3846" width="17.42578125" style="226" customWidth="1"/>
    <col min="3847" max="3848" width="21.5703125" style="226" customWidth="1"/>
    <col min="3849" max="3849" width="19.42578125" style="226" customWidth="1"/>
    <col min="3850" max="3850" width="42" style="226" customWidth="1"/>
    <col min="3851" max="4096" width="10.5703125" style="226"/>
    <col min="4097" max="4097" width="72" style="226" bestFit="1" customWidth="1"/>
    <col min="4098" max="4098" width="78.42578125" style="226" customWidth="1"/>
    <col min="4099" max="4099" width="10.5703125" style="226"/>
    <col min="4100" max="4100" width="31.42578125" style="226" customWidth="1"/>
    <col min="4101" max="4101" width="70.42578125" style="226" customWidth="1"/>
    <col min="4102" max="4102" width="17.42578125" style="226" customWidth="1"/>
    <col min="4103" max="4104" width="21.5703125" style="226" customWidth="1"/>
    <col min="4105" max="4105" width="19.42578125" style="226" customWidth="1"/>
    <col min="4106" max="4106" width="42" style="226" customWidth="1"/>
    <col min="4107" max="4352" width="10.5703125" style="226"/>
    <col min="4353" max="4353" width="72" style="226" bestFit="1" customWidth="1"/>
    <col min="4354" max="4354" width="78.42578125" style="226" customWidth="1"/>
    <col min="4355" max="4355" width="10.5703125" style="226"/>
    <col min="4356" max="4356" width="31.42578125" style="226" customWidth="1"/>
    <col min="4357" max="4357" width="70.42578125" style="226" customWidth="1"/>
    <col min="4358" max="4358" width="17.42578125" style="226" customWidth="1"/>
    <col min="4359" max="4360" width="21.5703125" style="226" customWidth="1"/>
    <col min="4361" max="4361" width="19.42578125" style="226" customWidth="1"/>
    <col min="4362" max="4362" width="42" style="226" customWidth="1"/>
    <col min="4363" max="4608" width="10.5703125" style="226"/>
    <col min="4609" max="4609" width="72" style="226" bestFit="1" customWidth="1"/>
    <col min="4610" max="4610" width="78.42578125" style="226" customWidth="1"/>
    <col min="4611" max="4611" width="10.5703125" style="226"/>
    <col min="4612" max="4612" width="31.42578125" style="226" customWidth="1"/>
    <col min="4613" max="4613" width="70.42578125" style="226" customWidth="1"/>
    <col min="4614" max="4614" width="17.42578125" style="226" customWidth="1"/>
    <col min="4615" max="4616" width="21.5703125" style="226" customWidth="1"/>
    <col min="4617" max="4617" width="19.42578125" style="226" customWidth="1"/>
    <col min="4618" max="4618" width="42" style="226" customWidth="1"/>
    <col min="4619" max="4864" width="10.5703125" style="226"/>
    <col min="4865" max="4865" width="72" style="226" bestFit="1" customWidth="1"/>
    <col min="4866" max="4866" width="78.42578125" style="226" customWidth="1"/>
    <col min="4867" max="4867" width="10.5703125" style="226"/>
    <col min="4868" max="4868" width="31.42578125" style="226" customWidth="1"/>
    <col min="4869" max="4869" width="70.42578125" style="226" customWidth="1"/>
    <col min="4870" max="4870" width="17.42578125" style="226" customWidth="1"/>
    <col min="4871" max="4872" width="21.5703125" style="226" customWidth="1"/>
    <col min="4873" max="4873" width="19.42578125" style="226" customWidth="1"/>
    <col min="4874" max="4874" width="42" style="226" customWidth="1"/>
    <col min="4875" max="5120" width="10.5703125" style="226"/>
    <col min="5121" max="5121" width="72" style="226" bestFit="1" customWidth="1"/>
    <col min="5122" max="5122" width="78.42578125" style="226" customWidth="1"/>
    <col min="5123" max="5123" width="10.5703125" style="226"/>
    <col min="5124" max="5124" width="31.42578125" style="226" customWidth="1"/>
    <col min="5125" max="5125" width="70.42578125" style="226" customWidth="1"/>
    <col min="5126" max="5126" width="17.42578125" style="226" customWidth="1"/>
    <col min="5127" max="5128" width="21.5703125" style="226" customWidth="1"/>
    <col min="5129" max="5129" width="19.42578125" style="226" customWidth="1"/>
    <col min="5130" max="5130" width="42" style="226" customWidth="1"/>
    <col min="5131" max="5376" width="10.5703125" style="226"/>
    <col min="5377" max="5377" width="72" style="226" bestFit="1" customWidth="1"/>
    <col min="5378" max="5378" width="78.42578125" style="226" customWidth="1"/>
    <col min="5379" max="5379" width="10.5703125" style="226"/>
    <col min="5380" max="5380" width="31.42578125" style="226" customWidth="1"/>
    <col min="5381" max="5381" width="70.42578125" style="226" customWidth="1"/>
    <col min="5382" max="5382" width="17.42578125" style="226" customWidth="1"/>
    <col min="5383" max="5384" width="21.5703125" style="226" customWidth="1"/>
    <col min="5385" max="5385" width="19.42578125" style="226" customWidth="1"/>
    <col min="5386" max="5386" width="42" style="226" customWidth="1"/>
    <col min="5387" max="5632" width="10.5703125" style="226"/>
    <col min="5633" max="5633" width="72" style="226" bestFit="1" customWidth="1"/>
    <col min="5634" max="5634" width="78.42578125" style="226" customWidth="1"/>
    <col min="5635" max="5635" width="10.5703125" style="226"/>
    <col min="5636" max="5636" width="31.42578125" style="226" customWidth="1"/>
    <col min="5637" max="5637" width="70.42578125" style="226" customWidth="1"/>
    <col min="5638" max="5638" width="17.42578125" style="226" customWidth="1"/>
    <col min="5639" max="5640" width="21.5703125" style="226" customWidth="1"/>
    <col min="5641" max="5641" width="19.42578125" style="226" customWidth="1"/>
    <col min="5642" max="5642" width="42" style="226" customWidth="1"/>
    <col min="5643" max="5888" width="10.5703125" style="226"/>
    <col min="5889" max="5889" width="72" style="226" bestFit="1" customWidth="1"/>
    <col min="5890" max="5890" width="78.42578125" style="226" customWidth="1"/>
    <col min="5891" max="5891" width="10.5703125" style="226"/>
    <col min="5892" max="5892" width="31.42578125" style="226" customWidth="1"/>
    <col min="5893" max="5893" width="70.42578125" style="226" customWidth="1"/>
    <col min="5894" max="5894" width="17.42578125" style="226" customWidth="1"/>
    <col min="5895" max="5896" width="21.5703125" style="226" customWidth="1"/>
    <col min="5897" max="5897" width="19.42578125" style="226" customWidth="1"/>
    <col min="5898" max="5898" width="42" style="226" customWidth="1"/>
    <col min="5899" max="6144" width="10.5703125" style="226"/>
    <col min="6145" max="6145" width="72" style="226" bestFit="1" customWidth="1"/>
    <col min="6146" max="6146" width="78.42578125" style="226" customWidth="1"/>
    <col min="6147" max="6147" width="10.5703125" style="226"/>
    <col min="6148" max="6148" width="31.42578125" style="226" customWidth="1"/>
    <col min="6149" max="6149" width="70.42578125" style="226" customWidth="1"/>
    <col min="6150" max="6150" width="17.42578125" style="226" customWidth="1"/>
    <col min="6151" max="6152" width="21.5703125" style="226" customWidth="1"/>
    <col min="6153" max="6153" width="19.42578125" style="226" customWidth="1"/>
    <col min="6154" max="6154" width="42" style="226" customWidth="1"/>
    <col min="6155" max="6400" width="10.5703125" style="226"/>
    <col min="6401" max="6401" width="72" style="226" bestFit="1" customWidth="1"/>
    <col min="6402" max="6402" width="78.42578125" style="226" customWidth="1"/>
    <col min="6403" max="6403" width="10.5703125" style="226"/>
    <col min="6404" max="6404" width="31.42578125" style="226" customWidth="1"/>
    <col min="6405" max="6405" width="70.42578125" style="226" customWidth="1"/>
    <col min="6406" max="6406" width="17.42578125" style="226" customWidth="1"/>
    <col min="6407" max="6408" width="21.5703125" style="226" customWidth="1"/>
    <col min="6409" max="6409" width="19.42578125" style="226" customWidth="1"/>
    <col min="6410" max="6410" width="42" style="226" customWidth="1"/>
    <col min="6411" max="6656" width="10.5703125" style="226"/>
    <col min="6657" max="6657" width="72" style="226" bestFit="1" customWidth="1"/>
    <col min="6658" max="6658" width="78.42578125" style="226" customWidth="1"/>
    <col min="6659" max="6659" width="10.5703125" style="226"/>
    <col min="6660" max="6660" width="31.42578125" style="226" customWidth="1"/>
    <col min="6661" max="6661" width="70.42578125" style="226" customWidth="1"/>
    <col min="6662" max="6662" width="17.42578125" style="226" customWidth="1"/>
    <col min="6663" max="6664" width="21.5703125" style="226" customWidth="1"/>
    <col min="6665" max="6665" width="19.42578125" style="226" customWidth="1"/>
    <col min="6666" max="6666" width="42" style="226" customWidth="1"/>
    <col min="6667" max="6912" width="10.5703125" style="226"/>
    <col min="6913" max="6913" width="72" style="226" bestFit="1" customWidth="1"/>
    <col min="6914" max="6914" width="78.42578125" style="226" customWidth="1"/>
    <col min="6915" max="6915" width="10.5703125" style="226"/>
    <col min="6916" max="6916" width="31.42578125" style="226" customWidth="1"/>
    <col min="6917" max="6917" width="70.42578125" style="226" customWidth="1"/>
    <col min="6918" max="6918" width="17.42578125" style="226" customWidth="1"/>
    <col min="6919" max="6920" width="21.5703125" style="226" customWidth="1"/>
    <col min="6921" max="6921" width="19.42578125" style="226" customWidth="1"/>
    <col min="6922" max="6922" width="42" style="226" customWidth="1"/>
    <col min="6923" max="7168" width="10.5703125" style="226"/>
    <col min="7169" max="7169" width="72" style="226" bestFit="1" customWidth="1"/>
    <col min="7170" max="7170" width="78.42578125" style="226" customWidth="1"/>
    <col min="7171" max="7171" width="10.5703125" style="226"/>
    <col min="7172" max="7172" width="31.42578125" style="226" customWidth="1"/>
    <col min="7173" max="7173" width="70.42578125" style="226" customWidth="1"/>
    <col min="7174" max="7174" width="17.42578125" style="226" customWidth="1"/>
    <col min="7175" max="7176" width="21.5703125" style="226" customWidth="1"/>
    <col min="7177" max="7177" width="19.42578125" style="226" customWidth="1"/>
    <col min="7178" max="7178" width="42" style="226" customWidth="1"/>
    <col min="7179" max="7424" width="10.5703125" style="226"/>
    <col min="7425" max="7425" width="72" style="226" bestFit="1" customWidth="1"/>
    <col min="7426" max="7426" width="78.42578125" style="226" customWidth="1"/>
    <col min="7427" max="7427" width="10.5703125" style="226"/>
    <col min="7428" max="7428" width="31.42578125" style="226" customWidth="1"/>
    <col min="7429" max="7429" width="70.42578125" style="226" customWidth="1"/>
    <col min="7430" max="7430" width="17.42578125" style="226" customWidth="1"/>
    <col min="7431" max="7432" width="21.5703125" style="226" customWidth="1"/>
    <col min="7433" max="7433" width="19.42578125" style="226" customWidth="1"/>
    <col min="7434" max="7434" width="42" style="226" customWidth="1"/>
    <col min="7435" max="7680" width="10.5703125" style="226"/>
    <col min="7681" max="7681" width="72" style="226" bestFit="1" customWidth="1"/>
    <col min="7682" max="7682" width="78.42578125" style="226" customWidth="1"/>
    <col min="7683" max="7683" width="10.5703125" style="226"/>
    <col min="7684" max="7684" width="31.42578125" style="226" customWidth="1"/>
    <col min="7685" max="7685" width="70.42578125" style="226" customWidth="1"/>
    <col min="7686" max="7686" width="17.42578125" style="226" customWidth="1"/>
    <col min="7687" max="7688" width="21.5703125" style="226" customWidth="1"/>
    <col min="7689" max="7689" width="19.42578125" style="226" customWidth="1"/>
    <col min="7690" max="7690" width="42" style="226" customWidth="1"/>
    <col min="7691" max="7936" width="10.5703125" style="226"/>
    <col min="7937" max="7937" width="72" style="226" bestFit="1" customWidth="1"/>
    <col min="7938" max="7938" width="78.42578125" style="226" customWidth="1"/>
    <col min="7939" max="7939" width="10.5703125" style="226"/>
    <col min="7940" max="7940" width="31.42578125" style="226" customWidth="1"/>
    <col min="7941" max="7941" width="70.42578125" style="226" customWidth="1"/>
    <col min="7942" max="7942" width="17.42578125" style="226" customWidth="1"/>
    <col min="7943" max="7944" width="21.5703125" style="226" customWidth="1"/>
    <col min="7945" max="7945" width="19.42578125" style="226" customWidth="1"/>
    <col min="7946" max="7946" width="42" style="226" customWidth="1"/>
    <col min="7947" max="8192" width="10.5703125" style="226"/>
    <col min="8193" max="8193" width="72" style="226" bestFit="1" customWidth="1"/>
    <col min="8194" max="8194" width="78.42578125" style="226" customWidth="1"/>
    <col min="8195" max="8195" width="10.5703125" style="226"/>
    <col min="8196" max="8196" width="31.42578125" style="226" customWidth="1"/>
    <col min="8197" max="8197" width="70.42578125" style="226" customWidth="1"/>
    <col min="8198" max="8198" width="17.42578125" style="226" customWidth="1"/>
    <col min="8199" max="8200" width="21.5703125" style="226" customWidth="1"/>
    <col min="8201" max="8201" width="19.42578125" style="226" customWidth="1"/>
    <col min="8202" max="8202" width="42" style="226" customWidth="1"/>
    <col min="8203" max="8448" width="10.5703125" style="226"/>
    <col min="8449" max="8449" width="72" style="226" bestFit="1" customWidth="1"/>
    <col min="8450" max="8450" width="78.42578125" style="226" customWidth="1"/>
    <col min="8451" max="8451" width="10.5703125" style="226"/>
    <col min="8452" max="8452" width="31.42578125" style="226" customWidth="1"/>
    <col min="8453" max="8453" width="70.42578125" style="226" customWidth="1"/>
    <col min="8454" max="8454" width="17.42578125" style="226" customWidth="1"/>
    <col min="8455" max="8456" width="21.5703125" style="226" customWidth="1"/>
    <col min="8457" max="8457" width="19.42578125" style="226" customWidth="1"/>
    <col min="8458" max="8458" width="42" style="226" customWidth="1"/>
    <col min="8459" max="8704" width="10.5703125" style="226"/>
    <col min="8705" max="8705" width="72" style="226" bestFit="1" customWidth="1"/>
    <col min="8706" max="8706" width="78.42578125" style="226" customWidth="1"/>
    <col min="8707" max="8707" width="10.5703125" style="226"/>
    <col min="8708" max="8708" width="31.42578125" style="226" customWidth="1"/>
    <col min="8709" max="8709" width="70.42578125" style="226" customWidth="1"/>
    <col min="8710" max="8710" width="17.42578125" style="226" customWidth="1"/>
    <col min="8711" max="8712" width="21.5703125" style="226" customWidth="1"/>
    <col min="8713" max="8713" width="19.42578125" style="226" customWidth="1"/>
    <col min="8714" max="8714" width="42" style="226" customWidth="1"/>
    <col min="8715" max="8960" width="10.5703125" style="226"/>
    <col min="8961" max="8961" width="72" style="226" bestFit="1" customWidth="1"/>
    <col min="8962" max="8962" width="78.42578125" style="226" customWidth="1"/>
    <col min="8963" max="8963" width="10.5703125" style="226"/>
    <col min="8964" max="8964" width="31.42578125" style="226" customWidth="1"/>
    <col min="8965" max="8965" width="70.42578125" style="226" customWidth="1"/>
    <col min="8966" max="8966" width="17.42578125" style="226" customWidth="1"/>
    <col min="8967" max="8968" width="21.5703125" style="226" customWidth="1"/>
    <col min="8969" max="8969" width="19.42578125" style="226" customWidth="1"/>
    <col min="8970" max="8970" width="42" style="226" customWidth="1"/>
    <col min="8971" max="9216" width="10.5703125" style="226"/>
    <col min="9217" max="9217" width="72" style="226" bestFit="1" customWidth="1"/>
    <col min="9218" max="9218" width="78.42578125" style="226" customWidth="1"/>
    <col min="9219" max="9219" width="10.5703125" style="226"/>
    <col min="9220" max="9220" width="31.42578125" style="226" customWidth="1"/>
    <col min="9221" max="9221" width="70.42578125" style="226" customWidth="1"/>
    <col min="9222" max="9222" width="17.42578125" style="226" customWidth="1"/>
    <col min="9223" max="9224" width="21.5703125" style="226" customWidth="1"/>
    <col min="9225" max="9225" width="19.42578125" style="226" customWidth="1"/>
    <col min="9226" max="9226" width="42" style="226" customWidth="1"/>
    <col min="9227" max="9472" width="10.5703125" style="226"/>
    <col min="9473" max="9473" width="72" style="226" bestFit="1" customWidth="1"/>
    <col min="9474" max="9474" width="78.42578125" style="226" customWidth="1"/>
    <col min="9475" max="9475" width="10.5703125" style="226"/>
    <col min="9476" max="9476" width="31.42578125" style="226" customWidth="1"/>
    <col min="9477" max="9477" width="70.42578125" style="226" customWidth="1"/>
    <col min="9478" max="9478" width="17.42578125" style="226" customWidth="1"/>
    <col min="9479" max="9480" width="21.5703125" style="226" customWidth="1"/>
    <col min="9481" max="9481" width="19.42578125" style="226" customWidth="1"/>
    <col min="9482" max="9482" width="42" style="226" customWidth="1"/>
    <col min="9483" max="9728" width="10.5703125" style="226"/>
    <col min="9729" max="9729" width="72" style="226" bestFit="1" customWidth="1"/>
    <col min="9730" max="9730" width="78.42578125" style="226" customWidth="1"/>
    <col min="9731" max="9731" width="10.5703125" style="226"/>
    <col min="9732" max="9732" width="31.42578125" style="226" customWidth="1"/>
    <col min="9733" max="9733" width="70.42578125" style="226" customWidth="1"/>
    <col min="9734" max="9734" width="17.42578125" style="226" customWidth="1"/>
    <col min="9735" max="9736" width="21.5703125" style="226" customWidth="1"/>
    <col min="9737" max="9737" width="19.42578125" style="226" customWidth="1"/>
    <col min="9738" max="9738" width="42" style="226" customWidth="1"/>
    <col min="9739" max="9984" width="10.5703125" style="226"/>
    <col min="9985" max="9985" width="72" style="226" bestFit="1" customWidth="1"/>
    <col min="9986" max="9986" width="78.42578125" style="226" customWidth="1"/>
    <col min="9987" max="9987" width="10.5703125" style="226"/>
    <col min="9988" max="9988" width="31.42578125" style="226" customWidth="1"/>
    <col min="9989" max="9989" width="70.42578125" style="226" customWidth="1"/>
    <col min="9990" max="9990" width="17.42578125" style="226" customWidth="1"/>
    <col min="9991" max="9992" width="21.5703125" style="226" customWidth="1"/>
    <col min="9993" max="9993" width="19.42578125" style="226" customWidth="1"/>
    <col min="9994" max="9994" width="42" style="226" customWidth="1"/>
    <col min="9995" max="10240" width="10.5703125" style="226"/>
    <col min="10241" max="10241" width="72" style="226" bestFit="1" customWidth="1"/>
    <col min="10242" max="10242" width="78.42578125" style="226" customWidth="1"/>
    <col min="10243" max="10243" width="10.5703125" style="226"/>
    <col min="10244" max="10244" width="31.42578125" style="226" customWidth="1"/>
    <col min="10245" max="10245" width="70.42578125" style="226" customWidth="1"/>
    <col min="10246" max="10246" width="17.42578125" style="226" customWidth="1"/>
    <col min="10247" max="10248" width="21.5703125" style="226" customWidth="1"/>
    <col min="10249" max="10249" width="19.42578125" style="226" customWidth="1"/>
    <col min="10250" max="10250" width="42" style="226" customWidth="1"/>
    <col min="10251" max="10496" width="10.5703125" style="226"/>
    <col min="10497" max="10497" width="72" style="226" bestFit="1" customWidth="1"/>
    <col min="10498" max="10498" width="78.42578125" style="226" customWidth="1"/>
    <col min="10499" max="10499" width="10.5703125" style="226"/>
    <col min="10500" max="10500" width="31.42578125" style="226" customWidth="1"/>
    <col min="10501" max="10501" width="70.42578125" style="226" customWidth="1"/>
    <col min="10502" max="10502" width="17.42578125" style="226" customWidth="1"/>
    <col min="10503" max="10504" width="21.5703125" style="226" customWidth="1"/>
    <col min="10505" max="10505" width="19.42578125" style="226" customWidth="1"/>
    <col min="10506" max="10506" width="42" style="226" customWidth="1"/>
    <col min="10507" max="10752" width="10.5703125" style="226"/>
    <col min="10753" max="10753" width="72" style="226" bestFit="1" customWidth="1"/>
    <col min="10754" max="10754" width="78.42578125" style="226" customWidth="1"/>
    <col min="10755" max="10755" width="10.5703125" style="226"/>
    <col min="10756" max="10756" width="31.42578125" style="226" customWidth="1"/>
    <col min="10757" max="10757" width="70.42578125" style="226" customWidth="1"/>
    <col min="10758" max="10758" width="17.42578125" style="226" customWidth="1"/>
    <col min="10759" max="10760" width="21.5703125" style="226" customWidth="1"/>
    <col min="10761" max="10761" width="19.42578125" style="226" customWidth="1"/>
    <col min="10762" max="10762" width="42" style="226" customWidth="1"/>
    <col min="10763" max="11008" width="10.5703125" style="226"/>
    <col min="11009" max="11009" width="72" style="226" bestFit="1" customWidth="1"/>
    <col min="11010" max="11010" width="78.42578125" style="226" customWidth="1"/>
    <col min="11011" max="11011" width="10.5703125" style="226"/>
    <col min="11012" max="11012" width="31.42578125" style="226" customWidth="1"/>
    <col min="11013" max="11013" width="70.42578125" style="226" customWidth="1"/>
    <col min="11014" max="11014" width="17.42578125" style="226" customWidth="1"/>
    <col min="11015" max="11016" width="21.5703125" style="226" customWidth="1"/>
    <col min="11017" max="11017" width="19.42578125" style="226" customWidth="1"/>
    <col min="11018" max="11018" width="42" style="226" customWidth="1"/>
    <col min="11019" max="11264" width="10.5703125" style="226"/>
    <col min="11265" max="11265" width="72" style="226" bestFit="1" customWidth="1"/>
    <col min="11266" max="11266" width="78.42578125" style="226" customWidth="1"/>
    <col min="11267" max="11267" width="10.5703125" style="226"/>
    <col min="11268" max="11268" width="31.42578125" style="226" customWidth="1"/>
    <col min="11269" max="11269" width="70.42578125" style="226" customWidth="1"/>
    <col min="11270" max="11270" width="17.42578125" style="226" customWidth="1"/>
    <col min="11271" max="11272" width="21.5703125" style="226" customWidth="1"/>
    <col min="11273" max="11273" width="19.42578125" style="226" customWidth="1"/>
    <col min="11274" max="11274" width="42" style="226" customWidth="1"/>
    <col min="11275" max="11520" width="10.5703125" style="226"/>
    <col min="11521" max="11521" width="72" style="226" bestFit="1" customWidth="1"/>
    <col min="11522" max="11522" width="78.42578125" style="226" customWidth="1"/>
    <col min="11523" max="11523" width="10.5703125" style="226"/>
    <col min="11524" max="11524" width="31.42578125" style="226" customWidth="1"/>
    <col min="11525" max="11525" width="70.42578125" style="226" customWidth="1"/>
    <col min="11526" max="11526" width="17.42578125" style="226" customWidth="1"/>
    <col min="11527" max="11528" width="21.5703125" style="226" customWidth="1"/>
    <col min="11529" max="11529" width="19.42578125" style="226" customWidth="1"/>
    <col min="11530" max="11530" width="42" style="226" customWidth="1"/>
    <col min="11531" max="11776" width="10.5703125" style="226"/>
    <col min="11777" max="11777" width="72" style="226" bestFit="1" customWidth="1"/>
    <col min="11778" max="11778" width="78.42578125" style="226" customWidth="1"/>
    <col min="11779" max="11779" width="10.5703125" style="226"/>
    <col min="11780" max="11780" width="31.42578125" style="226" customWidth="1"/>
    <col min="11781" max="11781" width="70.42578125" style="226" customWidth="1"/>
    <col min="11782" max="11782" width="17.42578125" style="226" customWidth="1"/>
    <col min="11783" max="11784" width="21.5703125" style="226" customWidth="1"/>
    <col min="11785" max="11785" width="19.42578125" style="226" customWidth="1"/>
    <col min="11786" max="11786" width="42" style="226" customWidth="1"/>
    <col min="11787" max="12032" width="10.5703125" style="226"/>
    <col min="12033" max="12033" width="72" style="226" bestFit="1" customWidth="1"/>
    <col min="12034" max="12034" width="78.42578125" style="226" customWidth="1"/>
    <col min="12035" max="12035" width="10.5703125" style="226"/>
    <col min="12036" max="12036" width="31.42578125" style="226" customWidth="1"/>
    <col min="12037" max="12037" width="70.42578125" style="226" customWidth="1"/>
    <col min="12038" max="12038" width="17.42578125" style="226" customWidth="1"/>
    <col min="12039" max="12040" width="21.5703125" style="226" customWidth="1"/>
    <col min="12041" max="12041" width="19.42578125" style="226" customWidth="1"/>
    <col min="12042" max="12042" width="42" style="226" customWidth="1"/>
    <col min="12043" max="12288" width="10.5703125" style="226"/>
    <col min="12289" max="12289" width="72" style="226" bestFit="1" customWidth="1"/>
    <col min="12290" max="12290" width="78.42578125" style="226" customWidth="1"/>
    <col min="12291" max="12291" width="10.5703125" style="226"/>
    <col min="12292" max="12292" width="31.42578125" style="226" customWidth="1"/>
    <col min="12293" max="12293" width="70.42578125" style="226" customWidth="1"/>
    <col min="12294" max="12294" width="17.42578125" style="226" customWidth="1"/>
    <col min="12295" max="12296" width="21.5703125" style="226" customWidth="1"/>
    <col min="12297" max="12297" width="19.42578125" style="226" customWidth="1"/>
    <col min="12298" max="12298" width="42" style="226" customWidth="1"/>
    <col min="12299" max="12544" width="10.5703125" style="226"/>
    <col min="12545" max="12545" width="72" style="226" bestFit="1" customWidth="1"/>
    <col min="12546" max="12546" width="78.42578125" style="226" customWidth="1"/>
    <col min="12547" max="12547" width="10.5703125" style="226"/>
    <col min="12548" max="12548" width="31.42578125" style="226" customWidth="1"/>
    <col min="12549" max="12549" width="70.42578125" style="226" customWidth="1"/>
    <col min="12550" max="12550" width="17.42578125" style="226" customWidth="1"/>
    <col min="12551" max="12552" width="21.5703125" style="226" customWidth="1"/>
    <col min="12553" max="12553" width="19.42578125" style="226" customWidth="1"/>
    <col min="12554" max="12554" width="42" style="226" customWidth="1"/>
    <col min="12555" max="12800" width="10.5703125" style="226"/>
    <col min="12801" max="12801" width="72" style="226" bestFit="1" customWidth="1"/>
    <col min="12802" max="12802" width="78.42578125" style="226" customWidth="1"/>
    <col min="12803" max="12803" width="10.5703125" style="226"/>
    <col min="12804" max="12804" width="31.42578125" style="226" customWidth="1"/>
    <col min="12805" max="12805" width="70.42578125" style="226" customWidth="1"/>
    <col min="12806" max="12806" width="17.42578125" style="226" customWidth="1"/>
    <col min="12807" max="12808" width="21.5703125" style="226" customWidth="1"/>
    <col min="12809" max="12809" width="19.42578125" style="226" customWidth="1"/>
    <col min="12810" max="12810" width="42" style="226" customWidth="1"/>
    <col min="12811" max="13056" width="10.5703125" style="226"/>
    <col min="13057" max="13057" width="72" style="226" bestFit="1" customWidth="1"/>
    <col min="13058" max="13058" width="78.42578125" style="226" customWidth="1"/>
    <col min="13059" max="13059" width="10.5703125" style="226"/>
    <col min="13060" max="13060" width="31.42578125" style="226" customWidth="1"/>
    <col min="13061" max="13061" width="70.42578125" style="226" customWidth="1"/>
    <col min="13062" max="13062" width="17.42578125" style="226" customWidth="1"/>
    <col min="13063" max="13064" width="21.5703125" style="226" customWidth="1"/>
    <col min="13065" max="13065" width="19.42578125" style="226" customWidth="1"/>
    <col min="13066" max="13066" width="42" style="226" customWidth="1"/>
    <col min="13067" max="13312" width="10.5703125" style="226"/>
    <col min="13313" max="13313" width="72" style="226" bestFit="1" customWidth="1"/>
    <col min="13314" max="13314" width="78.42578125" style="226" customWidth="1"/>
    <col min="13315" max="13315" width="10.5703125" style="226"/>
    <col min="13316" max="13316" width="31.42578125" style="226" customWidth="1"/>
    <col min="13317" max="13317" width="70.42578125" style="226" customWidth="1"/>
    <col min="13318" max="13318" width="17.42578125" style="226" customWidth="1"/>
    <col min="13319" max="13320" width="21.5703125" style="226" customWidth="1"/>
    <col min="13321" max="13321" width="19.42578125" style="226" customWidth="1"/>
    <col min="13322" max="13322" width="42" style="226" customWidth="1"/>
    <col min="13323" max="13568" width="10.5703125" style="226"/>
    <col min="13569" max="13569" width="72" style="226" bestFit="1" customWidth="1"/>
    <col min="13570" max="13570" width="78.42578125" style="226" customWidth="1"/>
    <col min="13571" max="13571" width="10.5703125" style="226"/>
    <col min="13572" max="13572" width="31.42578125" style="226" customWidth="1"/>
    <col min="13573" max="13573" width="70.42578125" style="226" customWidth="1"/>
    <col min="13574" max="13574" width="17.42578125" style="226" customWidth="1"/>
    <col min="13575" max="13576" width="21.5703125" style="226" customWidth="1"/>
    <col min="13577" max="13577" width="19.42578125" style="226" customWidth="1"/>
    <col min="13578" max="13578" width="42" style="226" customWidth="1"/>
    <col min="13579" max="13824" width="10.5703125" style="226"/>
    <col min="13825" max="13825" width="72" style="226" bestFit="1" customWidth="1"/>
    <col min="13826" max="13826" width="78.42578125" style="226" customWidth="1"/>
    <col min="13827" max="13827" width="10.5703125" style="226"/>
    <col min="13828" max="13828" width="31.42578125" style="226" customWidth="1"/>
    <col min="13829" max="13829" width="70.42578125" style="226" customWidth="1"/>
    <col min="13830" max="13830" width="17.42578125" style="226" customWidth="1"/>
    <col min="13831" max="13832" width="21.5703125" style="226" customWidth="1"/>
    <col min="13833" max="13833" width="19.42578125" style="226" customWidth="1"/>
    <col min="13834" max="13834" width="42" style="226" customWidth="1"/>
    <col min="13835" max="14080" width="10.5703125" style="226"/>
    <col min="14081" max="14081" width="72" style="226" bestFit="1" customWidth="1"/>
    <col min="14082" max="14082" width="78.42578125" style="226" customWidth="1"/>
    <col min="14083" max="14083" width="10.5703125" style="226"/>
    <col min="14084" max="14084" width="31.42578125" style="226" customWidth="1"/>
    <col min="14085" max="14085" width="70.42578125" style="226" customWidth="1"/>
    <col min="14086" max="14086" width="17.42578125" style="226" customWidth="1"/>
    <col min="14087" max="14088" width="21.5703125" style="226" customWidth="1"/>
    <col min="14089" max="14089" width="19.42578125" style="226" customWidth="1"/>
    <col min="14090" max="14090" width="42" style="226" customWidth="1"/>
    <col min="14091" max="14336" width="10.5703125" style="226"/>
    <col min="14337" max="14337" width="72" style="226" bestFit="1" customWidth="1"/>
    <col min="14338" max="14338" width="78.42578125" style="226" customWidth="1"/>
    <col min="14339" max="14339" width="10.5703125" style="226"/>
    <col min="14340" max="14340" width="31.42578125" style="226" customWidth="1"/>
    <col min="14341" max="14341" width="70.42578125" style="226" customWidth="1"/>
    <col min="14342" max="14342" width="17.42578125" style="226" customWidth="1"/>
    <col min="14343" max="14344" width="21.5703125" style="226" customWidth="1"/>
    <col min="14345" max="14345" width="19.42578125" style="226" customWidth="1"/>
    <col min="14346" max="14346" width="42" style="226" customWidth="1"/>
    <col min="14347" max="14592" width="10.5703125" style="226"/>
    <col min="14593" max="14593" width="72" style="226" bestFit="1" customWidth="1"/>
    <col min="14594" max="14594" width="78.42578125" style="226" customWidth="1"/>
    <col min="14595" max="14595" width="10.5703125" style="226"/>
    <col min="14596" max="14596" width="31.42578125" style="226" customWidth="1"/>
    <col min="14597" max="14597" width="70.42578125" style="226" customWidth="1"/>
    <col min="14598" max="14598" width="17.42578125" style="226" customWidth="1"/>
    <col min="14599" max="14600" width="21.5703125" style="226" customWidth="1"/>
    <col min="14601" max="14601" width="19.42578125" style="226" customWidth="1"/>
    <col min="14602" max="14602" width="42" style="226" customWidth="1"/>
    <col min="14603" max="14848" width="10.5703125" style="226"/>
    <col min="14849" max="14849" width="72" style="226" bestFit="1" customWidth="1"/>
    <col min="14850" max="14850" width="78.42578125" style="226" customWidth="1"/>
    <col min="14851" max="14851" width="10.5703125" style="226"/>
    <col min="14852" max="14852" width="31.42578125" style="226" customWidth="1"/>
    <col min="14853" max="14853" width="70.42578125" style="226" customWidth="1"/>
    <col min="14854" max="14854" width="17.42578125" style="226" customWidth="1"/>
    <col min="14855" max="14856" width="21.5703125" style="226" customWidth="1"/>
    <col min="14857" max="14857" width="19.42578125" style="226" customWidth="1"/>
    <col min="14858" max="14858" width="42" style="226" customWidth="1"/>
    <col min="14859" max="15104" width="10.5703125" style="226"/>
    <col min="15105" max="15105" width="72" style="226" bestFit="1" customWidth="1"/>
    <col min="15106" max="15106" width="78.42578125" style="226" customWidth="1"/>
    <col min="15107" max="15107" width="10.5703125" style="226"/>
    <col min="15108" max="15108" width="31.42578125" style="226" customWidth="1"/>
    <col min="15109" max="15109" width="70.42578125" style="226" customWidth="1"/>
    <col min="15110" max="15110" width="17.42578125" style="226" customWidth="1"/>
    <col min="15111" max="15112" width="21.5703125" style="226" customWidth="1"/>
    <col min="15113" max="15113" width="19.42578125" style="226" customWidth="1"/>
    <col min="15114" max="15114" width="42" style="226" customWidth="1"/>
    <col min="15115" max="15360" width="10.5703125" style="226"/>
    <col min="15361" max="15361" width="72" style="226" bestFit="1" customWidth="1"/>
    <col min="15362" max="15362" width="78.42578125" style="226" customWidth="1"/>
    <col min="15363" max="15363" width="10.5703125" style="226"/>
    <col min="15364" max="15364" width="31.42578125" style="226" customWidth="1"/>
    <col min="15365" max="15365" width="70.42578125" style="226" customWidth="1"/>
    <col min="15366" max="15366" width="17.42578125" style="226" customWidth="1"/>
    <col min="15367" max="15368" width="21.5703125" style="226" customWidth="1"/>
    <col min="15369" max="15369" width="19.42578125" style="226" customWidth="1"/>
    <col min="15370" max="15370" width="42" style="226" customWidth="1"/>
    <col min="15371" max="15616" width="10.5703125" style="226"/>
    <col min="15617" max="15617" width="72" style="226" bestFit="1" customWidth="1"/>
    <col min="15618" max="15618" width="78.42578125" style="226" customWidth="1"/>
    <col min="15619" max="15619" width="10.5703125" style="226"/>
    <col min="15620" max="15620" width="31.42578125" style="226" customWidth="1"/>
    <col min="15621" max="15621" width="70.42578125" style="226" customWidth="1"/>
    <col min="15622" max="15622" width="17.42578125" style="226" customWidth="1"/>
    <col min="15623" max="15624" width="21.5703125" style="226" customWidth="1"/>
    <col min="15625" max="15625" width="19.42578125" style="226" customWidth="1"/>
    <col min="15626" max="15626" width="42" style="226" customWidth="1"/>
    <col min="15627" max="15872" width="10.5703125" style="226"/>
    <col min="15873" max="15873" width="72" style="226" bestFit="1" customWidth="1"/>
    <col min="15874" max="15874" width="78.42578125" style="226" customWidth="1"/>
    <col min="15875" max="15875" width="10.5703125" style="226"/>
    <col min="15876" max="15876" width="31.42578125" style="226" customWidth="1"/>
    <col min="15877" max="15877" width="70.42578125" style="226" customWidth="1"/>
    <col min="15878" max="15878" width="17.42578125" style="226" customWidth="1"/>
    <col min="15879" max="15880" width="21.5703125" style="226" customWidth="1"/>
    <col min="15881" max="15881" width="19.42578125" style="226" customWidth="1"/>
    <col min="15882" max="15882" width="42" style="226" customWidth="1"/>
    <col min="15883" max="16128" width="10.5703125" style="226"/>
    <col min="16129" max="16129" width="72" style="226" bestFit="1" customWidth="1"/>
    <col min="16130" max="16130" width="78.42578125" style="226" customWidth="1"/>
    <col min="16131" max="16131" width="10.5703125" style="226"/>
    <col min="16132" max="16132" width="31.42578125" style="226" customWidth="1"/>
    <col min="16133" max="16133" width="70.42578125" style="226" customWidth="1"/>
    <col min="16134" max="16134" width="17.42578125" style="226" customWidth="1"/>
    <col min="16135" max="16136" width="21.5703125" style="226" customWidth="1"/>
    <col min="16137" max="16137" width="19.42578125" style="226" customWidth="1"/>
    <col min="16138" max="16138" width="42" style="226" customWidth="1"/>
    <col min="16139" max="16384" width="10.5703125" style="226"/>
  </cols>
  <sheetData>
    <row r="1" spans="1:2" ht="25.5" customHeight="1">
      <c r="A1" s="339" t="s">
        <v>0</v>
      </c>
      <c r="B1" s="340"/>
    </row>
    <row r="2" spans="1:2" ht="25.5" customHeight="1">
      <c r="A2" s="341" t="s">
        <v>1</v>
      </c>
      <c r="B2" s="342"/>
    </row>
    <row r="3" spans="1:2" ht="15">
      <c r="A3" s="234" t="s">
        <v>2</v>
      </c>
      <c r="B3" s="235" t="s">
        <v>3</v>
      </c>
    </row>
    <row r="4" spans="1:2" ht="40.5" customHeight="1">
      <c r="A4" s="276" t="s">
        <v>4</v>
      </c>
      <c r="B4" s="277" t="s">
        <v>5</v>
      </c>
    </row>
    <row r="5" spans="1:2" ht="28.5">
      <c r="A5" s="276" t="s">
        <v>6</v>
      </c>
      <c r="B5" s="227" t="s">
        <v>7</v>
      </c>
    </row>
    <row r="6" spans="1:2" ht="124.5" customHeight="1">
      <c r="A6" s="276" t="s">
        <v>8</v>
      </c>
      <c r="B6" s="227" t="s">
        <v>9</v>
      </c>
    </row>
    <row r="7" spans="1:2" ht="26.85" customHeight="1">
      <c r="A7" s="343" t="s">
        <v>10</v>
      </c>
      <c r="B7" s="344"/>
    </row>
    <row r="8" spans="1:2" ht="42.75">
      <c r="A8" s="276" t="s">
        <v>11</v>
      </c>
      <c r="B8" s="227" t="s">
        <v>12</v>
      </c>
    </row>
    <row r="9" spans="1:2" ht="28.5">
      <c r="A9" s="276" t="s">
        <v>13</v>
      </c>
      <c r="B9" s="227" t="s">
        <v>14</v>
      </c>
    </row>
    <row r="10" spans="1:2" ht="42.75">
      <c r="A10" s="276" t="s">
        <v>15</v>
      </c>
      <c r="B10" s="227" t="s">
        <v>16</v>
      </c>
    </row>
    <row r="11" spans="1:2" ht="40.5" customHeight="1">
      <c r="A11" s="276" t="s">
        <v>17</v>
      </c>
      <c r="B11" s="277" t="s">
        <v>18</v>
      </c>
    </row>
    <row r="12" spans="1:2" ht="38.25" customHeight="1">
      <c r="A12" s="276" t="s">
        <v>19</v>
      </c>
      <c r="B12" s="277" t="s">
        <v>20</v>
      </c>
    </row>
    <row r="13" spans="1:2" ht="42.75">
      <c r="A13" s="276" t="s">
        <v>21</v>
      </c>
      <c r="B13" s="278" t="s">
        <v>22</v>
      </c>
    </row>
    <row r="14" spans="1:2" ht="23.85" customHeight="1">
      <c r="A14" s="279" t="s">
        <v>23</v>
      </c>
      <c r="B14" s="280"/>
    </row>
    <row r="15" spans="1:2" ht="42.75">
      <c r="A15" s="276" t="s">
        <v>24</v>
      </c>
      <c r="B15" s="230" t="s">
        <v>25</v>
      </c>
    </row>
    <row r="16" spans="1:2" ht="42.75">
      <c r="A16" s="276" t="s">
        <v>26</v>
      </c>
      <c r="B16" s="230" t="s">
        <v>27</v>
      </c>
    </row>
    <row r="17" spans="1:3" ht="42.75">
      <c r="A17" s="276" t="s">
        <v>28</v>
      </c>
      <c r="B17" s="230" t="s">
        <v>29</v>
      </c>
    </row>
    <row r="18" spans="1:3" ht="8.25" customHeight="1">
      <c r="A18" s="279"/>
      <c r="B18" s="281"/>
    </row>
    <row r="19" spans="1:3" ht="28.5">
      <c r="A19" s="276" t="s">
        <v>30</v>
      </c>
      <c r="B19" s="230" t="s">
        <v>31</v>
      </c>
    </row>
    <row r="20" spans="1:3" ht="28.5">
      <c r="A20" s="276" t="s">
        <v>32</v>
      </c>
      <c r="B20" s="230" t="s">
        <v>33</v>
      </c>
    </row>
    <row r="21" spans="1:3" ht="42.75">
      <c r="A21" s="276" t="s">
        <v>34</v>
      </c>
      <c r="B21" s="230" t="s">
        <v>35</v>
      </c>
    </row>
    <row r="22" spans="1:3" ht="20.25" customHeight="1">
      <c r="A22" s="347" t="s">
        <v>36</v>
      </c>
      <c r="B22" s="348"/>
    </row>
    <row r="23" spans="1:3" ht="42.75">
      <c r="A23" s="276" t="s">
        <v>37</v>
      </c>
      <c r="B23" s="230" t="s">
        <v>38</v>
      </c>
    </row>
    <row r="24" spans="1:3" ht="54" customHeight="1">
      <c r="A24" s="276" t="s">
        <v>39</v>
      </c>
      <c r="B24" s="230" t="s">
        <v>40</v>
      </c>
    </row>
    <row r="25" spans="1:3" ht="144" customHeight="1">
      <c r="A25" s="276" t="s">
        <v>41</v>
      </c>
      <c r="B25" s="230" t="s">
        <v>42</v>
      </c>
    </row>
    <row r="26" spans="1:3" ht="57">
      <c r="A26" s="276" t="s">
        <v>43</v>
      </c>
      <c r="B26" s="230" t="s">
        <v>44</v>
      </c>
    </row>
    <row r="27" spans="1:3" ht="57">
      <c r="A27" s="276" t="s">
        <v>45</v>
      </c>
      <c r="B27" s="230" t="s">
        <v>46</v>
      </c>
    </row>
    <row r="28" spans="1:3" ht="28.5">
      <c r="A28" s="276" t="s">
        <v>47</v>
      </c>
      <c r="B28" s="230" t="s">
        <v>48</v>
      </c>
    </row>
    <row r="29" spans="1:3" ht="57">
      <c r="A29" s="276" t="s">
        <v>49</v>
      </c>
      <c r="B29" s="230" t="s">
        <v>50</v>
      </c>
      <c r="C29" s="228"/>
    </row>
    <row r="30" spans="1:3" ht="90" customHeight="1">
      <c r="A30" s="282" t="s">
        <v>51</v>
      </c>
      <c r="B30" s="230" t="s">
        <v>52</v>
      </c>
    </row>
    <row r="31" spans="1:3" ht="81.599999999999994" customHeight="1">
      <c r="A31" s="282" t="s">
        <v>53</v>
      </c>
      <c r="B31" s="230" t="s">
        <v>54</v>
      </c>
    </row>
    <row r="32" spans="1:3" ht="54" customHeight="1">
      <c r="A32" s="282" t="s">
        <v>55</v>
      </c>
      <c r="B32" s="230" t="s">
        <v>56</v>
      </c>
    </row>
    <row r="33" spans="1:3" ht="28.5" customHeight="1">
      <c r="A33" s="349" t="s">
        <v>57</v>
      </c>
      <c r="B33" s="350"/>
    </row>
    <row r="34" spans="1:3" ht="71.25">
      <c r="A34" s="282" t="s">
        <v>58</v>
      </c>
      <c r="B34" s="230" t="s">
        <v>59</v>
      </c>
    </row>
    <row r="35" spans="1:3" ht="57">
      <c r="A35" s="282" t="s">
        <v>60</v>
      </c>
      <c r="B35" s="230" t="s">
        <v>61</v>
      </c>
    </row>
    <row r="36" spans="1:3" ht="36" customHeight="1">
      <c r="A36" s="282" t="s">
        <v>62</v>
      </c>
      <c r="B36" s="230" t="s">
        <v>63</v>
      </c>
      <c r="C36" s="229"/>
    </row>
    <row r="37" spans="1:3" ht="28.5">
      <c r="A37" s="282" t="s">
        <v>64</v>
      </c>
      <c r="B37" s="230" t="s">
        <v>65</v>
      </c>
    </row>
    <row r="38" spans="1:3" ht="71.25">
      <c r="A38" s="282" t="s">
        <v>66</v>
      </c>
      <c r="B38" s="230" t="s">
        <v>67</v>
      </c>
    </row>
    <row r="39" spans="1:3" ht="28.5">
      <c r="A39" s="276" t="s">
        <v>68</v>
      </c>
      <c r="B39" s="230" t="s">
        <v>69</v>
      </c>
    </row>
    <row r="40" spans="1:3" ht="25.5" customHeight="1">
      <c r="A40" s="343" t="s">
        <v>70</v>
      </c>
      <c r="B40" s="344"/>
    </row>
    <row r="41" spans="1:3" ht="24" customHeight="1">
      <c r="A41" s="279" t="s">
        <v>2</v>
      </c>
      <c r="B41" s="283" t="s">
        <v>3</v>
      </c>
    </row>
    <row r="42" spans="1:3" ht="28.5">
      <c r="A42" s="276" t="s">
        <v>21</v>
      </c>
      <c r="B42" s="231" t="s">
        <v>71</v>
      </c>
    </row>
    <row r="43" spans="1:3" ht="42.75">
      <c r="A43" s="276" t="s">
        <v>72</v>
      </c>
      <c r="B43" s="231" t="s">
        <v>73</v>
      </c>
    </row>
    <row r="44" spans="1:3" ht="42.75">
      <c r="A44" s="276" t="s">
        <v>74</v>
      </c>
      <c r="B44" s="231" t="s">
        <v>75</v>
      </c>
    </row>
    <row r="45" spans="1:3" ht="42.75">
      <c r="A45" s="276" t="s">
        <v>76</v>
      </c>
      <c r="B45" s="231" t="s">
        <v>77</v>
      </c>
    </row>
    <row r="46" spans="1:3" ht="42.75">
      <c r="A46" s="276" t="s">
        <v>78</v>
      </c>
      <c r="B46" s="231" t="s">
        <v>79</v>
      </c>
    </row>
    <row r="47" spans="1:3" ht="28.5">
      <c r="A47" s="276" t="s">
        <v>80</v>
      </c>
      <c r="B47" s="231" t="s">
        <v>81</v>
      </c>
    </row>
    <row r="48" spans="1:3" ht="152.25" customHeight="1">
      <c r="A48" s="276" t="s">
        <v>82</v>
      </c>
      <c r="B48" s="231" t="s">
        <v>83</v>
      </c>
    </row>
    <row r="49" spans="1:2" ht="23.1" customHeight="1">
      <c r="A49" s="347" t="s">
        <v>84</v>
      </c>
      <c r="B49" s="348"/>
    </row>
    <row r="50" spans="1:2" ht="71.25">
      <c r="A50" s="276" t="s">
        <v>85</v>
      </c>
      <c r="B50" s="230" t="s">
        <v>86</v>
      </c>
    </row>
    <row r="51" spans="1:2" ht="28.5">
      <c r="A51" s="276" t="s">
        <v>87</v>
      </c>
      <c r="B51" s="230" t="s">
        <v>88</v>
      </c>
    </row>
    <row r="52" spans="1:2" ht="57">
      <c r="A52" s="276" t="s">
        <v>89</v>
      </c>
      <c r="B52" s="230" t="s">
        <v>90</v>
      </c>
    </row>
    <row r="53" spans="1:2" ht="99.75">
      <c r="A53" s="276" t="s">
        <v>91</v>
      </c>
      <c r="B53" s="230" t="s">
        <v>92</v>
      </c>
    </row>
    <row r="54" spans="1:2" ht="85.5">
      <c r="A54" s="276" t="s">
        <v>93</v>
      </c>
      <c r="B54" s="230" t="s">
        <v>54</v>
      </c>
    </row>
    <row r="55" spans="1:2" ht="71.25">
      <c r="A55" s="276" t="s">
        <v>94</v>
      </c>
      <c r="B55" s="230" t="s">
        <v>95</v>
      </c>
    </row>
    <row r="56" spans="1:2" ht="28.5">
      <c r="A56" s="276" t="s">
        <v>96</v>
      </c>
      <c r="B56" s="230" t="s">
        <v>97</v>
      </c>
    </row>
    <row r="57" spans="1:2" ht="24" customHeight="1">
      <c r="A57" s="351" t="s">
        <v>98</v>
      </c>
      <c r="B57" s="352"/>
    </row>
    <row r="58" spans="1:2" ht="23.85" customHeight="1">
      <c r="A58" s="347" t="s">
        <v>99</v>
      </c>
      <c r="B58" s="348"/>
    </row>
    <row r="59" spans="1:2" ht="42.75">
      <c r="A59" s="276" t="s">
        <v>100</v>
      </c>
      <c r="B59" s="231" t="s">
        <v>101</v>
      </c>
    </row>
    <row r="60" spans="1:2" ht="28.5">
      <c r="A60" s="276" t="s">
        <v>102</v>
      </c>
      <c r="B60" s="231" t="s">
        <v>103</v>
      </c>
    </row>
    <row r="61" spans="1:2" ht="42.75">
      <c r="A61" s="276" t="s">
        <v>13</v>
      </c>
      <c r="B61" s="231" t="s">
        <v>104</v>
      </c>
    </row>
    <row r="62" spans="1:2" ht="57">
      <c r="A62" s="276" t="s">
        <v>26</v>
      </c>
      <c r="B62" s="230" t="s">
        <v>105</v>
      </c>
    </row>
    <row r="63" spans="1:2" ht="57">
      <c r="A63" s="276" t="s">
        <v>28</v>
      </c>
      <c r="B63" s="230" t="s">
        <v>106</v>
      </c>
    </row>
    <row r="64" spans="1:2" ht="42.75">
      <c r="A64" s="276" t="s">
        <v>107</v>
      </c>
      <c r="B64" s="231" t="s">
        <v>108</v>
      </c>
    </row>
    <row r="65" spans="1:2" ht="25.5" customHeight="1">
      <c r="A65" s="343" t="s">
        <v>109</v>
      </c>
      <c r="B65" s="344"/>
    </row>
    <row r="66" spans="1:2" ht="23.1" customHeight="1">
      <c r="A66" s="345" t="s">
        <v>110</v>
      </c>
      <c r="B66" s="346"/>
    </row>
    <row r="67" spans="1:2" ht="94.35" customHeight="1">
      <c r="A67" s="355" t="s">
        <v>111</v>
      </c>
      <c r="B67" s="356"/>
    </row>
    <row r="68" spans="1:2" ht="39.75" customHeight="1">
      <c r="A68" s="276" t="s">
        <v>112</v>
      </c>
      <c r="B68" s="284" t="s">
        <v>113</v>
      </c>
    </row>
    <row r="69" spans="1:2" ht="42.75">
      <c r="A69" s="276" t="s">
        <v>114</v>
      </c>
      <c r="B69" s="285" t="s">
        <v>115</v>
      </c>
    </row>
    <row r="70" spans="1:2" ht="37.5" customHeight="1">
      <c r="A70" s="282" t="s">
        <v>116</v>
      </c>
      <c r="B70" s="285" t="s">
        <v>117</v>
      </c>
    </row>
    <row r="71" spans="1:2" ht="37.5" customHeight="1">
      <c r="A71" s="276" t="s">
        <v>118</v>
      </c>
      <c r="B71" s="285" t="s">
        <v>119</v>
      </c>
    </row>
    <row r="72" spans="1:2" ht="37.5" customHeight="1">
      <c r="A72" s="282" t="s">
        <v>120</v>
      </c>
      <c r="B72" s="285" t="s">
        <v>121</v>
      </c>
    </row>
    <row r="73" spans="1:2" ht="25.5" customHeight="1">
      <c r="A73" s="343" t="s">
        <v>122</v>
      </c>
      <c r="B73" s="344"/>
    </row>
    <row r="74" spans="1:2" ht="28.5">
      <c r="A74" s="276" t="s">
        <v>123</v>
      </c>
      <c r="B74" s="231" t="s">
        <v>124</v>
      </c>
    </row>
    <row r="75" spans="1:2" ht="28.5">
      <c r="A75" s="276" t="s">
        <v>125</v>
      </c>
      <c r="B75" s="231" t="s">
        <v>126</v>
      </c>
    </row>
    <row r="76" spans="1:2" ht="28.5">
      <c r="A76" s="276" t="s">
        <v>127</v>
      </c>
      <c r="B76" s="231" t="s">
        <v>128</v>
      </c>
    </row>
    <row r="77" spans="1:2" ht="28.5">
      <c r="A77" s="276" t="s">
        <v>129</v>
      </c>
      <c r="B77" s="231" t="s">
        <v>130</v>
      </c>
    </row>
    <row r="78" spans="1:2" ht="28.5">
      <c r="A78" s="276" t="s">
        <v>131</v>
      </c>
      <c r="B78" s="231" t="s">
        <v>132</v>
      </c>
    </row>
    <row r="79" spans="1:2" ht="42.75">
      <c r="A79" s="276" t="s">
        <v>133</v>
      </c>
      <c r="B79" s="231" t="s">
        <v>134</v>
      </c>
    </row>
    <row r="80" spans="1:2" ht="28.5">
      <c r="A80" s="276" t="s">
        <v>135</v>
      </c>
      <c r="B80" s="231" t="s">
        <v>136</v>
      </c>
    </row>
    <row r="81" spans="1:2" ht="15">
      <c r="A81" s="276" t="s">
        <v>137</v>
      </c>
      <c r="B81" s="231" t="s">
        <v>138</v>
      </c>
    </row>
    <row r="82" spans="1:2" ht="42.75">
      <c r="A82" s="286" t="s">
        <v>139</v>
      </c>
      <c r="B82" s="231" t="s">
        <v>140</v>
      </c>
    </row>
    <row r="83" spans="1:2" ht="42.75">
      <c r="A83" s="282" t="s">
        <v>141</v>
      </c>
      <c r="B83" s="231" t="s">
        <v>142</v>
      </c>
    </row>
    <row r="84" spans="1:2" ht="42.75">
      <c r="A84" s="276" t="s">
        <v>143</v>
      </c>
      <c r="B84" s="231" t="s">
        <v>144</v>
      </c>
    </row>
    <row r="85" spans="1:2" ht="28.5">
      <c r="A85" s="276" t="s">
        <v>45</v>
      </c>
      <c r="B85" s="231" t="s">
        <v>145</v>
      </c>
    </row>
    <row r="86" spans="1:2" ht="28.5">
      <c r="A86" s="276" t="s">
        <v>146</v>
      </c>
      <c r="B86" s="231" t="s">
        <v>147</v>
      </c>
    </row>
    <row r="87" spans="1:2" ht="42.75">
      <c r="A87" s="276" t="s">
        <v>148</v>
      </c>
      <c r="B87" s="231" t="s">
        <v>149</v>
      </c>
    </row>
    <row r="88" spans="1:2" ht="18.600000000000001" customHeight="1">
      <c r="A88" s="343" t="s">
        <v>150</v>
      </c>
      <c r="B88" s="344"/>
    </row>
    <row r="89" spans="1:2" ht="28.5">
      <c r="A89" s="287" t="s">
        <v>151</v>
      </c>
      <c r="B89" s="288" t="s">
        <v>152</v>
      </c>
    </row>
    <row r="90" spans="1:2" ht="15">
      <c r="A90" s="287" t="s">
        <v>153</v>
      </c>
      <c r="B90" s="288" t="s">
        <v>154</v>
      </c>
    </row>
    <row r="91" spans="1:2" ht="15">
      <c r="A91" s="287" t="s">
        <v>155</v>
      </c>
      <c r="B91" s="288" t="s">
        <v>156</v>
      </c>
    </row>
    <row r="92" spans="1:2" ht="15">
      <c r="A92" s="287" t="s">
        <v>157</v>
      </c>
      <c r="B92" s="288" t="s">
        <v>158</v>
      </c>
    </row>
    <row r="93" spans="1:2" ht="15">
      <c r="A93" s="353" t="s">
        <v>159</v>
      </c>
      <c r="B93" s="354"/>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abSelected="1" topLeftCell="E59" zoomScale="70" zoomScaleNormal="70" workbookViewId="0">
      <selection activeCell="A65" sqref="A65:I65"/>
    </sheetView>
  </sheetViews>
  <sheetFormatPr defaultColWidth="10.5703125" defaultRowHeight="14.25"/>
  <cols>
    <col min="1" max="1" width="49.5703125" style="1" customWidth="1"/>
    <col min="2" max="3" width="35.5703125" style="1" customWidth="1"/>
    <col min="4" max="5" width="40.28515625" style="1" customWidth="1"/>
    <col min="6" max="6" width="44.28515625" style="1" customWidth="1"/>
    <col min="7" max="7" width="43.28515625" style="1" customWidth="1"/>
    <col min="8" max="8" width="35.5703125" style="1" customWidth="1"/>
    <col min="9" max="9" width="50.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c r="A1" s="479"/>
      <c r="B1" s="482" t="s">
        <v>160</v>
      </c>
      <c r="C1" s="483"/>
      <c r="D1" s="483"/>
      <c r="E1" s="483"/>
      <c r="F1" s="483"/>
      <c r="G1" s="483"/>
      <c r="H1" s="483"/>
      <c r="I1" s="483"/>
      <c r="J1" s="483"/>
      <c r="K1" s="483"/>
      <c r="L1" s="484"/>
      <c r="M1" s="485" t="s">
        <v>161</v>
      </c>
      <c r="N1" s="486"/>
      <c r="O1" s="487"/>
    </row>
    <row r="2" spans="1:15" s="80" customFormat="1" ht="18" customHeight="1" thickBot="1">
      <c r="A2" s="480"/>
      <c r="B2" s="488" t="s">
        <v>162</v>
      </c>
      <c r="C2" s="489"/>
      <c r="D2" s="489"/>
      <c r="E2" s="489"/>
      <c r="F2" s="489"/>
      <c r="G2" s="489"/>
      <c r="H2" s="489"/>
      <c r="I2" s="489"/>
      <c r="J2" s="489"/>
      <c r="K2" s="489"/>
      <c r="L2" s="490"/>
      <c r="M2" s="485" t="s">
        <v>163</v>
      </c>
      <c r="N2" s="486"/>
      <c r="O2" s="487"/>
    </row>
    <row r="3" spans="1:15" s="80" customFormat="1" ht="20.100000000000001" customHeight="1" thickBot="1">
      <c r="A3" s="480"/>
      <c r="B3" s="488" t="s">
        <v>0</v>
      </c>
      <c r="C3" s="489"/>
      <c r="D3" s="489"/>
      <c r="E3" s="489"/>
      <c r="F3" s="489"/>
      <c r="G3" s="489"/>
      <c r="H3" s="489"/>
      <c r="I3" s="489"/>
      <c r="J3" s="489"/>
      <c r="K3" s="489"/>
      <c r="L3" s="490"/>
      <c r="M3" s="485" t="s">
        <v>164</v>
      </c>
      <c r="N3" s="486"/>
      <c r="O3" s="487"/>
    </row>
    <row r="4" spans="1:15" s="80" customFormat="1" ht="21.75" customHeight="1" thickBot="1">
      <c r="A4" s="481"/>
      <c r="B4" s="491" t="s">
        <v>165</v>
      </c>
      <c r="C4" s="492"/>
      <c r="D4" s="492"/>
      <c r="E4" s="492"/>
      <c r="F4" s="492"/>
      <c r="G4" s="492"/>
      <c r="H4" s="492"/>
      <c r="I4" s="492"/>
      <c r="J4" s="492"/>
      <c r="K4" s="492"/>
      <c r="L4" s="493"/>
      <c r="M4" s="485" t="s">
        <v>166</v>
      </c>
      <c r="N4" s="486"/>
      <c r="O4" s="487"/>
    </row>
    <row r="5" spans="1:15" s="80" customFormat="1" ht="16.350000000000001" customHeight="1" thickBot="1">
      <c r="A5" s="81"/>
      <c r="B5" s="82"/>
      <c r="C5" s="82"/>
      <c r="D5" s="82"/>
      <c r="E5" s="82"/>
      <c r="F5" s="82"/>
      <c r="G5" s="82"/>
      <c r="H5" s="82"/>
      <c r="I5" s="82"/>
      <c r="J5" s="82"/>
      <c r="K5" s="82"/>
      <c r="L5" s="82"/>
      <c r="M5" s="83"/>
      <c r="N5" s="83"/>
      <c r="O5" s="83"/>
    </row>
    <row r="6" spans="1:15" ht="40.35" customHeight="1" thickBot="1">
      <c r="A6" s="53" t="s">
        <v>167</v>
      </c>
      <c r="B6" s="471" t="s">
        <v>168</v>
      </c>
      <c r="C6" s="472"/>
      <c r="D6" s="472"/>
      <c r="E6" s="472"/>
      <c r="F6" s="472"/>
      <c r="G6" s="472"/>
      <c r="H6" s="472"/>
      <c r="I6" s="472"/>
      <c r="J6" s="472"/>
      <c r="K6" s="473"/>
      <c r="L6" s="159" t="s">
        <v>169</v>
      </c>
      <c r="M6" s="474">
        <v>2024110010318</v>
      </c>
      <c r="N6" s="475"/>
      <c r="O6" s="476"/>
    </row>
    <row r="7" spans="1:15" s="80" customFormat="1" ht="18" customHeight="1" thickBot="1">
      <c r="A7" s="81"/>
      <c r="B7" s="82"/>
      <c r="C7" s="82"/>
      <c r="D7" s="82"/>
      <c r="E7" s="82"/>
      <c r="F7" s="82"/>
      <c r="G7" s="82"/>
      <c r="H7" s="82"/>
      <c r="I7" s="82"/>
      <c r="J7" s="82"/>
      <c r="K7" s="82"/>
      <c r="L7" s="82"/>
      <c r="M7" s="83"/>
      <c r="N7" s="83"/>
      <c r="O7" s="83"/>
    </row>
    <row r="8" spans="1:15" s="80" customFormat="1" ht="21.75" customHeight="1" thickBot="1">
      <c r="A8" s="468" t="s">
        <v>6</v>
      </c>
      <c r="B8" s="159" t="s">
        <v>170</v>
      </c>
      <c r="C8" s="125" t="s">
        <v>171</v>
      </c>
      <c r="D8" s="159" t="s">
        <v>172</v>
      </c>
      <c r="E8" s="125" t="s">
        <v>171</v>
      </c>
      <c r="F8" s="159" t="s">
        <v>173</v>
      </c>
      <c r="G8" s="125" t="s">
        <v>171</v>
      </c>
      <c r="H8" s="159" t="s">
        <v>174</v>
      </c>
      <c r="I8" s="127" t="s">
        <v>171</v>
      </c>
      <c r="J8" s="443" t="s">
        <v>8</v>
      </c>
      <c r="K8" s="477"/>
      <c r="L8" s="158" t="s">
        <v>175</v>
      </c>
      <c r="M8" s="478"/>
      <c r="N8" s="478"/>
      <c r="O8" s="478"/>
    </row>
    <row r="9" spans="1:15" s="80" customFormat="1" ht="21.75" customHeight="1">
      <c r="A9" s="468"/>
      <c r="B9" s="160" t="s">
        <v>176</v>
      </c>
      <c r="C9" s="128" t="s">
        <v>171</v>
      </c>
      <c r="D9" s="159" t="s">
        <v>177</v>
      </c>
      <c r="E9" s="128" t="s">
        <v>171</v>
      </c>
      <c r="F9" s="159" t="s">
        <v>178</v>
      </c>
      <c r="G9" s="128" t="s">
        <v>171</v>
      </c>
      <c r="H9" s="159" t="s">
        <v>179</v>
      </c>
      <c r="I9" s="127" t="s">
        <v>171</v>
      </c>
      <c r="J9" s="443"/>
      <c r="K9" s="477"/>
      <c r="L9" s="158" t="s">
        <v>180</v>
      </c>
      <c r="M9" s="478"/>
      <c r="N9" s="478"/>
      <c r="O9" s="478"/>
    </row>
    <row r="10" spans="1:15" s="80" customFormat="1" ht="21.75" customHeight="1">
      <c r="A10" s="468"/>
      <c r="B10" s="159" t="s">
        <v>181</v>
      </c>
      <c r="C10" s="125" t="s">
        <v>171</v>
      </c>
      <c r="D10" s="159" t="s">
        <v>182</v>
      </c>
      <c r="E10" s="128" t="s">
        <v>171</v>
      </c>
      <c r="F10" s="159" t="s">
        <v>183</v>
      </c>
      <c r="G10" s="128" t="s">
        <v>171</v>
      </c>
      <c r="H10" s="159" t="s">
        <v>184</v>
      </c>
      <c r="I10" s="127" t="s">
        <v>171</v>
      </c>
      <c r="J10" s="443"/>
      <c r="K10" s="477"/>
      <c r="L10" s="158" t="s">
        <v>185</v>
      </c>
      <c r="M10" s="478" t="s">
        <v>171</v>
      </c>
      <c r="N10" s="478"/>
      <c r="O10" s="478"/>
    </row>
    <row r="11" spans="1:15" ht="15" customHeight="1" thickBot="1">
      <c r="A11" s="6"/>
      <c r="B11" s="7"/>
      <c r="C11" s="7"/>
      <c r="D11" s="9"/>
      <c r="E11" s="8"/>
      <c r="F11" s="8"/>
      <c r="G11" s="219"/>
      <c r="H11" s="219"/>
      <c r="I11" s="10"/>
      <c r="J11" s="10"/>
      <c r="K11" s="7"/>
      <c r="L11" s="7"/>
      <c r="M11" s="7"/>
      <c r="N11" s="7"/>
      <c r="O11" s="7"/>
    </row>
    <row r="12" spans="1:15" ht="15" customHeight="1">
      <c r="A12" s="455" t="s">
        <v>186</v>
      </c>
      <c r="B12" s="458" t="s">
        <v>187</v>
      </c>
      <c r="C12" s="459"/>
      <c r="D12" s="459"/>
      <c r="E12" s="459"/>
      <c r="F12" s="459"/>
      <c r="G12" s="459"/>
      <c r="H12" s="459"/>
      <c r="I12" s="459"/>
      <c r="J12" s="459"/>
      <c r="K12" s="459"/>
      <c r="L12" s="459"/>
      <c r="M12" s="459"/>
      <c r="N12" s="459"/>
      <c r="O12" s="460"/>
    </row>
    <row r="13" spans="1:15" ht="15" customHeight="1">
      <c r="A13" s="456"/>
      <c r="B13" s="461"/>
      <c r="C13" s="462"/>
      <c r="D13" s="462"/>
      <c r="E13" s="462"/>
      <c r="F13" s="462"/>
      <c r="G13" s="462"/>
      <c r="H13" s="462"/>
      <c r="I13" s="462"/>
      <c r="J13" s="462"/>
      <c r="K13" s="462"/>
      <c r="L13" s="462"/>
      <c r="M13" s="462"/>
      <c r="N13" s="462"/>
      <c r="O13" s="463"/>
    </row>
    <row r="14" spans="1:15" ht="15" customHeight="1" thickBot="1">
      <c r="A14" s="457"/>
      <c r="B14" s="464"/>
      <c r="C14" s="465"/>
      <c r="D14" s="465"/>
      <c r="E14" s="465"/>
      <c r="F14" s="465"/>
      <c r="G14" s="465"/>
      <c r="H14" s="465"/>
      <c r="I14" s="465"/>
      <c r="J14" s="465"/>
      <c r="K14" s="465"/>
      <c r="L14" s="465"/>
      <c r="M14" s="465"/>
      <c r="N14" s="465"/>
      <c r="O14" s="466"/>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3" t="s">
        <v>13</v>
      </c>
      <c r="B16" s="467" t="s">
        <v>188</v>
      </c>
      <c r="C16" s="467"/>
      <c r="D16" s="467"/>
      <c r="E16" s="467"/>
      <c r="F16" s="467"/>
      <c r="G16" s="468" t="s">
        <v>15</v>
      </c>
      <c r="H16" s="468"/>
      <c r="I16" s="467" t="s">
        <v>189</v>
      </c>
      <c r="J16" s="467"/>
      <c r="K16" s="467"/>
      <c r="L16" s="467"/>
      <c r="M16" s="467"/>
      <c r="N16" s="467"/>
      <c r="O16" s="467"/>
    </row>
    <row r="17" spans="1:17" ht="9" customHeight="1" thickBot="1">
      <c r="A17" s="14"/>
      <c r="B17" s="16"/>
      <c r="C17" s="15"/>
      <c r="D17" s="15"/>
      <c r="E17" s="15"/>
      <c r="F17" s="15"/>
      <c r="G17" s="16"/>
      <c r="H17" s="16"/>
      <c r="I17" s="16"/>
      <c r="J17" s="16"/>
      <c r="K17" s="16"/>
      <c r="L17" s="17"/>
      <c r="M17" s="17"/>
      <c r="N17" s="17"/>
      <c r="O17" s="17"/>
    </row>
    <row r="18" spans="1:17" ht="56.25" customHeight="1" thickBot="1">
      <c r="A18" s="53" t="s">
        <v>17</v>
      </c>
      <c r="B18" s="469" t="s">
        <v>190</v>
      </c>
      <c r="C18" s="469"/>
      <c r="D18" s="469"/>
      <c r="E18" s="469"/>
      <c r="F18" s="53" t="s">
        <v>19</v>
      </c>
      <c r="G18" s="470" t="s">
        <v>191</v>
      </c>
      <c r="H18" s="470"/>
      <c r="I18" s="470"/>
      <c r="J18" s="53" t="s">
        <v>21</v>
      </c>
      <c r="K18" s="467" t="s">
        <v>192</v>
      </c>
      <c r="L18" s="467"/>
      <c r="M18" s="467"/>
      <c r="N18" s="467"/>
      <c r="O18" s="467"/>
    </row>
    <row r="19" spans="1:17" ht="9" customHeight="1">
      <c r="A19" s="5"/>
      <c r="B19" s="2"/>
      <c r="C19" s="440"/>
      <c r="D19" s="440"/>
      <c r="E19" s="440"/>
      <c r="F19" s="440"/>
      <c r="G19" s="440"/>
      <c r="H19" s="440"/>
      <c r="I19" s="440"/>
      <c r="J19" s="440"/>
      <c r="K19" s="440"/>
      <c r="L19" s="440"/>
      <c r="M19" s="440"/>
      <c r="N19" s="440"/>
      <c r="O19" s="440"/>
    </row>
    <row r="20" spans="1:17" ht="16.5" customHeight="1" thickBot="1">
      <c r="A20" s="77"/>
      <c r="B20" s="78"/>
      <c r="C20" s="78"/>
      <c r="D20" s="78"/>
      <c r="E20" s="78"/>
      <c r="F20" s="78"/>
      <c r="G20" s="78"/>
      <c r="H20" s="78"/>
      <c r="I20" s="78"/>
      <c r="J20" s="78"/>
      <c r="K20" s="78"/>
      <c r="L20" s="78"/>
      <c r="M20" s="78"/>
      <c r="N20" s="78"/>
      <c r="O20" s="78"/>
    </row>
    <row r="21" spans="1:17" ht="32.1" customHeight="1" thickBot="1">
      <c r="A21" s="441" t="s">
        <v>23</v>
      </c>
      <c r="B21" s="442"/>
      <c r="C21" s="442"/>
      <c r="D21" s="442"/>
      <c r="E21" s="442"/>
      <c r="F21" s="442"/>
      <c r="G21" s="442"/>
      <c r="H21" s="442"/>
      <c r="I21" s="442"/>
      <c r="J21" s="442"/>
      <c r="K21" s="442"/>
      <c r="L21" s="442"/>
      <c r="M21" s="442"/>
      <c r="N21" s="442"/>
      <c r="O21" s="443"/>
    </row>
    <row r="22" spans="1:17" ht="32.1" customHeight="1" thickBot="1">
      <c r="A22" s="441" t="s">
        <v>193</v>
      </c>
      <c r="B22" s="442"/>
      <c r="C22" s="442"/>
      <c r="D22" s="442"/>
      <c r="E22" s="442"/>
      <c r="F22" s="442"/>
      <c r="G22" s="442"/>
      <c r="H22" s="442"/>
      <c r="I22" s="442"/>
      <c r="J22" s="442"/>
      <c r="K22" s="442"/>
      <c r="L22" s="442"/>
      <c r="M22" s="442"/>
      <c r="N22" s="442"/>
      <c r="O22" s="443"/>
    </row>
    <row r="23" spans="1:17"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183208000</v>
      </c>
      <c r="C24" s="22">
        <v>591201000</v>
      </c>
      <c r="D24" s="22">
        <v>176778000</v>
      </c>
      <c r="E24" s="22">
        <v>33638000</v>
      </c>
      <c r="F24" s="22">
        <v>15147000</v>
      </c>
      <c r="G24" s="213">
        <v>0</v>
      </c>
      <c r="H24" s="213">
        <v>0</v>
      </c>
      <c r="I24" s="216">
        <v>-8286460</v>
      </c>
      <c r="J24" s="213">
        <v>-3477154</v>
      </c>
      <c r="K24" s="213"/>
      <c r="L24" s="213">
        <v>-10401224</v>
      </c>
      <c r="M24" s="213">
        <v>1505724</v>
      </c>
      <c r="N24" s="223">
        <f>SUM(B24:M24)</f>
        <v>979312886</v>
      </c>
      <c r="O24" s="214">
        <v>1</v>
      </c>
    </row>
    <row r="25" spans="1:17" ht="32.1" customHeight="1">
      <c r="A25" s="21" t="s">
        <v>26</v>
      </c>
      <c r="B25" s="22">
        <v>183208000</v>
      </c>
      <c r="C25" s="22">
        <v>767979000</v>
      </c>
      <c r="D25" s="22">
        <v>-600000</v>
      </c>
      <c r="E25" s="22">
        <f>919191171-SUM(B25:D25)</f>
        <v>-31395829</v>
      </c>
      <c r="F25" s="22">
        <v>40654548</v>
      </c>
      <c r="G25" s="213">
        <v>0</v>
      </c>
      <c r="H25" s="213">
        <v>0</v>
      </c>
      <c r="I25" s="216">
        <v>12943800</v>
      </c>
      <c r="J25" s="213">
        <v>0</v>
      </c>
      <c r="K25" s="213">
        <v>-2007136</v>
      </c>
      <c r="L25" s="213">
        <v>5967000</v>
      </c>
      <c r="M25" s="213">
        <v>2563503</v>
      </c>
      <c r="N25" s="223">
        <f>SUM(B25:M25)</f>
        <v>979312886</v>
      </c>
      <c r="O25" s="215">
        <f>N25/N24</f>
        <v>1</v>
      </c>
      <c r="Q25" s="308"/>
    </row>
    <row r="26" spans="1:17" ht="32.1" customHeight="1">
      <c r="A26" s="21" t="s">
        <v>28</v>
      </c>
      <c r="B26" s="22">
        <v>0</v>
      </c>
      <c r="C26" s="22">
        <v>1528532</v>
      </c>
      <c r="D26" s="22">
        <v>33184431</v>
      </c>
      <c r="E26" s="22">
        <v>95367532</v>
      </c>
      <c r="F26" s="22">
        <v>86955000</v>
      </c>
      <c r="G26" s="216">
        <v>90779799</v>
      </c>
      <c r="H26" s="216">
        <v>128793413</v>
      </c>
      <c r="I26" s="216">
        <v>81916000</v>
      </c>
      <c r="J26" s="216">
        <v>96999000</v>
      </c>
      <c r="K26" s="216">
        <v>89687005</v>
      </c>
      <c r="L26" s="216">
        <v>86955000</v>
      </c>
      <c r="M26" s="338">
        <v>174845471</v>
      </c>
      <c r="N26" s="223">
        <f t="shared" ref="N26:N29" si="0">SUM(B26:M26)</f>
        <v>967011183</v>
      </c>
      <c r="O26" s="215">
        <f>N26/N24</f>
        <v>0.98743843446169055</v>
      </c>
    </row>
    <row r="27" spans="1:17" ht="32.1" customHeight="1">
      <c r="A27" s="21" t="s">
        <v>196</v>
      </c>
      <c r="B27" s="22"/>
      <c r="C27" s="22">
        <f>1683000+1533400</f>
        <v>3216400</v>
      </c>
      <c r="D27" s="22"/>
      <c r="E27" s="22"/>
      <c r="F27" s="253"/>
      <c r="G27" s="213"/>
      <c r="H27" s="213"/>
      <c r="I27" s="213"/>
      <c r="J27" s="213"/>
      <c r="K27" s="213"/>
      <c r="L27" s="213"/>
      <c r="M27" s="213"/>
      <c r="N27" s="223">
        <f t="shared" si="0"/>
        <v>3216400</v>
      </c>
      <c r="O27" s="215">
        <v>1</v>
      </c>
      <c r="Q27" s="308"/>
    </row>
    <row r="28" spans="1:17" ht="32.1" customHeight="1">
      <c r="A28" s="21" t="s">
        <v>197</v>
      </c>
      <c r="B28" s="22">
        <v>0</v>
      </c>
      <c r="C28" s="22">
        <v>0</v>
      </c>
      <c r="D28" s="22"/>
      <c r="E28" s="22"/>
      <c r="F28" s="253"/>
      <c r="G28" s="216"/>
      <c r="H28" s="216"/>
      <c r="I28" s="216"/>
      <c r="J28" s="216"/>
      <c r="K28" s="216"/>
      <c r="L28" s="216"/>
      <c r="M28" s="216"/>
      <c r="N28" s="223">
        <f t="shared" si="0"/>
        <v>0</v>
      </c>
      <c r="O28" s="215">
        <f>N28/N27</f>
        <v>0</v>
      </c>
    </row>
    <row r="29" spans="1:17" ht="32.1" customHeight="1" thickBot="1">
      <c r="A29" s="23" t="s">
        <v>34</v>
      </c>
      <c r="B29" s="24">
        <v>0</v>
      </c>
      <c r="C29" s="24">
        <v>3216400</v>
      </c>
      <c r="D29" s="24"/>
      <c r="E29" s="24"/>
      <c r="F29" s="254"/>
      <c r="G29" s="217"/>
      <c r="H29" s="217"/>
      <c r="I29" s="217"/>
      <c r="J29" s="217"/>
      <c r="K29" s="217"/>
      <c r="L29" s="217"/>
      <c r="M29" s="217"/>
      <c r="N29" s="224">
        <f t="shared" si="0"/>
        <v>3216400</v>
      </c>
      <c r="O29" s="218">
        <f>N29/N27</f>
        <v>1</v>
      </c>
    </row>
    <row r="30" spans="1:17" s="25" customFormat="1" ht="16.5" customHeight="1"/>
    <row r="31" spans="1:17" s="25" customFormat="1" ht="17.25" customHeight="1"/>
    <row r="32" spans="1:17" ht="5.25" customHeight="1" thickBot="1"/>
    <row r="33" spans="1:13" ht="48" customHeight="1" thickBot="1">
      <c r="A33" s="444" t="s">
        <v>198</v>
      </c>
      <c r="B33" s="445"/>
      <c r="C33" s="445"/>
      <c r="D33" s="445"/>
      <c r="E33" s="445"/>
      <c r="F33" s="445"/>
      <c r="G33" s="445"/>
      <c r="H33" s="445"/>
      <c r="I33" s="446"/>
      <c r="J33" s="30"/>
    </row>
    <row r="34" spans="1:13" ht="50.25" customHeight="1" thickBot="1">
      <c r="A34" s="39" t="s">
        <v>199</v>
      </c>
      <c r="B34" s="447" t="str">
        <f>+B12</f>
        <v>Desarrollar 1 estrategia para potenciar las habilidades y capacidades de las mujeres en sus diversidades que aporten a su empoderamiento y autonomía económica</v>
      </c>
      <c r="C34" s="448"/>
      <c r="D34" s="448"/>
      <c r="E34" s="448"/>
      <c r="F34" s="448"/>
      <c r="G34" s="448"/>
      <c r="H34" s="448"/>
      <c r="I34" s="449"/>
      <c r="J34" s="28"/>
      <c r="M34" s="196"/>
    </row>
    <row r="35" spans="1:13" ht="18.75" customHeight="1" thickBot="1">
      <c r="A35" s="413" t="s">
        <v>39</v>
      </c>
      <c r="B35" s="86">
        <v>2024</v>
      </c>
      <c r="C35" s="86">
        <v>2025</v>
      </c>
      <c r="D35" s="86">
        <v>2026</v>
      </c>
      <c r="E35" s="86">
        <v>2027</v>
      </c>
      <c r="F35" s="86" t="s">
        <v>200</v>
      </c>
      <c r="G35" s="450" t="s">
        <v>41</v>
      </c>
      <c r="H35" s="451" t="s">
        <v>201</v>
      </c>
      <c r="I35" s="452"/>
      <c r="J35" s="28"/>
      <c r="M35" s="196"/>
    </row>
    <row r="36" spans="1:13" ht="50.25" customHeight="1" thickBot="1">
      <c r="A36" s="414"/>
      <c r="B36" s="182">
        <v>1</v>
      </c>
      <c r="C36" s="182">
        <v>1</v>
      </c>
      <c r="D36" s="182">
        <v>1</v>
      </c>
      <c r="E36" s="182">
        <v>1</v>
      </c>
      <c r="F36" s="183">
        <v>1</v>
      </c>
      <c r="G36" s="450"/>
      <c r="H36" s="453"/>
      <c r="I36" s="454"/>
      <c r="J36" s="28"/>
      <c r="M36" s="197"/>
    </row>
    <row r="37" spans="1:13" ht="52.5" customHeight="1" thickBot="1">
      <c r="A37" s="40" t="s">
        <v>43</v>
      </c>
      <c r="B37" s="435">
        <v>0.39</v>
      </c>
      <c r="C37" s="436"/>
      <c r="D37" s="437" t="s">
        <v>202</v>
      </c>
      <c r="E37" s="438"/>
      <c r="F37" s="438"/>
      <c r="G37" s="438"/>
      <c r="H37" s="438"/>
      <c r="I37" s="439"/>
    </row>
    <row r="38" spans="1:13" s="29" customFormat="1" ht="48" customHeight="1" thickBot="1">
      <c r="A38" s="413" t="s">
        <v>203</v>
      </c>
      <c r="B38" s="40" t="s">
        <v>204</v>
      </c>
      <c r="C38" s="39" t="s">
        <v>87</v>
      </c>
      <c r="D38" s="415" t="s">
        <v>89</v>
      </c>
      <c r="E38" s="416"/>
      <c r="F38" s="415" t="s">
        <v>91</v>
      </c>
      <c r="G38" s="416"/>
      <c r="H38" s="41" t="s">
        <v>93</v>
      </c>
      <c r="I38" s="43" t="s">
        <v>94</v>
      </c>
      <c r="M38" s="198"/>
    </row>
    <row r="39" spans="1:13" ht="92.1" customHeight="1" thickBot="1">
      <c r="A39" s="414"/>
      <c r="B39" s="244">
        <v>0</v>
      </c>
      <c r="C39" s="236">
        <v>0</v>
      </c>
      <c r="D39" s="424" t="s">
        <v>205</v>
      </c>
      <c r="E39" s="432"/>
      <c r="F39" s="433" t="s">
        <v>206</v>
      </c>
      <c r="G39" s="434"/>
      <c r="H39" s="212" t="s">
        <v>206</v>
      </c>
      <c r="I39" s="32" t="s">
        <v>206</v>
      </c>
      <c r="M39" s="196"/>
    </row>
    <row r="40" spans="1:13" s="29" customFormat="1" ht="54" customHeight="1" thickBot="1">
      <c r="A40" s="413" t="s">
        <v>207</v>
      </c>
      <c r="B40" s="42" t="s">
        <v>204</v>
      </c>
      <c r="C40" s="41" t="s">
        <v>87</v>
      </c>
      <c r="D40" s="415" t="s">
        <v>89</v>
      </c>
      <c r="E40" s="416"/>
      <c r="F40" s="415" t="s">
        <v>91</v>
      </c>
      <c r="G40" s="416"/>
      <c r="H40" s="41" t="s">
        <v>93</v>
      </c>
      <c r="I40" s="43" t="s">
        <v>94</v>
      </c>
    </row>
    <row r="41" spans="1:13" ht="92.1" customHeight="1" thickBot="1">
      <c r="A41" s="414"/>
      <c r="B41" s="241">
        <v>0</v>
      </c>
      <c r="C41" s="236">
        <v>0</v>
      </c>
      <c r="D41" s="424" t="s">
        <v>208</v>
      </c>
      <c r="E41" s="432"/>
      <c r="F41" s="433" t="s">
        <v>206</v>
      </c>
      <c r="G41" s="434"/>
      <c r="H41" s="212" t="s">
        <v>206</v>
      </c>
      <c r="I41" s="32" t="s">
        <v>206</v>
      </c>
    </row>
    <row r="42" spans="1:13" s="29" customFormat="1" ht="45" customHeight="1" thickBot="1">
      <c r="A42" s="413" t="s">
        <v>209</v>
      </c>
      <c r="B42" s="42" t="s">
        <v>204</v>
      </c>
      <c r="C42" s="41" t="s">
        <v>87</v>
      </c>
      <c r="D42" s="415" t="s">
        <v>89</v>
      </c>
      <c r="E42" s="416"/>
      <c r="F42" s="415" t="s">
        <v>91</v>
      </c>
      <c r="G42" s="416"/>
      <c r="H42" s="41" t="s">
        <v>93</v>
      </c>
      <c r="I42" s="43" t="s">
        <v>94</v>
      </c>
    </row>
    <row r="43" spans="1:13" ht="77.849999999999994" customHeight="1" thickBot="1">
      <c r="A43" s="414"/>
      <c r="B43" s="241">
        <v>0</v>
      </c>
      <c r="C43" s="237">
        <v>0</v>
      </c>
      <c r="D43" s="424" t="s">
        <v>210</v>
      </c>
      <c r="E43" s="432"/>
      <c r="F43" s="433" t="s">
        <v>206</v>
      </c>
      <c r="G43" s="434"/>
      <c r="H43" s="212" t="s">
        <v>206</v>
      </c>
      <c r="I43" s="32" t="s">
        <v>206</v>
      </c>
    </row>
    <row r="44" spans="1:13" s="29" customFormat="1" ht="44.25" customHeight="1" thickBot="1">
      <c r="A44" s="413" t="s">
        <v>211</v>
      </c>
      <c r="B44" s="42" t="s">
        <v>204</v>
      </c>
      <c r="C44" s="42" t="s">
        <v>87</v>
      </c>
      <c r="D44" s="415" t="s">
        <v>89</v>
      </c>
      <c r="E44" s="416"/>
      <c r="F44" s="415" t="s">
        <v>91</v>
      </c>
      <c r="G44" s="416"/>
      <c r="H44" s="41" t="s">
        <v>93</v>
      </c>
      <c r="I44" s="41" t="s">
        <v>94</v>
      </c>
    </row>
    <row r="45" spans="1:13" ht="293.85000000000002" customHeight="1">
      <c r="A45" s="414"/>
      <c r="B45" s="240">
        <v>1.6000000000000001E-3</v>
      </c>
      <c r="C45" s="243">
        <v>1.6000000000000001E-3</v>
      </c>
      <c r="D45" s="430" t="s">
        <v>212</v>
      </c>
      <c r="E45" s="431"/>
      <c r="F45" s="430" t="s">
        <v>213</v>
      </c>
      <c r="G45" s="431"/>
      <c r="H45" s="50"/>
      <c r="I45" s="252" t="s">
        <v>214</v>
      </c>
    </row>
    <row r="46" spans="1:13" s="29" customFormat="1" ht="47.25" customHeight="1" thickBot="1">
      <c r="A46" s="413" t="s">
        <v>215</v>
      </c>
      <c r="B46" s="42" t="s">
        <v>204</v>
      </c>
      <c r="C46" s="41" t="s">
        <v>87</v>
      </c>
      <c r="D46" s="415" t="s">
        <v>89</v>
      </c>
      <c r="E46" s="416"/>
      <c r="F46" s="415" t="s">
        <v>91</v>
      </c>
      <c r="G46" s="416"/>
      <c r="H46" s="41" t="s">
        <v>93</v>
      </c>
      <c r="I46" s="43" t="s">
        <v>94</v>
      </c>
    </row>
    <row r="47" spans="1:13" ht="123.75" customHeight="1" thickBot="1">
      <c r="A47" s="414"/>
      <c r="B47" s="241">
        <v>0</v>
      </c>
      <c r="C47" s="236">
        <v>0</v>
      </c>
      <c r="D47" s="417" t="s">
        <v>210</v>
      </c>
      <c r="E47" s="418"/>
      <c r="F47" s="417" t="s">
        <v>206</v>
      </c>
      <c r="G47" s="418"/>
      <c r="H47" s="31" t="s">
        <v>206</v>
      </c>
      <c r="I47" s="33" t="s">
        <v>206</v>
      </c>
    </row>
    <row r="48" spans="1:13" s="29" customFormat="1" ht="52.5" customHeight="1" thickBot="1">
      <c r="A48" s="413" t="s">
        <v>216</v>
      </c>
      <c r="B48" s="42" t="s">
        <v>204</v>
      </c>
      <c r="C48" s="41" t="s">
        <v>87</v>
      </c>
      <c r="D48" s="415" t="s">
        <v>89</v>
      </c>
      <c r="E48" s="416"/>
      <c r="F48" s="415" t="s">
        <v>91</v>
      </c>
      <c r="G48" s="416"/>
      <c r="H48" s="41" t="s">
        <v>93</v>
      </c>
      <c r="I48" s="43" t="s">
        <v>94</v>
      </c>
    </row>
    <row r="49" spans="1:9" ht="66.599999999999994" customHeight="1" thickBot="1">
      <c r="A49" s="414"/>
      <c r="B49" s="241">
        <v>0</v>
      </c>
      <c r="C49" s="289">
        <v>0</v>
      </c>
      <c r="D49" s="417" t="s">
        <v>217</v>
      </c>
      <c r="E49" s="418"/>
      <c r="F49" s="417" t="s">
        <v>206</v>
      </c>
      <c r="G49" s="418"/>
      <c r="H49" s="31" t="s">
        <v>206</v>
      </c>
      <c r="I49" s="33" t="s">
        <v>206</v>
      </c>
    </row>
    <row r="50" spans="1:9" ht="54.75" customHeight="1" thickBot="1">
      <c r="A50" s="413" t="s">
        <v>218</v>
      </c>
      <c r="B50" s="40" t="s">
        <v>204</v>
      </c>
      <c r="C50" s="39" t="s">
        <v>87</v>
      </c>
      <c r="D50" s="415" t="s">
        <v>89</v>
      </c>
      <c r="E50" s="416"/>
      <c r="F50" s="415" t="s">
        <v>91</v>
      </c>
      <c r="G50" s="416"/>
      <c r="H50" s="41" t="s">
        <v>93</v>
      </c>
      <c r="I50" s="43" t="s">
        <v>94</v>
      </c>
    </row>
    <row r="51" spans="1:9" ht="247.15" customHeight="1">
      <c r="A51" s="414"/>
      <c r="B51" s="240">
        <v>1.6000000000000001E-3</v>
      </c>
      <c r="C51" s="291">
        <v>1.6000000000000001E-3</v>
      </c>
      <c r="D51" s="426" t="s">
        <v>219</v>
      </c>
      <c r="E51" s="429"/>
      <c r="F51" s="426" t="s">
        <v>220</v>
      </c>
      <c r="G51" s="427"/>
      <c r="H51" s="212" t="s">
        <v>206</v>
      </c>
      <c r="I51" s="274" t="s">
        <v>221</v>
      </c>
    </row>
    <row r="52" spans="1:9" ht="73.150000000000006" customHeight="1" thickBot="1">
      <c r="A52" s="413" t="s">
        <v>222</v>
      </c>
      <c r="B52" s="40" t="s">
        <v>204</v>
      </c>
      <c r="C52" s="39" t="s">
        <v>87</v>
      </c>
      <c r="D52" s="415" t="s">
        <v>89</v>
      </c>
      <c r="E52" s="416"/>
      <c r="F52" s="415" t="s">
        <v>91</v>
      </c>
      <c r="G52" s="416"/>
      <c r="H52" s="41" t="s">
        <v>93</v>
      </c>
      <c r="I52" s="43" t="s">
        <v>94</v>
      </c>
    </row>
    <row r="53" spans="1:9" ht="66" customHeight="1" thickBot="1">
      <c r="A53" s="414"/>
      <c r="B53" s="241">
        <v>0</v>
      </c>
      <c r="C53" s="289">
        <v>0</v>
      </c>
      <c r="D53" s="417" t="s">
        <v>217</v>
      </c>
      <c r="E53" s="428"/>
      <c r="F53" s="417" t="s">
        <v>206</v>
      </c>
      <c r="G53" s="418"/>
      <c r="H53" s="51" t="s">
        <v>206</v>
      </c>
      <c r="I53" s="33" t="s">
        <v>206</v>
      </c>
    </row>
    <row r="54" spans="1:9" ht="59.25" customHeight="1">
      <c r="A54" s="413" t="s">
        <v>223</v>
      </c>
      <c r="B54" s="40" t="s">
        <v>204</v>
      </c>
      <c r="C54" s="39" t="s">
        <v>87</v>
      </c>
      <c r="D54" s="415" t="s">
        <v>89</v>
      </c>
      <c r="E54" s="416"/>
      <c r="F54" s="415" t="s">
        <v>91</v>
      </c>
      <c r="G54" s="416"/>
      <c r="H54" s="41" t="s">
        <v>93</v>
      </c>
      <c r="I54" s="43" t="s">
        <v>94</v>
      </c>
    </row>
    <row r="55" spans="1:9" ht="335.25" customHeight="1">
      <c r="A55" s="414"/>
      <c r="B55" s="242">
        <v>1.6000000000000001E-3</v>
      </c>
      <c r="C55" s="291">
        <v>1.6000000000000001E-3</v>
      </c>
      <c r="D55" s="426" t="s">
        <v>224</v>
      </c>
      <c r="E55" s="427"/>
      <c r="F55" s="424" t="s">
        <v>225</v>
      </c>
      <c r="G55" s="425"/>
      <c r="H55" s="31" t="s">
        <v>206</v>
      </c>
      <c r="I55" s="306" t="s">
        <v>226</v>
      </c>
    </row>
    <row r="56" spans="1:9" ht="42.75" customHeight="1">
      <c r="A56" s="413" t="s">
        <v>227</v>
      </c>
      <c r="B56" s="40" t="s">
        <v>204</v>
      </c>
      <c r="C56" s="39" t="s">
        <v>87</v>
      </c>
      <c r="D56" s="415" t="s">
        <v>89</v>
      </c>
      <c r="E56" s="416"/>
      <c r="F56" s="415" t="s">
        <v>91</v>
      </c>
      <c r="G56" s="416"/>
      <c r="H56" s="41" t="s">
        <v>93</v>
      </c>
      <c r="I56" s="43" t="s">
        <v>94</v>
      </c>
    </row>
    <row r="57" spans="1:9" ht="408.75" customHeight="1">
      <c r="A57" s="414"/>
      <c r="B57" s="241">
        <v>0</v>
      </c>
      <c r="C57" s="289">
        <v>0</v>
      </c>
      <c r="D57" s="420" t="s">
        <v>210</v>
      </c>
      <c r="E57" s="421"/>
      <c r="F57" s="422" t="s">
        <v>228</v>
      </c>
      <c r="G57" s="423"/>
      <c r="H57" s="316" t="s">
        <v>206</v>
      </c>
      <c r="I57" s="317" t="s">
        <v>206</v>
      </c>
    </row>
    <row r="58" spans="1:9" ht="35.1" customHeight="1" thickBot="1">
      <c r="A58" s="413" t="s">
        <v>229</v>
      </c>
      <c r="B58" s="40" t="s">
        <v>204</v>
      </c>
      <c r="C58" s="39" t="s">
        <v>87</v>
      </c>
      <c r="D58" s="415" t="s">
        <v>89</v>
      </c>
      <c r="E58" s="416"/>
      <c r="F58" s="415" t="s">
        <v>91</v>
      </c>
      <c r="G58" s="416"/>
      <c r="H58" s="41" t="s">
        <v>93</v>
      </c>
      <c r="I58" s="43" t="s">
        <v>94</v>
      </c>
    </row>
    <row r="59" spans="1:9" ht="409.6" customHeight="1">
      <c r="A59" s="414"/>
      <c r="B59" s="240">
        <v>5.1999999999999998E-3</v>
      </c>
      <c r="C59" s="35">
        <v>0.52</v>
      </c>
      <c r="D59" s="424" t="s">
        <v>230</v>
      </c>
      <c r="E59" s="425"/>
      <c r="F59" s="426" t="s">
        <v>231</v>
      </c>
      <c r="G59" s="427"/>
      <c r="H59" s="31"/>
      <c r="I59" s="306" t="s">
        <v>232</v>
      </c>
    </row>
    <row r="60" spans="1:9" ht="52.15" customHeight="1" thickBot="1">
      <c r="A60" s="413" t="s">
        <v>233</v>
      </c>
      <c r="B60" s="40" t="s">
        <v>204</v>
      </c>
      <c r="C60" s="39" t="s">
        <v>87</v>
      </c>
      <c r="D60" s="415" t="s">
        <v>89</v>
      </c>
      <c r="E60" s="416"/>
      <c r="F60" s="415" t="s">
        <v>91</v>
      </c>
      <c r="G60" s="416"/>
      <c r="H60" s="41" t="s">
        <v>93</v>
      </c>
      <c r="I60" s="43" t="s">
        <v>94</v>
      </c>
    </row>
    <row r="61" spans="1:9" ht="36.75" customHeight="1">
      <c r="A61" s="414"/>
      <c r="B61" s="241">
        <v>0</v>
      </c>
      <c r="C61" s="35">
        <v>0</v>
      </c>
      <c r="D61" s="417" t="s">
        <v>210</v>
      </c>
      <c r="E61" s="418"/>
      <c r="F61" s="417" t="s">
        <v>206</v>
      </c>
      <c r="G61" s="418"/>
      <c r="H61" s="31" t="s">
        <v>206</v>
      </c>
      <c r="I61" s="31" t="s">
        <v>206</v>
      </c>
    </row>
    <row r="62" spans="1:9" ht="28.5" customHeight="1">
      <c r="B62" s="246">
        <v>0.01</v>
      </c>
      <c r="C62" s="246">
        <v>0.01</v>
      </c>
    </row>
    <row r="64" spans="1:9" s="28" customFormat="1" ht="30" customHeight="1">
      <c r="A64" s="1"/>
      <c r="B64" s="1"/>
      <c r="C64" s="1"/>
      <c r="D64" s="1"/>
      <c r="E64" s="1"/>
      <c r="F64" s="1"/>
      <c r="G64" s="1"/>
      <c r="H64" s="1"/>
      <c r="I64" s="1"/>
    </row>
    <row r="65" spans="1:9" ht="34.5" customHeight="1">
      <c r="A65" s="419" t="s">
        <v>57</v>
      </c>
      <c r="B65" s="419"/>
      <c r="C65" s="419"/>
      <c r="D65" s="419"/>
      <c r="E65" s="419"/>
      <c r="F65" s="419"/>
      <c r="G65" s="419"/>
      <c r="H65" s="419"/>
      <c r="I65" s="419"/>
    </row>
    <row r="66" spans="1:9" ht="67.5" customHeight="1">
      <c r="A66" s="44" t="s">
        <v>58</v>
      </c>
      <c r="B66" s="406" t="s">
        <v>234</v>
      </c>
      <c r="C66" s="407"/>
      <c r="D66" s="406" t="s">
        <v>235</v>
      </c>
      <c r="E66" s="407"/>
      <c r="F66" s="406" t="s">
        <v>236</v>
      </c>
      <c r="G66" s="407"/>
      <c r="H66" s="408" t="s">
        <v>237</v>
      </c>
      <c r="I66" s="409"/>
    </row>
    <row r="67" spans="1:9" ht="45.75" customHeight="1">
      <c r="A67" s="44" t="s">
        <v>238</v>
      </c>
      <c r="B67" s="410">
        <v>0.2</v>
      </c>
      <c r="C67" s="411"/>
      <c r="D67" s="408">
        <v>9.5000000000000001E-2</v>
      </c>
      <c r="E67" s="412"/>
      <c r="F67" s="408">
        <v>9.5000000000000001E-2</v>
      </c>
      <c r="G67" s="412"/>
      <c r="H67" s="410"/>
      <c r="I67" s="411"/>
    </row>
    <row r="68" spans="1:9" ht="30" customHeight="1">
      <c r="A68" s="357" t="s">
        <v>170</v>
      </c>
      <c r="B68" s="91" t="s">
        <v>85</v>
      </c>
      <c r="C68" s="91" t="s">
        <v>87</v>
      </c>
      <c r="D68" s="91" t="s">
        <v>85</v>
      </c>
      <c r="E68" s="91" t="s">
        <v>87</v>
      </c>
      <c r="F68" s="91" t="s">
        <v>85</v>
      </c>
      <c r="G68" s="91" t="s">
        <v>87</v>
      </c>
      <c r="H68" s="91" t="s">
        <v>85</v>
      </c>
      <c r="I68" s="91" t="s">
        <v>87</v>
      </c>
    </row>
    <row r="69" spans="1:9" ht="30" customHeight="1">
      <c r="A69" s="358"/>
      <c r="B69" s="46">
        <v>0</v>
      </c>
      <c r="C69" s="46">
        <v>0</v>
      </c>
      <c r="D69" s="46">
        <v>0</v>
      </c>
      <c r="E69" s="46">
        <v>0</v>
      </c>
      <c r="F69" s="46">
        <v>0</v>
      </c>
      <c r="G69" s="46">
        <v>0</v>
      </c>
      <c r="H69" s="52"/>
      <c r="I69" s="46"/>
    </row>
    <row r="70" spans="1:9" ht="66" customHeight="1">
      <c r="A70" s="44" t="s">
        <v>239</v>
      </c>
      <c r="B70" s="371" t="s">
        <v>240</v>
      </c>
      <c r="C70" s="366"/>
      <c r="D70" s="401" t="s">
        <v>240</v>
      </c>
      <c r="E70" s="366"/>
      <c r="F70" s="401" t="s">
        <v>240</v>
      </c>
      <c r="G70" s="366"/>
      <c r="H70" s="404"/>
      <c r="I70" s="405"/>
    </row>
    <row r="71" spans="1:9" ht="62.1" customHeight="1">
      <c r="A71" s="44" t="s">
        <v>241</v>
      </c>
      <c r="B71" s="371" t="s">
        <v>206</v>
      </c>
      <c r="C71" s="366"/>
      <c r="D71" s="371" t="s">
        <v>206</v>
      </c>
      <c r="E71" s="366"/>
      <c r="F71" s="371" t="s">
        <v>206</v>
      </c>
      <c r="G71" s="366"/>
      <c r="H71" s="397"/>
      <c r="I71" s="398"/>
    </row>
    <row r="72" spans="1:9" ht="30.75" customHeight="1">
      <c r="A72" s="357" t="s">
        <v>172</v>
      </c>
      <c r="B72" s="91" t="s">
        <v>85</v>
      </c>
      <c r="C72" s="91" t="s">
        <v>87</v>
      </c>
      <c r="D72" s="91" t="s">
        <v>85</v>
      </c>
      <c r="E72" s="91" t="s">
        <v>87</v>
      </c>
      <c r="F72" s="91" t="s">
        <v>85</v>
      </c>
      <c r="G72" s="91" t="s">
        <v>87</v>
      </c>
      <c r="H72" s="91" t="s">
        <v>85</v>
      </c>
      <c r="I72" s="91" t="s">
        <v>87</v>
      </c>
    </row>
    <row r="73" spans="1:9" ht="30.75" customHeight="1">
      <c r="A73" s="358"/>
      <c r="B73" s="46">
        <v>0</v>
      </c>
      <c r="C73" s="46">
        <v>0</v>
      </c>
      <c r="D73" s="46">
        <v>0</v>
      </c>
      <c r="E73" s="46">
        <v>0</v>
      </c>
      <c r="F73" s="46"/>
      <c r="G73" s="47"/>
      <c r="H73" s="52"/>
      <c r="I73" s="47"/>
    </row>
    <row r="74" spans="1:9" ht="47.85" customHeight="1">
      <c r="A74" s="44" t="s">
        <v>239</v>
      </c>
      <c r="B74" s="371" t="s">
        <v>240</v>
      </c>
      <c r="C74" s="366"/>
      <c r="D74" s="399" t="s">
        <v>240</v>
      </c>
      <c r="E74" s="400"/>
      <c r="F74" s="401" t="s">
        <v>240</v>
      </c>
      <c r="G74" s="366"/>
      <c r="H74" s="402"/>
      <c r="I74" s="403"/>
    </row>
    <row r="75" spans="1:9" ht="53.1" customHeight="1">
      <c r="A75" s="44" t="s">
        <v>241</v>
      </c>
      <c r="B75" s="371" t="s">
        <v>206</v>
      </c>
      <c r="C75" s="366"/>
      <c r="D75" s="401" t="s">
        <v>206</v>
      </c>
      <c r="E75" s="366"/>
      <c r="F75" s="371" t="s">
        <v>206</v>
      </c>
      <c r="G75" s="366"/>
      <c r="H75" s="397"/>
      <c r="I75" s="398"/>
    </row>
    <row r="76" spans="1:9" ht="30.75" customHeight="1">
      <c r="A76" s="357" t="s">
        <v>173</v>
      </c>
      <c r="B76" s="91" t="s">
        <v>85</v>
      </c>
      <c r="C76" s="91" t="s">
        <v>87</v>
      </c>
      <c r="D76" s="91" t="s">
        <v>85</v>
      </c>
      <c r="E76" s="91" t="s">
        <v>87</v>
      </c>
      <c r="F76" s="91" t="s">
        <v>85</v>
      </c>
      <c r="G76" s="91" t="s">
        <v>87</v>
      </c>
      <c r="H76" s="91" t="s">
        <v>85</v>
      </c>
      <c r="I76" s="91" t="s">
        <v>87</v>
      </c>
    </row>
    <row r="77" spans="1:9" ht="30.75" customHeight="1">
      <c r="A77" s="358"/>
      <c r="B77" s="46">
        <v>0</v>
      </c>
      <c r="C77" s="46">
        <v>0</v>
      </c>
      <c r="D77" s="46">
        <v>0</v>
      </c>
      <c r="E77" s="46">
        <v>0</v>
      </c>
      <c r="F77" s="46">
        <v>0</v>
      </c>
      <c r="G77" s="47">
        <v>0</v>
      </c>
      <c r="H77" s="52"/>
      <c r="I77" s="47"/>
    </row>
    <row r="78" spans="1:9" ht="59.85" customHeight="1">
      <c r="A78" s="44" t="s">
        <v>239</v>
      </c>
      <c r="B78" s="395" t="s">
        <v>240</v>
      </c>
      <c r="C78" s="396"/>
      <c r="D78" s="395" t="s">
        <v>240</v>
      </c>
      <c r="E78" s="396"/>
      <c r="F78" s="395" t="s">
        <v>240</v>
      </c>
      <c r="G78" s="396"/>
      <c r="H78" s="397"/>
      <c r="I78" s="398"/>
    </row>
    <row r="79" spans="1:9" ht="46.35" customHeight="1">
      <c r="A79" s="44" t="s">
        <v>241</v>
      </c>
      <c r="B79" s="371" t="s">
        <v>206</v>
      </c>
      <c r="C79" s="366"/>
      <c r="D79" s="371" t="s">
        <v>206</v>
      </c>
      <c r="E79" s="366"/>
      <c r="F79" s="395" t="s">
        <v>206</v>
      </c>
      <c r="G79" s="396"/>
      <c r="H79" s="397"/>
      <c r="I79" s="398"/>
    </row>
    <row r="80" spans="1:9" ht="30.75" customHeight="1">
      <c r="A80" s="357" t="s">
        <v>174</v>
      </c>
      <c r="B80" s="91" t="s">
        <v>85</v>
      </c>
      <c r="C80" s="91" t="s">
        <v>87</v>
      </c>
      <c r="D80" s="91" t="s">
        <v>85</v>
      </c>
      <c r="E80" s="91" t="s">
        <v>87</v>
      </c>
      <c r="F80" s="91" t="s">
        <v>85</v>
      </c>
      <c r="G80" s="91" t="s">
        <v>87</v>
      </c>
      <c r="H80" s="91" t="s">
        <v>85</v>
      </c>
      <c r="I80" s="91" t="s">
        <v>87</v>
      </c>
    </row>
    <row r="81" spans="1:9" ht="30.75" customHeight="1">
      <c r="A81" s="358"/>
      <c r="B81" s="46">
        <v>0.2</v>
      </c>
      <c r="C81" s="46">
        <v>0.2</v>
      </c>
      <c r="D81" s="46">
        <v>0</v>
      </c>
      <c r="E81" s="46">
        <v>0</v>
      </c>
      <c r="F81" s="46">
        <v>0</v>
      </c>
      <c r="G81" s="47">
        <v>0</v>
      </c>
      <c r="H81" s="52"/>
      <c r="I81" s="47"/>
    </row>
    <row r="82" spans="1:9" ht="275.64999999999998" customHeight="1">
      <c r="A82" s="44" t="s">
        <v>239</v>
      </c>
      <c r="B82" s="381" t="s">
        <v>242</v>
      </c>
      <c r="C82" s="382"/>
      <c r="D82" s="395" t="s">
        <v>240</v>
      </c>
      <c r="E82" s="396"/>
      <c r="F82" s="395" t="s">
        <v>240</v>
      </c>
      <c r="G82" s="396"/>
      <c r="H82" s="397"/>
      <c r="I82" s="398"/>
    </row>
    <row r="83" spans="1:9" ht="127.5" customHeight="1">
      <c r="A83" s="44" t="s">
        <v>241</v>
      </c>
      <c r="B83" s="383" t="s">
        <v>243</v>
      </c>
      <c r="C83" s="385"/>
      <c r="D83" s="371" t="s">
        <v>206</v>
      </c>
      <c r="E83" s="366"/>
      <c r="F83" s="395" t="s">
        <v>206</v>
      </c>
      <c r="G83" s="396"/>
      <c r="H83" s="397"/>
      <c r="I83" s="398"/>
    </row>
    <row r="84" spans="1:9" ht="16.5">
      <c r="A84" s="357" t="s">
        <v>176</v>
      </c>
      <c r="B84" s="91" t="s">
        <v>85</v>
      </c>
      <c r="C84" s="91" t="s">
        <v>87</v>
      </c>
      <c r="D84" s="91" t="s">
        <v>85</v>
      </c>
      <c r="E84" s="91" t="s">
        <v>87</v>
      </c>
      <c r="F84" s="91" t="s">
        <v>85</v>
      </c>
      <c r="G84" s="91" t="s">
        <v>87</v>
      </c>
      <c r="H84" s="91" t="s">
        <v>85</v>
      </c>
      <c r="I84" s="91" t="s">
        <v>87</v>
      </c>
    </row>
    <row r="85" spans="1:9" ht="16.5">
      <c r="A85" s="358"/>
      <c r="B85" s="46">
        <v>0</v>
      </c>
      <c r="C85" s="46">
        <v>0</v>
      </c>
      <c r="D85" s="46">
        <v>0.2</v>
      </c>
      <c r="E85" s="46">
        <v>0.2</v>
      </c>
      <c r="F85" s="46">
        <v>0</v>
      </c>
      <c r="G85" s="47"/>
      <c r="H85" s="52"/>
      <c r="I85" s="47"/>
    </row>
    <row r="86" spans="1:9" ht="367.5" customHeight="1">
      <c r="A86" s="44" t="s">
        <v>239</v>
      </c>
      <c r="B86" s="392" t="s">
        <v>240</v>
      </c>
      <c r="C86" s="392"/>
      <c r="D86" s="393" t="s">
        <v>244</v>
      </c>
      <c r="E86" s="393"/>
      <c r="F86" s="390" t="s">
        <v>240</v>
      </c>
      <c r="G86" s="391"/>
      <c r="H86" s="394"/>
      <c r="I86" s="394"/>
    </row>
    <row r="87" spans="1:9" ht="85.5" customHeight="1">
      <c r="A87" s="44" t="s">
        <v>241</v>
      </c>
      <c r="B87" s="390" t="s">
        <v>206</v>
      </c>
      <c r="C87" s="391"/>
      <c r="D87" s="383" t="s">
        <v>245</v>
      </c>
      <c r="E87" s="384"/>
      <c r="F87" s="390" t="s">
        <v>206</v>
      </c>
      <c r="G87" s="391"/>
      <c r="H87" s="363"/>
      <c r="I87" s="364"/>
    </row>
    <row r="88" spans="1:9" ht="16.5">
      <c r="A88" s="357" t="s">
        <v>177</v>
      </c>
      <c r="B88" s="91" t="s">
        <v>85</v>
      </c>
      <c r="C88" s="91" t="s">
        <v>87</v>
      </c>
      <c r="D88" s="91" t="s">
        <v>85</v>
      </c>
      <c r="E88" s="91" t="s">
        <v>87</v>
      </c>
      <c r="F88" s="91" t="s">
        <v>85</v>
      </c>
      <c r="G88" s="91" t="s">
        <v>87</v>
      </c>
      <c r="H88" s="91" t="s">
        <v>85</v>
      </c>
      <c r="I88" s="91" t="s">
        <v>87</v>
      </c>
    </row>
    <row r="89" spans="1:9" ht="16.5">
      <c r="A89" s="358"/>
      <c r="B89" s="46">
        <v>0</v>
      </c>
      <c r="C89" s="48">
        <v>0</v>
      </c>
      <c r="D89" s="46">
        <v>0.2</v>
      </c>
      <c r="E89" s="46">
        <v>0.2</v>
      </c>
      <c r="F89" s="46">
        <v>0</v>
      </c>
      <c r="G89" s="47">
        <v>0</v>
      </c>
      <c r="H89" s="52"/>
      <c r="I89" s="47"/>
    </row>
    <row r="90" spans="1:9" ht="200.1" customHeight="1">
      <c r="A90" s="44" t="s">
        <v>239</v>
      </c>
      <c r="B90" s="380" t="s">
        <v>240</v>
      </c>
      <c r="C90" s="380"/>
      <c r="D90" s="386" t="s">
        <v>246</v>
      </c>
      <c r="E90" s="387"/>
      <c r="F90" s="388" t="s">
        <v>240</v>
      </c>
      <c r="G90" s="389"/>
      <c r="H90" s="370"/>
      <c r="I90" s="370"/>
    </row>
    <row r="91" spans="1:9" ht="99.75" customHeight="1">
      <c r="A91" s="44" t="s">
        <v>241</v>
      </c>
      <c r="B91" s="390" t="s">
        <v>206</v>
      </c>
      <c r="C91" s="391"/>
      <c r="D91" s="383" t="s">
        <v>247</v>
      </c>
      <c r="E91" s="384"/>
      <c r="F91" s="390" t="s">
        <v>206</v>
      </c>
      <c r="G91" s="391"/>
      <c r="H91" s="363"/>
      <c r="I91" s="364"/>
    </row>
    <row r="92" spans="1:9" ht="16.5">
      <c r="A92" s="357" t="s">
        <v>178</v>
      </c>
      <c r="B92" s="91" t="s">
        <v>85</v>
      </c>
      <c r="C92" s="91" t="s">
        <v>87</v>
      </c>
      <c r="D92" s="91" t="s">
        <v>85</v>
      </c>
      <c r="E92" s="91" t="s">
        <v>87</v>
      </c>
      <c r="F92" s="91" t="s">
        <v>85</v>
      </c>
      <c r="G92" s="91" t="s">
        <v>87</v>
      </c>
      <c r="H92" s="91" t="s">
        <v>85</v>
      </c>
      <c r="I92" s="91" t="s">
        <v>87</v>
      </c>
    </row>
    <row r="93" spans="1:9" ht="16.5">
      <c r="A93" s="358"/>
      <c r="B93" s="46">
        <v>0.2</v>
      </c>
      <c r="C93" s="48">
        <v>0.2</v>
      </c>
      <c r="D93" s="46">
        <v>0</v>
      </c>
      <c r="E93" s="46">
        <v>0</v>
      </c>
      <c r="F93" s="46">
        <v>0.5</v>
      </c>
      <c r="G93" s="47">
        <v>0.5</v>
      </c>
      <c r="H93" s="52"/>
      <c r="I93" s="47"/>
    </row>
    <row r="94" spans="1:9" ht="201.6" customHeight="1">
      <c r="A94" s="44" t="s">
        <v>239</v>
      </c>
      <c r="B94" s="376" t="s">
        <v>248</v>
      </c>
      <c r="C94" s="376"/>
      <c r="D94" s="380" t="s">
        <v>240</v>
      </c>
      <c r="E94" s="380"/>
      <c r="F94" s="381" t="s">
        <v>249</v>
      </c>
      <c r="G94" s="382"/>
      <c r="H94" s="370"/>
      <c r="I94" s="370"/>
    </row>
    <row r="95" spans="1:9" ht="76.5" customHeight="1">
      <c r="A95" s="44" t="s">
        <v>241</v>
      </c>
      <c r="B95" s="383" t="s">
        <v>250</v>
      </c>
      <c r="C95" s="384"/>
      <c r="D95" s="363" t="s">
        <v>206</v>
      </c>
      <c r="E95" s="364"/>
      <c r="F95" s="383" t="s">
        <v>251</v>
      </c>
      <c r="G95" s="385"/>
      <c r="H95" s="363"/>
      <c r="I95" s="364"/>
    </row>
    <row r="96" spans="1:9" ht="16.5">
      <c r="A96" s="357" t="s">
        <v>179</v>
      </c>
      <c r="B96" s="91" t="s">
        <v>85</v>
      </c>
      <c r="C96" s="91" t="s">
        <v>87</v>
      </c>
      <c r="D96" s="91" t="s">
        <v>85</v>
      </c>
      <c r="E96" s="91" t="s">
        <v>87</v>
      </c>
      <c r="F96" s="91" t="s">
        <v>85</v>
      </c>
      <c r="G96" s="91" t="s">
        <v>87</v>
      </c>
      <c r="H96" s="91" t="s">
        <v>85</v>
      </c>
      <c r="I96" s="91" t="s">
        <v>87</v>
      </c>
    </row>
    <row r="97" spans="1:9" ht="16.5">
      <c r="A97" s="358"/>
      <c r="B97" s="46">
        <v>0</v>
      </c>
      <c r="C97" s="48" t="s">
        <v>252</v>
      </c>
      <c r="D97" s="46">
        <v>0.2</v>
      </c>
      <c r="E97" s="46">
        <v>0.2</v>
      </c>
      <c r="F97" s="46">
        <v>0</v>
      </c>
      <c r="G97" s="47"/>
      <c r="H97" s="52"/>
      <c r="I97" s="47"/>
    </row>
    <row r="98" spans="1:9" ht="332.1" customHeight="1">
      <c r="A98" s="44" t="s">
        <v>239</v>
      </c>
      <c r="B98" s="369" t="s">
        <v>240</v>
      </c>
      <c r="C98" s="369"/>
      <c r="D98" s="376" t="s">
        <v>253</v>
      </c>
      <c r="E98" s="377"/>
      <c r="F98" s="370"/>
      <c r="G98" s="370"/>
      <c r="H98" s="370"/>
      <c r="I98" s="370"/>
    </row>
    <row r="99" spans="1:9" ht="104.1" customHeight="1">
      <c r="A99" s="44" t="s">
        <v>241</v>
      </c>
      <c r="B99" s="363" t="s">
        <v>206</v>
      </c>
      <c r="C99" s="364"/>
      <c r="D99" s="378" t="s">
        <v>254</v>
      </c>
      <c r="E99" s="379"/>
      <c r="F99" s="363"/>
      <c r="G99" s="364"/>
      <c r="H99" s="363"/>
      <c r="I99" s="364"/>
    </row>
    <row r="100" spans="1:9" ht="16.5">
      <c r="A100" s="357" t="s">
        <v>181</v>
      </c>
      <c r="B100" s="91" t="s">
        <v>85</v>
      </c>
      <c r="C100" s="91" t="s">
        <v>87</v>
      </c>
      <c r="D100" s="91" t="s">
        <v>85</v>
      </c>
      <c r="E100" s="91" t="s">
        <v>87</v>
      </c>
      <c r="F100" s="91" t="s">
        <v>85</v>
      </c>
      <c r="G100" s="91" t="s">
        <v>87</v>
      </c>
      <c r="H100" s="91" t="s">
        <v>85</v>
      </c>
      <c r="I100" s="91" t="s">
        <v>87</v>
      </c>
    </row>
    <row r="101" spans="1:9" ht="16.5">
      <c r="A101" s="358"/>
      <c r="B101" s="46">
        <v>0.2</v>
      </c>
      <c r="C101" s="48">
        <v>0.2</v>
      </c>
      <c r="D101" s="46">
        <v>0</v>
      </c>
      <c r="E101" s="46">
        <v>0</v>
      </c>
      <c r="F101" s="46">
        <v>0</v>
      </c>
      <c r="G101" s="47">
        <v>0</v>
      </c>
      <c r="H101" s="52"/>
      <c r="I101" s="47"/>
    </row>
    <row r="102" spans="1:9" ht="296.25" customHeight="1">
      <c r="A102" s="44" t="s">
        <v>239</v>
      </c>
      <c r="B102" s="376" t="s">
        <v>255</v>
      </c>
      <c r="C102" s="377"/>
      <c r="D102" s="369" t="s">
        <v>240</v>
      </c>
      <c r="E102" s="369"/>
      <c r="F102" s="369" t="s">
        <v>240</v>
      </c>
      <c r="G102" s="369"/>
      <c r="H102" s="370"/>
      <c r="I102" s="370"/>
    </row>
    <row r="103" spans="1:9" ht="85.35" customHeight="1">
      <c r="A103" s="44" t="s">
        <v>241</v>
      </c>
      <c r="B103" s="371" t="s">
        <v>256</v>
      </c>
      <c r="C103" s="364"/>
      <c r="D103" s="363" t="s">
        <v>206</v>
      </c>
      <c r="E103" s="364"/>
      <c r="F103" s="363" t="s">
        <v>206</v>
      </c>
      <c r="G103" s="364"/>
      <c r="H103" s="363"/>
      <c r="I103" s="364"/>
    </row>
    <row r="104" spans="1:9" ht="16.5">
      <c r="A104" s="357" t="s">
        <v>182</v>
      </c>
      <c r="B104" s="91" t="s">
        <v>85</v>
      </c>
      <c r="C104" s="91" t="s">
        <v>87</v>
      </c>
      <c r="D104" s="91" t="s">
        <v>85</v>
      </c>
      <c r="E104" s="91" t="s">
        <v>87</v>
      </c>
      <c r="F104" s="91" t="s">
        <v>85</v>
      </c>
      <c r="G104" s="91" t="s">
        <v>87</v>
      </c>
      <c r="H104" s="91" t="s">
        <v>85</v>
      </c>
      <c r="I104" s="91" t="s">
        <v>87</v>
      </c>
    </row>
    <row r="105" spans="1:9" ht="16.5">
      <c r="A105" s="358"/>
      <c r="B105" s="46">
        <v>0</v>
      </c>
      <c r="C105" s="48">
        <v>0</v>
      </c>
      <c r="D105" s="46">
        <v>0.4</v>
      </c>
      <c r="E105" s="46">
        <v>0.4</v>
      </c>
      <c r="F105" s="46">
        <v>0</v>
      </c>
      <c r="G105" s="47">
        <v>0</v>
      </c>
      <c r="H105" s="52"/>
      <c r="I105" s="47"/>
    </row>
    <row r="106" spans="1:9" ht="409.6" customHeight="1">
      <c r="A106" s="44" t="s">
        <v>239</v>
      </c>
      <c r="B106" s="369" t="s">
        <v>240</v>
      </c>
      <c r="C106" s="369"/>
      <c r="D106" s="372" t="s">
        <v>257</v>
      </c>
      <c r="E106" s="373"/>
      <c r="F106" s="369" t="s">
        <v>240</v>
      </c>
      <c r="G106" s="369"/>
      <c r="H106" s="370"/>
      <c r="I106" s="370"/>
    </row>
    <row r="107" spans="1:9" ht="169.5" customHeight="1">
      <c r="A107" s="44" t="s">
        <v>241</v>
      </c>
      <c r="B107" s="363" t="s">
        <v>206</v>
      </c>
      <c r="C107" s="364"/>
      <c r="D107" s="374" t="s">
        <v>258</v>
      </c>
      <c r="E107" s="375"/>
      <c r="F107" s="363" t="s">
        <v>206</v>
      </c>
      <c r="G107" s="364"/>
      <c r="H107" s="363"/>
      <c r="I107" s="364"/>
    </row>
    <row r="108" spans="1:9" ht="16.5">
      <c r="A108" s="357" t="s">
        <v>183</v>
      </c>
      <c r="B108" s="91" t="s">
        <v>85</v>
      </c>
      <c r="C108" s="91" t="s">
        <v>87</v>
      </c>
      <c r="D108" s="91" t="s">
        <v>85</v>
      </c>
      <c r="E108" s="91" t="s">
        <v>87</v>
      </c>
      <c r="F108" s="91" t="s">
        <v>85</v>
      </c>
      <c r="G108" s="91" t="s">
        <v>87</v>
      </c>
      <c r="H108" s="91" t="s">
        <v>85</v>
      </c>
      <c r="I108" s="91" t="s">
        <v>87</v>
      </c>
    </row>
    <row r="109" spans="1:9" ht="16.5">
      <c r="A109" s="358"/>
      <c r="B109" s="46">
        <v>0.4</v>
      </c>
      <c r="C109" s="48">
        <v>0.4</v>
      </c>
      <c r="D109" s="46">
        <v>0</v>
      </c>
      <c r="E109" s="46">
        <v>0</v>
      </c>
      <c r="F109" s="46">
        <v>0</v>
      </c>
      <c r="G109" s="47">
        <v>0</v>
      </c>
      <c r="H109" s="52"/>
      <c r="I109" s="47"/>
    </row>
    <row r="110" spans="1:9" ht="310.35000000000002" customHeight="1">
      <c r="A110" s="44" t="s">
        <v>239</v>
      </c>
      <c r="B110" s="367" t="s">
        <v>259</v>
      </c>
      <c r="C110" s="368"/>
      <c r="D110" s="369" t="s">
        <v>240</v>
      </c>
      <c r="E110" s="369"/>
      <c r="F110" s="369" t="s">
        <v>240</v>
      </c>
      <c r="G110" s="369"/>
      <c r="H110" s="370"/>
      <c r="I110" s="370"/>
    </row>
    <row r="111" spans="1:9" ht="102" customHeight="1">
      <c r="A111" s="44" t="s">
        <v>241</v>
      </c>
      <c r="B111" s="371" t="s">
        <v>260</v>
      </c>
      <c r="C111" s="364"/>
      <c r="D111" s="363" t="s">
        <v>206</v>
      </c>
      <c r="E111" s="364"/>
      <c r="F111" s="363" t="s">
        <v>206</v>
      </c>
      <c r="G111" s="364"/>
      <c r="H111" s="363"/>
      <c r="I111" s="364"/>
    </row>
    <row r="112" spans="1:9" ht="16.5">
      <c r="A112" s="357" t="s">
        <v>184</v>
      </c>
      <c r="B112" s="91" t="s">
        <v>85</v>
      </c>
      <c r="C112" s="91" t="s">
        <v>87</v>
      </c>
      <c r="D112" s="91" t="s">
        <v>85</v>
      </c>
      <c r="E112" s="91" t="s">
        <v>87</v>
      </c>
      <c r="F112" s="91" t="s">
        <v>85</v>
      </c>
      <c r="G112" s="91" t="s">
        <v>87</v>
      </c>
      <c r="H112" s="91" t="s">
        <v>85</v>
      </c>
      <c r="I112" s="91" t="s">
        <v>87</v>
      </c>
    </row>
    <row r="113" spans="1:9" ht="16.5">
      <c r="A113" s="358"/>
      <c r="B113" s="46">
        <v>0</v>
      </c>
      <c r="C113" s="334">
        <v>0</v>
      </c>
      <c r="D113" s="46">
        <v>0</v>
      </c>
      <c r="E113" s="334">
        <v>0</v>
      </c>
      <c r="F113" s="46">
        <v>0.5</v>
      </c>
      <c r="G113" s="335">
        <v>0.5</v>
      </c>
      <c r="H113" s="171"/>
      <c r="I113" s="172"/>
    </row>
    <row r="114" spans="1:9" ht="177.6" customHeight="1">
      <c r="A114" s="44" t="s">
        <v>239</v>
      </c>
      <c r="B114" s="359" t="s">
        <v>240</v>
      </c>
      <c r="C114" s="359"/>
      <c r="D114" s="359" t="s">
        <v>240</v>
      </c>
      <c r="E114" s="359"/>
      <c r="F114" s="360" t="s">
        <v>261</v>
      </c>
      <c r="G114" s="361"/>
      <c r="H114" s="362"/>
      <c r="I114" s="362"/>
    </row>
    <row r="115" spans="1:9" ht="80.650000000000006" customHeight="1">
      <c r="A115" s="44" t="s">
        <v>241</v>
      </c>
      <c r="B115" s="363" t="s">
        <v>206</v>
      </c>
      <c r="C115" s="364"/>
      <c r="D115" s="363" t="s">
        <v>206</v>
      </c>
      <c r="E115" s="364"/>
      <c r="F115" s="365" t="s">
        <v>262</v>
      </c>
      <c r="G115" s="366"/>
      <c r="H115" s="363"/>
      <c r="I115" s="364"/>
    </row>
    <row r="116" spans="1:9" ht="16.5">
      <c r="A116" s="45" t="s">
        <v>263</v>
      </c>
      <c r="B116" s="49">
        <f t="shared" ref="B116:I116" si="1">(B69+B73+B77+B81+B85+B89+B93+B97+B101+B105+B109+B113)</f>
        <v>1</v>
      </c>
      <c r="C116" s="49">
        <v>1</v>
      </c>
      <c r="D116" s="49">
        <f t="shared" si="1"/>
        <v>1</v>
      </c>
      <c r="E116" s="49">
        <f t="shared" si="1"/>
        <v>1</v>
      </c>
      <c r="F116" s="49">
        <f t="shared" si="1"/>
        <v>1</v>
      </c>
      <c r="G116" s="49">
        <f t="shared" si="1"/>
        <v>1</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F115" r:id="rId1" xr:uid="{1730C4A1-EA70-46E0-9D9A-9DBDB61CDF02}"/>
  </hyperlinks>
  <pageMargins left="0.25" right="0.25" top="0.75" bottom="0.75" header="0.3" footer="0.3"/>
  <pageSetup scale="24"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B29" zoomScale="90" zoomScaleNormal="90" workbookViewId="0">
      <selection activeCell="D39" sqref="D39:E39"/>
    </sheetView>
  </sheetViews>
  <sheetFormatPr defaultColWidth="10.5703125" defaultRowHeight="14.25"/>
  <cols>
    <col min="1" max="1" width="49.5703125" style="1" customWidth="1"/>
    <col min="2" max="3" width="43" style="1" customWidth="1"/>
    <col min="4" max="4" width="37.28515625" style="1" customWidth="1"/>
    <col min="5" max="5" width="35.5703125" style="1" customWidth="1"/>
    <col min="6" max="6" width="43" style="1" customWidth="1"/>
    <col min="7" max="7" width="41.42578125" style="1" customWidth="1"/>
    <col min="8" max="8" width="51.42578125" style="1" customWidth="1"/>
    <col min="9" max="9" width="56.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c r="A1" s="479"/>
      <c r="B1" s="482" t="s">
        <v>160</v>
      </c>
      <c r="C1" s="483"/>
      <c r="D1" s="483"/>
      <c r="E1" s="483"/>
      <c r="F1" s="483"/>
      <c r="G1" s="483"/>
      <c r="H1" s="483"/>
      <c r="I1" s="483"/>
      <c r="J1" s="483"/>
      <c r="K1" s="483"/>
      <c r="L1" s="484"/>
      <c r="M1" s="485" t="s">
        <v>161</v>
      </c>
      <c r="N1" s="486"/>
      <c r="O1" s="487"/>
    </row>
    <row r="2" spans="1:15" s="80" customFormat="1" ht="18" customHeight="1" thickBot="1">
      <c r="A2" s="480"/>
      <c r="B2" s="488" t="s">
        <v>162</v>
      </c>
      <c r="C2" s="489"/>
      <c r="D2" s="489"/>
      <c r="E2" s="489"/>
      <c r="F2" s="489"/>
      <c r="G2" s="489"/>
      <c r="H2" s="489"/>
      <c r="I2" s="489"/>
      <c r="J2" s="489"/>
      <c r="K2" s="489"/>
      <c r="L2" s="490"/>
      <c r="M2" s="485" t="s">
        <v>163</v>
      </c>
      <c r="N2" s="486"/>
      <c r="O2" s="487"/>
    </row>
    <row r="3" spans="1:15" s="80" customFormat="1" ht="20.100000000000001" customHeight="1" thickBot="1">
      <c r="A3" s="480"/>
      <c r="B3" s="488" t="s">
        <v>0</v>
      </c>
      <c r="C3" s="489"/>
      <c r="D3" s="489"/>
      <c r="E3" s="489"/>
      <c r="F3" s="489"/>
      <c r="G3" s="489"/>
      <c r="H3" s="489"/>
      <c r="I3" s="489"/>
      <c r="J3" s="489"/>
      <c r="K3" s="489"/>
      <c r="L3" s="490"/>
      <c r="M3" s="485" t="s">
        <v>164</v>
      </c>
      <c r="N3" s="486"/>
      <c r="O3" s="487"/>
    </row>
    <row r="4" spans="1:15" s="80" customFormat="1" ht="21.75" customHeight="1" thickBot="1">
      <c r="A4" s="481"/>
      <c r="B4" s="491" t="s">
        <v>165</v>
      </c>
      <c r="C4" s="492"/>
      <c r="D4" s="492"/>
      <c r="E4" s="492"/>
      <c r="F4" s="492"/>
      <c r="G4" s="492"/>
      <c r="H4" s="492"/>
      <c r="I4" s="492"/>
      <c r="J4" s="492"/>
      <c r="K4" s="492"/>
      <c r="L4" s="493"/>
      <c r="M4" s="485" t="s">
        <v>166</v>
      </c>
      <c r="N4" s="486"/>
      <c r="O4" s="487"/>
    </row>
    <row r="5" spans="1:15" s="80" customFormat="1" ht="16.350000000000001" customHeight="1" thickBot="1">
      <c r="A5" s="81"/>
      <c r="B5" s="82"/>
      <c r="C5" s="82"/>
      <c r="D5" s="82"/>
      <c r="E5" s="82"/>
      <c r="F5" s="82"/>
      <c r="G5" s="82"/>
      <c r="H5" s="82"/>
      <c r="I5" s="82"/>
      <c r="J5" s="82"/>
      <c r="K5" s="82"/>
      <c r="L5" s="82"/>
      <c r="M5" s="83"/>
      <c r="N5" s="83"/>
      <c r="O5" s="83"/>
    </row>
    <row r="6" spans="1:15" ht="40.35" customHeight="1" thickBot="1">
      <c r="A6" s="53" t="s">
        <v>167</v>
      </c>
      <c r="B6" s="471" t="s">
        <v>168</v>
      </c>
      <c r="C6" s="472"/>
      <c r="D6" s="472"/>
      <c r="E6" s="472"/>
      <c r="F6" s="472"/>
      <c r="G6" s="472"/>
      <c r="H6" s="472"/>
      <c r="I6" s="472"/>
      <c r="J6" s="472"/>
      <c r="K6" s="473"/>
      <c r="L6" s="159" t="s">
        <v>169</v>
      </c>
      <c r="M6" s="474">
        <v>2024110010318</v>
      </c>
      <c r="N6" s="475"/>
      <c r="O6" s="476"/>
    </row>
    <row r="7" spans="1:15" s="80" customFormat="1" ht="18" customHeight="1" thickBot="1">
      <c r="A7" s="81"/>
      <c r="B7" s="82"/>
      <c r="C7" s="82"/>
      <c r="D7" s="82"/>
      <c r="E7" s="82"/>
      <c r="F7" s="82"/>
      <c r="G7" s="82"/>
      <c r="H7" s="82"/>
      <c r="I7" s="82"/>
      <c r="J7" s="82"/>
      <c r="K7" s="82"/>
      <c r="L7" s="82"/>
      <c r="M7" s="83"/>
      <c r="N7" s="83"/>
      <c r="O7" s="83"/>
    </row>
    <row r="8" spans="1:15" s="80" customFormat="1" ht="21.75" customHeight="1" thickBot="1">
      <c r="A8" s="468" t="s">
        <v>6</v>
      </c>
      <c r="B8" s="159" t="s">
        <v>170</v>
      </c>
      <c r="C8" s="125" t="s">
        <v>171</v>
      </c>
      <c r="D8" s="159" t="s">
        <v>172</v>
      </c>
      <c r="E8" s="125" t="s">
        <v>171</v>
      </c>
      <c r="F8" s="159" t="s">
        <v>173</v>
      </c>
      <c r="G8" s="125" t="s">
        <v>171</v>
      </c>
      <c r="H8" s="159" t="s">
        <v>174</v>
      </c>
      <c r="I8" s="127" t="s">
        <v>171</v>
      </c>
      <c r="J8" s="443" t="s">
        <v>8</v>
      </c>
      <c r="K8" s="477"/>
      <c r="L8" s="158" t="s">
        <v>175</v>
      </c>
      <c r="M8" s="478"/>
      <c r="N8" s="478"/>
      <c r="O8" s="478"/>
    </row>
    <row r="9" spans="1:15" s="80" customFormat="1" ht="21.75" customHeight="1">
      <c r="A9" s="468"/>
      <c r="B9" s="160" t="s">
        <v>176</v>
      </c>
      <c r="C9" s="128" t="s">
        <v>171</v>
      </c>
      <c r="D9" s="159" t="s">
        <v>177</v>
      </c>
      <c r="E9" s="128" t="s">
        <v>171</v>
      </c>
      <c r="F9" s="159" t="s">
        <v>178</v>
      </c>
      <c r="G9" s="128" t="s">
        <v>171</v>
      </c>
      <c r="H9" s="159" t="s">
        <v>179</v>
      </c>
      <c r="I9" s="127" t="s">
        <v>171</v>
      </c>
      <c r="J9" s="443"/>
      <c r="K9" s="477"/>
      <c r="L9" s="158" t="s">
        <v>180</v>
      </c>
      <c r="M9" s="478"/>
      <c r="N9" s="478"/>
      <c r="O9" s="478"/>
    </row>
    <row r="10" spans="1:15" s="80" customFormat="1" ht="21.75" customHeight="1">
      <c r="A10" s="468"/>
      <c r="B10" s="159" t="s">
        <v>181</v>
      </c>
      <c r="C10" s="125" t="s">
        <v>171</v>
      </c>
      <c r="D10" s="159" t="s">
        <v>182</v>
      </c>
      <c r="E10" s="128" t="s">
        <v>171</v>
      </c>
      <c r="F10" s="159" t="s">
        <v>183</v>
      </c>
      <c r="G10" s="128" t="s">
        <v>171</v>
      </c>
      <c r="H10" s="159" t="s">
        <v>184</v>
      </c>
      <c r="I10" s="127" t="s">
        <v>171</v>
      </c>
      <c r="J10" s="443"/>
      <c r="K10" s="477"/>
      <c r="L10" s="158" t="s">
        <v>185</v>
      </c>
      <c r="M10" s="478" t="s">
        <v>171</v>
      </c>
      <c r="N10" s="478"/>
      <c r="O10" s="478"/>
    </row>
    <row r="11" spans="1:15" ht="15" customHeight="1" thickBot="1">
      <c r="A11" s="6"/>
      <c r="B11" s="7"/>
      <c r="C11" s="7"/>
      <c r="D11" s="9"/>
      <c r="E11" s="8"/>
      <c r="F11" s="8"/>
      <c r="G11" s="219"/>
      <c r="H11" s="219"/>
      <c r="I11" s="10"/>
      <c r="J11" s="10"/>
      <c r="K11" s="7"/>
      <c r="L11" s="7"/>
      <c r="M11" s="7"/>
      <c r="N11" s="7"/>
      <c r="O11" s="7"/>
    </row>
    <row r="12" spans="1:15" ht="15" customHeight="1">
      <c r="A12" s="455" t="s">
        <v>186</v>
      </c>
      <c r="B12" s="458" t="s">
        <v>264</v>
      </c>
      <c r="C12" s="459"/>
      <c r="D12" s="459"/>
      <c r="E12" s="459"/>
      <c r="F12" s="459"/>
      <c r="G12" s="459"/>
      <c r="H12" s="459"/>
      <c r="I12" s="459"/>
      <c r="J12" s="459"/>
      <c r="K12" s="459"/>
      <c r="L12" s="459"/>
      <c r="M12" s="459"/>
      <c r="N12" s="459"/>
      <c r="O12" s="460"/>
    </row>
    <row r="13" spans="1:15" ht="15" customHeight="1">
      <c r="A13" s="456"/>
      <c r="B13" s="461"/>
      <c r="C13" s="462"/>
      <c r="D13" s="462"/>
      <c r="E13" s="462"/>
      <c r="F13" s="462"/>
      <c r="G13" s="462"/>
      <c r="H13" s="462"/>
      <c r="I13" s="462"/>
      <c r="J13" s="462"/>
      <c r="K13" s="462"/>
      <c r="L13" s="462"/>
      <c r="M13" s="462"/>
      <c r="N13" s="462"/>
      <c r="O13" s="463"/>
    </row>
    <row r="14" spans="1:15" ht="15" customHeight="1" thickBot="1">
      <c r="A14" s="457"/>
      <c r="B14" s="464"/>
      <c r="C14" s="465"/>
      <c r="D14" s="465"/>
      <c r="E14" s="465"/>
      <c r="F14" s="465"/>
      <c r="G14" s="465"/>
      <c r="H14" s="465"/>
      <c r="I14" s="465"/>
      <c r="J14" s="465"/>
      <c r="K14" s="465"/>
      <c r="L14" s="465"/>
      <c r="M14" s="465"/>
      <c r="N14" s="465"/>
      <c r="O14" s="466"/>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3" t="s">
        <v>13</v>
      </c>
      <c r="B16" s="467" t="s">
        <v>188</v>
      </c>
      <c r="C16" s="467"/>
      <c r="D16" s="467"/>
      <c r="E16" s="467"/>
      <c r="F16" s="467"/>
      <c r="G16" s="468" t="s">
        <v>15</v>
      </c>
      <c r="H16" s="468"/>
      <c r="I16" s="467" t="s">
        <v>265</v>
      </c>
      <c r="J16" s="467"/>
      <c r="K16" s="467"/>
      <c r="L16" s="467"/>
      <c r="M16" s="467"/>
      <c r="N16" s="467"/>
      <c r="O16" s="467"/>
    </row>
    <row r="17" spans="1:17" ht="9" customHeight="1" thickBot="1">
      <c r="A17" s="14"/>
      <c r="B17" s="16"/>
      <c r="C17" s="15"/>
      <c r="D17" s="15"/>
      <c r="E17" s="15"/>
      <c r="F17" s="15"/>
      <c r="G17" s="16"/>
      <c r="H17" s="16"/>
      <c r="I17" s="16"/>
      <c r="J17" s="16"/>
      <c r="K17" s="16"/>
      <c r="L17" s="17"/>
      <c r="M17" s="17"/>
      <c r="N17" s="17"/>
      <c r="O17" s="17"/>
    </row>
    <row r="18" spans="1:17" ht="49.5" customHeight="1" thickBot="1">
      <c r="A18" s="53" t="s">
        <v>17</v>
      </c>
      <c r="B18" s="469" t="s">
        <v>266</v>
      </c>
      <c r="C18" s="469"/>
      <c r="D18" s="469"/>
      <c r="E18" s="469"/>
      <c r="F18" s="53" t="s">
        <v>19</v>
      </c>
      <c r="G18" s="546" t="s">
        <v>191</v>
      </c>
      <c r="H18" s="546"/>
      <c r="I18" s="546"/>
      <c r="J18" s="53" t="s">
        <v>21</v>
      </c>
      <c r="K18" s="467" t="s">
        <v>267</v>
      </c>
      <c r="L18" s="467"/>
      <c r="M18" s="467"/>
      <c r="N18" s="467"/>
      <c r="O18" s="467"/>
    </row>
    <row r="19" spans="1:17" ht="9" customHeight="1">
      <c r="A19" s="5"/>
      <c r="B19" s="2"/>
      <c r="C19" s="440"/>
      <c r="D19" s="440"/>
      <c r="E19" s="440"/>
      <c r="F19" s="440"/>
      <c r="G19" s="440"/>
      <c r="H19" s="440"/>
      <c r="I19" s="440"/>
      <c r="J19" s="440"/>
      <c r="K19" s="440"/>
      <c r="L19" s="440"/>
      <c r="M19" s="440"/>
      <c r="N19" s="440"/>
      <c r="O19" s="440"/>
    </row>
    <row r="20" spans="1:17" ht="16.5" customHeight="1" thickBot="1">
      <c r="A20" s="77"/>
      <c r="B20" s="78"/>
      <c r="C20" s="78"/>
      <c r="D20" s="78"/>
      <c r="E20" s="78"/>
      <c r="F20" s="78"/>
      <c r="G20" s="78"/>
      <c r="H20" s="78"/>
      <c r="I20" s="78"/>
      <c r="J20" s="78"/>
      <c r="K20" s="78"/>
      <c r="L20" s="78"/>
      <c r="M20" s="78"/>
      <c r="N20" s="78"/>
      <c r="O20" s="78"/>
    </row>
    <row r="21" spans="1:17" ht="32.1" customHeight="1" thickBot="1">
      <c r="A21" s="441" t="s">
        <v>23</v>
      </c>
      <c r="B21" s="442"/>
      <c r="C21" s="442"/>
      <c r="D21" s="442"/>
      <c r="E21" s="442"/>
      <c r="F21" s="442"/>
      <c r="G21" s="442"/>
      <c r="H21" s="442"/>
      <c r="I21" s="442"/>
      <c r="J21" s="442"/>
      <c r="K21" s="442"/>
      <c r="L21" s="442"/>
      <c r="M21" s="442"/>
      <c r="N21" s="442"/>
      <c r="O21" s="443"/>
    </row>
    <row r="22" spans="1:17" ht="32.1" customHeight="1" thickBot="1">
      <c r="A22" s="441" t="s">
        <v>193</v>
      </c>
      <c r="B22" s="442"/>
      <c r="C22" s="442"/>
      <c r="D22" s="442"/>
      <c r="E22" s="442"/>
      <c r="F22" s="442"/>
      <c r="G22" s="442"/>
      <c r="H22" s="442"/>
      <c r="I22" s="442"/>
      <c r="J22" s="442"/>
      <c r="K22" s="442"/>
      <c r="L22" s="442"/>
      <c r="M22" s="442"/>
      <c r="N22" s="442"/>
      <c r="O22" s="443"/>
    </row>
    <row r="23" spans="1:17"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120208000</v>
      </c>
      <c r="C24" s="22">
        <v>270000000</v>
      </c>
      <c r="D24" s="22">
        <v>80000000</v>
      </c>
      <c r="E24" s="22">
        <v>42526000</v>
      </c>
      <c r="F24" s="22">
        <v>27876000</v>
      </c>
      <c r="G24" s="213">
        <v>0</v>
      </c>
      <c r="H24" s="305">
        <v>0</v>
      </c>
      <c r="I24" s="305">
        <v>8286460</v>
      </c>
      <c r="J24" s="305"/>
      <c r="K24" s="305"/>
      <c r="L24" s="305">
        <v>4973129</v>
      </c>
      <c r="M24" s="213">
        <v>-1505724</v>
      </c>
      <c r="N24" s="223">
        <f>SUM(B24:M24)</f>
        <v>552363865</v>
      </c>
      <c r="O24" s="214">
        <v>1</v>
      </c>
    </row>
    <row r="25" spans="1:17" ht="32.1" customHeight="1">
      <c r="A25" s="21" t="s">
        <v>26</v>
      </c>
      <c r="B25" s="22">
        <v>120208000</v>
      </c>
      <c r="C25" s="22">
        <v>377379000</v>
      </c>
      <c r="D25" s="22">
        <v>0</v>
      </c>
      <c r="E25" s="22">
        <f>479071164-SUM(B25:D25)</f>
        <v>-18515836</v>
      </c>
      <c r="F25" s="22">
        <v>0</v>
      </c>
      <c r="G25" s="213">
        <v>0</v>
      </c>
      <c r="H25" s="305">
        <v>0</v>
      </c>
      <c r="I25" s="305">
        <v>67548296</v>
      </c>
      <c r="J25" s="305">
        <v>245175</v>
      </c>
      <c r="K25" s="305">
        <v>-1225192</v>
      </c>
      <c r="L25" s="305">
        <v>2367000</v>
      </c>
      <c r="M25" s="213">
        <v>1963497</v>
      </c>
      <c r="N25" s="223">
        <f t="shared" ref="N25:N29" si="0">SUM(B25:M25)</f>
        <v>549969940</v>
      </c>
      <c r="O25" s="215">
        <f>N25/N24</f>
        <v>0.99566603619156002</v>
      </c>
      <c r="Q25" s="308"/>
    </row>
    <row r="26" spans="1:17" ht="32.1" customHeight="1">
      <c r="A26" s="21" t="s">
        <v>28</v>
      </c>
      <c r="B26" s="22">
        <v>0</v>
      </c>
      <c r="C26" s="22">
        <v>728534</v>
      </c>
      <c r="D26" s="22">
        <v>23664437</v>
      </c>
      <c r="E26" s="22">
        <v>49967535</v>
      </c>
      <c r="F26" s="22">
        <v>43755000</v>
      </c>
      <c r="G26" s="216">
        <v>47579801</v>
      </c>
      <c r="H26" s="216">
        <v>44938868</v>
      </c>
      <c r="I26" s="216">
        <v>44716000</v>
      </c>
      <c r="J26" s="216">
        <v>47799000</v>
      </c>
      <c r="K26" s="216">
        <v>46732170</v>
      </c>
      <c r="L26" s="216">
        <v>43755000</v>
      </c>
      <c r="M26" s="216">
        <v>105239493</v>
      </c>
      <c r="N26" s="223">
        <f>SUM(B26:M26)</f>
        <v>498875838</v>
      </c>
      <c r="O26" s="215">
        <f>N26/N24</f>
        <v>0.9031652314910209</v>
      </c>
    </row>
    <row r="27" spans="1:17" ht="32.1" customHeight="1">
      <c r="A27" s="21" t="s">
        <v>196</v>
      </c>
      <c r="B27" s="22"/>
      <c r="C27" s="22">
        <v>3216400</v>
      </c>
      <c r="D27" s="22">
        <v>23893771</v>
      </c>
      <c r="E27" s="22"/>
      <c r="F27" s="22"/>
      <c r="G27" s="213"/>
      <c r="H27" s="213"/>
      <c r="I27" s="213"/>
      <c r="J27" s="213"/>
      <c r="K27" s="213"/>
      <c r="L27" s="213"/>
      <c r="M27" s="213"/>
      <c r="N27" s="223">
        <f t="shared" si="0"/>
        <v>27110171</v>
      </c>
      <c r="O27" s="215">
        <v>1</v>
      </c>
    </row>
    <row r="28" spans="1:17" ht="32.1" customHeight="1">
      <c r="A28" s="21" t="s">
        <v>197</v>
      </c>
      <c r="B28" s="22">
        <v>0</v>
      </c>
      <c r="C28" s="22">
        <v>0</v>
      </c>
      <c r="D28" s="22"/>
      <c r="E28" s="22"/>
      <c r="F28" s="22"/>
      <c r="G28" s="216"/>
      <c r="H28" s="216"/>
      <c r="I28" s="216"/>
      <c r="J28" s="216"/>
      <c r="K28" s="216"/>
      <c r="L28" s="216"/>
      <c r="M28" s="216"/>
      <c r="N28" s="223">
        <f t="shared" si="0"/>
        <v>0</v>
      </c>
      <c r="O28" s="215">
        <f>N28/N27</f>
        <v>0</v>
      </c>
    </row>
    <row r="29" spans="1:17" ht="32.1" customHeight="1" thickBot="1">
      <c r="A29" s="23" t="s">
        <v>34</v>
      </c>
      <c r="B29" s="24">
        <v>0</v>
      </c>
      <c r="C29" s="24">
        <v>3216400</v>
      </c>
      <c r="D29" s="24">
        <v>0</v>
      </c>
      <c r="E29" s="24">
        <v>23893771</v>
      </c>
      <c r="F29" s="24"/>
      <c r="G29" s="217"/>
      <c r="H29" s="217"/>
      <c r="I29" s="217"/>
      <c r="J29" s="217"/>
      <c r="K29" s="217"/>
      <c r="L29" s="217"/>
      <c r="M29" s="217"/>
      <c r="N29" s="224">
        <f t="shared" si="0"/>
        <v>27110171</v>
      </c>
      <c r="O29" s="218">
        <f>N29/N27</f>
        <v>1</v>
      </c>
    </row>
    <row r="30" spans="1:17" s="25" customFormat="1" ht="16.5" customHeight="1"/>
    <row r="31" spans="1:17" s="25" customFormat="1" ht="17.25" customHeight="1"/>
    <row r="32" spans="1:17" ht="5.25" customHeight="1" thickBot="1"/>
    <row r="33" spans="1:13" ht="48" customHeight="1" thickBot="1">
      <c r="A33" s="444" t="s">
        <v>198</v>
      </c>
      <c r="B33" s="445"/>
      <c r="C33" s="445"/>
      <c r="D33" s="445"/>
      <c r="E33" s="445"/>
      <c r="F33" s="445"/>
      <c r="G33" s="445"/>
      <c r="H33" s="445"/>
      <c r="I33" s="446"/>
      <c r="J33" s="30"/>
    </row>
    <row r="34" spans="1:13" ht="50.25" customHeight="1" thickBot="1">
      <c r="A34" s="39" t="s">
        <v>199</v>
      </c>
      <c r="B34" s="543" t="str">
        <f>+B12</f>
        <v>Cualificar 9.000 mujeres en sus diferencias y diversidades en herramientas para la autonomía económica.</v>
      </c>
      <c r="C34" s="544"/>
      <c r="D34" s="544"/>
      <c r="E34" s="544"/>
      <c r="F34" s="544"/>
      <c r="G34" s="544"/>
      <c r="H34" s="544"/>
      <c r="I34" s="545"/>
      <c r="J34" s="28"/>
      <c r="M34" s="196"/>
    </row>
    <row r="35" spans="1:13" ht="18.75" customHeight="1" thickBot="1">
      <c r="A35" s="413" t="s">
        <v>39</v>
      </c>
      <c r="B35" s="86">
        <v>2024</v>
      </c>
      <c r="C35" s="86">
        <v>2025</v>
      </c>
      <c r="D35" s="86">
        <v>2026</v>
      </c>
      <c r="E35" s="86">
        <v>2027</v>
      </c>
      <c r="F35" s="86" t="s">
        <v>200</v>
      </c>
      <c r="G35" s="450" t="s">
        <v>41</v>
      </c>
      <c r="H35" s="451" t="s">
        <v>268</v>
      </c>
      <c r="I35" s="452"/>
      <c r="J35" s="28"/>
      <c r="M35" s="196"/>
    </row>
    <row r="36" spans="1:13" ht="50.25" customHeight="1" thickBot="1">
      <c r="A36" s="414"/>
      <c r="B36" s="182">
        <v>1070</v>
      </c>
      <c r="C36" s="182">
        <v>2930</v>
      </c>
      <c r="D36" s="182">
        <v>3000</v>
      </c>
      <c r="E36" s="182">
        <v>2000</v>
      </c>
      <c r="F36" s="183">
        <f>B36+C36+D36+E36</f>
        <v>9000</v>
      </c>
      <c r="G36" s="450"/>
      <c r="H36" s="453"/>
      <c r="I36" s="454"/>
      <c r="J36" s="28"/>
      <c r="M36" s="197"/>
    </row>
    <row r="37" spans="1:13" ht="39" customHeight="1" thickBot="1">
      <c r="A37" s="40" t="s">
        <v>43</v>
      </c>
      <c r="B37" s="435">
        <v>0.39</v>
      </c>
      <c r="C37" s="436"/>
      <c r="D37" s="437" t="s">
        <v>202</v>
      </c>
      <c r="E37" s="438"/>
      <c r="F37" s="438"/>
      <c r="G37" s="438"/>
      <c r="H37" s="438"/>
      <c r="I37" s="439"/>
    </row>
    <row r="38" spans="1:13" s="29" customFormat="1" ht="48" customHeight="1" thickBot="1">
      <c r="A38" s="413" t="s">
        <v>203</v>
      </c>
      <c r="B38" s="40" t="s">
        <v>204</v>
      </c>
      <c r="C38" s="39" t="s">
        <v>87</v>
      </c>
      <c r="D38" s="415" t="s">
        <v>89</v>
      </c>
      <c r="E38" s="416"/>
      <c r="F38" s="415" t="s">
        <v>91</v>
      </c>
      <c r="G38" s="416"/>
      <c r="H38" s="41" t="s">
        <v>93</v>
      </c>
      <c r="I38" s="43" t="s">
        <v>94</v>
      </c>
      <c r="M38" s="198"/>
    </row>
    <row r="39" spans="1:13" ht="59.85" customHeight="1" thickBot="1">
      <c r="A39" s="414"/>
      <c r="B39" s="184">
        <v>0</v>
      </c>
      <c r="C39" s="34">
        <v>0</v>
      </c>
      <c r="D39" s="541" t="s">
        <v>269</v>
      </c>
      <c r="E39" s="542"/>
      <c r="F39" s="433" t="s">
        <v>206</v>
      </c>
      <c r="G39" s="434"/>
      <c r="H39" s="212" t="s">
        <v>206</v>
      </c>
      <c r="I39" s="32" t="s">
        <v>206</v>
      </c>
      <c r="M39" s="196"/>
    </row>
    <row r="40" spans="1:13" s="29" customFormat="1" ht="46.15" customHeight="1" thickBot="1">
      <c r="A40" s="413" t="s">
        <v>207</v>
      </c>
      <c r="B40" s="42" t="s">
        <v>204</v>
      </c>
      <c r="C40" s="41" t="s">
        <v>87</v>
      </c>
      <c r="D40" s="415" t="s">
        <v>89</v>
      </c>
      <c r="E40" s="416"/>
      <c r="F40" s="415" t="s">
        <v>91</v>
      </c>
      <c r="G40" s="416"/>
      <c r="H40" s="41" t="s">
        <v>93</v>
      </c>
      <c r="I40" s="43" t="s">
        <v>94</v>
      </c>
    </row>
    <row r="41" spans="1:13" ht="60.6" customHeight="1" thickBot="1">
      <c r="A41" s="414"/>
      <c r="B41" s="200">
        <v>0</v>
      </c>
      <c r="C41" s="34">
        <v>0</v>
      </c>
      <c r="D41" s="424" t="s">
        <v>270</v>
      </c>
      <c r="E41" s="432"/>
      <c r="F41" s="433" t="s">
        <v>206</v>
      </c>
      <c r="G41" s="434"/>
      <c r="H41" s="212" t="s">
        <v>206</v>
      </c>
      <c r="I41" s="32" t="s">
        <v>206</v>
      </c>
    </row>
    <row r="42" spans="1:13" s="29" customFormat="1" ht="45" customHeight="1" thickBot="1">
      <c r="A42" s="413" t="s">
        <v>209</v>
      </c>
      <c r="B42" s="42" t="s">
        <v>204</v>
      </c>
      <c r="C42" s="41" t="s">
        <v>87</v>
      </c>
      <c r="D42" s="415" t="s">
        <v>89</v>
      </c>
      <c r="E42" s="416"/>
      <c r="F42" s="415" t="s">
        <v>91</v>
      </c>
      <c r="G42" s="416"/>
      <c r="H42" s="41" t="s">
        <v>93</v>
      </c>
      <c r="I42" s="43" t="s">
        <v>94</v>
      </c>
    </row>
    <row r="43" spans="1:13" ht="273.60000000000002" customHeight="1" thickBot="1">
      <c r="A43" s="414"/>
      <c r="B43" s="238">
        <v>30</v>
      </c>
      <c r="C43" s="238">
        <v>30</v>
      </c>
      <c r="D43" s="541" t="s">
        <v>271</v>
      </c>
      <c r="E43" s="542"/>
      <c r="F43" s="424" t="s">
        <v>272</v>
      </c>
      <c r="G43" s="432"/>
      <c r="H43" s="212" t="s">
        <v>206</v>
      </c>
      <c r="I43" s="318" t="s">
        <v>273</v>
      </c>
    </row>
    <row r="44" spans="1:13" s="29" customFormat="1" ht="44.25" customHeight="1" thickBot="1">
      <c r="A44" s="413" t="s">
        <v>211</v>
      </c>
      <c r="B44" s="42" t="s">
        <v>204</v>
      </c>
      <c r="C44" s="42" t="s">
        <v>87</v>
      </c>
      <c r="D44" s="415" t="s">
        <v>89</v>
      </c>
      <c r="E44" s="416"/>
      <c r="F44" s="415" t="s">
        <v>91</v>
      </c>
      <c r="G44" s="416"/>
      <c r="H44" s="41" t="s">
        <v>93</v>
      </c>
      <c r="I44" s="41" t="s">
        <v>94</v>
      </c>
    </row>
    <row r="45" spans="1:13" ht="409.6" customHeight="1" thickBot="1">
      <c r="A45" s="414"/>
      <c r="B45" s="238">
        <v>300</v>
      </c>
      <c r="C45" s="34">
        <v>255</v>
      </c>
      <c r="D45" s="430" t="s">
        <v>274</v>
      </c>
      <c r="E45" s="431"/>
      <c r="F45" s="430" t="s">
        <v>275</v>
      </c>
      <c r="G45" s="431"/>
      <c r="H45" s="302" t="s">
        <v>276</v>
      </c>
      <c r="I45" s="247" t="s">
        <v>273</v>
      </c>
    </row>
    <row r="46" spans="1:13" s="29" customFormat="1" ht="47.25" customHeight="1" thickBot="1">
      <c r="A46" s="413" t="s">
        <v>215</v>
      </c>
      <c r="B46" s="42" t="s">
        <v>204</v>
      </c>
      <c r="C46" s="41" t="s">
        <v>87</v>
      </c>
      <c r="D46" s="415" t="s">
        <v>89</v>
      </c>
      <c r="E46" s="416"/>
      <c r="F46" s="415" t="s">
        <v>91</v>
      </c>
      <c r="G46" s="416"/>
      <c r="H46" s="41" t="s">
        <v>93</v>
      </c>
      <c r="I46" s="43" t="s">
        <v>94</v>
      </c>
    </row>
    <row r="47" spans="1:13" ht="288.60000000000002" customHeight="1" thickBot="1">
      <c r="A47" s="414"/>
      <c r="B47" s="238">
        <v>400</v>
      </c>
      <c r="C47" s="34">
        <v>403</v>
      </c>
      <c r="D47" s="424" t="s">
        <v>277</v>
      </c>
      <c r="E47" s="425"/>
      <c r="F47" s="424" t="s">
        <v>278</v>
      </c>
      <c r="G47" s="425"/>
      <c r="H47" s="273" t="s">
        <v>279</v>
      </c>
      <c r="I47" s="271" t="s">
        <v>273</v>
      </c>
    </row>
    <row r="48" spans="1:13" s="29" customFormat="1" ht="52.5" customHeight="1">
      <c r="A48" s="413" t="s">
        <v>216</v>
      </c>
      <c r="B48" s="42" t="s">
        <v>204</v>
      </c>
      <c r="C48" s="41" t="s">
        <v>87</v>
      </c>
      <c r="D48" s="415" t="s">
        <v>89</v>
      </c>
      <c r="E48" s="416"/>
      <c r="F48" s="415" t="s">
        <v>91</v>
      </c>
      <c r="G48" s="416"/>
      <c r="H48" s="41" t="s">
        <v>93</v>
      </c>
      <c r="I48" s="43" t="s">
        <v>94</v>
      </c>
    </row>
    <row r="49" spans="1:9" ht="193.15" customHeight="1">
      <c r="A49" s="414"/>
      <c r="B49" s="238">
        <v>200</v>
      </c>
      <c r="C49" s="35">
        <v>321</v>
      </c>
      <c r="D49" s="424" t="s">
        <v>280</v>
      </c>
      <c r="E49" s="432"/>
      <c r="F49" s="424" t="s">
        <v>281</v>
      </c>
      <c r="G49" s="432"/>
      <c r="H49" s="31" t="s">
        <v>206</v>
      </c>
      <c r="I49" s="271" t="s">
        <v>282</v>
      </c>
    </row>
    <row r="50" spans="1:9" ht="35.1" customHeight="1">
      <c r="A50" s="413" t="s">
        <v>218</v>
      </c>
      <c r="B50" s="40" t="s">
        <v>204</v>
      </c>
      <c r="C50" s="39" t="s">
        <v>87</v>
      </c>
      <c r="D50" s="415" t="s">
        <v>89</v>
      </c>
      <c r="E50" s="416"/>
      <c r="F50" s="415" t="s">
        <v>91</v>
      </c>
      <c r="G50" s="416"/>
      <c r="H50" s="41" t="s">
        <v>93</v>
      </c>
      <c r="I50" s="43" t="s">
        <v>94</v>
      </c>
    </row>
    <row r="51" spans="1:9" ht="244.5" customHeight="1">
      <c r="A51" s="414"/>
      <c r="B51" s="238">
        <v>300</v>
      </c>
      <c r="C51" s="35">
        <v>404</v>
      </c>
      <c r="D51" s="424" t="s">
        <v>283</v>
      </c>
      <c r="E51" s="538"/>
      <c r="F51" s="424" t="s">
        <v>284</v>
      </c>
      <c r="G51" s="432"/>
      <c r="H51" s="31" t="s">
        <v>206</v>
      </c>
      <c r="I51" s="271" t="s">
        <v>285</v>
      </c>
    </row>
    <row r="52" spans="1:9" ht="35.1" customHeight="1" thickBot="1">
      <c r="A52" s="413" t="s">
        <v>222</v>
      </c>
      <c r="B52" s="40" t="s">
        <v>204</v>
      </c>
      <c r="C52" s="39" t="s">
        <v>87</v>
      </c>
      <c r="D52" s="415" t="s">
        <v>89</v>
      </c>
      <c r="E52" s="416"/>
      <c r="F52" s="415" t="s">
        <v>91</v>
      </c>
      <c r="G52" s="416"/>
      <c r="H52" s="41" t="s">
        <v>93</v>
      </c>
      <c r="I52" s="43" t="s">
        <v>94</v>
      </c>
    </row>
    <row r="53" spans="1:9" ht="286.14999999999998" customHeight="1" thickBot="1">
      <c r="A53" s="414"/>
      <c r="B53" s="238">
        <v>400</v>
      </c>
      <c r="C53" s="35">
        <v>780</v>
      </c>
      <c r="D53" s="540" t="s">
        <v>286</v>
      </c>
      <c r="E53" s="538"/>
      <c r="F53" s="540" t="s">
        <v>287</v>
      </c>
      <c r="G53" s="425"/>
      <c r="H53" s="31" t="s">
        <v>206</v>
      </c>
      <c r="I53" s="271" t="s">
        <v>288</v>
      </c>
    </row>
    <row r="54" spans="1:9" ht="35.1" customHeight="1" thickBot="1">
      <c r="A54" s="413" t="s">
        <v>223</v>
      </c>
      <c r="B54" s="40" t="s">
        <v>204</v>
      </c>
      <c r="C54" s="39" t="s">
        <v>87</v>
      </c>
      <c r="D54" s="415" t="s">
        <v>89</v>
      </c>
      <c r="E54" s="416"/>
      <c r="F54" s="415" t="s">
        <v>91</v>
      </c>
      <c r="G54" s="416"/>
      <c r="H54" s="41" t="s">
        <v>93</v>
      </c>
      <c r="I54" s="43" t="s">
        <v>94</v>
      </c>
    </row>
    <row r="55" spans="1:9" ht="301.5" customHeight="1" thickBot="1">
      <c r="A55" s="414"/>
      <c r="B55" s="238">
        <v>400</v>
      </c>
      <c r="C55" s="35">
        <v>401</v>
      </c>
      <c r="D55" s="540" t="s">
        <v>289</v>
      </c>
      <c r="E55" s="432"/>
      <c r="F55" s="540" t="s">
        <v>290</v>
      </c>
      <c r="G55" s="425"/>
      <c r="H55" s="31" t="s">
        <v>206</v>
      </c>
      <c r="I55" s="306" t="s">
        <v>291</v>
      </c>
    </row>
    <row r="56" spans="1:9" ht="35.1" customHeight="1" thickBot="1">
      <c r="A56" s="413" t="s">
        <v>227</v>
      </c>
      <c r="B56" s="40" t="s">
        <v>204</v>
      </c>
      <c r="C56" s="39" t="s">
        <v>87</v>
      </c>
      <c r="D56" s="415" t="s">
        <v>89</v>
      </c>
      <c r="E56" s="416"/>
      <c r="F56" s="415" t="s">
        <v>91</v>
      </c>
      <c r="G56" s="416"/>
      <c r="H56" s="41" t="s">
        <v>93</v>
      </c>
      <c r="I56" s="43" t="s">
        <v>94</v>
      </c>
    </row>
    <row r="57" spans="1:9" ht="253.5" customHeight="1">
      <c r="A57" s="414"/>
      <c r="B57" s="238">
        <v>300</v>
      </c>
      <c r="C57" s="35">
        <v>300</v>
      </c>
      <c r="D57" s="424" t="s">
        <v>292</v>
      </c>
      <c r="E57" s="432"/>
      <c r="F57" s="536" t="s">
        <v>293</v>
      </c>
      <c r="G57" s="537"/>
      <c r="H57" s="31" t="s">
        <v>206</v>
      </c>
      <c r="I57" s="271" t="s">
        <v>294</v>
      </c>
    </row>
    <row r="58" spans="1:9" ht="35.1" customHeight="1" thickBot="1">
      <c r="A58" s="413" t="s">
        <v>229</v>
      </c>
      <c r="B58" s="40" t="s">
        <v>204</v>
      </c>
      <c r="C58" s="39" t="s">
        <v>87</v>
      </c>
      <c r="D58" s="415" t="s">
        <v>89</v>
      </c>
      <c r="E58" s="416"/>
      <c r="F58" s="415" t="s">
        <v>91</v>
      </c>
      <c r="G58" s="416"/>
      <c r="H58" s="41" t="s">
        <v>93</v>
      </c>
      <c r="I58" s="43" t="s">
        <v>94</v>
      </c>
    </row>
    <row r="59" spans="1:9" ht="240.6" customHeight="1" thickBot="1">
      <c r="A59" s="414"/>
      <c r="B59" s="238">
        <v>400</v>
      </c>
      <c r="C59" s="35">
        <v>797</v>
      </c>
      <c r="D59" s="424" t="s">
        <v>295</v>
      </c>
      <c r="E59" s="432"/>
      <c r="F59" s="538" t="s">
        <v>296</v>
      </c>
      <c r="G59" s="539"/>
      <c r="H59" s="31" t="s">
        <v>206</v>
      </c>
      <c r="I59" s="306" t="s">
        <v>297</v>
      </c>
    </row>
    <row r="60" spans="1:9" ht="35.1" customHeight="1" thickBot="1">
      <c r="A60" s="413" t="s">
        <v>233</v>
      </c>
      <c r="B60" s="40" t="s">
        <v>204</v>
      </c>
      <c r="C60" s="39" t="s">
        <v>87</v>
      </c>
      <c r="D60" s="415" t="s">
        <v>89</v>
      </c>
      <c r="E60" s="416"/>
      <c r="F60" s="415" t="s">
        <v>91</v>
      </c>
      <c r="G60" s="416"/>
      <c r="H60" s="41" t="s">
        <v>93</v>
      </c>
      <c r="I60" s="43" t="s">
        <v>94</v>
      </c>
    </row>
    <row r="61" spans="1:9" ht="383.65" customHeight="1">
      <c r="A61" s="414"/>
      <c r="B61" s="238">
        <v>200</v>
      </c>
      <c r="C61" s="35">
        <v>322</v>
      </c>
      <c r="D61" s="533" t="s">
        <v>298</v>
      </c>
      <c r="E61" s="534"/>
      <c r="F61" s="533" t="s">
        <v>299</v>
      </c>
      <c r="G61" s="535"/>
      <c r="H61" s="31" t="s">
        <v>206</v>
      </c>
      <c r="I61" s="336" t="s">
        <v>300</v>
      </c>
    </row>
    <row r="62" spans="1:9">
      <c r="B62" s="320">
        <f>+B47+B43+B41+B45+B49+B51+B53+B55+B57+B59+B61</f>
        <v>2930</v>
      </c>
      <c r="C62" s="320">
        <v>4013</v>
      </c>
      <c r="D62" s="320"/>
    </row>
    <row r="64" spans="1:9" ht="34.5" customHeight="1">
      <c r="A64" s="419" t="s">
        <v>57</v>
      </c>
      <c r="B64" s="419"/>
      <c r="C64" s="419"/>
      <c r="D64" s="419"/>
      <c r="E64" s="419"/>
      <c r="F64" s="419"/>
      <c r="G64" s="419"/>
      <c r="H64" s="419"/>
      <c r="I64" s="419"/>
    </row>
    <row r="65" spans="1:9" ht="67.5" customHeight="1">
      <c r="A65" s="44" t="s">
        <v>58</v>
      </c>
      <c r="B65" s="406" t="s">
        <v>301</v>
      </c>
      <c r="C65" s="407"/>
      <c r="D65" s="406" t="s">
        <v>302</v>
      </c>
      <c r="E65" s="407"/>
      <c r="F65" s="406" t="s">
        <v>303</v>
      </c>
      <c r="G65" s="407"/>
      <c r="H65" s="408" t="s">
        <v>237</v>
      </c>
      <c r="I65" s="409"/>
    </row>
    <row r="66" spans="1:9" ht="35.65" customHeight="1">
      <c r="A66" s="44" t="s">
        <v>60</v>
      </c>
      <c r="B66" s="410">
        <v>0.3</v>
      </c>
      <c r="C66" s="411"/>
      <c r="D66" s="410">
        <v>0.09</v>
      </c>
      <c r="E66" s="411"/>
      <c r="F66" s="410"/>
      <c r="G66" s="411"/>
      <c r="H66" s="410"/>
      <c r="I66" s="411"/>
    </row>
    <row r="67" spans="1:9" ht="30" customHeight="1">
      <c r="A67" s="357" t="s">
        <v>170</v>
      </c>
      <c r="B67" s="91" t="s">
        <v>85</v>
      </c>
      <c r="C67" s="91" t="s">
        <v>87</v>
      </c>
      <c r="D67" s="91" t="s">
        <v>85</v>
      </c>
      <c r="E67" s="91" t="s">
        <v>87</v>
      </c>
      <c r="F67" s="91" t="s">
        <v>85</v>
      </c>
      <c r="G67" s="91" t="s">
        <v>87</v>
      </c>
      <c r="H67" s="91" t="s">
        <v>85</v>
      </c>
      <c r="I67" s="91" t="s">
        <v>87</v>
      </c>
    </row>
    <row r="68" spans="1:9" ht="30" customHeight="1">
      <c r="A68" s="358"/>
      <c r="B68" s="46">
        <v>0</v>
      </c>
      <c r="C68" s="46">
        <v>0</v>
      </c>
      <c r="D68" s="46">
        <v>0</v>
      </c>
      <c r="E68" s="46">
        <v>0</v>
      </c>
      <c r="F68" s="46"/>
      <c r="G68" s="46"/>
      <c r="H68" s="52"/>
      <c r="I68" s="46"/>
    </row>
    <row r="69" spans="1:9" ht="44.85" customHeight="1">
      <c r="A69" s="44" t="s">
        <v>239</v>
      </c>
      <c r="B69" s="371" t="s">
        <v>240</v>
      </c>
      <c r="C69" s="366"/>
      <c r="D69" s="401" t="s">
        <v>240</v>
      </c>
      <c r="E69" s="366"/>
      <c r="F69" s="530"/>
      <c r="G69" s="531"/>
      <c r="H69" s="404"/>
      <c r="I69" s="405"/>
    </row>
    <row r="70" spans="1:9" ht="16.5">
      <c r="A70" s="44" t="s">
        <v>241</v>
      </c>
      <c r="B70" s="371" t="s">
        <v>206</v>
      </c>
      <c r="C70" s="366"/>
      <c r="D70" s="371" t="s">
        <v>206</v>
      </c>
      <c r="E70" s="366"/>
      <c r="F70" s="371"/>
      <c r="G70" s="366"/>
      <c r="H70" s="397"/>
      <c r="I70" s="398"/>
    </row>
    <row r="71" spans="1:9" ht="30.75" customHeight="1">
      <c r="A71" s="357" t="s">
        <v>172</v>
      </c>
      <c r="B71" s="91" t="s">
        <v>85</v>
      </c>
      <c r="C71" s="91" t="s">
        <v>87</v>
      </c>
      <c r="D71" s="91" t="s">
        <v>85</v>
      </c>
      <c r="E71" s="91" t="s">
        <v>87</v>
      </c>
      <c r="F71" s="91" t="s">
        <v>85</v>
      </c>
      <c r="G71" s="91" t="s">
        <v>87</v>
      </c>
      <c r="H71" s="91" t="s">
        <v>85</v>
      </c>
      <c r="I71" s="91" t="s">
        <v>87</v>
      </c>
    </row>
    <row r="72" spans="1:9" ht="30.75" customHeight="1">
      <c r="A72" s="358"/>
      <c r="B72" s="46">
        <v>0</v>
      </c>
      <c r="C72" s="46">
        <v>0</v>
      </c>
      <c r="D72" s="46">
        <v>0.05</v>
      </c>
      <c r="E72" s="46">
        <v>0.05</v>
      </c>
      <c r="F72" s="46"/>
      <c r="G72" s="47"/>
      <c r="H72" s="52"/>
      <c r="I72" s="47"/>
    </row>
    <row r="73" spans="1:9" ht="116.1" customHeight="1">
      <c r="A73" s="44" t="s">
        <v>239</v>
      </c>
      <c r="B73" s="371" t="s">
        <v>240</v>
      </c>
      <c r="C73" s="366"/>
      <c r="D73" s="525" t="s">
        <v>304</v>
      </c>
      <c r="E73" s="526"/>
      <c r="F73" s="530"/>
      <c r="G73" s="531"/>
      <c r="H73" s="402"/>
      <c r="I73" s="403"/>
    </row>
    <row r="74" spans="1:9" ht="95.25" customHeight="1">
      <c r="A74" s="44" t="s">
        <v>241</v>
      </c>
      <c r="B74" s="371" t="s">
        <v>206</v>
      </c>
      <c r="C74" s="366"/>
      <c r="D74" s="532" t="s">
        <v>305</v>
      </c>
      <c r="E74" s="528"/>
      <c r="F74" s="371"/>
      <c r="G74" s="366"/>
      <c r="H74" s="397"/>
      <c r="I74" s="398"/>
    </row>
    <row r="75" spans="1:9" ht="30.75" customHeight="1">
      <c r="A75" s="357" t="s">
        <v>173</v>
      </c>
      <c r="B75" s="91" t="s">
        <v>85</v>
      </c>
      <c r="C75" s="91" t="s">
        <v>87</v>
      </c>
      <c r="D75" s="91" t="s">
        <v>85</v>
      </c>
      <c r="E75" s="91" t="s">
        <v>87</v>
      </c>
      <c r="F75" s="91" t="s">
        <v>85</v>
      </c>
      <c r="G75" s="91" t="s">
        <v>87</v>
      </c>
      <c r="H75" s="91" t="s">
        <v>85</v>
      </c>
      <c r="I75" s="91" t="s">
        <v>87</v>
      </c>
    </row>
    <row r="76" spans="1:9" ht="30.75" customHeight="1">
      <c r="A76" s="358"/>
      <c r="B76" s="46">
        <v>0.03</v>
      </c>
      <c r="C76" s="46">
        <v>0.03</v>
      </c>
      <c r="D76" s="46">
        <v>0.05</v>
      </c>
      <c r="E76" s="46">
        <v>0.05</v>
      </c>
      <c r="F76" s="46"/>
      <c r="G76" s="47"/>
      <c r="H76" s="52"/>
      <c r="I76" s="47"/>
    </row>
    <row r="77" spans="1:9" ht="160.5" customHeight="1">
      <c r="A77" s="44" t="s">
        <v>239</v>
      </c>
      <c r="B77" s="529" t="s">
        <v>306</v>
      </c>
      <c r="C77" s="524"/>
      <c r="D77" s="529" t="s">
        <v>307</v>
      </c>
      <c r="E77" s="524"/>
      <c r="F77" s="395"/>
      <c r="G77" s="396"/>
      <c r="H77" s="397"/>
      <c r="I77" s="398"/>
    </row>
    <row r="78" spans="1:9" ht="87.6" customHeight="1">
      <c r="A78" s="44" t="s">
        <v>241</v>
      </c>
      <c r="B78" s="374" t="s">
        <v>308</v>
      </c>
      <c r="C78" s="528"/>
      <c r="D78" s="374" t="s">
        <v>309</v>
      </c>
      <c r="E78" s="528"/>
      <c r="F78" s="395"/>
      <c r="G78" s="396"/>
      <c r="H78" s="397"/>
      <c r="I78" s="398"/>
    </row>
    <row r="79" spans="1:9" ht="30.75" customHeight="1">
      <c r="A79" s="357" t="s">
        <v>174</v>
      </c>
      <c r="B79" s="91" t="s">
        <v>85</v>
      </c>
      <c r="C79" s="91" t="s">
        <v>87</v>
      </c>
      <c r="D79" s="91" t="s">
        <v>85</v>
      </c>
      <c r="E79" s="91" t="s">
        <v>87</v>
      </c>
      <c r="F79" s="91" t="s">
        <v>85</v>
      </c>
      <c r="G79" s="91" t="s">
        <v>87</v>
      </c>
      <c r="H79" s="91" t="s">
        <v>85</v>
      </c>
      <c r="I79" s="91" t="s">
        <v>87</v>
      </c>
    </row>
    <row r="80" spans="1:9" ht="30.75" customHeight="1">
      <c r="A80" s="358"/>
      <c r="B80" s="46">
        <v>0.1</v>
      </c>
      <c r="C80" s="270">
        <v>8.5000000000000006E-2</v>
      </c>
      <c r="D80" s="46">
        <v>0.15</v>
      </c>
      <c r="E80" s="46">
        <v>0.15</v>
      </c>
      <c r="F80" s="46"/>
      <c r="G80" s="47"/>
      <c r="H80" s="52"/>
      <c r="I80" s="47"/>
    </row>
    <row r="81" spans="1:9" ht="175.15" customHeight="1">
      <c r="A81" s="44" t="s">
        <v>239</v>
      </c>
      <c r="B81" s="523" t="s">
        <v>310</v>
      </c>
      <c r="C81" s="524"/>
      <c r="D81" s="525" t="s">
        <v>311</v>
      </c>
      <c r="E81" s="526"/>
      <c r="F81" s="404"/>
      <c r="G81" s="527"/>
      <c r="H81" s="397"/>
      <c r="I81" s="398"/>
    </row>
    <row r="82" spans="1:9" ht="90.6" customHeight="1">
      <c r="A82" s="44" t="s">
        <v>241</v>
      </c>
      <c r="B82" s="374" t="s">
        <v>312</v>
      </c>
      <c r="C82" s="528"/>
      <c r="D82" s="374" t="s">
        <v>313</v>
      </c>
      <c r="E82" s="528"/>
      <c r="F82" s="397"/>
      <c r="G82" s="398"/>
      <c r="H82" s="397"/>
      <c r="I82" s="398"/>
    </row>
    <row r="83" spans="1:9" ht="30" customHeight="1">
      <c r="A83" s="357" t="s">
        <v>176</v>
      </c>
      <c r="B83" s="91" t="s">
        <v>85</v>
      </c>
      <c r="C83" s="91" t="s">
        <v>87</v>
      </c>
      <c r="D83" s="91" t="s">
        <v>85</v>
      </c>
      <c r="E83" s="91" t="s">
        <v>87</v>
      </c>
      <c r="F83" s="91" t="s">
        <v>85</v>
      </c>
      <c r="G83" s="91" t="s">
        <v>87</v>
      </c>
      <c r="H83" s="91" t="s">
        <v>85</v>
      </c>
      <c r="I83" s="91" t="s">
        <v>87</v>
      </c>
    </row>
    <row r="84" spans="1:9" ht="30" customHeight="1">
      <c r="A84" s="358"/>
      <c r="B84" s="46">
        <v>0.13</v>
      </c>
      <c r="C84" s="46">
        <v>0.13</v>
      </c>
      <c r="D84" s="46">
        <v>0.1</v>
      </c>
      <c r="E84" s="46">
        <v>0.1</v>
      </c>
      <c r="F84" s="46"/>
      <c r="G84" s="47"/>
      <c r="H84" s="52"/>
      <c r="I84" s="47"/>
    </row>
    <row r="85" spans="1:9" ht="258.60000000000002" customHeight="1">
      <c r="A85" s="44" t="s">
        <v>239</v>
      </c>
      <c r="B85" s="520" t="s">
        <v>314</v>
      </c>
      <c r="C85" s="521"/>
      <c r="D85" s="520" t="s">
        <v>315</v>
      </c>
      <c r="E85" s="522"/>
      <c r="F85" s="363"/>
      <c r="G85" s="364"/>
      <c r="H85" s="394"/>
      <c r="I85" s="394"/>
    </row>
    <row r="86" spans="1:9" ht="79.5" customHeight="1">
      <c r="A86" s="44" t="s">
        <v>241</v>
      </c>
      <c r="B86" s="374" t="s">
        <v>316</v>
      </c>
      <c r="C86" s="375"/>
      <c r="D86" s="374" t="s">
        <v>317</v>
      </c>
      <c r="E86" s="375"/>
      <c r="F86" s="363"/>
      <c r="G86" s="364"/>
      <c r="H86" s="363"/>
      <c r="I86" s="364"/>
    </row>
    <row r="87" spans="1:9" ht="16.5">
      <c r="A87" s="357" t="s">
        <v>177</v>
      </c>
      <c r="B87" s="91" t="s">
        <v>85</v>
      </c>
      <c r="C87" s="91" t="s">
        <v>87</v>
      </c>
      <c r="D87" s="91" t="s">
        <v>85</v>
      </c>
      <c r="E87" s="91" t="s">
        <v>87</v>
      </c>
      <c r="F87" s="91" t="s">
        <v>85</v>
      </c>
      <c r="G87" s="91" t="s">
        <v>87</v>
      </c>
      <c r="H87" s="91" t="s">
        <v>85</v>
      </c>
      <c r="I87" s="91" t="s">
        <v>87</v>
      </c>
    </row>
    <row r="88" spans="1:9" ht="16.5">
      <c r="A88" s="358"/>
      <c r="B88" s="46">
        <v>7.0000000000000007E-2</v>
      </c>
      <c r="C88" s="290">
        <v>0.112</v>
      </c>
      <c r="D88" s="46">
        <v>0.05</v>
      </c>
      <c r="E88" s="46">
        <v>0.05</v>
      </c>
      <c r="F88" s="46"/>
      <c r="G88" s="47"/>
      <c r="H88" s="52"/>
      <c r="I88" s="47"/>
    </row>
    <row r="89" spans="1:9" ht="409.6" customHeight="1">
      <c r="A89" s="44" t="s">
        <v>239</v>
      </c>
      <c r="B89" s="515" t="s">
        <v>318</v>
      </c>
      <c r="C89" s="519"/>
      <c r="D89" s="500" t="s">
        <v>319</v>
      </c>
      <c r="E89" s="516"/>
      <c r="F89" s="517"/>
      <c r="G89" s="518"/>
      <c r="H89" s="370"/>
      <c r="I89" s="370"/>
    </row>
    <row r="90" spans="1:9" ht="76.5" customHeight="1">
      <c r="A90" s="44" t="s">
        <v>241</v>
      </c>
      <c r="B90" s="374" t="s">
        <v>320</v>
      </c>
      <c r="C90" s="375"/>
      <c r="D90" s="374" t="s">
        <v>321</v>
      </c>
      <c r="E90" s="375"/>
      <c r="F90" s="363"/>
      <c r="G90" s="364"/>
      <c r="H90" s="363"/>
      <c r="I90" s="364"/>
    </row>
    <row r="91" spans="1:9" ht="16.5">
      <c r="A91" s="357" t="s">
        <v>178</v>
      </c>
      <c r="B91" s="91" t="s">
        <v>85</v>
      </c>
      <c r="C91" s="91" t="s">
        <v>87</v>
      </c>
      <c r="D91" s="91" t="s">
        <v>85</v>
      </c>
      <c r="E91" s="91" t="s">
        <v>87</v>
      </c>
      <c r="F91" s="91" t="s">
        <v>85</v>
      </c>
      <c r="G91" s="91" t="s">
        <v>87</v>
      </c>
      <c r="H91" s="91" t="s">
        <v>85</v>
      </c>
      <c r="I91" s="91" t="s">
        <v>87</v>
      </c>
    </row>
    <row r="92" spans="1:9" ht="16.5">
      <c r="A92" s="358"/>
      <c r="B92" s="46">
        <v>0.1</v>
      </c>
      <c r="C92" s="48">
        <v>0.13400000000000001</v>
      </c>
      <c r="D92" s="46">
        <v>0.15</v>
      </c>
      <c r="E92" s="46">
        <v>0.15</v>
      </c>
      <c r="F92" s="46"/>
      <c r="G92" s="47"/>
      <c r="H92" s="52"/>
      <c r="I92" s="47"/>
    </row>
    <row r="93" spans="1:9" ht="409.6" customHeight="1">
      <c r="A93" s="44" t="s">
        <v>239</v>
      </c>
      <c r="B93" s="513" t="s">
        <v>322</v>
      </c>
      <c r="C93" s="514"/>
      <c r="D93" s="515" t="s">
        <v>323</v>
      </c>
      <c r="E93" s="516"/>
      <c r="F93" s="517"/>
      <c r="G93" s="518"/>
      <c r="H93" s="370"/>
      <c r="I93" s="370"/>
    </row>
    <row r="94" spans="1:9" ht="66" customHeight="1">
      <c r="A94" s="44" t="s">
        <v>241</v>
      </c>
      <c r="B94" s="383" t="s">
        <v>324</v>
      </c>
      <c r="C94" s="384"/>
      <c r="D94" s="383" t="s">
        <v>325</v>
      </c>
      <c r="E94" s="384"/>
      <c r="F94" s="363"/>
      <c r="G94" s="364"/>
      <c r="H94" s="363"/>
      <c r="I94" s="364"/>
    </row>
    <row r="95" spans="1:9" ht="16.5">
      <c r="A95" s="357" t="s">
        <v>179</v>
      </c>
      <c r="B95" s="91" t="s">
        <v>85</v>
      </c>
      <c r="C95" s="91" t="s">
        <v>87</v>
      </c>
      <c r="D95" s="91" t="s">
        <v>85</v>
      </c>
      <c r="E95" s="91" t="s">
        <v>87</v>
      </c>
      <c r="F95" s="91" t="s">
        <v>85</v>
      </c>
      <c r="G95" s="91" t="s">
        <v>87</v>
      </c>
      <c r="H95" s="91" t="s">
        <v>85</v>
      </c>
      <c r="I95" s="91" t="s">
        <v>87</v>
      </c>
    </row>
    <row r="96" spans="1:9" ht="16.5">
      <c r="A96" s="358"/>
      <c r="B96" s="46">
        <v>0.13</v>
      </c>
      <c r="C96" s="48">
        <v>0.25</v>
      </c>
      <c r="D96" s="46">
        <v>0.1</v>
      </c>
      <c r="E96" s="46">
        <v>0.1</v>
      </c>
      <c r="F96" s="46"/>
      <c r="G96" s="47"/>
      <c r="H96" s="52"/>
      <c r="I96" s="47"/>
    </row>
    <row r="97" spans="1:9" ht="409.5" customHeight="1">
      <c r="A97" s="44" t="s">
        <v>239</v>
      </c>
      <c r="B97" s="511" t="s">
        <v>326</v>
      </c>
      <c r="C97" s="512"/>
      <c r="D97" s="499" t="s">
        <v>327</v>
      </c>
      <c r="E97" s="509"/>
      <c r="F97" s="370"/>
      <c r="G97" s="370"/>
      <c r="H97" s="370"/>
      <c r="I97" s="370"/>
    </row>
    <row r="98" spans="1:9" ht="81" customHeight="1">
      <c r="A98" s="44" t="s">
        <v>241</v>
      </c>
      <c r="B98" s="504" t="s">
        <v>328</v>
      </c>
      <c r="C98" s="506"/>
      <c r="D98" s="504" t="s">
        <v>329</v>
      </c>
      <c r="E98" s="506"/>
      <c r="F98" s="363"/>
      <c r="G98" s="364"/>
      <c r="H98" s="363"/>
      <c r="I98" s="364"/>
    </row>
    <row r="99" spans="1:9" ht="16.5">
      <c r="A99" s="357" t="s">
        <v>181</v>
      </c>
      <c r="B99" s="91" t="s">
        <v>85</v>
      </c>
      <c r="C99" s="91" t="s">
        <v>87</v>
      </c>
      <c r="D99" s="91" t="s">
        <v>85</v>
      </c>
      <c r="E99" s="91" t="s">
        <v>87</v>
      </c>
      <c r="F99" s="91" t="s">
        <v>85</v>
      </c>
      <c r="G99" s="91" t="s">
        <v>87</v>
      </c>
      <c r="H99" s="91" t="s">
        <v>85</v>
      </c>
      <c r="I99" s="91" t="s">
        <v>87</v>
      </c>
    </row>
    <row r="100" spans="1:9" ht="16.5">
      <c r="A100" s="358"/>
      <c r="B100" s="46">
        <v>0.13</v>
      </c>
      <c r="C100" s="48">
        <v>0.13</v>
      </c>
      <c r="D100" s="46">
        <v>0.1</v>
      </c>
      <c r="E100" s="46">
        <v>0.1</v>
      </c>
      <c r="F100" s="46"/>
      <c r="G100" s="47"/>
      <c r="H100" s="52"/>
      <c r="I100" s="47"/>
    </row>
    <row r="101" spans="1:9" ht="409.5" customHeight="1">
      <c r="A101" s="44" t="s">
        <v>239</v>
      </c>
      <c r="B101" s="507" t="s">
        <v>330</v>
      </c>
      <c r="C101" s="508"/>
      <c r="D101" s="499" t="s">
        <v>331</v>
      </c>
      <c r="E101" s="509"/>
      <c r="F101" s="370"/>
      <c r="G101" s="370"/>
      <c r="H101" s="370"/>
      <c r="I101" s="370"/>
    </row>
    <row r="102" spans="1:9" ht="87.6" customHeight="1">
      <c r="A102" s="44" t="s">
        <v>241</v>
      </c>
      <c r="B102" s="510" t="s">
        <v>332</v>
      </c>
      <c r="C102" s="506"/>
      <c r="D102" s="371" t="s">
        <v>333</v>
      </c>
      <c r="E102" s="364"/>
      <c r="F102" s="363"/>
      <c r="G102" s="364"/>
      <c r="H102" s="363"/>
      <c r="I102" s="364"/>
    </row>
    <row r="103" spans="1:9" ht="16.5">
      <c r="A103" s="357" t="s">
        <v>182</v>
      </c>
      <c r="B103" s="91" t="s">
        <v>85</v>
      </c>
      <c r="C103" s="91" t="s">
        <v>87</v>
      </c>
      <c r="D103" s="91" t="s">
        <v>85</v>
      </c>
      <c r="E103" s="91" t="s">
        <v>87</v>
      </c>
      <c r="F103" s="91" t="s">
        <v>85</v>
      </c>
      <c r="G103" s="91" t="s">
        <v>87</v>
      </c>
      <c r="H103" s="91" t="s">
        <v>85</v>
      </c>
      <c r="I103" s="91" t="s">
        <v>87</v>
      </c>
    </row>
    <row r="104" spans="1:9" ht="16.5">
      <c r="A104" s="358"/>
      <c r="B104" s="46">
        <v>0.1</v>
      </c>
      <c r="C104" s="48">
        <v>0.1</v>
      </c>
      <c r="D104" s="46">
        <v>0.05</v>
      </c>
      <c r="E104" s="46">
        <v>0.05</v>
      </c>
      <c r="F104" s="46"/>
      <c r="G104" s="47"/>
      <c r="H104" s="52"/>
      <c r="I104" s="47"/>
    </row>
    <row r="105" spans="1:9" ht="409.6" customHeight="1">
      <c r="A105" s="44" t="s">
        <v>239</v>
      </c>
      <c r="B105" s="501" t="s">
        <v>334</v>
      </c>
      <c r="C105" s="502"/>
      <c r="D105" s="501" t="s">
        <v>335</v>
      </c>
      <c r="E105" s="503"/>
      <c r="F105" s="370"/>
      <c r="G105" s="370"/>
      <c r="H105" s="370"/>
      <c r="I105" s="370"/>
    </row>
    <row r="106" spans="1:9" ht="67.5" customHeight="1">
      <c r="A106" s="44" t="s">
        <v>241</v>
      </c>
      <c r="B106" s="504" t="s">
        <v>336</v>
      </c>
      <c r="C106" s="505"/>
      <c r="D106" s="504" t="s">
        <v>337</v>
      </c>
      <c r="E106" s="506"/>
      <c r="F106" s="363"/>
      <c r="G106" s="364"/>
      <c r="H106" s="363"/>
      <c r="I106" s="364"/>
    </row>
    <row r="107" spans="1:9" ht="16.5">
      <c r="A107" s="357" t="s">
        <v>183</v>
      </c>
      <c r="B107" s="91" t="s">
        <v>85</v>
      </c>
      <c r="C107" s="91" t="s">
        <v>87</v>
      </c>
      <c r="D107" s="91" t="s">
        <v>85</v>
      </c>
      <c r="E107" s="91" t="s">
        <v>87</v>
      </c>
      <c r="F107" s="91" t="s">
        <v>85</v>
      </c>
      <c r="G107" s="91" t="s">
        <v>87</v>
      </c>
      <c r="H107" s="91" t="s">
        <v>85</v>
      </c>
      <c r="I107" s="91" t="s">
        <v>87</v>
      </c>
    </row>
    <row r="108" spans="1:9" ht="16.5">
      <c r="A108" s="358"/>
      <c r="B108" s="46">
        <v>0.13</v>
      </c>
      <c r="C108" s="48">
        <v>0.26</v>
      </c>
      <c r="D108" s="46">
        <v>0.15</v>
      </c>
      <c r="E108" s="46">
        <v>0.15</v>
      </c>
      <c r="F108" s="46"/>
      <c r="G108" s="47"/>
      <c r="H108" s="52"/>
      <c r="I108" s="47"/>
    </row>
    <row r="109" spans="1:9" ht="409.6" customHeight="1">
      <c r="A109" s="497" t="s">
        <v>239</v>
      </c>
      <c r="B109" s="499" t="s">
        <v>338</v>
      </c>
      <c r="C109" s="499"/>
      <c r="D109" s="500" t="s">
        <v>339</v>
      </c>
      <c r="E109" s="500"/>
      <c r="F109" s="370"/>
      <c r="G109" s="370"/>
      <c r="H109" s="370"/>
      <c r="I109" s="370"/>
    </row>
    <row r="110" spans="1:9" ht="409.6" customHeight="1">
      <c r="A110" s="498"/>
      <c r="B110" s="499"/>
      <c r="C110" s="499"/>
      <c r="D110" s="500"/>
      <c r="E110" s="500"/>
      <c r="F110" s="370"/>
      <c r="G110" s="370"/>
      <c r="H110" s="370"/>
      <c r="I110" s="370"/>
    </row>
    <row r="111" spans="1:9" ht="88.35" customHeight="1">
      <c r="A111" s="44" t="s">
        <v>241</v>
      </c>
      <c r="B111" s="371" t="s">
        <v>340</v>
      </c>
      <c r="C111" s="364"/>
      <c r="D111" s="371" t="s">
        <v>341</v>
      </c>
      <c r="E111" s="364"/>
      <c r="F111" s="363"/>
      <c r="G111" s="364"/>
      <c r="H111" s="363"/>
      <c r="I111" s="364"/>
    </row>
    <row r="112" spans="1:9" ht="16.5">
      <c r="A112" s="357" t="s">
        <v>184</v>
      </c>
      <c r="B112" s="91" t="s">
        <v>85</v>
      </c>
      <c r="C112" s="91" t="s">
        <v>87</v>
      </c>
      <c r="D112" s="91" t="s">
        <v>85</v>
      </c>
      <c r="E112" s="91" t="s">
        <v>87</v>
      </c>
      <c r="F112" s="91" t="s">
        <v>85</v>
      </c>
      <c r="G112" s="91" t="s">
        <v>87</v>
      </c>
      <c r="H112" s="91" t="s">
        <v>85</v>
      </c>
      <c r="I112" s="91" t="s">
        <v>87</v>
      </c>
    </row>
    <row r="113" spans="1:9" ht="16.5">
      <c r="A113" s="358"/>
      <c r="B113" s="46">
        <v>0.08</v>
      </c>
      <c r="C113" s="334">
        <v>0.13</v>
      </c>
      <c r="D113" s="46">
        <v>0.05</v>
      </c>
      <c r="E113" s="334">
        <v>0.05</v>
      </c>
      <c r="F113" s="46"/>
      <c r="G113" s="172"/>
      <c r="H113" s="171"/>
      <c r="I113" s="172"/>
    </row>
    <row r="114" spans="1:9" ht="409.15" customHeight="1">
      <c r="A114" s="44" t="s">
        <v>239</v>
      </c>
      <c r="B114" s="494" t="s">
        <v>342</v>
      </c>
      <c r="C114" s="495"/>
      <c r="D114" s="496" t="s">
        <v>343</v>
      </c>
      <c r="E114" s="496"/>
      <c r="F114" s="362"/>
      <c r="G114" s="362"/>
      <c r="H114" s="362"/>
      <c r="I114" s="362"/>
    </row>
    <row r="115" spans="1:9" ht="75.599999999999994" customHeight="1">
      <c r="A115" s="44" t="s">
        <v>241</v>
      </c>
      <c r="B115" s="365" t="s">
        <v>262</v>
      </c>
      <c r="C115" s="366"/>
      <c r="D115" s="365" t="s">
        <v>262</v>
      </c>
      <c r="E115" s="366"/>
      <c r="F115" s="363"/>
      <c r="G115" s="364"/>
      <c r="H115" s="363"/>
      <c r="I115" s="364"/>
    </row>
    <row r="116" spans="1:9" ht="16.5">
      <c r="A116" s="45" t="s">
        <v>263</v>
      </c>
      <c r="B116" s="49">
        <f>(B68+B72+B76+B80+B84+B88+B92+B96+B100+B104+B108+B113)</f>
        <v>1</v>
      </c>
      <c r="C116" s="49">
        <f t="shared" ref="C116:I116" si="1">(C68+C72+C76+C80+C84+C88+C92+C96+C100+C104+C108+C113)</f>
        <v>1.3609999999999998</v>
      </c>
      <c r="D116" s="49">
        <f t="shared" si="1"/>
        <v>1</v>
      </c>
      <c r="E116" s="49">
        <f t="shared" si="1"/>
        <v>1</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2">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11:C111"/>
    <mergeCell ref="D111:E111"/>
    <mergeCell ref="F111:G111"/>
    <mergeCell ref="H111:I111"/>
    <mergeCell ref="A109:A110"/>
    <mergeCell ref="B109:C110"/>
    <mergeCell ref="D109:E110"/>
    <mergeCell ref="F109:G110"/>
    <mergeCell ref="H109:I110"/>
    <mergeCell ref="A112:A113"/>
    <mergeCell ref="B114:C114"/>
    <mergeCell ref="D114:E114"/>
    <mergeCell ref="F114:G114"/>
    <mergeCell ref="H114:I114"/>
    <mergeCell ref="B115:C115"/>
    <mergeCell ref="D115:E115"/>
    <mergeCell ref="F115:G115"/>
    <mergeCell ref="H115:I115"/>
  </mergeCells>
  <hyperlinks>
    <hyperlink ref="B115" r:id="rId1" xr:uid="{459E2B82-3854-4BE6-A43C-B33D1B94BE7B}"/>
    <hyperlink ref="D115" r:id="rId2" xr:uid="{3696BFC3-E2ED-481A-BEC4-A8D025AC35AB}"/>
  </hyperlinks>
  <pageMargins left="0.23622047244094491" right="0.23622047244094491" top="0.55118110236220474" bottom="0.39370078740157483" header="0.11811023622047245" footer="0.11811023622047245"/>
  <pageSetup scale="23"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111" zoomScale="80" zoomScaleNormal="80" workbookViewId="0">
      <selection activeCell="D122" sqref="D122"/>
    </sheetView>
  </sheetViews>
  <sheetFormatPr defaultColWidth="10.5703125" defaultRowHeight="14.25"/>
  <cols>
    <col min="1" max="1" width="49.5703125" style="1" customWidth="1"/>
    <col min="2" max="4" width="35.5703125" style="1" customWidth="1"/>
    <col min="5" max="5" width="39.42578125" style="1" customWidth="1"/>
    <col min="6" max="6" width="43" style="1" customWidth="1"/>
    <col min="7" max="7" width="41.42578125" style="1" customWidth="1"/>
    <col min="8" max="8" width="35.5703125" style="1" customWidth="1"/>
    <col min="9" max="9" width="51.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c r="A1" s="479"/>
      <c r="B1" s="482" t="s">
        <v>160</v>
      </c>
      <c r="C1" s="483"/>
      <c r="D1" s="483"/>
      <c r="E1" s="483"/>
      <c r="F1" s="483"/>
      <c r="G1" s="483"/>
      <c r="H1" s="483"/>
      <c r="I1" s="483"/>
      <c r="J1" s="483"/>
      <c r="K1" s="483"/>
      <c r="L1" s="484"/>
      <c r="M1" s="485" t="s">
        <v>161</v>
      </c>
      <c r="N1" s="486"/>
      <c r="O1" s="487"/>
    </row>
    <row r="2" spans="1:15" s="80" customFormat="1" ht="18" customHeight="1" thickBot="1">
      <c r="A2" s="480"/>
      <c r="B2" s="488" t="s">
        <v>162</v>
      </c>
      <c r="C2" s="489"/>
      <c r="D2" s="489"/>
      <c r="E2" s="489"/>
      <c r="F2" s="489"/>
      <c r="G2" s="489"/>
      <c r="H2" s="489"/>
      <c r="I2" s="489"/>
      <c r="J2" s="489"/>
      <c r="K2" s="489"/>
      <c r="L2" s="490"/>
      <c r="M2" s="485" t="s">
        <v>163</v>
      </c>
      <c r="N2" s="486"/>
      <c r="O2" s="487"/>
    </row>
    <row r="3" spans="1:15" s="80" customFormat="1" ht="20.100000000000001" customHeight="1" thickBot="1">
      <c r="A3" s="480"/>
      <c r="B3" s="488" t="s">
        <v>0</v>
      </c>
      <c r="C3" s="489"/>
      <c r="D3" s="489"/>
      <c r="E3" s="489"/>
      <c r="F3" s="489"/>
      <c r="G3" s="489"/>
      <c r="H3" s="489"/>
      <c r="I3" s="489"/>
      <c r="J3" s="489"/>
      <c r="K3" s="489"/>
      <c r="L3" s="490"/>
      <c r="M3" s="485" t="s">
        <v>164</v>
      </c>
      <c r="N3" s="486"/>
      <c r="O3" s="487"/>
    </row>
    <row r="4" spans="1:15" s="80" customFormat="1" ht="21.75" customHeight="1" thickBot="1">
      <c r="A4" s="481"/>
      <c r="B4" s="491" t="s">
        <v>165</v>
      </c>
      <c r="C4" s="492"/>
      <c r="D4" s="492"/>
      <c r="E4" s="492"/>
      <c r="F4" s="492"/>
      <c r="G4" s="492"/>
      <c r="H4" s="492"/>
      <c r="I4" s="492"/>
      <c r="J4" s="492"/>
      <c r="K4" s="492"/>
      <c r="L4" s="493"/>
      <c r="M4" s="485" t="s">
        <v>166</v>
      </c>
      <c r="N4" s="486"/>
      <c r="O4" s="487"/>
    </row>
    <row r="5" spans="1:15" s="80" customFormat="1" ht="16.350000000000001" customHeight="1" thickBot="1">
      <c r="A5" s="81"/>
      <c r="B5" s="82"/>
      <c r="C5" s="82"/>
      <c r="D5" s="82"/>
      <c r="E5" s="82"/>
      <c r="F5" s="82"/>
      <c r="G5" s="82"/>
      <c r="H5" s="82"/>
      <c r="I5" s="82"/>
      <c r="J5" s="82"/>
      <c r="K5" s="82"/>
      <c r="L5" s="82"/>
      <c r="M5" s="83"/>
      <c r="N5" s="83"/>
      <c r="O5" s="83"/>
    </row>
    <row r="6" spans="1:15" ht="40.35" customHeight="1" thickBot="1">
      <c r="A6" s="53" t="s">
        <v>167</v>
      </c>
      <c r="B6" s="553" t="s">
        <v>168</v>
      </c>
      <c r="C6" s="554"/>
      <c r="D6" s="554"/>
      <c r="E6" s="554"/>
      <c r="F6" s="554"/>
      <c r="G6" s="554"/>
      <c r="H6" s="554"/>
      <c r="I6" s="554"/>
      <c r="J6" s="554"/>
      <c r="K6" s="555"/>
      <c r="L6" s="159" t="s">
        <v>169</v>
      </c>
      <c r="M6" s="474">
        <v>2024110010318</v>
      </c>
      <c r="N6" s="475"/>
      <c r="O6" s="476"/>
    </row>
    <row r="7" spans="1:15" s="80" customFormat="1" ht="18" customHeight="1" thickBot="1">
      <c r="A7" s="81"/>
      <c r="B7" s="82"/>
      <c r="C7" s="82"/>
      <c r="D7" s="82"/>
      <c r="E7" s="82"/>
      <c r="F7" s="82"/>
      <c r="G7" s="82"/>
      <c r="H7" s="82"/>
      <c r="I7" s="82"/>
      <c r="J7" s="82"/>
      <c r="K7" s="82"/>
      <c r="L7" s="82"/>
      <c r="M7" s="83"/>
      <c r="N7" s="83"/>
      <c r="O7" s="83"/>
    </row>
    <row r="8" spans="1:15" s="80" customFormat="1" ht="21.75" customHeight="1" thickBot="1">
      <c r="A8" s="468" t="s">
        <v>6</v>
      </c>
      <c r="B8" s="159" t="s">
        <v>170</v>
      </c>
      <c r="C8" s="125" t="s">
        <v>171</v>
      </c>
      <c r="D8" s="159" t="s">
        <v>172</v>
      </c>
      <c r="E8" s="125" t="s">
        <v>171</v>
      </c>
      <c r="F8" s="159" t="s">
        <v>173</v>
      </c>
      <c r="G8" s="125" t="s">
        <v>171</v>
      </c>
      <c r="H8" s="159" t="s">
        <v>174</v>
      </c>
      <c r="I8" s="127" t="s">
        <v>171</v>
      </c>
      <c r="J8" s="443" t="s">
        <v>8</v>
      </c>
      <c r="K8" s="477"/>
      <c r="L8" s="158" t="s">
        <v>175</v>
      </c>
      <c r="M8" s="478"/>
      <c r="N8" s="478"/>
      <c r="O8" s="478"/>
    </row>
    <row r="9" spans="1:15" s="80" customFormat="1" ht="21.75" customHeight="1">
      <c r="A9" s="468"/>
      <c r="B9" s="160" t="s">
        <v>176</v>
      </c>
      <c r="C9" s="128" t="s">
        <v>171</v>
      </c>
      <c r="D9" s="159" t="s">
        <v>177</v>
      </c>
      <c r="E9" s="128" t="s">
        <v>171</v>
      </c>
      <c r="F9" s="159" t="s">
        <v>178</v>
      </c>
      <c r="G9" s="128" t="s">
        <v>171</v>
      </c>
      <c r="H9" s="159" t="s">
        <v>179</v>
      </c>
      <c r="I9" s="127" t="s">
        <v>171</v>
      </c>
      <c r="J9" s="443"/>
      <c r="K9" s="477"/>
      <c r="L9" s="158" t="s">
        <v>180</v>
      </c>
      <c r="M9" s="478"/>
      <c r="N9" s="478"/>
      <c r="O9" s="478"/>
    </row>
    <row r="10" spans="1:15" s="80" customFormat="1" ht="21.75" customHeight="1">
      <c r="A10" s="468"/>
      <c r="B10" s="159" t="s">
        <v>181</v>
      </c>
      <c r="C10" s="125" t="s">
        <v>171</v>
      </c>
      <c r="D10" s="159" t="s">
        <v>182</v>
      </c>
      <c r="E10" s="128" t="s">
        <v>171</v>
      </c>
      <c r="F10" s="159" t="s">
        <v>183</v>
      </c>
      <c r="G10" s="128" t="s">
        <v>171</v>
      </c>
      <c r="H10" s="159" t="s">
        <v>184</v>
      </c>
      <c r="I10" s="127" t="s">
        <v>171</v>
      </c>
      <c r="J10" s="443"/>
      <c r="K10" s="477"/>
      <c r="L10" s="158" t="s">
        <v>185</v>
      </c>
      <c r="M10" s="478" t="s">
        <v>171</v>
      </c>
      <c r="N10" s="478"/>
      <c r="O10" s="478"/>
    </row>
    <row r="11" spans="1:15" ht="15" customHeight="1" thickBot="1">
      <c r="A11" s="6"/>
      <c r="B11" s="7"/>
      <c r="C11" s="7"/>
      <c r="D11" s="9"/>
      <c r="E11" s="8"/>
      <c r="F11" s="8"/>
      <c r="G11" s="219"/>
      <c r="H11" s="219"/>
      <c r="I11" s="10"/>
      <c r="J11" s="10"/>
      <c r="K11" s="7"/>
      <c r="L11" s="7"/>
      <c r="M11" s="7"/>
      <c r="N11" s="7"/>
      <c r="O11" s="7"/>
    </row>
    <row r="12" spans="1:15" ht="15" customHeight="1">
      <c r="A12" s="455" t="s">
        <v>186</v>
      </c>
      <c r="B12" s="458" t="s">
        <v>344</v>
      </c>
      <c r="C12" s="459"/>
      <c r="D12" s="459"/>
      <c r="E12" s="459"/>
      <c r="F12" s="459"/>
      <c r="G12" s="459"/>
      <c r="H12" s="459"/>
      <c r="I12" s="459"/>
      <c r="J12" s="459"/>
      <c r="K12" s="459"/>
      <c r="L12" s="459"/>
      <c r="M12" s="459"/>
      <c r="N12" s="459"/>
      <c r="O12" s="460"/>
    </row>
    <row r="13" spans="1:15" ht="15" customHeight="1">
      <c r="A13" s="456"/>
      <c r="B13" s="461"/>
      <c r="C13" s="462"/>
      <c r="D13" s="462"/>
      <c r="E13" s="462"/>
      <c r="F13" s="462"/>
      <c r="G13" s="462"/>
      <c r="H13" s="462"/>
      <c r="I13" s="462"/>
      <c r="J13" s="462"/>
      <c r="K13" s="462"/>
      <c r="L13" s="462"/>
      <c r="M13" s="462"/>
      <c r="N13" s="462"/>
      <c r="O13" s="463"/>
    </row>
    <row r="14" spans="1:15" ht="15" customHeight="1" thickBot="1">
      <c r="A14" s="457"/>
      <c r="B14" s="464"/>
      <c r="C14" s="465"/>
      <c r="D14" s="465"/>
      <c r="E14" s="465"/>
      <c r="F14" s="465"/>
      <c r="G14" s="465"/>
      <c r="H14" s="465"/>
      <c r="I14" s="465"/>
      <c r="J14" s="465"/>
      <c r="K14" s="465"/>
      <c r="L14" s="465"/>
      <c r="M14" s="465"/>
      <c r="N14" s="465"/>
      <c r="O14" s="466"/>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3" t="s">
        <v>13</v>
      </c>
      <c r="B16" s="467" t="s">
        <v>345</v>
      </c>
      <c r="C16" s="467"/>
      <c r="D16" s="467"/>
      <c r="E16" s="467"/>
      <c r="F16" s="467"/>
      <c r="G16" s="468" t="s">
        <v>15</v>
      </c>
      <c r="H16" s="468"/>
      <c r="I16" s="467" t="s">
        <v>346</v>
      </c>
      <c r="J16" s="467"/>
      <c r="K16" s="467"/>
      <c r="L16" s="467"/>
      <c r="M16" s="467"/>
      <c r="N16" s="467"/>
      <c r="O16" s="467"/>
    </row>
    <row r="17" spans="1:17" ht="9" customHeight="1">
      <c r="A17" s="14"/>
      <c r="B17" s="16"/>
      <c r="C17" s="15"/>
      <c r="D17" s="15"/>
      <c r="E17" s="15"/>
      <c r="F17" s="15"/>
      <c r="G17" s="16"/>
      <c r="H17" s="16"/>
      <c r="I17" s="16"/>
      <c r="J17" s="16"/>
      <c r="K17" s="16"/>
      <c r="L17" s="17"/>
      <c r="M17" s="17"/>
      <c r="N17" s="17"/>
      <c r="O17" s="17"/>
    </row>
    <row r="18" spans="1:17" ht="56.25" customHeight="1">
      <c r="A18" s="53" t="s">
        <v>17</v>
      </c>
      <c r="B18" s="469" t="s">
        <v>347</v>
      </c>
      <c r="C18" s="469"/>
      <c r="D18" s="469"/>
      <c r="E18" s="469"/>
      <c r="F18" s="53" t="s">
        <v>19</v>
      </c>
      <c r="G18" s="546" t="s">
        <v>191</v>
      </c>
      <c r="H18" s="546"/>
      <c r="I18" s="546"/>
      <c r="J18" s="53" t="s">
        <v>21</v>
      </c>
      <c r="K18" s="467" t="s">
        <v>192</v>
      </c>
      <c r="L18" s="467"/>
      <c r="M18" s="467"/>
      <c r="N18" s="467"/>
      <c r="O18" s="467"/>
    </row>
    <row r="19" spans="1:17" ht="9" customHeight="1">
      <c r="A19" s="5"/>
      <c r="B19" s="2"/>
      <c r="C19" s="440"/>
      <c r="D19" s="440"/>
      <c r="E19" s="440"/>
      <c r="F19" s="440"/>
      <c r="G19" s="440"/>
      <c r="H19" s="440"/>
      <c r="I19" s="440"/>
      <c r="J19" s="440"/>
      <c r="K19" s="440"/>
      <c r="L19" s="440"/>
      <c r="M19" s="440"/>
      <c r="N19" s="440"/>
      <c r="O19" s="440"/>
    </row>
    <row r="20" spans="1:17" ht="16.5" customHeight="1" thickBot="1">
      <c r="A20" s="77"/>
      <c r="B20" s="78"/>
      <c r="C20" s="78"/>
      <c r="D20" s="78"/>
      <c r="E20" s="78"/>
      <c r="F20" s="78"/>
      <c r="G20" s="78"/>
      <c r="H20" s="78"/>
      <c r="I20" s="78"/>
      <c r="J20" s="78"/>
      <c r="K20" s="78"/>
      <c r="L20" s="78"/>
      <c r="M20" s="78"/>
      <c r="N20" s="78"/>
      <c r="O20" s="78"/>
    </row>
    <row r="21" spans="1:17" ht="32.1" customHeight="1" thickBot="1">
      <c r="A21" s="441" t="s">
        <v>23</v>
      </c>
      <c r="B21" s="442"/>
      <c r="C21" s="442"/>
      <c r="D21" s="442"/>
      <c r="E21" s="442"/>
      <c r="F21" s="442"/>
      <c r="G21" s="442"/>
      <c r="H21" s="442"/>
      <c r="I21" s="442"/>
      <c r="J21" s="442"/>
      <c r="K21" s="442"/>
      <c r="L21" s="442"/>
      <c r="M21" s="442"/>
      <c r="N21" s="442"/>
      <c r="O21" s="443"/>
    </row>
    <row r="22" spans="1:17" ht="32.1" customHeight="1" thickBot="1">
      <c r="A22" s="441" t="s">
        <v>193</v>
      </c>
      <c r="B22" s="442"/>
      <c r="C22" s="442"/>
      <c r="D22" s="442"/>
      <c r="E22" s="442"/>
      <c r="F22" s="442"/>
      <c r="G22" s="442"/>
      <c r="H22" s="442"/>
      <c r="I22" s="442"/>
      <c r="J22" s="442"/>
      <c r="K22" s="442"/>
      <c r="L22" s="442"/>
      <c r="M22" s="442"/>
      <c r="N22" s="442"/>
      <c r="O22" s="443"/>
    </row>
    <row r="23" spans="1:17"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105570000</v>
      </c>
      <c r="C24" s="22">
        <v>133652000</v>
      </c>
      <c r="D24" s="22">
        <v>63000000</v>
      </c>
      <c r="E24" s="22">
        <v>20196000</v>
      </c>
      <c r="F24" s="213">
        <v>0</v>
      </c>
      <c r="G24" s="213">
        <v>0</v>
      </c>
      <c r="H24" s="213">
        <v>0</v>
      </c>
      <c r="I24" s="213"/>
      <c r="J24" s="213">
        <v>-1482751</v>
      </c>
      <c r="K24" s="213"/>
      <c r="L24" s="213">
        <v>-7521649</v>
      </c>
      <c r="M24" s="333">
        <v>0</v>
      </c>
      <c r="N24" s="223">
        <f>SUM(B24:M24)</f>
        <v>313413600</v>
      </c>
      <c r="O24" s="214">
        <v>1</v>
      </c>
    </row>
    <row r="25" spans="1:17" ht="32.1" customHeight="1">
      <c r="A25" s="21" t="s">
        <v>26</v>
      </c>
      <c r="B25" s="22">
        <v>105570000</v>
      </c>
      <c r="C25" s="22">
        <v>196652000</v>
      </c>
      <c r="D25" s="22">
        <v>-3366000</v>
      </c>
      <c r="E25" s="22">
        <f>293911200-SUM(B25:D25)</f>
        <v>-4944800</v>
      </c>
      <c r="F25" s="213">
        <v>0</v>
      </c>
      <c r="G25" s="213">
        <v>0</v>
      </c>
      <c r="H25" s="213">
        <v>0</v>
      </c>
      <c r="I25" s="305">
        <v>17258400</v>
      </c>
      <c r="J25" s="305">
        <v>0</v>
      </c>
      <c r="K25" s="305">
        <v>-612000</v>
      </c>
      <c r="L25" s="305">
        <v>2856000</v>
      </c>
      <c r="M25" s="305">
        <v>0</v>
      </c>
      <c r="N25" s="223">
        <f t="shared" ref="N25:N29" si="0">SUM(B25:M25)</f>
        <v>313413600</v>
      </c>
      <c r="O25" s="215">
        <f>N25/N24</f>
        <v>1</v>
      </c>
      <c r="Q25" s="308"/>
    </row>
    <row r="26" spans="1:17" ht="32.1" customHeight="1">
      <c r="A26" s="21" t="s">
        <v>28</v>
      </c>
      <c r="B26" s="22">
        <v>0</v>
      </c>
      <c r="C26" s="22">
        <v>1224000</v>
      </c>
      <c r="D26" s="22">
        <v>15197600</v>
      </c>
      <c r="E26" s="22">
        <v>31500000</v>
      </c>
      <c r="F26" s="216">
        <v>29272000</v>
      </c>
      <c r="G26" s="216">
        <v>29272000</v>
      </c>
      <c r="H26" s="216">
        <v>24070000</v>
      </c>
      <c r="I26" s="216">
        <v>27447333</v>
      </c>
      <c r="J26" s="216">
        <v>30484667</v>
      </c>
      <c r="K26" s="216">
        <v>29272000</v>
      </c>
      <c r="L26" s="216">
        <v>29272000</v>
      </c>
      <c r="M26" s="216">
        <v>52344000</v>
      </c>
      <c r="N26" s="223">
        <f t="shared" si="0"/>
        <v>299355600</v>
      </c>
      <c r="O26" s="215">
        <f>N26/N24</f>
        <v>0.9551455329315639</v>
      </c>
    </row>
    <row r="27" spans="1:17" ht="32.1" customHeight="1">
      <c r="A27" s="21" t="s">
        <v>196</v>
      </c>
      <c r="B27" s="22"/>
      <c r="C27" s="22">
        <v>8413867</v>
      </c>
      <c r="D27" s="22"/>
      <c r="E27" s="22"/>
      <c r="F27" s="213"/>
      <c r="G27" s="213"/>
      <c r="H27" s="213"/>
      <c r="I27" s="213"/>
      <c r="J27" s="213"/>
      <c r="K27" s="213"/>
      <c r="L27" s="213"/>
      <c r="M27" s="213"/>
      <c r="N27" s="223">
        <f t="shared" si="0"/>
        <v>8413867</v>
      </c>
      <c r="O27" s="215">
        <v>1</v>
      </c>
    </row>
    <row r="28" spans="1:17" ht="32.1" customHeight="1">
      <c r="A28" s="21" t="s">
        <v>197</v>
      </c>
      <c r="B28" s="22">
        <v>0</v>
      </c>
      <c r="C28" s="22">
        <v>0</v>
      </c>
      <c r="D28" s="22"/>
      <c r="E28" s="22"/>
      <c r="F28" s="216"/>
      <c r="G28" s="216"/>
      <c r="H28" s="216"/>
      <c r="I28" s="216"/>
      <c r="J28" s="216"/>
      <c r="K28" s="216"/>
      <c r="L28" s="216"/>
      <c r="M28" s="216"/>
      <c r="N28" s="223">
        <f t="shared" si="0"/>
        <v>0</v>
      </c>
      <c r="O28" s="215">
        <f>N28/N27</f>
        <v>0</v>
      </c>
    </row>
    <row r="29" spans="1:17" ht="32.1" customHeight="1" thickBot="1">
      <c r="A29" s="23" t="s">
        <v>34</v>
      </c>
      <c r="B29" s="24">
        <v>0</v>
      </c>
      <c r="C29" s="24">
        <v>8413867</v>
      </c>
      <c r="D29" s="24"/>
      <c r="E29" s="24"/>
      <c r="F29" s="217"/>
      <c r="G29" s="217"/>
      <c r="H29" s="217"/>
      <c r="I29" s="217"/>
      <c r="J29" s="217"/>
      <c r="K29" s="217"/>
      <c r="L29" s="217"/>
      <c r="M29" s="217"/>
      <c r="N29" s="224">
        <f t="shared" si="0"/>
        <v>8413867</v>
      </c>
      <c r="O29" s="218">
        <f>N29/N27</f>
        <v>1</v>
      </c>
    </row>
    <row r="30" spans="1:17" s="25" customFormat="1" ht="16.5" customHeight="1"/>
    <row r="31" spans="1:17" s="25" customFormat="1" ht="17.25" customHeight="1"/>
    <row r="32" spans="1:17" ht="5.25" customHeight="1" thickBot="1"/>
    <row r="33" spans="1:13" ht="48" customHeight="1" thickBot="1">
      <c r="A33" s="444" t="s">
        <v>198</v>
      </c>
      <c r="B33" s="445"/>
      <c r="C33" s="445"/>
      <c r="D33" s="445"/>
      <c r="E33" s="445"/>
      <c r="F33" s="445"/>
      <c r="G33" s="445"/>
      <c r="H33" s="445"/>
      <c r="I33" s="446"/>
      <c r="J33" s="30"/>
    </row>
    <row r="34" spans="1:13" ht="50.25" customHeight="1" thickBot="1">
      <c r="A34" s="39" t="s">
        <v>199</v>
      </c>
      <c r="B34" s="543" t="str">
        <f>+B12</f>
        <v>Gestionar 1 portafolio de oportunidades a través de aliados públicos y privados para el empoderamiento y autonomía económica de las mujeres de Bogotá.</v>
      </c>
      <c r="C34" s="544"/>
      <c r="D34" s="544"/>
      <c r="E34" s="544"/>
      <c r="F34" s="544"/>
      <c r="G34" s="544"/>
      <c r="H34" s="544"/>
      <c r="I34" s="545"/>
      <c r="J34" s="28"/>
      <c r="M34" s="196"/>
    </row>
    <row r="35" spans="1:13" ht="18.75" customHeight="1" thickBot="1">
      <c r="A35" s="413" t="s">
        <v>39</v>
      </c>
      <c r="B35" s="86">
        <v>2024</v>
      </c>
      <c r="C35" s="86">
        <v>2025</v>
      </c>
      <c r="D35" s="86">
        <v>2026</v>
      </c>
      <c r="E35" s="86">
        <v>2027</v>
      </c>
      <c r="F35" s="86" t="s">
        <v>200</v>
      </c>
      <c r="G35" s="450" t="s">
        <v>41</v>
      </c>
      <c r="H35" s="451" t="s">
        <v>201</v>
      </c>
      <c r="I35" s="452"/>
      <c r="J35" s="28"/>
      <c r="M35" s="196"/>
    </row>
    <row r="36" spans="1:13" ht="50.25" customHeight="1" thickBot="1">
      <c r="A36" s="414"/>
      <c r="B36" s="182">
        <v>1</v>
      </c>
      <c r="C36" s="182">
        <v>1</v>
      </c>
      <c r="D36" s="182">
        <v>1</v>
      </c>
      <c r="E36" s="182">
        <v>1</v>
      </c>
      <c r="F36" s="183">
        <v>1</v>
      </c>
      <c r="G36" s="450"/>
      <c r="H36" s="453"/>
      <c r="I36" s="454"/>
      <c r="J36" s="28"/>
      <c r="M36" s="197"/>
    </row>
    <row r="37" spans="1:13" ht="52.5" customHeight="1" thickBot="1">
      <c r="A37" s="40" t="s">
        <v>43</v>
      </c>
      <c r="B37" s="435">
        <v>0.22</v>
      </c>
      <c r="C37" s="436"/>
      <c r="D37" s="437" t="s">
        <v>202</v>
      </c>
      <c r="E37" s="438"/>
      <c r="F37" s="438"/>
      <c r="G37" s="438"/>
      <c r="H37" s="438"/>
      <c r="I37" s="439"/>
    </row>
    <row r="38" spans="1:13" s="29" customFormat="1" ht="71.099999999999994" customHeight="1">
      <c r="A38" s="413" t="s">
        <v>203</v>
      </c>
      <c r="B38" s="40" t="s">
        <v>204</v>
      </c>
      <c r="C38" s="39" t="s">
        <v>87</v>
      </c>
      <c r="D38" s="415" t="s">
        <v>89</v>
      </c>
      <c r="E38" s="416"/>
      <c r="F38" s="415" t="s">
        <v>91</v>
      </c>
      <c r="G38" s="416"/>
      <c r="H38" s="41" t="s">
        <v>93</v>
      </c>
      <c r="I38" s="43" t="s">
        <v>94</v>
      </c>
      <c r="M38" s="198"/>
    </row>
    <row r="39" spans="1:13" ht="87" customHeight="1">
      <c r="A39" s="414"/>
      <c r="B39" s="239">
        <v>0</v>
      </c>
      <c r="C39" s="249">
        <v>0</v>
      </c>
      <c r="D39" s="541" t="s">
        <v>269</v>
      </c>
      <c r="E39" s="542"/>
      <c r="F39" s="433" t="s">
        <v>206</v>
      </c>
      <c r="G39" s="434"/>
      <c r="H39" s="212" t="s">
        <v>206</v>
      </c>
      <c r="I39" s="32" t="s">
        <v>206</v>
      </c>
      <c r="M39" s="196"/>
    </row>
    <row r="40" spans="1:13" s="29" customFormat="1" ht="75.599999999999994" customHeight="1">
      <c r="A40" s="413" t="s">
        <v>207</v>
      </c>
      <c r="B40" s="42" t="s">
        <v>204</v>
      </c>
      <c r="C40" s="41" t="s">
        <v>87</v>
      </c>
      <c r="D40" s="415" t="s">
        <v>89</v>
      </c>
      <c r="E40" s="416"/>
      <c r="F40" s="415" t="s">
        <v>91</v>
      </c>
      <c r="G40" s="416"/>
      <c r="H40" s="41" t="s">
        <v>93</v>
      </c>
      <c r="I40" s="43" t="s">
        <v>94</v>
      </c>
    </row>
    <row r="41" spans="1:13" ht="93" customHeight="1">
      <c r="A41" s="414"/>
      <c r="B41" s="237">
        <v>0</v>
      </c>
      <c r="C41" s="249">
        <v>0</v>
      </c>
      <c r="D41" s="424" t="s">
        <v>270</v>
      </c>
      <c r="E41" s="432"/>
      <c r="F41" s="433" t="s">
        <v>206</v>
      </c>
      <c r="G41" s="434"/>
      <c r="H41" s="212" t="s">
        <v>206</v>
      </c>
      <c r="I41" s="32" t="s">
        <v>206</v>
      </c>
    </row>
    <row r="42" spans="1:13" s="29" customFormat="1" ht="69" customHeight="1" thickBot="1">
      <c r="A42" s="413" t="s">
        <v>209</v>
      </c>
      <c r="B42" s="42" t="s">
        <v>204</v>
      </c>
      <c r="C42" s="41" t="s">
        <v>87</v>
      </c>
      <c r="D42" s="415" t="s">
        <v>89</v>
      </c>
      <c r="E42" s="416"/>
      <c r="F42" s="415" t="s">
        <v>91</v>
      </c>
      <c r="G42" s="416"/>
      <c r="H42" s="41" t="s">
        <v>93</v>
      </c>
      <c r="I42" s="43" t="s">
        <v>94</v>
      </c>
    </row>
    <row r="43" spans="1:13" ht="221.25" customHeight="1" thickBot="1">
      <c r="A43" s="414"/>
      <c r="B43" s="241">
        <v>1E-3</v>
      </c>
      <c r="C43" s="241">
        <v>1E-3</v>
      </c>
      <c r="D43" s="541" t="s">
        <v>348</v>
      </c>
      <c r="E43" s="542"/>
      <c r="F43" s="424" t="s">
        <v>349</v>
      </c>
      <c r="G43" s="432"/>
      <c r="H43" s="212" t="s">
        <v>206</v>
      </c>
      <c r="I43" s="248" t="s">
        <v>350</v>
      </c>
    </row>
    <row r="44" spans="1:13" s="29" customFormat="1" ht="69" customHeight="1" thickBot="1">
      <c r="A44" s="413" t="s">
        <v>211</v>
      </c>
      <c r="B44" s="250" t="s">
        <v>351</v>
      </c>
      <c r="C44" s="42" t="s">
        <v>87</v>
      </c>
      <c r="D44" s="415" t="s">
        <v>89</v>
      </c>
      <c r="E44" s="416"/>
      <c r="F44" s="415" t="s">
        <v>91</v>
      </c>
      <c r="G44" s="416"/>
      <c r="H44" s="41" t="s">
        <v>93</v>
      </c>
      <c r="I44" s="41" t="s">
        <v>94</v>
      </c>
    </row>
    <row r="45" spans="1:13" ht="262.5" customHeight="1" thickBot="1">
      <c r="A45" s="414"/>
      <c r="B45" s="241">
        <v>1E-3</v>
      </c>
      <c r="C45" s="251">
        <v>1E-3</v>
      </c>
      <c r="D45" s="430" t="s">
        <v>352</v>
      </c>
      <c r="E45" s="431"/>
      <c r="F45" s="430" t="s">
        <v>353</v>
      </c>
      <c r="G45" s="431"/>
      <c r="H45" s="31" t="s">
        <v>206</v>
      </c>
      <c r="I45" s="247" t="s">
        <v>354</v>
      </c>
    </row>
    <row r="46" spans="1:13" s="29" customFormat="1" ht="64.5" customHeight="1" thickBot="1">
      <c r="A46" s="413" t="s">
        <v>215</v>
      </c>
      <c r="B46" s="42" t="s">
        <v>204</v>
      </c>
      <c r="C46" s="41" t="s">
        <v>87</v>
      </c>
      <c r="D46" s="415" t="s">
        <v>89</v>
      </c>
      <c r="E46" s="416"/>
      <c r="F46" s="415" t="s">
        <v>91</v>
      </c>
      <c r="G46" s="416"/>
      <c r="H46" s="41" t="s">
        <v>93</v>
      </c>
      <c r="I46" s="43" t="s">
        <v>94</v>
      </c>
    </row>
    <row r="47" spans="1:13" ht="347.1" customHeight="1" thickBot="1">
      <c r="A47" s="414"/>
      <c r="B47" s="241">
        <v>1E-3</v>
      </c>
      <c r="C47" s="251">
        <v>1E-3</v>
      </c>
      <c r="D47" s="424" t="s">
        <v>355</v>
      </c>
      <c r="E47" s="425"/>
      <c r="F47" s="424" t="s">
        <v>356</v>
      </c>
      <c r="G47" s="425"/>
      <c r="H47" s="31" t="s">
        <v>206</v>
      </c>
      <c r="I47" s="271" t="s">
        <v>357</v>
      </c>
    </row>
    <row r="48" spans="1:13" s="29" customFormat="1" ht="72.599999999999994" customHeight="1" thickBot="1">
      <c r="A48" s="413" t="s">
        <v>216</v>
      </c>
      <c r="B48" s="42" t="s">
        <v>204</v>
      </c>
      <c r="C48" s="41" t="s">
        <v>87</v>
      </c>
      <c r="D48" s="415" t="s">
        <v>89</v>
      </c>
      <c r="E48" s="416"/>
      <c r="F48" s="415" t="s">
        <v>91</v>
      </c>
      <c r="G48" s="416"/>
      <c r="H48" s="41" t="s">
        <v>93</v>
      </c>
      <c r="I48" s="43" t="s">
        <v>94</v>
      </c>
    </row>
    <row r="49" spans="1:9" ht="310.35000000000002" customHeight="1">
      <c r="A49" s="414"/>
      <c r="B49" s="200" t="s">
        <v>358</v>
      </c>
      <c r="C49" s="241">
        <v>1E-3</v>
      </c>
      <c r="D49" s="424" t="s">
        <v>359</v>
      </c>
      <c r="E49" s="432"/>
      <c r="F49" s="424" t="s">
        <v>360</v>
      </c>
      <c r="G49" s="432"/>
      <c r="H49" s="31" t="s">
        <v>206</v>
      </c>
      <c r="I49" s="296" t="s">
        <v>361</v>
      </c>
    </row>
    <row r="50" spans="1:9" ht="70.349999999999994" customHeight="1" thickBot="1">
      <c r="A50" s="413" t="s">
        <v>218</v>
      </c>
      <c r="B50" s="40" t="s">
        <v>204</v>
      </c>
      <c r="C50" s="39" t="s">
        <v>87</v>
      </c>
      <c r="D50" s="415" t="s">
        <v>89</v>
      </c>
      <c r="E50" s="416"/>
      <c r="F50" s="415" t="s">
        <v>91</v>
      </c>
      <c r="G50" s="416"/>
      <c r="H50" s="41" t="s">
        <v>93</v>
      </c>
      <c r="I50" s="43" t="s">
        <v>94</v>
      </c>
    </row>
    <row r="51" spans="1:9" ht="309" customHeight="1">
      <c r="A51" s="414"/>
      <c r="B51" s="199" t="s">
        <v>358</v>
      </c>
      <c r="C51" s="241">
        <v>1E-3</v>
      </c>
      <c r="D51" s="424" t="s">
        <v>362</v>
      </c>
      <c r="E51" s="432"/>
      <c r="F51" s="424" t="s">
        <v>363</v>
      </c>
      <c r="G51" s="432"/>
      <c r="H51" s="31" t="s">
        <v>206</v>
      </c>
      <c r="I51" s="271" t="s">
        <v>364</v>
      </c>
    </row>
    <row r="52" spans="1:9" ht="65.849999999999994" customHeight="1" thickBot="1">
      <c r="A52" s="413" t="s">
        <v>222</v>
      </c>
      <c r="B52" s="40" t="s">
        <v>204</v>
      </c>
      <c r="C52" s="39" t="s">
        <v>87</v>
      </c>
      <c r="D52" s="415" t="s">
        <v>89</v>
      </c>
      <c r="E52" s="416"/>
      <c r="F52" s="556" t="s">
        <v>91</v>
      </c>
      <c r="G52" s="557"/>
      <c r="H52" s="294" t="s">
        <v>93</v>
      </c>
      <c r="I52" s="295" t="s">
        <v>94</v>
      </c>
    </row>
    <row r="53" spans="1:9" ht="311.25" customHeight="1">
      <c r="A53" s="414"/>
      <c r="B53" s="199" t="s">
        <v>358</v>
      </c>
      <c r="C53" s="289">
        <v>1E-3</v>
      </c>
      <c r="D53" s="558" t="s">
        <v>365</v>
      </c>
      <c r="E53" s="559"/>
      <c r="F53" s="552" t="s">
        <v>366</v>
      </c>
      <c r="G53" s="552"/>
      <c r="H53" s="297" t="s">
        <v>206</v>
      </c>
      <c r="I53" s="301" t="s">
        <v>367</v>
      </c>
    </row>
    <row r="54" spans="1:9" ht="66.599999999999994" customHeight="1" thickBot="1">
      <c r="A54" s="413" t="s">
        <v>223</v>
      </c>
      <c r="B54" s="40" t="s">
        <v>204</v>
      </c>
      <c r="C54" s="39" t="s">
        <v>87</v>
      </c>
      <c r="D54" s="415" t="s">
        <v>89</v>
      </c>
      <c r="E54" s="416"/>
      <c r="F54" s="560" t="s">
        <v>91</v>
      </c>
      <c r="G54" s="561"/>
      <c r="H54" s="39" t="s">
        <v>93</v>
      </c>
      <c r="I54" s="298" t="s">
        <v>94</v>
      </c>
    </row>
    <row r="55" spans="1:9" ht="337.5" customHeight="1">
      <c r="A55" s="414"/>
      <c r="B55" s="199" t="s">
        <v>358</v>
      </c>
      <c r="C55" s="289">
        <v>1E-3</v>
      </c>
      <c r="D55" s="424" t="s">
        <v>368</v>
      </c>
      <c r="E55" s="432"/>
      <c r="F55" s="424" t="s">
        <v>369</v>
      </c>
      <c r="G55" s="425"/>
      <c r="H55" s="31" t="s">
        <v>206</v>
      </c>
      <c r="I55" s="306" t="s">
        <v>370</v>
      </c>
    </row>
    <row r="56" spans="1:9" ht="65.099999999999994" customHeight="1" thickBot="1">
      <c r="A56" s="413" t="s">
        <v>227</v>
      </c>
      <c r="B56" s="40" t="s">
        <v>204</v>
      </c>
      <c r="C56" s="39" t="s">
        <v>87</v>
      </c>
      <c r="D56" s="415" t="s">
        <v>89</v>
      </c>
      <c r="E56" s="416"/>
      <c r="F56" s="415" t="s">
        <v>91</v>
      </c>
      <c r="G56" s="416"/>
      <c r="H56" s="41" t="s">
        <v>93</v>
      </c>
      <c r="I56" s="43" t="s">
        <v>94</v>
      </c>
    </row>
    <row r="57" spans="1:9" ht="285.75" customHeight="1" thickBot="1">
      <c r="A57" s="414"/>
      <c r="B57" s="199" t="s">
        <v>358</v>
      </c>
      <c r="C57" s="289">
        <v>1E-3</v>
      </c>
      <c r="D57" s="424" t="s">
        <v>371</v>
      </c>
      <c r="E57" s="432"/>
      <c r="F57" s="550" t="s">
        <v>372</v>
      </c>
      <c r="G57" s="551"/>
      <c r="H57" s="31" t="s">
        <v>206</v>
      </c>
      <c r="I57" s="271" t="s">
        <v>373</v>
      </c>
    </row>
    <row r="58" spans="1:9" ht="65.099999999999994" customHeight="1" thickBot="1">
      <c r="A58" s="413" t="s">
        <v>229</v>
      </c>
      <c r="B58" s="40" t="s">
        <v>204</v>
      </c>
      <c r="C58" s="39" t="s">
        <v>87</v>
      </c>
      <c r="D58" s="415" t="s">
        <v>89</v>
      </c>
      <c r="E58" s="416"/>
      <c r="F58" s="415" t="s">
        <v>91</v>
      </c>
      <c r="G58" s="416"/>
      <c r="H58" s="41" t="s">
        <v>93</v>
      </c>
      <c r="I58" s="43" t="s">
        <v>94</v>
      </c>
    </row>
    <row r="59" spans="1:9" ht="285" customHeight="1" thickBot="1">
      <c r="A59" s="414"/>
      <c r="B59" s="199" t="s">
        <v>358</v>
      </c>
      <c r="C59" s="289">
        <v>1E-3</v>
      </c>
      <c r="D59" s="424" t="s">
        <v>374</v>
      </c>
      <c r="E59" s="425"/>
      <c r="F59" s="429" t="s">
        <v>375</v>
      </c>
      <c r="G59" s="562"/>
      <c r="H59" s="31" t="s">
        <v>206</v>
      </c>
      <c r="I59" s="306" t="s">
        <v>376</v>
      </c>
    </row>
    <row r="60" spans="1:9" ht="66.599999999999994" customHeight="1" thickBot="1">
      <c r="A60" s="413" t="s">
        <v>233</v>
      </c>
      <c r="B60" s="40" t="s">
        <v>204</v>
      </c>
      <c r="C60" s="39" t="s">
        <v>87</v>
      </c>
      <c r="D60" s="415" t="s">
        <v>89</v>
      </c>
      <c r="E60" s="416"/>
      <c r="F60" s="415" t="s">
        <v>91</v>
      </c>
      <c r="G60" s="416"/>
      <c r="H60" s="41" t="s">
        <v>93</v>
      </c>
      <c r="I60" s="43" t="s">
        <v>94</v>
      </c>
    </row>
    <row r="61" spans="1:9" ht="363" customHeight="1">
      <c r="A61" s="414"/>
      <c r="B61" s="200" t="s">
        <v>358</v>
      </c>
      <c r="C61" s="289">
        <v>1E-3</v>
      </c>
      <c r="D61" s="424" t="s">
        <v>377</v>
      </c>
      <c r="E61" s="432"/>
      <c r="F61" s="424" t="s">
        <v>378</v>
      </c>
      <c r="G61" s="425"/>
      <c r="H61" s="31" t="s">
        <v>206</v>
      </c>
      <c r="I61" s="306" t="s">
        <v>379</v>
      </c>
    </row>
    <row r="62" spans="1:9">
      <c r="B62" s="245">
        <v>0.01</v>
      </c>
      <c r="C62" s="321">
        <v>0.01</v>
      </c>
    </row>
    <row r="64" spans="1:9" s="28" customFormat="1" ht="30" customHeight="1">
      <c r="A64" s="1"/>
      <c r="B64" s="1"/>
      <c r="C64" s="1"/>
      <c r="D64" s="1"/>
      <c r="E64" s="1"/>
      <c r="F64" s="1"/>
      <c r="G64" s="1"/>
      <c r="H64" s="1"/>
      <c r="I64" s="1"/>
    </row>
    <row r="65" spans="1:9" ht="34.5" customHeight="1">
      <c r="A65" s="419" t="s">
        <v>57</v>
      </c>
      <c r="B65" s="419"/>
      <c r="C65" s="419"/>
      <c r="D65" s="419"/>
      <c r="E65" s="419"/>
      <c r="F65" s="419"/>
      <c r="G65" s="419"/>
      <c r="H65" s="419"/>
      <c r="I65" s="419"/>
    </row>
    <row r="66" spans="1:9" ht="67.5" customHeight="1">
      <c r="A66" s="44" t="s">
        <v>58</v>
      </c>
      <c r="B66" s="565" t="s">
        <v>380</v>
      </c>
      <c r="C66" s="566"/>
      <c r="D66" s="565" t="s">
        <v>381</v>
      </c>
      <c r="E66" s="566"/>
      <c r="F66" s="406" t="s">
        <v>303</v>
      </c>
      <c r="G66" s="407"/>
      <c r="H66" s="408" t="s">
        <v>237</v>
      </c>
      <c r="I66" s="409"/>
    </row>
    <row r="67" spans="1:9" ht="45.75" customHeight="1">
      <c r="A67" s="44" t="s">
        <v>238</v>
      </c>
      <c r="B67" s="410">
        <v>0.15</v>
      </c>
      <c r="C67" s="411"/>
      <c r="D67" s="410">
        <v>7.0000000000000007E-2</v>
      </c>
      <c r="E67" s="411"/>
      <c r="F67" s="410"/>
      <c r="G67" s="411"/>
      <c r="H67" s="410"/>
      <c r="I67" s="411"/>
    </row>
    <row r="68" spans="1:9" ht="30" customHeight="1">
      <c r="A68" s="357" t="s">
        <v>170</v>
      </c>
      <c r="B68" s="91" t="s">
        <v>85</v>
      </c>
      <c r="C68" s="91" t="s">
        <v>87</v>
      </c>
      <c r="D68" s="91" t="s">
        <v>85</v>
      </c>
      <c r="E68" s="91" t="s">
        <v>87</v>
      </c>
      <c r="F68" s="91" t="s">
        <v>85</v>
      </c>
      <c r="G68" s="91" t="s">
        <v>87</v>
      </c>
      <c r="H68" s="91" t="s">
        <v>85</v>
      </c>
      <c r="I68" s="91" t="s">
        <v>87</v>
      </c>
    </row>
    <row r="69" spans="1:9" ht="30" customHeight="1">
      <c r="A69" s="358"/>
      <c r="B69" s="46">
        <v>0</v>
      </c>
      <c r="C69" s="46">
        <v>0</v>
      </c>
      <c r="D69" s="46">
        <v>0</v>
      </c>
      <c r="E69" s="46">
        <v>0</v>
      </c>
      <c r="F69" s="46"/>
      <c r="G69" s="46"/>
      <c r="H69" s="52"/>
      <c r="I69" s="46"/>
    </row>
    <row r="70" spans="1:9" ht="59.1" customHeight="1">
      <c r="A70" s="44" t="s">
        <v>239</v>
      </c>
      <c r="B70" s="371" t="s">
        <v>240</v>
      </c>
      <c r="C70" s="366"/>
      <c r="D70" s="401" t="s">
        <v>240</v>
      </c>
      <c r="E70" s="366"/>
      <c r="F70" s="530"/>
      <c r="G70" s="531"/>
      <c r="H70" s="404"/>
      <c r="I70" s="405"/>
    </row>
    <row r="71" spans="1:9" ht="45.6" customHeight="1">
      <c r="A71" s="44" t="s">
        <v>241</v>
      </c>
      <c r="B71" s="371" t="s">
        <v>206</v>
      </c>
      <c r="C71" s="366"/>
      <c r="D71" s="371" t="s">
        <v>206</v>
      </c>
      <c r="E71" s="366"/>
      <c r="F71" s="371"/>
      <c r="G71" s="366"/>
      <c r="H71" s="397"/>
      <c r="I71" s="398"/>
    </row>
    <row r="72" spans="1:9" ht="30.75" customHeight="1">
      <c r="A72" s="357" t="s">
        <v>172</v>
      </c>
      <c r="B72" s="91" t="s">
        <v>85</v>
      </c>
      <c r="C72" s="91" t="s">
        <v>87</v>
      </c>
      <c r="D72" s="91" t="s">
        <v>85</v>
      </c>
      <c r="E72" s="91" t="s">
        <v>87</v>
      </c>
      <c r="F72" s="91" t="s">
        <v>85</v>
      </c>
      <c r="G72" s="91" t="s">
        <v>87</v>
      </c>
      <c r="H72" s="91" t="s">
        <v>85</v>
      </c>
      <c r="I72" s="91" t="s">
        <v>87</v>
      </c>
    </row>
    <row r="73" spans="1:9" ht="30.75" customHeight="1">
      <c r="A73" s="358"/>
      <c r="B73" s="46">
        <v>0</v>
      </c>
      <c r="C73" s="46">
        <v>0</v>
      </c>
      <c r="D73" s="46">
        <v>0</v>
      </c>
      <c r="E73" s="46">
        <v>0</v>
      </c>
      <c r="F73" s="46"/>
      <c r="G73" s="47"/>
      <c r="H73" s="52"/>
      <c r="I73" s="47"/>
    </row>
    <row r="74" spans="1:9" ht="68.099999999999994" customHeight="1">
      <c r="A74" s="44" t="s">
        <v>239</v>
      </c>
      <c r="B74" s="371" t="s">
        <v>240</v>
      </c>
      <c r="C74" s="366"/>
      <c r="D74" s="399" t="s">
        <v>240</v>
      </c>
      <c r="E74" s="400"/>
      <c r="F74" s="530"/>
      <c r="G74" s="531"/>
      <c r="H74" s="402"/>
      <c r="I74" s="403"/>
    </row>
    <row r="75" spans="1:9" ht="41.85" customHeight="1">
      <c r="A75" s="44" t="s">
        <v>241</v>
      </c>
      <c r="B75" s="371" t="s">
        <v>206</v>
      </c>
      <c r="C75" s="366"/>
      <c r="D75" s="401" t="s">
        <v>206</v>
      </c>
      <c r="E75" s="366"/>
      <c r="F75" s="371"/>
      <c r="G75" s="366"/>
      <c r="H75" s="397"/>
      <c r="I75" s="398"/>
    </row>
    <row r="76" spans="1:9" ht="30.75" customHeight="1">
      <c r="A76" s="357" t="s">
        <v>173</v>
      </c>
      <c r="B76" s="91" t="s">
        <v>85</v>
      </c>
      <c r="C76" s="91" t="s">
        <v>87</v>
      </c>
      <c r="D76" s="91" t="s">
        <v>85</v>
      </c>
      <c r="E76" s="91" t="s">
        <v>87</v>
      </c>
      <c r="F76" s="91" t="s">
        <v>85</v>
      </c>
      <c r="G76" s="91" t="s">
        <v>87</v>
      </c>
      <c r="H76" s="91" t="s">
        <v>85</v>
      </c>
      <c r="I76" s="91" t="s">
        <v>87</v>
      </c>
    </row>
    <row r="77" spans="1:9" ht="30.75" customHeight="1">
      <c r="A77" s="358"/>
      <c r="B77" s="46">
        <v>0.1</v>
      </c>
      <c r="C77" s="46">
        <v>0.1</v>
      </c>
      <c r="D77" s="46">
        <v>0</v>
      </c>
      <c r="E77" s="46">
        <v>0</v>
      </c>
      <c r="F77" s="46"/>
      <c r="G77" s="47"/>
      <c r="H77" s="52"/>
      <c r="I77" s="47"/>
    </row>
    <row r="78" spans="1:9" ht="98.1" customHeight="1">
      <c r="A78" s="44" t="s">
        <v>239</v>
      </c>
      <c r="B78" s="529" t="s">
        <v>382</v>
      </c>
      <c r="C78" s="524"/>
      <c r="D78" s="395" t="s">
        <v>240</v>
      </c>
      <c r="E78" s="396"/>
      <c r="F78" s="395"/>
      <c r="G78" s="396"/>
      <c r="H78" s="397"/>
      <c r="I78" s="398"/>
    </row>
    <row r="79" spans="1:9" ht="170.25" customHeight="1">
      <c r="A79" s="44" t="s">
        <v>241</v>
      </c>
      <c r="B79" s="374" t="s">
        <v>383</v>
      </c>
      <c r="C79" s="528"/>
      <c r="D79" s="371" t="s">
        <v>206</v>
      </c>
      <c r="E79" s="366"/>
      <c r="F79" s="395"/>
      <c r="G79" s="396"/>
      <c r="H79" s="397"/>
      <c r="I79" s="398"/>
    </row>
    <row r="80" spans="1:9" ht="30.75" customHeight="1">
      <c r="A80" s="357" t="s">
        <v>174</v>
      </c>
      <c r="B80" s="91" t="s">
        <v>85</v>
      </c>
      <c r="C80" s="91" t="s">
        <v>87</v>
      </c>
      <c r="D80" s="91" t="s">
        <v>85</v>
      </c>
      <c r="E80" s="91" t="s">
        <v>87</v>
      </c>
      <c r="F80" s="91" t="s">
        <v>85</v>
      </c>
      <c r="G80" s="91" t="s">
        <v>87</v>
      </c>
      <c r="H80" s="91" t="s">
        <v>85</v>
      </c>
      <c r="I80" s="91" t="s">
        <v>87</v>
      </c>
    </row>
    <row r="81" spans="1:9" ht="30.75" customHeight="1">
      <c r="A81" s="358"/>
      <c r="B81" s="46">
        <v>0.1</v>
      </c>
      <c r="C81" s="46">
        <v>0.1</v>
      </c>
      <c r="D81" s="46">
        <v>0.25</v>
      </c>
      <c r="E81" s="46">
        <v>0.25</v>
      </c>
      <c r="F81" s="46"/>
      <c r="G81" s="47"/>
      <c r="H81" s="52"/>
      <c r="I81" s="47"/>
    </row>
    <row r="82" spans="1:9" ht="409.5" customHeight="1">
      <c r="A82" s="44" t="s">
        <v>239</v>
      </c>
      <c r="B82" s="568" t="s">
        <v>384</v>
      </c>
      <c r="C82" s="524"/>
      <c r="D82" s="569" t="s">
        <v>385</v>
      </c>
      <c r="E82" s="570"/>
      <c r="F82" s="404"/>
      <c r="G82" s="527"/>
      <c r="H82" s="397"/>
      <c r="I82" s="398"/>
    </row>
    <row r="83" spans="1:9" ht="170.85" customHeight="1">
      <c r="A83" s="44" t="s">
        <v>241</v>
      </c>
      <c r="B83" s="548" t="s">
        <v>386</v>
      </c>
      <c r="C83" s="549"/>
      <c r="D83" s="548" t="s">
        <v>387</v>
      </c>
      <c r="E83" s="549"/>
      <c r="F83" s="397"/>
      <c r="G83" s="398"/>
      <c r="H83" s="397"/>
      <c r="I83" s="398"/>
    </row>
    <row r="84" spans="1:9" ht="30" customHeight="1">
      <c r="A84" s="357" t="s">
        <v>176</v>
      </c>
      <c r="B84" s="91" t="s">
        <v>85</v>
      </c>
      <c r="C84" s="91" t="s">
        <v>87</v>
      </c>
      <c r="D84" s="91" t="s">
        <v>85</v>
      </c>
      <c r="E84" s="91" t="s">
        <v>87</v>
      </c>
      <c r="F84" s="91" t="s">
        <v>85</v>
      </c>
      <c r="G84" s="91" t="s">
        <v>87</v>
      </c>
      <c r="H84" s="91" t="s">
        <v>85</v>
      </c>
      <c r="I84" s="91" t="s">
        <v>87</v>
      </c>
    </row>
    <row r="85" spans="1:9" ht="30" customHeight="1">
      <c r="A85" s="358"/>
      <c r="B85" s="46">
        <v>0.1</v>
      </c>
      <c r="C85" s="46">
        <v>0.1</v>
      </c>
      <c r="D85" s="46">
        <v>0</v>
      </c>
      <c r="E85" s="46">
        <v>0</v>
      </c>
      <c r="F85" s="46"/>
      <c r="G85" s="47"/>
      <c r="H85" s="52"/>
      <c r="I85" s="47"/>
    </row>
    <row r="86" spans="1:9" ht="336" customHeight="1">
      <c r="A86" s="44" t="s">
        <v>239</v>
      </c>
      <c r="B86" s="522" t="s">
        <v>388</v>
      </c>
      <c r="C86" s="521"/>
      <c r="D86" s="394" t="s">
        <v>240</v>
      </c>
      <c r="E86" s="394"/>
      <c r="F86" s="363"/>
      <c r="G86" s="364"/>
      <c r="H86" s="394"/>
      <c r="I86" s="394"/>
    </row>
    <row r="87" spans="1:9" ht="154.5" customHeight="1">
      <c r="A87" s="44" t="s">
        <v>241</v>
      </c>
      <c r="B87" s="374" t="s">
        <v>389</v>
      </c>
      <c r="C87" s="375"/>
      <c r="D87" s="363" t="s">
        <v>206</v>
      </c>
      <c r="E87" s="364"/>
      <c r="F87" s="363"/>
      <c r="G87" s="364"/>
      <c r="H87" s="363"/>
      <c r="I87" s="364"/>
    </row>
    <row r="88" spans="1:9" ht="16.5">
      <c r="A88" s="357" t="s">
        <v>177</v>
      </c>
      <c r="B88" s="91" t="s">
        <v>85</v>
      </c>
      <c r="C88" s="91" t="s">
        <v>87</v>
      </c>
      <c r="D88" s="91" t="s">
        <v>85</v>
      </c>
      <c r="E88" s="91" t="s">
        <v>87</v>
      </c>
      <c r="F88" s="91" t="s">
        <v>85</v>
      </c>
      <c r="G88" s="91" t="s">
        <v>87</v>
      </c>
      <c r="H88" s="91" t="s">
        <v>85</v>
      </c>
      <c r="I88" s="91" t="s">
        <v>87</v>
      </c>
    </row>
    <row r="89" spans="1:9" ht="16.5">
      <c r="A89" s="358"/>
      <c r="B89" s="46">
        <v>0.1</v>
      </c>
      <c r="C89" s="48">
        <v>0.1</v>
      </c>
      <c r="D89" s="46">
        <v>0</v>
      </c>
      <c r="E89" s="46">
        <v>0</v>
      </c>
      <c r="F89" s="46"/>
      <c r="G89" s="47"/>
      <c r="H89" s="52"/>
      <c r="I89" s="47"/>
    </row>
    <row r="90" spans="1:9" ht="369" customHeight="1">
      <c r="A90" s="44" t="s">
        <v>239</v>
      </c>
      <c r="B90" s="547" t="s">
        <v>390</v>
      </c>
      <c r="C90" s="377"/>
      <c r="D90" s="369" t="s">
        <v>391</v>
      </c>
      <c r="E90" s="369"/>
      <c r="F90" s="517"/>
      <c r="G90" s="518"/>
      <c r="H90" s="370"/>
      <c r="I90" s="370"/>
    </row>
    <row r="91" spans="1:9" ht="144.75" customHeight="1">
      <c r="A91" s="44" t="s">
        <v>241</v>
      </c>
      <c r="B91" s="374" t="s">
        <v>392</v>
      </c>
      <c r="C91" s="375"/>
      <c r="D91" s="363" t="s">
        <v>206</v>
      </c>
      <c r="E91" s="364"/>
      <c r="F91" s="363"/>
      <c r="G91" s="364"/>
      <c r="H91" s="363"/>
      <c r="I91" s="364"/>
    </row>
    <row r="92" spans="1:9" ht="16.5">
      <c r="A92" s="357" t="s">
        <v>178</v>
      </c>
      <c r="B92" s="91" t="s">
        <v>85</v>
      </c>
      <c r="C92" s="91" t="s">
        <v>87</v>
      </c>
      <c r="D92" s="91" t="s">
        <v>85</v>
      </c>
      <c r="E92" s="91" t="s">
        <v>87</v>
      </c>
      <c r="F92" s="91" t="s">
        <v>85</v>
      </c>
      <c r="G92" s="91" t="s">
        <v>87</v>
      </c>
      <c r="H92" s="91" t="s">
        <v>85</v>
      </c>
      <c r="I92" s="91" t="s">
        <v>87</v>
      </c>
    </row>
    <row r="93" spans="1:9" ht="16.5">
      <c r="A93" s="358"/>
      <c r="B93" s="46">
        <v>0.1</v>
      </c>
      <c r="C93" s="48">
        <v>0.1</v>
      </c>
      <c r="D93" s="46">
        <v>0.25</v>
      </c>
      <c r="E93" s="46">
        <v>0.25</v>
      </c>
      <c r="F93" s="46"/>
      <c r="G93" s="47"/>
      <c r="H93" s="52"/>
      <c r="I93" s="47"/>
    </row>
    <row r="94" spans="1:9" ht="409.6" customHeight="1">
      <c r="A94" s="44" t="s">
        <v>239</v>
      </c>
      <c r="B94" s="567" t="s">
        <v>393</v>
      </c>
      <c r="C94" s="567"/>
      <c r="D94" s="376" t="s">
        <v>394</v>
      </c>
      <c r="E94" s="377"/>
      <c r="F94" s="517"/>
      <c r="G94" s="518"/>
      <c r="H94" s="370"/>
      <c r="I94" s="370"/>
    </row>
    <row r="95" spans="1:9" ht="107.25" customHeight="1">
      <c r="A95" s="44" t="s">
        <v>241</v>
      </c>
      <c r="B95" s="383" t="s">
        <v>395</v>
      </c>
      <c r="C95" s="385"/>
      <c r="D95" s="383" t="s">
        <v>396</v>
      </c>
      <c r="E95" s="385"/>
      <c r="F95" s="363"/>
      <c r="G95" s="364"/>
      <c r="H95" s="363"/>
      <c r="I95" s="364"/>
    </row>
    <row r="96" spans="1:9" ht="16.5">
      <c r="A96" s="357" t="s">
        <v>179</v>
      </c>
      <c r="B96" s="91" t="s">
        <v>85</v>
      </c>
      <c r="C96" s="91" t="s">
        <v>87</v>
      </c>
      <c r="D96" s="91" t="s">
        <v>85</v>
      </c>
      <c r="E96" s="91" t="s">
        <v>87</v>
      </c>
      <c r="F96" s="91" t="s">
        <v>85</v>
      </c>
      <c r="G96" s="91" t="s">
        <v>87</v>
      </c>
      <c r="H96" s="91" t="s">
        <v>85</v>
      </c>
      <c r="I96" s="91" t="s">
        <v>87</v>
      </c>
    </row>
    <row r="97" spans="1:9" ht="16.5">
      <c r="A97" s="358"/>
      <c r="B97" s="46">
        <v>0.1</v>
      </c>
      <c r="C97" s="48">
        <v>0.1</v>
      </c>
      <c r="D97" s="46">
        <v>0</v>
      </c>
      <c r="E97" s="46">
        <v>0</v>
      </c>
      <c r="F97" s="46"/>
      <c r="G97" s="47"/>
      <c r="H97" s="52"/>
      <c r="I97" s="47"/>
    </row>
    <row r="98" spans="1:9" ht="375.6" customHeight="1">
      <c r="A98" s="44" t="s">
        <v>239</v>
      </c>
      <c r="B98" s="376" t="s">
        <v>397</v>
      </c>
      <c r="C98" s="377"/>
      <c r="D98" s="369" t="s">
        <v>391</v>
      </c>
      <c r="E98" s="369"/>
      <c r="F98" s="370"/>
      <c r="G98" s="370"/>
      <c r="H98" s="370"/>
      <c r="I98" s="370"/>
    </row>
    <row r="99" spans="1:9" ht="148.5" customHeight="1">
      <c r="A99" s="44" t="s">
        <v>241</v>
      </c>
      <c r="B99" s="374" t="s">
        <v>398</v>
      </c>
      <c r="C99" s="375"/>
      <c r="D99" s="363" t="s">
        <v>399</v>
      </c>
      <c r="E99" s="364"/>
      <c r="F99" s="363"/>
      <c r="G99" s="364"/>
      <c r="H99" s="363"/>
      <c r="I99" s="364"/>
    </row>
    <row r="100" spans="1:9" ht="16.5">
      <c r="A100" s="357" t="s">
        <v>181</v>
      </c>
      <c r="B100" s="91" t="s">
        <v>85</v>
      </c>
      <c r="C100" s="91" t="s">
        <v>87</v>
      </c>
      <c r="D100" s="91" t="s">
        <v>85</v>
      </c>
      <c r="E100" s="91" t="s">
        <v>87</v>
      </c>
      <c r="F100" s="91" t="s">
        <v>85</v>
      </c>
      <c r="G100" s="91" t="s">
        <v>87</v>
      </c>
      <c r="H100" s="91" t="s">
        <v>85</v>
      </c>
      <c r="I100" s="91" t="s">
        <v>87</v>
      </c>
    </row>
    <row r="101" spans="1:9" ht="16.5">
      <c r="A101" s="358"/>
      <c r="B101" s="46">
        <v>0.1</v>
      </c>
      <c r="C101" s="48">
        <v>0.1</v>
      </c>
      <c r="D101" s="46">
        <v>0.25</v>
      </c>
      <c r="E101" s="46">
        <v>0.25</v>
      </c>
      <c r="F101" s="46"/>
      <c r="G101" s="47"/>
      <c r="H101" s="52"/>
      <c r="I101" s="47"/>
    </row>
    <row r="102" spans="1:9" ht="392.1" customHeight="1">
      <c r="A102" s="44" t="s">
        <v>239</v>
      </c>
      <c r="B102" s="376" t="s">
        <v>400</v>
      </c>
      <c r="C102" s="377"/>
      <c r="D102" s="571" t="s">
        <v>401</v>
      </c>
      <c r="E102" s="512"/>
      <c r="F102" s="370"/>
      <c r="G102" s="370"/>
      <c r="H102" s="370"/>
      <c r="I102" s="370"/>
    </row>
    <row r="103" spans="1:9" ht="171" customHeight="1">
      <c r="A103" s="44" t="s">
        <v>241</v>
      </c>
      <c r="B103" s="378" t="s">
        <v>402</v>
      </c>
      <c r="C103" s="379"/>
      <c r="D103" s="563" t="s">
        <v>403</v>
      </c>
      <c r="E103" s="564"/>
      <c r="F103" s="363"/>
      <c r="G103" s="364"/>
      <c r="H103" s="363"/>
      <c r="I103" s="364"/>
    </row>
    <row r="104" spans="1:9" ht="16.5">
      <c r="A104" s="357" t="s">
        <v>182</v>
      </c>
      <c r="B104" s="91" t="s">
        <v>85</v>
      </c>
      <c r="C104" s="91" t="s">
        <v>87</v>
      </c>
      <c r="D104" s="91" t="s">
        <v>85</v>
      </c>
      <c r="E104" s="91" t="s">
        <v>87</v>
      </c>
      <c r="F104" s="91" t="s">
        <v>85</v>
      </c>
      <c r="G104" s="91" t="s">
        <v>87</v>
      </c>
      <c r="H104" s="91" t="s">
        <v>85</v>
      </c>
      <c r="I104" s="91" t="s">
        <v>87</v>
      </c>
    </row>
    <row r="105" spans="1:9" ht="16.5">
      <c r="A105" s="358"/>
      <c r="B105" s="46">
        <v>0.1</v>
      </c>
      <c r="C105" s="48">
        <v>0.1</v>
      </c>
      <c r="D105" s="46">
        <v>0</v>
      </c>
      <c r="E105" s="46">
        <v>0</v>
      </c>
      <c r="F105" s="46"/>
      <c r="G105" s="47"/>
      <c r="H105" s="52"/>
      <c r="I105" s="47"/>
    </row>
    <row r="106" spans="1:9" ht="308.64999999999998" customHeight="1">
      <c r="A106" s="44" t="s">
        <v>239</v>
      </c>
      <c r="B106" s="572" t="s">
        <v>404</v>
      </c>
      <c r="C106" s="573"/>
      <c r="D106" s="369" t="s">
        <v>240</v>
      </c>
      <c r="E106" s="369"/>
      <c r="F106" s="370"/>
      <c r="G106" s="370"/>
      <c r="H106" s="370"/>
      <c r="I106" s="370"/>
    </row>
    <row r="107" spans="1:9" ht="152.25" customHeight="1">
      <c r="A107" s="44" t="s">
        <v>241</v>
      </c>
      <c r="B107" s="374" t="s">
        <v>405</v>
      </c>
      <c r="C107" s="375"/>
      <c r="D107" s="363" t="s">
        <v>240</v>
      </c>
      <c r="E107" s="364"/>
      <c r="F107" s="363"/>
      <c r="G107" s="364"/>
      <c r="H107" s="363"/>
      <c r="I107" s="364"/>
    </row>
    <row r="108" spans="1:9" ht="16.5">
      <c r="A108" s="357" t="s">
        <v>183</v>
      </c>
      <c r="B108" s="91" t="s">
        <v>85</v>
      </c>
      <c r="C108" s="91" t="s">
        <v>87</v>
      </c>
      <c r="D108" s="91" t="s">
        <v>85</v>
      </c>
      <c r="E108" s="91" t="s">
        <v>87</v>
      </c>
      <c r="F108" s="91" t="s">
        <v>85</v>
      </c>
      <c r="G108" s="91" t="s">
        <v>87</v>
      </c>
      <c r="H108" s="91" t="s">
        <v>85</v>
      </c>
      <c r="I108" s="91" t="s">
        <v>87</v>
      </c>
    </row>
    <row r="109" spans="1:9" ht="16.5">
      <c r="A109" s="358"/>
      <c r="B109" s="46">
        <v>0.1</v>
      </c>
      <c r="C109" s="48">
        <v>0.1</v>
      </c>
      <c r="D109" s="46">
        <v>0</v>
      </c>
      <c r="E109" s="46">
        <v>0</v>
      </c>
      <c r="F109" s="46"/>
      <c r="G109" s="47"/>
      <c r="H109" s="52"/>
      <c r="I109" s="47"/>
    </row>
    <row r="110" spans="1:9" ht="200.65" customHeight="1">
      <c r="A110" s="44" t="s">
        <v>239</v>
      </c>
      <c r="B110" s="572" t="s">
        <v>406</v>
      </c>
      <c r="C110" s="573"/>
      <c r="D110" s="369" t="s">
        <v>240</v>
      </c>
      <c r="E110" s="369"/>
      <c r="F110" s="370"/>
      <c r="G110" s="370"/>
      <c r="H110" s="370"/>
      <c r="I110" s="370"/>
    </row>
    <row r="111" spans="1:9" ht="132" customHeight="1">
      <c r="A111" s="44" t="s">
        <v>241</v>
      </c>
      <c r="B111" s="374" t="s">
        <v>407</v>
      </c>
      <c r="C111" s="375"/>
      <c r="D111" s="363" t="s">
        <v>206</v>
      </c>
      <c r="E111" s="364"/>
      <c r="F111" s="363"/>
      <c r="G111" s="364"/>
      <c r="H111" s="363"/>
      <c r="I111" s="364"/>
    </row>
    <row r="112" spans="1:9" ht="16.5">
      <c r="A112" s="357" t="s">
        <v>184</v>
      </c>
      <c r="B112" s="91" t="s">
        <v>85</v>
      </c>
      <c r="C112" s="91" t="s">
        <v>87</v>
      </c>
      <c r="D112" s="91" t="s">
        <v>85</v>
      </c>
      <c r="E112" s="91" t="s">
        <v>87</v>
      </c>
      <c r="F112" s="91" t="s">
        <v>85</v>
      </c>
      <c r="G112" s="91" t="s">
        <v>87</v>
      </c>
      <c r="H112" s="91" t="s">
        <v>85</v>
      </c>
      <c r="I112" s="91" t="s">
        <v>87</v>
      </c>
    </row>
    <row r="113" spans="1:9" ht="16.5">
      <c r="A113" s="358"/>
      <c r="B113" s="46">
        <v>0.1</v>
      </c>
      <c r="C113" s="334">
        <v>0.1</v>
      </c>
      <c r="D113" s="46">
        <v>0.25</v>
      </c>
      <c r="E113" s="334">
        <v>0.25</v>
      </c>
      <c r="F113" s="46"/>
      <c r="G113" s="172"/>
      <c r="H113" s="171"/>
      <c r="I113" s="172"/>
    </row>
    <row r="114" spans="1:9" ht="214.15" customHeight="1">
      <c r="A114" s="44" t="s">
        <v>239</v>
      </c>
      <c r="B114" s="574" t="s">
        <v>408</v>
      </c>
      <c r="C114" s="575"/>
      <c r="D114" s="576" t="s">
        <v>409</v>
      </c>
      <c r="E114" s="577"/>
      <c r="F114" s="362"/>
      <c r="G114" s="362"/>
      <c r="H114" s="362"/>
      <c r="I114" s="362"/>
    </row>
    <row r="115" spans="1:9" ht="64.150000000000006" customHeight="1">
      <c r="A115" s="44" t="s">
        <v>241</v>
      </c>
      <c r="B115" s="365" t="s">
        <v>262</v>
      </c>
      <c r="C115" s="366"/>
      <c r="D115" s="365" t="s">
        <v>262</v>
      </c>
      <c r="E115" s="366"/>
      <c r="F115" s="363"/>
      <c r="G115" s="364"/>
      <c r="H115" s="363"/>
      <c r="I115" s="364"/>
    </row>
    <row r="116" spans="1:9" ht="16.5">
      <c r="A116" s="45" t="s">
        <v>263</v>
      </c>
      <c r="B116" s="49">
        <f t="shared" ref="B116:I116" si="1">(B69+B73+B77+B81+B85+B89+B93+B97+B101+B105+B109+B113)</f>
        <v>0.99999999999999989</v>
      </c>
      <c r="C116" s="49">
        <f t="shared" si="1"/>
        <v>0.99999999999999989</v>
      </c>
      <c r="D116" s="49">
        <f t="shared" si="1"/>
        <v>1</v>
      </c>
      <c r="E116" s="49">
        <f t="shared" si="1"/>
        <v>1</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2" type="noConversion"/>
  <hyperlinks>
    <hyperlink ref="B115" r:id="rId1" xr:uid="{739575F8-EE93-4DF3-9DBC-EA5178035605}"/>
    <hyperlink ref="D115" r:id="rId2" xr:uid="{2B040529-9E38-497F-AA9B-2FB56AE0B1CB}"/>
  </hyperlinks>
  <pageMargins left="0.25" right="0.25" top="0.75" bottom="0.75" header="0.3" footer="0.3"/>
  <pageSetup scale="23" fitToHeight="0" orientation="landscape" r:id="rId3"/>
  <ignoredErrors>
    <ignoredError sqref="N24:N29" emptyCellReference="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A60" zoomScale="80" zoomScaleNormal="80" workbookViewId="0">
      <selection activeCell="B66" sqref="B66:C71"/>
    </sheetView>
  </sheetViews>
  <sheetFormatPr defaultColWidth="10.5703125" defaultRowHeight="14.25"/>
  <cols>
    <col min="1" max="1" width="42.42578125" style="1" customWidth="1"/>
    <col min="2" max="5" width="35.5703125" style="1" customWidth="1"/>
    <col min="6" max="6" width="41.42578125" style="1" customWidth="1"/>
    <col min="7" max="7" width="35.5703125" style="1" customWidth="1"/>
    <col min="8" max="8" width="42" style="1" customWidth="1"/>
    <col min="9" max="9" width="52" style="1" customWidth="1"/>
    <col min="10" max="13" width="35.5703125" style="1" customWidth="1"/>
    <col min="14" max="21" width="18.42578125" style="1" customWidth="1"/>
    <col min="22" max="22" width="22.5703125" style="1" customWidth="1"/>
    <col min="23" max="23" width="19" style="1" customWidth="1"/>
    <col min="24" max="24" width="19.42578125" style="1" customWidth="1"/>
    <col min="25" max="25" width="20.42578125" style="1" customWidth="1"/>
    <col min="26" max="26" width="22.5703125" style="1" customWidth="1"/>
    <col min="27" max="27" width="18.42578125" style="1" bestFit="1" customWidth="1"/>
    <col min="28" max="28" width="8.42578125" style="1" customWidth="1"/>
    <col min="29" max="29" width="18.42578125" style="1" bestFit="1" customWidth="1"/>
    <col min="30" max="30" width="5.5703125" style="1" customWidth="1"/>
    <col min="31" max="31" width="18.42578125" style="1" bestFit="1" customWidth="1"/>
    <col min="32" max="32" width="4.5703125" style="1" customWidth="1"/>
    <col min="33" max="33" width="23" style="1" bestFit="1" customWidth="1"/>
    <col min="34" max="34" width="10.5703125" style="1"/>
    <col min="35" max="35" width="18.42578125" style="1" bestFit="1" customWidth="1"/>
    <col min="36" max="36" width="16.42578125" style="1" customWidth="1"/>
    <col min="37" max="16384" width="10.5703125" style="1"/>
  </cols>
  <sheetData>
    <row r="1" spans="1:25" ht="24" customHeight="1" thickBot="1">
      <c r="A1" s="618"/>
      <c r="B1" s="482" t="s">
        <v>160</v>
      </c>
      <c r="C1" s="483"/>
      <c r="D1" s="483"/>
      <c r="E1" s="483"/>
      <c r="F1" s="483"/>
      <c r="G1" s="483"/>
      <c r="H1" s="484"/>
      <c r="I1" s="53" t="s">
        <v>410</v>
      </c>
      <c r="J1" s="485" t="s">
        <v>161</v>
      </c>
      <c r="K1" s="486"/>
      <c r="L1" s="487"/>
      <c r="M1" s="85"/>
    </row>
    <row r="2" spans="1:25" ht="24" customHeight="1" thickBot="1">
      <c r="A2" s="619"/>
      <c r="B2" s="488" t="s">
        <v>162</v>
      </c>
      <c r="C2" s="489"/>
      <c r="D2" s="489"/>
      <c r="E2" s="489"/>
      <c r="F2" s="489"/>
      <c r="G2" s="489"/>
      <c r="H2" s="490"/>
      <c r="I2" s="53" t="s">
        <v>411</v>
      </c>
      <c r="J2" s="485" t="s">
        <v>163</v>
      </c>
      <c r="K2" s="486"/>
      <c r="L2" s="487"/>
      <c r="M2" s="85"/>
    </row>
    <row r="3" spans="1:25" ht="24" customHeight="1" thickBot="1">
      <c r="A3" s="619"/>
      <c r="B3" s="488" t="s">
        <v>0</v>
      </c>
      <c r="C3" s="489"/>
      <c r="D3" s="489"/>
      <c r="E3" s="489"/>
      <c r="F3" s="489"/>
      <c r="G3" s="489"/>
      <c r="H3" s="490"/>
      <c r="I3" s="53" t="s">
        <v>412</v>
      </c>
      <c r="J3" s="485" t="s">
        <v>164</v>
      </c>
      <c r="K3" s="486"/>
      <c r="L3" s="487"/>
      <c r="M3" s="85"/>
    </row>
    <row r="4" spans="1:25" ht="24" customHeight="1" thickBot="1">
      <c r="A4" s="620"/>
      <c r="B4" s="491" t="s">
        <v>413</v>
      </c>
      <c r="C4" s="492"/>
      <c r="D4" s="492"/>
      <c r="E4" s="492"/>
      <c r="F4" s="492"/>
      <c r="G4" s="492"/>
      <c r="H4" s="493"/>
      <c r="I4" s="53" t="s">
        <v>414</v>
      </c>
      <c r="J4" s="485" t="s">
        <v>415</v>
      </c>
      <c r="K4" s="486"/>
      <c r="L4" s="487"/>
      <c r="M4" s="85"/>
    </row>
    <row r="6" spans="1:25" ht="15" customHeight="1" thickBot="1">
      <c r="A6" s="6"/>
      <c r="B6" s="7"/>
      <c r="C6" s="7"/>
      <c r="D6" s="9"/>
      <c r="E6" s="8"/>
      <c r="F6" s="8"/>
      <c r="G6" s="219"/>
      <c r="H6" s="219"/>
      <c r="I6" s="10"/>
      <c r="J6" s="10"/>
      <c r="K6" s="7"/>
      <c r="L6" s="7"/>
      <c r="M6" s="7"/>
      <c r="N6" s="7"/>
      <c r="O6" s="7"/>
      <c r="P6" s="7"/>
      <c r="Q6" s="7"/>
      <c r="R6" s="7"/>
      <c r="S6" s="7"/>
      <c r="T6" s="11"/>
      <c r="U6" s="7"/>
      <c r="V6" s="7"/>
      <c r="X6" s="12"/>
      <c r="Y6" s="13"/>
    </row>
    <row r="7" spans="1:25" ht="15" customHeight="1">
      <c r="A7" s="596" t="s">
        <v>4</v>
      </c>
      <c r="B7" s="607" t="s">
        <v>168</v>
      </c>
      <c r="C7" s="608"/>
      <c r="D7" s="608"/>
      <c r="E7" s="608"/>
      <c r="F7" s="608"/>
      <c r="G7" s="608"/>
      <c r="H7" s="609"/>
      <c r="I7" s="596" t="s">
        <v>169</v>
      </c>
      <c r="J7" s="600">
        <v>2024110010318</v>
      </c>
      <c r="K7" s="7"/>
      <c r="L7" s="7"/>
      <c r="M7" s="7"/>
      <c r="N7" s="7"/>
      <c r="O7" s="7"/>
      <c r="P7" s="7"/>
      <c r="Q7" s="7"/>
      <c r="R7" s="7"/>
      <c r="S7" s="7"/>
      <c r="T7" s="7"/>
      <c r="U7" s="7"/>
      <c r="V7" s="7"/>
      <c r="W7" s="7"/>
      <c r="X7" s="7"/>
      <c r="Y7" s="7"/>
    </row>
    <row r="8" spans="1:25" ht="15" customHeight="1">
      <c r="A8" s="597"/>
      <c r="B8" s="610"/>
      <c r="C8" s="611"/>
      <c r="D8" s="611"/>
      <c r="E8" s="611"/>
      <c r="F8" s="611"/>
      <c r="G8" s="611"/>
      <c r="H8" s="612"/>
      <c r="I8" s="597"/>
      <c r="J8" s="601"/>
      <c r="K8" s="7"/>
      <c r="L8" s="7"/>
      <c r="M8" s="7"/>
      <c r="N8" s="7"/>
      <c r="O8" s="7"/>
      <c r="P8" s="7"/>
      <c r="Q8" s="7"/>
      <c r="R8" s="7"/>
      <c r="S8" s="7"/>
      <c r="T8" s="7"/>
      <c r="U8" s="7"/>
      <c r="V8" s="7"/>
      <c r="W8" s="7"/>
      <c r="X8" s="7"/>
      <c r="Y8" s="7"/>
    </row>
    <row r="9" spans="1:25" ht="15" customHeight="1">
      <c r="A9" s="597"/>
      <c r="B9" s="610"/>
      <c r="C9" s="611"/>
      <c r="D9" s="611"/>
      <c r="E9" s="611"/>
      <c r="F9" s="611"/>
      <c r="G9" s="611"/>
      <c r="H9" s="612"/>
      <c r="I9" s="597"/>
      <c r="J9" s="601"/>
      <c r="K9" s="7"/>
      <c r="L9" s="7"/>
      <c r="M9" s="7"/>
      <c r="N9" s="7"/>
      <c r="O9" s="7"/>
      <c r="P9" s="7"/>
      <c r="Q9" s="7"/>
      <c r="R9" s="7"/>
      <c r="S9" s="7"/>
      <c r="T9" s="7"/>
      <c r="U9" s="7"/>
      <c r="V9" s="7"/>
      <c r="W9" s="7"/>
      <c r="X9" s="7"/>
      <c r="Y9" s="7"/>
    </row>
    <row r="10" spans="1:25" ht="15" customHeight="1" thickBot="1">
      <c r="A10" s="598"/>
      <c r="B10" s="613"/>
      <c r="C10" s="614"/>
      <c r="D10" s="614"/>
      <c r="E10" s="614"/>
      <c r="F10" s="614"/>
      <c r="G10" s="614"/>
      <c r="H10" s="615"/>
      <c r="I10" s="598"/>
      <c r="J10" s="602"/>
      <c r="K10" s="7"/>
      <c r="L10" s="7"/>
      <c r="M10" s="7"/>
      <c r="N10" s="7"/>
      <c r="O10" s="7"/>
      <c r="P10" s="7"/>
      <c r="Q10" s="7"/>
      <c r="R10" s="7"/>
      <c r="S10" s="7"/>
      <c r="T10" s="7"/>
      <c r="U10" s="7"/>
      <c r="V10" s="7"/>
      <c r="W10" s="7"/>
      <c r="X10" s="7"/>
      <c r="Y10" s="7"/>
    </row>
    <row r="11" spans="1:25" ht="9" customHeight="1" thickBot="1">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c r="A12" s="468" t="s">
        <v>6</v>
      </c>
      <c r="B12" s="142" t="s">
        <v>170</v>
      </c>
      <c r="C12" s="161" t="s">
        <v>171</v>
      </c>
      <c r="D12" s="142" t="s">
        <v>172</v>
      </c>
      <c r="E12" s="161" t="s">
        <v>171</v>
      </c>
      <c r="F12" s="142" t="s">
        <v>173</v>
      </c>
      <c r="G12" s="161" t="s">
        <v>171</v>
      </c>
      <c r="H12" s="142" t="s">
        <v>174</v>
      </c>
      <c r="I12" s="162" t="s">
        <v>171</v>
      </c>
    </row>
    <row r="13" spans="1:25" s="80" customFormat="1" ht="21.75" customHeight="1">
      <c r="A13" s="468"/>
      <c r="B13" s="144" t="s">
        <v>176</v>
      </c>
      <c r="C13" s="87" t="s">
        <v>171</v>
      </c>
      <c r="D13" s="142" t="s">
        <v>177</v>
      </c>
      <c r="E13" s="87" t="s">
        <v>171</v>
      </c>
      <c r="F13" s="142" t="s">
        <v>178</v>
      </c>
      <c r="G13" s="87" t="s">
        <v>171</v>
      </c>
      <c r="H13" s="142" t="s">
        <v>179</v>
      </c>
      <c r="I13" s="162" t="s">
        <v>171</v>
      </c>
    </row>
    <row r="14" spans="1:25" s="80" customFormat="1" ht="21.75" customHeight="1" thickBot="1">
      <c r="A14" s="468"/>
      <c r="B14" s="142" t="s">
        <v>181</v>
      </c>
      <c r="C14" s="161" t="s">
        <v>171</v>
      </c>
      <c r="D14" s="142" t="s">
        <v>182</v>
      </c>
      <c r="E14" s="87" t="s">
        <v>171</v>
      </c>
      <c r="F14" s="142" t="s">
        <v>183</v>
      </c>
      <c r="G14" s="87" t="s">
        <v>171</v>
      </c>
      <c r="H14" s="142" t="s">
        <v>184</v>
      </c>
      <c r="I14" s="162" t="s">
        <v>171</v>
      </c>
    </row>
    <row r="15" spans="1:25" s="80" customFormat="1" ht="21.75" customHeight="1" thickBot="1">
      <c r="A15" s="1"/>
      <c r="B15" s="1"/>
      <c r="C15" s="1"/>
      <c r="D15" s="1"/>
      <c r="E15" s="1"/>
      <c r="F15" s="1"/>
      <c r="G15" s="1"/>
      <c r="H15" s="1"/>
      <c r="I15" s="1"/>
      <c r="J15" s="1"/>
      <c r="K15" s="1"/>
      <c r="L15" s="92"/>
      <c r="M15" s="93"/>
      <c r="N15" s="93"/>
      <c r="O15" s="93"/>
    </row>
    <row r="16" spans="1:25" s="80" customFormat="1" ht="21.75" customHeight="1" thickBot="1">
      <c r="A16" s="477" t="s">
        <v>8</v>
      </c>
      <c r="B16" s="477"/>
      <c r="C16" s="158" t="s">
        <v>175</v>
      </c>
      <c r="D16" s="478"/>
      <c r="E16" s="478"/>
      <c r="F16" s="478"/>
      <c r="G16" s="1"/>
      <c r="H16" s="1"/>
      <c r="I16" s="1"/>
      <c r="J16" s="1"/>
      <c r="K16" s="1"/>
      <c r="L16" s="92"/>
      <c r="M16" s="93"/>
      <c r="N16" s="93"/>
      <c r="O16" s="93"/>
    </row>
    <row r="17" spans="1:15" s="80" customFormat="1" ht="21.75" customHeight="1" thickBot="1">
      <c r="A17" s="477"/>
      <c r="B17" s="477"/>
      <c r="C17" s="158" t="s">
        <v>180</v>
      </c>
      <c r="D17" s="478"/>
      <c r="E17" s="478"/>
      <c r="F17" s="478"/>
      <c r="G17" s="1"/>
      <c r="H17" s="1"/>
      <c r="I17" s="1"/>
      <c r="J17" s="1"/>
      <c r="K17" s="1"/>
      <c r="L17" s="92"/>
      <c r="M17" s="93"/>
      <c r="N17" s="93"/>
      <c r="O17" s="93"/>
    </row>
    <row r="18" spans="1:15" s="80" customFormat="1" ht="21.75" customHeight="1" thickBot="1">
      <c r="A18" s="477"/>
      <c r="B18" s="477"/>
      <c r="C18" s="158" t="s">
        <v>185</v>
      </c>
      <c r="D18" s="478" t="s">
        <v>171</v>
      </c>
      <c r="E18" s="478"/>
      <c r="F18" s="478"/>
      <c r="G18" s="1"/>
      <c r="H18" s="1"/>
      <c r="I18" s="1"/>
      <c r="J18" s="1"/>
      <c r="K18" s="1"/>
      <c r="L18" s="92"/>
      <c r="M18" s="93"/>
      <c r="N18" s="93"/>
      <c r="O18" s="93"/>
    </row>
    <row r="19" spans="1:15" s="80" customFormat="1" ht="21.75" customHeight="1">
      <c r="A19" s="1"/>
      <c r="B19" s="1"/>
      <c r="C19" s="1"/>
      <c r="D19" s="1"/>
      <c r="E19" s="1"/>
      <c r="F19" s="1"/>
      <c r="G19" s="1"/>
      <c r="H19" s="1"/>
      <c r="I19" s="1"/>
      <c r="J19" s="1"/>
      <c r="K19" s="1"/>
      <c r="L19" s="92"/>
      <c r="M19" s="93"/>
      <c r="N19" s="93"/>
      <c r="O19" s="93"/>
    </row>
    <row r="20" spans="1:15" ht="5.25" customHeight="1" thickBot="1"/>
    <row r="21" spans="1:15" ht="38.1" customHeight="1" thickBot="1">
      <c r="A21" s="606" t="s">
        <v>416</v>
      </c>
      <c r="B21" s="606"/>
      <c r="C21" s="606"/>
      <c r="D21" s="606"/>
      <c r="E21" s="606"/>
      <c r="F21" s="606"/>
      <c r="G21" s="606"/>
      <c r="H21" s="606"/>
      <c r="I21" s="606"/>
      <c r="J21" s="606"/>
    </row>
    <row r="22" spans="1:15" ht="53.65" customHeight="1" thickBot="1">
      <c r="A22" s="148" t="s">
        <v>21</v>
      </c>
      <c r="B22" s="603" t="s">
        <v>417</v>
      </c>
      <c r="C22" s="604"/>
      <c r="D22" s="605"/>
      <c r="E22" s="262" t="s">
        <v>72</v>
      </c>
      <c r="F22" s="261" t="s">
        <v>418</v>
      </c>
      <c r="G22" s="262" t="s">
        <v>74</v>
      </c>
      <c r="H22" s="589" t="s">
        <v>419</v>
      </c>
      <c r="I22" s="590"/>
      <c r="J22" s="599"/>
    </row>
    <row r="23" spans="1:15" ht="50.25" customHeight="1" thickBot="1">
      <c r="A23" s="120" t="s">
        <v>76</v>
      </c>
      <c r="B23" s="621" t="s">
        <v>420</v>
      </c>
      <c r="C23" s="622"/>
      <c r="D23" s="622"/>
      <c r="E23" s="622"/>
      <c r="F23" s="622"/>
      <c r="G23" s="622"/>
      <c r="H23" s="622"/>
      <c r="I23" s="622"/>
      <c r="J23" s="623"/>
    </row>
    <row r="24" spans="1:15" ht="41.1" customHeight="1" thickBot="1">
      <c r="A24" s="584" t="s">
        <v>78</v>
      </c>
      <c r="B24" s="149">
        <v>2024</v>
      </c>
      <c r="C24" s="150">
        <v>2025</v>
      </c>
      <c r="D24" s="150">
        <v>2026</v>
      </c>
      <c r="E24" s="150">
        <v>2027</v>
      </c>
      <c r="F24" s="151" t="s">
        <v>421</v>
      </c>
      <c r="G24" s="152" t="s">
        <v>80</v>
      </c>
      <c r="H24" s="586" t="s">
        <v>82</v>
      </c>
      <c r="I24" s="587"/>
      <c r="J24" s="588"/>
    </row>
    <row r="25" spans="1:15" ht="36" customHeight="1" thickBot="1">
      <c r="A25" s="585"/>
      <c r="B25" s="263">
        <v>1070</v>
      </c>
      <c r="C25" s="263">
        <v>2930</v>
      </c>
      <c r="D25" s="263">
        <v>3000</v>
      </c>
      <c r="E25" s="264">
        <v>2000</v>
      </c>
      <c r="F25" s="203">
        <f>B25+C25+D25+E25</f>
        <v>9000</v>
      </c>
      <c r="G25" s="265">
        <v>1070</v>
      </c>
      <c r="H25" s="589" t="s">
        <v>268</v>
      </c>
      <c r="I25" s="590"/>
      <c r="J25" s="590"/>
    </row>
    <row r="26" spans="1:15" ht="40.15" customHeight="1" thickBot="1">
      <c r="A26" s="120"/>
      <c r="B26" s="593" t="s">
        <v>84</v>
      </c>
      <c r="C26" s="594"/>
      <c r="D26" s="594"/>
      <c r="E26" s="594"/>
      <c r="F26" s="594"/>
      <c r="G26" s="594"/>
      <c r="H26" s="594"/>
      <c r="I26" s="594"/>
      <c r="J26" s="595"/>
    </row>
    <row r="27" spans="1:15" s="29" customFormat="1" ht="56.25" customHeight="1" thickBot="1">
      <c r="A27" s="584" t="s">
        <v>203</v>
      </c>
      <c r="B27" s="120" t="s">
        <v>204</v>
      </c>
      <c r="C27" s="148" t="s">
        <v>87</v>
      </c>
      <c r="D27" s="591" t="s">
        <v>89</v>
      </c>
      <c r="E27" s="592"/>
      <c r="F27" s="591" t="s">
        <v>91</v>
      </c>
      <c r="G27" s="592"/>
      <c r="H27" s="121" t="s">
        <v>93</v>
      </c>
      <c r="I27" s="119" t="s">
        <v>94</v>
      </c>
      <c r="J27" s="119" t="s">
        <v>96</v>
      </c>
    </row>
    <row r="28" spans="1:15" ht="59.1" customHeight="1" thickBot="1">
      <c r="A28" s="585"/>
      <c r="B28" s="153">
        <v>0</v>
      </c>
      <c r="C28" s="89">
        <v>0</v>
      </c>
      <c r="D28" s="580" t="s">
        <v>269</v>
      </c>
      <c r="E28" s="581"/>
      <c r="F28" s="582" t="s">
        <v>206</v>
      </c>
      <c r="G28" s="583"/>
      <c r="H28" s="212" t="s">
        <v>206</v>
      </c>
      <c r="I28" s="154" t="s">
        <v>206</v>
      </c>
      <c r="J28" s="154" t="s">
        <v>206</v>
      </c>
    </row>
    <row r="29" spans="1:15" s="29" customFormat="1" ht="45" customHeight="1" thickBot="1">
      <c r="A29" s="584" t="s">
        <v>207</v>
      </c>
      <c r="B29" s="118" t="s">
        <v>204</v>
      </c>
      <c r="C29" s="121" t="s">
        <v>87</v>
      </c>
      <c r="D29" s="591" t="s">
        <v>89</v>
      </c>
      <c r="E29" s="592"/>
      <c r="F29" s="591" t="s">
        <v>91</v>
      </c>
      <c r="G29" s="592"/>
      <c r="H29" s="121" t="s">
        <v>93</v>
      </c>
      <c r="I29" s="119" t="s">
        <v>94</v>
      </c>
      <c r="J29" s="119" t="s">
        <v>96</v>
      </c>
    </row>
    <row r="30" spans="1:15" ht="61.5" customHeight="1" thickBot="1">
      <c r="A30" s="585"/>
      <c r="B30" s="153">
        <v>0</v>
      </c>
      <c r="C30" s="153">
        <v>0</v>
      </c>
      <c r="D30" s="580" t="s">
        <v>422</v>
      </c>
      <c r="E30" s="581"/>
      <c r="F30" s="582" t="s">
        <v>206</v>
      </c>
      <c r="G30" s="583"/>
      <c r="H30" s="154" t="s">
        <v>206</v>
      </c>
      <c r="I30" s="154" t="s">
        <v>206</v>
      </c>
      <c r="J30" s="154" t="s">
        <v>206</v>
      </c>
    </row>
    <row r="31" spans="1:15" s="29" customFormat="1" ht="54" customHeight="1" thickBot="1">
      <c r="A31" s="584" t="s">
        <v>209</v>
      </c>
      <c r="B31" s="118" t="s">
        <v>204</v>
      </c>
      <c r="C31" s="121" t="s">
        <v>87</v>
      </c>
      <c r="D31" s="591" t="s">
        <v>89</v>
      </c>
      <c r="E31" s="592"/>
      <c r="F31" s="591" t="s">
        <v>91</v>
      </c>
      <c r="G31" s="592"/>
      <c r="H31" s="121" t="s">
        <v>93</v>
      </c>
      <c r="I31" s="119" t="s">
        <v>94</v>
      </c>
      <c r="J31" s="119" t="s">
        <v>96</v>
      </c>
    </row>
    <row r="32" spans="1:15" ht="236.1" customHeight="1" thickBot="1">
      <c r="A32" s="585"/>
      <c r="B32" s="153">
        <v>30</v>
      </c>
      <c r="C32" s="153">
        <v>30</v>
      </c>
      <c r="D32" s="616" t="s">
        <v>271</v>
      </c>
      <c r="E32" s="617"/>
      <c r="F32" s="580" t="s">
        <v>271</v>
      </c>
      <c r="G32" s="581"/>
      <c r="H32" s="154" t="s">
        <v>206</v>
      </c>
      <c r="I32" s="303" t="s">
        <v>423</v>
      </c>
      <c r="J32" s="154" t="s">
        <v>424</v>
      </c>
    </row>
    <row r="33" spans="1:11" s="29" customFormat="1" ht="47.25" customHeight="1" thickBot="1">
      <c r="A33" s="584" t="s">
        <v>211</v>
      </c>
      <c r="B33" s="118" t="s">
        <v>204</v>
      </c>
      <c r="C33" s="118" t="s">
        <v>87</v>
      </c>
      <c r="D33" s="591" t="s">
        <v>89</v>
      </c>
      <c r="E33" s="592"/>
      <c r="F33" s="591" t="s">
        <v>91</v>
      </c>
      <c r="G33" s="592"/>
      <c r="H33" s="121" t="s">
        <v>93</v>
      </c>
      <c r="I33" s="121" t="s">
        <v>94</v>
      </c>
      <c r="J33" s="119" t="s">
        <v>96</v>
      </c>
    </row>
    <row r="34" spans="1:11" ht="409.35" customHeight="1" thickBot="1">
      <c r="A34" s="585"/>
      <c r="B34" s="153">
        <v>300</v>
      </c>
      <c r="C34" s="89">
        <v>255</v>
      </c>
      <c r="D34" s="624" t="s">
        <v>274</v>
      </c>
      <c r="E34" s="625"/>
      <c r="F34" s="624" t="s">
        <v>425</v>
      </c>
      <c r="G34" s="625"/>
      <c r="H34" s="304" t="s">
        <v>426</v>
      </c>
      <c r="I34" s="252" t="s">
        <v>273</v>
      </c>
      <c r="J34" s="252" t="s">
        <v>312</v>
      </c>
    </row>
    <row r="35" spans="1:11" s="29" customFormat="1" ht="47.25" customHeight="1" thickBot="1">
      <c r="A35" s="584" t="s">
        <v>215</v>
      </c>
      <c r="B35" s="118" t="s">
        <v>204</v>
      </c>
      <c r="C35" s="121" t="s">
        <v>87</v>
      </c>
      <c r="D35" s="591" t="s">
        <v>89</v>
      </c>
      <c r="E35" s="592"/>
      <c r="F35" s="591" t="s">
        <v>91</v>
      </c>
      <c r="G35" s="592"/>
      <c r="H35" s="121" t="s">
        <v>93</v>
      </c>
      <c r="I35" s="119" t="s">
        <v>94</v>
      </c>
      <c r="J35" s="119" t="s">
        <v>96</v>
      </c>
    </row>
    <row r="36" spans="1:11" ht="318" customHeight="1" thickBot="1">
      <c r="A36" s="585"/>
      <c r="B36" s="153">
        <v>400</v>
      </c>
      <c r="C36" s="89">
        <v>403</v>
      </c>
      <c r="D36" s="580" t="s">
        <v>427</v>
      </c>
      <c r="E36" s="581"/>
      <c r="F36" s="580" t="s">
        <v>428</v>
      </c>
      <c r="G36" s="581"/>
      <c r="H36" s="273" t="s">
        <v>279</v>
      </c>
      <c r="I36" s="274" t="s">
        <v>273</v>
      </c>
      <c r="J36" s="272" t="s">
        <v>429</v>
      </c>
      <c r="K36" s="275"/>
    </row>
    <row r="37" spans="1:11" s="29" customFormat="1" ht="48.75" customHeight="1" thickBot="1">
      <c r="A37" s="584" t="s">
        <v>216</v>
      </c>
      <c r="B37" s="118" t="s">
        <v>204</v>
      </c>
      <c r="C37" s="121" t="s">
        <v>87</v>
      </c>
      <c r="D37" s="591" t="s">
        <v>89</v>
      </c>
      <c r="E37" s="592"/>
      <c r="F37" s="591" t="s">
        <v>91</v>
      </c>
      <c r="G37" s="592"/>
      <c r="H37" s="121" t="s">
        <v>93</v>
      </c>
      <c r="I37" s="119" t="s">
        <v>94</v>
      </c>
      <c r="J37" s="119" t="s">
        <v>96</v>
      </c>
    </row>
    <row r="38" spans="1:11" ht="189" customHeight="1">
      <c r="A38" s="585"/>
      <c r="B38" s="153">
        <v>200</v>
      </c>
      <c r="C38" s="90">
        <v>321</v>
      </c>
      <c r="D38" s="580" t="s">
        <v>280</v>
      </c>
      <c r="E38" s="581"/>
      <c r="F38" s="580" t="s">
        <v>430</v>
      </c>
      <c r="G38" s="581"/>
      <c r="H38" s="88" t="s">
        <v>206</v>
      </c>
      <c r="I38" s="274" t="s">
        <v>431</v>
      </c>
      <c r="J38" s="272" t="s">
        <v>320</v>
      </c>
    </row>
    <row r="39" spans="1:11" ht="46.5" customHeight="1" thickBot="1">
      <c r="A39" s="584" t="s">
        <v>218</v>
      </c>
      <c r="B39" s="121" t="s">
        <v>204</v>
      </c>
      <c r="C39" s="148" t="s">
        <v>87</v>
      </c>
      <c r="D39" s="591" t="s">
        <v>89</v>
      </c>
      <c r="E39" s="592"/>
      <c r="F39" s="591" t="s">
        <v>91</v>
      </c>
      <c r="G39" s="592"/>
      <c r="H39" s="121" t="s">
        <v>93</v>
      </c>
      <c r="I39" s="119" t="s">
        <v>94</v>
      </c>
      <c r="J39" s="119" t="s">
        <v>96</v>
      </c>
    </row>
    <row r="40" spans="1:11" ht="240.6" customHeight="1" thickBot="1">
      <c r="A40" s="585"/>
      <c r="B40" s="156">
        <v>300</v>
      </c>
      <c r="C40" s="90">
        <v>404</v>
      </c>
      <c r="D40" s="580" t="s">
        <v>283</v>
      </c>
      <c r="E40" s="581"/>
      <c r="F40" s="580" t="s">
        <v>432</v>
      </c>
      <c r="G40" s="581"/>
      <c r="H40" s="88" t="s">
        <v>206</v>
      </c>
      <c r="I40" s="274" t="s">
        <v>433</v>
      </c>
      <c r="J40" s="272" t="s">
        <v>434</v>
      </c>
    </row>
    <row r="41" spans="1:11" ht="48.75" customHeight="1" thickBot="1">
      <c r="A41" s="584" t="s">
        <v>222</v>
      </c>
      <c r="B41" s="120" t="s">
        <v>204</v>
      </c>
      <c r="C41" s="148" t="s">
        <v>87</v>
      </c>
      <c r="D41" s="591" t="s">
        <v>89</v>
      </c>
      <c r="E41" s="592"/>
      <c r="F41" s="591" t="s">
        <v>91</v>
      </c>
      <c r="G41" s="592"/>
      <c r="H41" s="121" t="s">
        <v>93</v>
      </c>
      <c r="I41" s="119" t="s">
        <v>94</v>
      </c>
      <c r="J41" s="119" t="s">
        <v>96</v>
      </c>
    </row>
    <row r="42" spans="1:11" ht="257.10000000000002" customHeight="1" thickBot="1">
      <c r="A42" s="585"/>
      <c r="B42" s="156">
        <v>400</v>
      </c>
      <c r="C42" s="90">
        <v>780</v>
      </c>
      <c r="D42" s="580" t="s">
        <v>435</v>
      </c>
      <c r="E42" s="626"/>
      <c r="F42" s="580" t="s">
        <v>436</v>
      </c>
      <c r="G42" s="581"/>
      <c r="H42" s="157" t="s">
        <v>206</v>
      </c>
      <c r="I42" s="273" t="s">
        <v>437</v>
      </c>
      <c r="J42" s="299" t="s">
        <v>438</v>
      </c>
    </row>
    <row r="43" spans="1:11" ht="42.75" customHeight="1" thickBot="1">
      <c r="A43" s="584" t="s">
        <v>223</v>
      </c>
      <c r="B43" s="120" t="s">
        <v>204</v>
      </c>
      <c r="C43" s="148" t="s">
        <v>87</v>
      </c>
      <c r="D43" s="591" t="s">
        <v>89</v>
      </c>
      <c r="E43" s="592"/>
      <c r="F43" s="591" t="s">
        <v>91</v>
      </c>
      <c r="G43" s="592"/>
      <c r="H43" s="121" t="s">
        <v>93</v>
      </c>
      <c r="I43" s="119" t="s">
        <v>94</v>
      </c>
      <c r="J43" s="119" t="s">
        <v>96</v>
      </c>
    </row>
    <row r="44" spans="1:11" ht="243" thickBot="1">
      <c r="A44" s="585"/>
      <c r="B44" s="156">
        <v>400</v>
      </c>
      <c r="C44" s="90">
        <v>401</v>
      </c>
      <c r="D44" s="580" t="s">
        <v>439</v>
      </c>
      <c r="E44" s="581"/>
      <c r="F44" s="580" t="s">
        <v>440</v>
      </c>
      <c r="G44" s="581"/>
      <c r="H44" s="88" t="s">
        <v>206</v>
      </c>
      <c r="I44" s="307" t="s">
        <v>291</v>
      </c>
      <c r="J44" s="314" t="s">
        <v>441</v>
      </c>
    </row>
    <row r="45" spans="1:11" ht="45" customHeight="1" thickBot="1">
      <c r="A45" s="584" t="s">
        <v>227</v>
      </c>
      <c r="B45" s="120" t="s">
        <v>204</v>
      </c>
      <c r="C45" s="148" t="s">
        <v>87</v>
      </c>
      <c r="D45" s="591" t="s">
        <v>89</v>
      </c>
      <c r="E45" s="592"/>
      <c r="F45" s="591" t="s">
        <v>91</v>
      </c>
      <c r="G45" s="592"/>
      <c r="H45" s="121" t="s">
        <v>93</v>
      </c>
      <c r="I45" s="119" t="s">
        <v>94</v>
      </c>
      <c r="J45" s="119" t="s">
        <v>96</v>
      </c>
    </row>
    <row r="46" spans="1:11" ht="212.65" customHeight="1" thickBot="1">
      <c r="A46" s="585"/>
      <c r="B46" s="156">
        <v>300</v>
      </c>
      <c r="C46" s="90">
        <v>300</v>
      </c>
      <c r="D46" s="628" t="s">
        <v>292</v>
      </c>
      <c r="E46" s="629"/>
      <c r="F46" s="628" t="s">
        <v>442</v>
      </c>
      <c r="G46" s="629"/>
      <c r="H46" s="88" t="s">
        <v>206</v>
      </c>
      <c r="I46" s="319" t="s">
        <v>443</v>
      </c>
      <c r="J46" s="299" t="s">
        <v>444</v>
      </c>
    </row>
    <row r="47" spans="1:11" ht="46.5" customHeight="1" thickBot="1">
      <c r="A47" s="584" t="s">
        <v>229</v>
      </c>
      <c r="B47" s="120" t="s">
        <v>204</v>
      </c>
      <c r="C47" s="148" t="s">
        <v>87</v>
      </c>
      <c r="D47" s="591" t="s">
        <v>89</v>
      </c>
      <c r="E47" s="592"/>
      <c r="F47" s="591" t="s">
        <v>91</v>
      </c>
      <c r="G47" s="592"/>
      <c r="H47" s="121" t="s">
        <v>93</v>
      </c>
      <c r="I47" s="119" t="s">
        <v>94</v>
      </c>
      <c r="J47" s="119" t="s">
        <v>96</v>
      </c>
    </row>
    <row r="48" spans="1:11" ht="205.5" customHeight="1" thickBot="1">
      <c r="A48" s="585"/>
      <c r="B48" s="156">
        <v>400</v>
      </c>
      <c r="C48" s="90">
        <v>797</v>
      </c>
      <c r="D48" s="580" t="s">
        <v>295</v>
      </c>
      <c r="E48" s="581"/>
      <c r="F48" s="626" t="s">
        <v>445</v>
      </c>
      <c r="G48" s="630"/>
      <c r="H48" s="88" t="s">
        <v>206</v>
      </c>
      <c r="I48" s="273" t="s">
        <v>297</v>
      </c>
      <c r="J48" s="322" t="s">
        <v>446</v>
      </c>
    </row>
    <row r="49" spans="1:13" ht="48.75" customHeight="1" thickBot="1">
      <c r="A49" s="584" t="s">
        <v>233</v>
      </c>
      <c r="B49" s="120" t="s">
        <v>204</v>
      </c>
      <c r="C49" s="148" t="s">
        <v>87</v>
      </c>
      <c r="D49" s="591" t="s">
        <v>89</v>
      </c>
      <c r="E49" s="592"/>
      <c r="F49" s="591" t="s">
        <v>91</v>
      </c>
      <c r="G49" s="592"/>
      <c r="H49" s="121" t="s">
        <v>93</v>
      </c>
      <c r="I49" s="119" t="s">
        <v>94</v>
      </c>
      <c r="J49" s="119" t="s">
        <v>96</v>
      </c>
    </row>
    <row r="50" spans="1:13" ht="232.9" customHeight="1" thickBot="1">
      <c r="A50" s="585"/>
      <c r="B50" s="156">
        <v>200</v>
      </c>
      <c r="C50" s="90">
        <v>322</v>
      </c>
      <c r="D50" s="580" t="s">
        <v>447</v>
      </c>
      <c r="E50" s="581"/>
      <c r="F50" s="580" t="s">
        <v>299</v>
      </c>
      <c r="G50" s="631"/>
      <c r="H50" s="88" t="s">
        <v>206</v>
      </c>
      <c r="I50" s="273" t="s">
        <v>448</v>
      </c>
      <c r="J50" s="314" t="s">
        <v>262</v>
      </c>
    </row>
    <row r="51" spans="1:13">
      <c r="B51" s="1">
        <f>B28+B30+B32+B34+B36+B38+B40+B42+B44+B46+B48+B50</f>
        <v>2930</v>
      </c>
      <c r="C51" s="315">
        <v>4013</v>
      </c>
    </row>
    <row r="52" spans="1:13" ht="18" customHeight="1">
      <c r="A52" s="36"/>
    </row>
    <row r="53" spans="1:13" ht="23.25">
      <c r="A53" s="627" t="s">
        <v>449</v>
      </c>
      <c r="B53" s="37" t="s">
        <v>170</v>
      </c>
      <c r="C53" s="37" t="s">
        <v>172</v>
      </c>
      <c r="D53" s="37" t="s">
        <v>173</v>
      </c>
      <c r="E53" s="37" t="s">
        <v>174</v>
      </c>
      <c r="F53" s="37" t="s">
        <v>176</v>
      </c>
      <c r="G53" s="37" t="s">
        <v>177</v>
      </c>
      <c r="H53" s="37" t="s">
        <v>178</v>
      </c>
      <c r="I53" s="37" t="s">
        <v>179</v>
      </c>
      <c r="J53" s="37" t="s">
        <v>181</v>
      </c>
      <c r="K53" s="37" t="s">
        <v>182</v>
      </c>
      <c r="L53" s="37" t="s">
        <v>183</v>
      </c>
      <c r="M53" s="37" t="s">
        <v>184</v>
      </c>
    </row>
    <row r="54" spans="1:13" ht="24.75" customHeight="1">
      <c r="A54" s="627"/>
      <c r="B54" s="38">
        <v>0</v>
      </c>
      <c r="C54" s="38">
        <v>0</v>
      </c>
      <c r="D54" s="38">
        <v>30</v>
      </c>
      <c r="E54" s="38">
        <v>255</v>
      </c>
      <c r="F54" s="38">
        <v>403</v>
      </c>
      <c r="G54" s="38">
        <v>321</v>
      </c>
      <c r="H54" s="38">
        <v>404</v>
      </c>
      <c r="I54" s="38">
        <v>780</v>
      </c>
      <c r="J54" s="38">
        <v>401</v>
      </c>
      <c r="K54" s="38">
        <v>300</v>
      </c>
      <c r="L54" s="38">
        <v>797</v>
      </c>
      <c r="M54" s="38">
        <v>322</v>
      </c>
    </row>
    <row r="55" spans="1:13" s="28" customFormat="1" ht="13.35" customHeight="1">
      <c r="A55" s="1"/>
      <c r="B55" s="1"/>
      <c r="C55" s="1"/>
      <c r="D55" s="1"/>
      <c r="E55" s="1"/>
      <c r="F55" s="1"/>
      <c r="G55" s="1"/>
      <c r="H55" s="1"/>
      <c r="I55" s="1"/>
    </row>
    <row r="56" spans="1:13" ht="15" thickBot="1"/>
    <row r="57" spans="1:13" ht="44.25" customHeight="1" thickBot="1">
      <c r="A57" s="206" t="s">
        <v>450</v>
      </c>
      <c r="B57" s="185" t="s">
        <v>451</v>
      </c>
      <c r="C57" s="337" t="s">
        <v>452</v>
      </c>
      <c r="D57" s="578" t="s">
        <v>453</v>
      </c>
      <c r="E57" s="185" t="s">
        <v>451</v>
      </c>
      <c r="F57" s="163"/>
      <c r="G57" s="207" t="s">
        <v>454</v>
      </c>
      <c r="H57" s="185" t="s">
        <v>455</v>
      </c>
      <c r="I57" s="204"/>
      <c r="J57" s="155"/>
    </row>
    <row r="58" spans="1:13" ht="32.65" customHeight="1" thickBot="1">
      <c r="A58" s="208"/>
      <c r="B58" s="185" t="s">
        <v>456</v>
      </c>
      <c r="C58" s="267" t="s">
        <v>457</v>
      </c>
      <c r="D58" s="579"/>
      <c r="E58" s="185" t="s">
        <v>456</v>
      </c>
      <c r="F58" s="268" t="s">
        <v>458</v>
      </c>
      <c r="G58" s="209"/>
      <c r="H58" s="185" t="s">
        <v>459</v>
      </c>
      <c r="I58" s="220"/>
      <c r="J58" s="155"/>
    </row>
    <row r="59" spans="1:13" ht="30.75" thickBot="1">
      <c r="A59" s="208"/>
      <c r="B59" s="185" t="s">
        <v>460</v>
      </c>
      <c r="C59" s="267" t="s">
        <v>461</v>
      </c>
      <c r="D59" s="579"/>
      <c r="E59" s="185" t="s">
        <v>460</v>
      </c>
      <c r="F59" s="267" t="s">
        <v>462</v>
      </c>
      <c r="G59" s="209"/>
      <c r="H59" s="185" t="s">
        <v>463</v>
      </c>
      <c r="I59" s="220"/>
      <c r="J59" s="155"/>
    </row>
    <row r="60" spans="1:13" ht="39.75" customHeight="1" thickBot="1">
      <c r="A60" s="208"/>
      <c r="B60" s="185" t="s">
        <v>451</v>
      </c>
      <c r="C60" s="268"/>
      <c r="D60" s="209"/>
      <c r="E60" s="185" t="s">
        <v>451</v>
      </c>
      <c r="F60" s="163"/>
      <c r="G60" s="209"/>
      <c r="H60" s="185" t="s">
        <v>455</v>
      </c>
      <c r="I60" s="204"/>
      <c r="J60" s="155"/>
    </row>
    <row r="61" spans="1:13" ht="22.5" customHeight="1" thickBot="1">
      <c r="A61" s="208"/>
      <c r="B61" s="185" t="s">
        <v>456</v>
      </c>
      <c r="C61" s="268" t="s">
        <v>464</v>
      </c>
      <c r="D61" s="209"/>
      <c r="E61" s="185" t="s">
        <v>456</v>
      </c>
      <c r="F61" s="163"/>
      <c r="G61" s="209"/>
      <c r="H61" s="185" t="s">
        <v>459</v>
      </c>
      <c r="I61" s="204"/>
      <c r="J61" s="155"/>
    </row>
    <row r="62" spans="1:13" ht="34.5" customHeight="1" thickBot="1">
      <c r="A62" s="210"/>
      <c r="B62" s="185" t="s">
        <v>460</v>
      </c>
      <c r="C62" s="268" t="s">
        <v>465</v>
      </c>
      <c r="D62" s="211"/>
      <c r="E62" s="185" t="s">
        <v>460</v>
      </c>
      <c r="F62" s="205"/>
      <c r="G62" s="211"/>
      <c r="H62" s="185" t="s">
        <v>463</v>
      </c>
      <c r="I62" s="204"/>
      <c r="J62" s="155"/>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hyperlinks>
    <hyperlink ref="J42" r:id="rId1" xr:uid="{111DF8FE-2A56-462F-B088-2762A2983DA0}"/>
    <hyperlink ref="J44" r:id="rId2" xr:uid="{66E41F1C-E934-4048-8AB1-A28AAC874B02}"/>
    <hyperlink ref="J46" r:id="rId3" xr:uid="{51E0B6A3-4755-4E63-B51A-16BBA1FD9C4F}"/>
    <hyperlink ref="J48" r:id="rId4" xr:uid="{88497265-4ECB-469C-9B4F-C56D79803472}"/>
    <hyperlink ref="J50" r:id="rId5" xr:uid="{A7CD5681-5DCB-4A12-AD3B-A2CC51746A7D}"/>
  </hyperlinks>
  <pageMargins left="0.23622047244094491" right="0.23622047244094491" top="0.55118110236220474" bottom="0.55118110236220474" header="0.31496062992125984" footer="0.31496062992125984"/>
  <pageSetup scale="26" fitToHeight="0"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D1" zoomScale="55" zoomScaleNormal="55" workbookViewId="0">
      <selection activeCell="M39" sqref="M39"/>
    </sheetView>
  </sheetViews>
  <sheetFormatPr defaultColWidth="10.5703125" defaultRowHeight="14.25"/>
  <cols>
    <col min="1" max="1" width="49.5703125" style="1" customWidth="1"/>
    <col min="2" max="13" width="35.5703125" style="1" customWidth="1"/>
    <col min="14"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32.25" customHeight="1" thickBot="1">
      <c r="A1" s="479"/>
      <c r="B1" s="482" t="s">
        <v>160</v>
      </c>
      <c r="C1" s="483"/>
      <c r="D1" s="483"/>
      <c r="E1" s="483"/>
      <c r="F1" s="483"/>
      <c r="G1" s="483"/>
      <c r="H1" s="483"/>
      <c r="I1" s="484"/>
      <c r="J1" s="485" t="s">
        <v>161</v>
      </c>
      <c r="K1" s="486"/>
      <c r="L1" s="487"/>
    </row>
    <row r="2" spans="1:15" s="80" customFormat="1" ht="30.75" customHeight="1" thickBot="1">
      <c r="A2" s="480"/>
      <c r="B2" s="488" t="s">
        <v>162</v>
      </c>
      <c r="C2" s="489"/>
      <c r="D2" s="489"/>
      <c r="E2" s="489"/>
      <c r="F2" s="489"/>
      <c r="G2" s="489"/>
      <c r="H2" s="489"/>
      <c r="I2" s="490"/>
      <c r="J2" s="485" t="s">
        <v>163</v>
      </c>
      <c r="K2" s="486"/>
      <c r="L2" s="487"/>
    </row>
    <row r="3" spans="1:15" s="80" customFormat="1" ht="24" customHeight="1" thickBot="1">
      <c r="A3" s="480"/>
      <c r="B3" s="488" t="s">
        <v>0</v>
      </c>
      <c r="C3" s="489"/>
      <c r="D3" s="489"/>
      <c r="E3" s="489"/>
      <c r="F3" s="489"/>
      <c r="G3" s="489"/>
      <c r="H3" s="489"/>
      <c r="I3" s="490"/>
      <c r="J3" s="485" t="s">
        <v>164</v>
      </c>
      <c r="K3" s="486"/>
      <c r="L3" s="487"/>
    </row>
    <row r="4" spans="1:15" s="80" customFormat="1" ht="21.75" customHeight="1" thickBot="1">
      <c r="A4" s="481"/>
      <c r="B4" s="491" t="s">
        <v>466</v>
      </c>
      <c r="C4" s="492"/>
      <c r="D4" s="492"/>
      <c r="E4" s="492"/>
      <c r="F4" s="492"/>
      <c r="G4" s="492"/>
      <c r="H4" s="492"/>
      <c r="I4" s="493"/>
      <c r="J4" s="485" t="s">
        <v>467</v>
      </c>
      <c r="K4" s="486"/>
      <c r="L4" s="487"/>
    </row>
    <row r="5" spans="1:15" s="80" customFormat="1" ht="21.75" customHeight="1" thickBot="1">
      <c r="A5" s="81"/>
      <c r="B5" s="82"/>
      <c r="C5" s="82"/>
      <c r="D5" s="82"/>
      <c r="E5" s="82"/>
      <c r="F5" s="82"/>
      <c r="G5" s="82"/>
      <c r="H5" s="82"/>
      <c r="I5" s="82"/>
      <c r="J5" s="83"/>
      <c r="K5" s="83"/>
      <c r="L5" s="83"/>
    </row>
    <row r="6" spans="1:15" ht="40.35" customHeight="1" thickBot="1">
      <c r="A6" s="53" t="s">
        <v>167</v>
      </c>
      <c r="B6" s="681" t="s">
        <v>168</v>
      </c>
      <c r="C6" s="682"/>
      <c r="D6" s="682"/>
      <c r="E6" s="682"/>
      <c r="F6" s="682"/>
      <c r="G6" s="682"/>
      <c r="H6" s="682"/>
      <c r="I6" s="683"/>
      <c r="J6" s="202" t="s">
        <v>169</v>
      </c>
      <c r="K6" s="679">
        <v>2024110010318</v>
      </c>
      <c r="L6" s="680"/>
      <c r="M6" s="676"/>
      <c r="N6" s="676"/>
      <c r="O6" s="676"/>
    </row>
    <row r="7" spans="1:15" s="80" customFormat="1" ht="21.75" customHeight="1" thickBot="1">
      <c r="A7" s="81"/>
      <c r="B7" s="82"/>
      <c r="C7" s="82"/>
      <c r="D7" s="82"/>
      <c r="E7" s="82"/>
      <c r="F7" s="82"/>
      <c r="G7" s="82"/>
      <c r="H7" s="82"/>
      <c r="I7" s="82"/>
      <c r="J7" s="82"/>
      <c r="K7" s="82"/>
      <c r="L7" s="82"/>
      <c r="M7" s="83"/>
      <c r="N7" s="83"/>
      <c r="O7" s="83"/>
    </row>
    <row r="8" spans="1:15" s="80" customFormat="1" ht="21.75" customHeight="1" thickBot="1">
      <c r="A8" s="678" t="s">
        <v>6</v>
      </c>
      <c r="B8" s="159" t="s">
        <v>170</v>
      </c>
      <c r="C8" s="125" t="s">
        <v>171</v>
      </c>
      <c r="D8" s="159" t="s">
        <v>172</v>
      </c>
      <c r="E8" s="125" t="s">
        <v>171</v>
      </c>
      <c r="F8" s="159" t="s">
        <v>173</v>
      </c>
      <c r="G8" s="266" t="s">
        <v>171</v>
      </c>
      <c r="H8" s="159" t="s">
        <v>174</v>
      </c>
      <c r="I8" s="127" t="s">
        <v>171</v>
      </c>
      <c r="J8" s="677" t="s">
        <v>8</v>
      </c>
      <c r="K8" s="158" t="s">
        <v>175</v>
      </c>
      <c r="L8" s="84"/>
      <c r="M8" s="676"/>
      <c r="N8" s="676"/>
      <c r="O8" s="676"/>
    </row>
    <row r="9" spans="1:15" s="80" customFormat="1" ht="21.75" customHeight="1">
      <c r="A9" s="678"/>
      <c r="B9" s="160" t="s">
        <v>176</v>
      </c>
      <c r="C9" s="128" t="s">
        <v>171</v>
      </c>
      <c r="D9" s="159" t="s">
        <v>177</v>
      </c>
      <c r="E9" s="128" t="s">
        <v>171</v>
      </c>
      <c r="F9" s="159" t="s">
        <v>178</v>
      </c>
      <c r="G9" s="266" t="s">
        <v>171</v>
      </c>
      <c r="H9" s="159" t="s">
        <v>179</v>
      </c>
      <c r="I9" s="127" t="s">
        <v>171</v>
      </c>
      <c r="J9" s="677"/>
      <c r="K9" s="158" t="s">
        <v>180</v>
      </c>
      <c r="L9" s="84"/>
      <c r="M9" s="676"/>
      <c r="N9" s="676"/>
      <c r="O9" s="676"/>
    </row>
    <row r="10" spans="1:15" s="80" customFormat="1" ht="21.75" customHeight="1" thickBot="1">
      <c r="A10" s="678"/>
      <c r="B10" s="159" t="s">
        <v>181</v>
      </c>
      <c r="C10" s="125" t="s">
        <v>171</v>
      </c>
      <c r="D10" s="159" t="s">
        <v>182</v>
      </c>
      <c r="E10" s="128" t="s">
        <v>171</v>
      </c>
      <c r="F10" s="159" t="s">
        <v>183</v>
      </c>
      <c r="G10" s="128" t="s">
        <v>171</v>
      </c>
      <c r="H10" s="159" t="s">
        <v>184</v>
      </c>
      <c r="I10" s="127" t="s">
        <v>171</v>
      </c>
      <c r="J10" s="677"/>
      <c r="K10" s="158" t="s">
        <v>185</v>
      </c>
      <c r="L10" s="161" t="s">
        <v>171</v>
      </c>
      <c r="M10" s="676"/>
      <c r="N10" s="676"/>
      <c r="O10" s="676"/>
    </row>
    <row r="11" spans="1:15" ht="15.75" thickBot="1">
      <c r="L11" s="84"/>
    </row>
    <row r="12" spans="1:15" ht="32.1" customHeight="1" thickBot="1">
      <c r="A12" s="669" t="s">
        <v>468</v>
      </c>
      <c r="B12" s="670"/>
      <c r="C12" s="670"/>
      <c r="D12" s="670"/>
      <c r="E12" s="670"/>
      <c r="F12" s="670"/>
      <c r="G12" s="670"/>
      <c r="H12" s="670"/>
      <c r="I12" s="670"/>
      <c r="J12" s="670"/>
      <c r="K12" s="670"/>
      <c r="L12" s="671"/>
    </row>
    <row r="13" spans="1:15" ht="32.1" customHeight="1" thickBot="1">
      <c r="A13" s="657" t="s">
        <v>469</v>
      </c>
      <c r="B13" s="672" t="s">
        <v>102</v>
      </c>
      <c r="C13" s="674" t="s">
        <v>13</v>
      </c>
      <c r="D13" s="657" t="s">
        <v>203</v>
      </c>
      <c r="E13" s="658"/>
      <c r="F13" s="659"/>
      <c r="G13" s="657" t="s">
        <v>207</v>
      </c>
      <c r="H13" s="658"/>
      <c r="I13" s="659"/>
      <c r="J13" s="441" t="s">
        <v>209</v>
      </c>
      <c r="K13" s="442"/>
      <c r="L13" s="443"/>
    </row>
    <row r="14" spans="1:15" ht="32.1" customHeight="1" thickBot="1">
      <c r="A14" s="668"/>
      <c r="B14" s="673"/>
      <c r="C14" s="675"/>
      <c r="D14" s="112" t="s">
        <v>26</v>
      </c>
      <c r="E14" s="110" t="s">
        <v>28</v>
      </c>
      <c r="F14" s="111" t="s">
        <v>107</v>
      </c>
      <c r="G14" s="112" t="s">
        <v>26</v>
      </c>
      <c r="H14" s="110" t="s">
        <v>28</v>
      </c>
      <c r="I14" s="111" t="s">
        <v>107</v>
      </c>
      <c r="J14" s="112" t="s">
        <v>26</v>
      </c>
      <c r="K14" s="110" t="s">
        <v>28</v>
      </c>
      <c r="L14" s="111" t="s">
        <v>107</v>
      </c>
    </row>
    <row r="15" spans="1:15" ht="91.5" customHeight="1">
      <c r="A15" s="644" t="s">
        <v>470</v>
      </c>
      <c r="B15" s="255" t="s">
        <v>471</v>
      </c>
      <c r="C15" s="666" t="s">
        <v>472</v>
      </c>
      <c r="D15" s="648">
        <f>+[1]ACTIVIDAD_1!B26+[1]ACTIVIDAD_2!B26</f>
        <v>303416000</v>
      </c>
      <c r="E15" s="632">
        <v>0</v>
      </c>
      <c r="F15" s="634">
        <v>0</v>
      </c>
      <c r="G15" s="648">
        <f>+[1]ACTIVIDAD_1!C26+[1]ACTIVIDAD_2!C26</f>
        <v>1145358000</v>
      </c>
      <c r="H15" s="632">
        <f>+[1]ACTIVIDAD_1!C27+[1]ACTIVIDAD_2!C27</f>
        <v>2257066</v>
      </c>
      <c r="I15" s="686">
        <v>0</v>
      </c>
      <c r="J15" s="648">
        <f>+[2]ACTIVIDAD_1!D24</f>
        <v>-600000</v>
      </c>
      <c r="K15" s="632">
        <f>+[2]ACTIVIDAD_1!D25+[2]ACTIVIDAD_2!D27</f>
        <v>56848868</v>
      </c>
      <c r="L15" s="634">
        <f>+[2]ACTIVIDAD_1!C42+[2]ACTIVIDAD_2!C44</f>
        <v>30</v>
      </c>
    </row>
    <row r="16" spans="1:15" ht="91.5" customHeight="1">
      <c r="A16" s="645"/>
      <c r="B16" s="255" t="s">
        <v>473</v>
      </c>
      <c r="C16" s="667"/>
      <c r="D16" s="649"/>
      <c r="E16" s="633"/>
      <c r="F16" s="635"/>
      <c r="G16" s="649"/>
      <c r="H16" s="633"/>
      <c r="I16" s="687"/>
      <c r="J16" s="649"/>
      <c r="K16" s="633"/>
      <c r="L16" s="635"/>
    </row>
    <row r="17" spans="1:13" ht="90" customHeight="1" thickBot="1">
      <c r="A17" s="256" t="s">
        <v>474</v>
      </c>
      <c r="B17" s="257" t="s">
        <v>344</v>
      </c>
      <c r="C17" s="258" t="s">
        <v>475</v>
      </c>
      <c r="D17" s="259">
        <f>+[1]ACTIVIDAD_3!B26</f>
        <v>105570000</v>
      </c>
      <c r="E17" s="24">
        <v>0</v>
      </c>
      <c r="F17" s="27">
        <v>0</v>
      </c>
      <c r="G17" s="114">
        <f>+[1]ACTIVIDAD_3!C26</f>
        <v>196652000</v>
      </c>
      <c r="H17" s="24">
        <f>+[1]ACTIVIDAD_3!C27</f>
        <v>1224000</v>
      </c>
      <c r="I17" s="260">
        <v>0</v>
      </c>
      <c r="J17" s="114">
        <f>+[2]ACTIVIDAD_3!D26</f>
        <v>-3366000</v>
      </c>
      <c r="K17" s="24">
        <f>+[2]ACTIVIDAD_3!D27</f>
        <v>15197600</v>
      </c>
      <c r="L17" s="260">
        <v>0.1</v>
      </c>
    </row>
    <row r="18" spans="1:13" s="25" customFormat="1" ht="16.5" customHeight="1">
      <c r="M18" s="1"/>
    </row>
    <row r="19" spans="1:13" ht="15" customHeight="1" thickBot="1"/>
    <row r="20" spans="1:13" ht="35.1" customHeight="1" thickBot="1">
      <c r="A20" s="669" t="s">
        <v>476</v>
      </c>
      <c r="B20" s="670"/>
      <c r="C20" s="670"/>
      <c r="D20" s="670"/>
      <c r="E20" s="670"/>
      <c r="F20" s="670"/>
      <c r="G20" s="670"/>
      <c r="H20" s="670"/>
      <c r="I20" s="670"/>
      <c r="J20" s="670"/>
      <c r="K20" s="670"/>
      <c r="L20" s="671"/>
    </row>
    <row r="21" spans="1:13" ht="35.1" customHeight="1">
      <c r="A21" s="657" t="s">
        <v>469</v>
      </c>
      <c r="B21" s="672" t="s">
        <v>102</v>
      </c>
      <c r="C21" s="674" t="s">
        <v>13</v>
      </c>
      <c r="D21" s="657" t="s">
        <v>211</v>
      </c>
      <c r="E21" s="658"/>
      <c r="F21" s="659"/>
      <c r="G21" s="657" t="s">
        <v>215</v>
      </c>
      <c r="H21" s="658"/>
      <c r="I21" s="659"/>
      <c r="J21" s="657" t="s">
        <v>216</v>
      </c>
      <c r="K21" s="658"/>
      <c r="L21" s="659"/>
    </row>
    <row r="22" spans="1:13" ht="35.1" customHeight="1">
      <c r="A22" s="668"/>
      <c r="B22" s="673"/>
      <c r="C22" s="675"/>
      <c r="D22" s="112" t="s">
        <v>26</v>
      </c>
      <c r="E22" s="110" t="s">
        <v>28</v>
      </c>
      <c r="F22" s="111" t="s">
        <v>107</v>
      </c>
      <c r="G22" s="112" t="s">
        <v>26</v>
      </c>
      <c r="H22" s="110" t="s">
        <v>28</v>
      </c>
      <c r="I22" s="111" t="s">
        <v>107</v>
      </c>
      <c r="J22" s="112" t="s">
        <v>26</v>
      </c>
      <c r="K22" s="110" t="s">
        <v>28</v>
      </c>
      <c r="L22" s="111" t="s">
        <v>107</v>
      </c>
    </row>
    <row r="23" spans="1:13" ht="90" customHeight="1">
      <c r="A23" s="644" t="s">
        <v>470</v>
      </c>
      <c r="B23" s="255" t="s">
        <v>471</v>
      </c>
      <c r="C23" s="666" t="s">
        <v>472</v>
      </c>
      <c r="D23" s="648">
        <v>-49911665</v>
      </c>
      <c r="E23" s="632">
        <v>145335067</v>
      </c>
      <c r="F23" s="634">
        <f>'ACTIVIDAD 2'!C45</f>
        <v>255</v>
      </c>
      <c r="G23" s="648">
        <v>40654548</v>
      </c>
      <c r="H23" s="632">
        <v>130710000</v>
      </c>
      <c r="I23" s="634">
        <v>403</v>
      </c>
      <c r="J23" s="648">
        <v>0</v>
      </c>
      <c r="K23" s="632">
        <v>138359600</v>
      </c>
      <c r="L23" s="634">
        <v>321</v>
      </c>
    </row>
    <row r="24" spans="1:13" ht="90" customHeight="1">
      <c r="A24" s="645"/>
      <c r="B24" s="255" t="s">
        <v>473</v>
      </c>
      <c r="C24" s="667"/>
      <c r="D24" s="649"/>
      <c r="E24" s="633"/>
      <c r="F24" s="635"/>
      <c r="G24" s="649"/>
      <c r="H24" s="633"/>
      <c r="I24" s="635"/>
      <c r="J24" s="649"/>
      <c r="K24" s="633"/>
      <c r="L24" s="635"/>
    </row>
    <row r="25" spans="1:13" ht="90" customHeight="1" thickBot="1">
      <c r="A25" s="256" t="s">
        <v>474</v>
      </c>
      <c r="B25" s="257" t="s">
        <v>344</v>
      </c>
      <c r="C25" s="258" t="s">
        <v>475</v>
      </c>
      <c r="D25" s="114">
        <v>-4944800</v>
      </c>
      <c r="E25" s="24">
        <v>31500000</v>
      </c>
      <c r="F25" s="260">
        <v>0.1</v>
      </c>
      <c r="G25" s="114">
        <v>0</v>
      </c>
      <c r="H25" s="24">
        <v>29272000</v>
      </c>
      <c r="I25" s="260">
        <v>0.1</v>
      </c>
      <c r="J25" s="114">
        <v>0</v>
      </c>
      <c r="K25" s="24">
        <v>29272000</v>
      </c>
      <c r="L25" s="260">
        <v>0.1</v>
      </c>
    </row>
    <row r="27" spans="1:13" ht="15" thickBot="1"/>
    <row r="28" spans="1:13" ht="35.1" customHeight="1" thickBot="1">
      <c r="A28" s="654" t="s">
        <v>477</v>
      </c>
      <c r="B28" s="655"/>
      <c r="C28" s="655"/>
      <c r="D28" s="655"/>
      <c r="E28" s="655"/>
      <c r="F28" s="655"/>
      <c r="G28" s="655"/>
      <c r="H28" s="655"/>
      <c r="I28" s="655"/>
      <c r="J28" s="655"/>
      <c r="K28" s="655"/>
      <c r="L28" s="656"/>
    </row>
    <row r="29" spans="1:13" ht="35.1" customHeight="1">
      <c r="A29" s="650" t="s">
        <v>469</v>
      </c>
      <c r="B29" s="652" t="s">
        <v>102</v>
      </c>
      <c r="C29" s="684" t="s">
        <v>13</v>
      </c>
      <c r="D29" s="657" t="s">
        <v>218</v>
      </c>
      <c r="E29" s="658"/>
      <c r="F29" s="659"/>
      <c r="G29" s="657" t="s">
        <v>222</v>
      </c>
      <c r="H29" s="658"/>
      <c r="I29" s="659"/>
      <c r="J29" s="657" t="s">
        <v>223</v>
      </c>
      <c r="K29" s="658"/>
      <c r="L29" s="659"/>
    </row>
    <row r="30" spans="1:13" ht="35.1" customHeight="1">
      <c r="A30" s="651"/>
      <c r="B30" s="653"/>
      <c r="C30" s="685"/>
      <c r="D30" s="112" t="s">
        <v>26</v>
      </c>
      <c r="E30" s="110" t="s">
        <v>28</v>
      </c>
      <c r="F30" s="111" t="s">
        <v>107</v>
      </c>
      <c r="G30" s="112" t="s">
        <v>26</v>
      </c>
      <c r="H30" s="110" t="s">
        <v>28</v>
      </c>
      <c r="I30" s="111" t="s">
        <v>107</v>
      </c>
      <c r="J30" s="112" t="s">
        <v>26</v>
      </c>
      <c r="K30" s="110" t="s">
        <v>28</v>
      </c>
      <c r="L30" s="111" t="s">
        <v>107</v>
      </c>
    </row>
    <row r="31" spans="1:13" ht="81" customHeight="1">
      <c r="A31" s="644" t="s">
        <v>470</v>
      </c>
      <c r="B31" s="255" t="s">
        <v>471</v>
      </c>
      <c r="C31" s="666" t="s">
        <v>472</v>
      </c>
      <c r="D31" s="648">
        <v>0</v>
      </c>
      <c r="E31" s="632">
        <v>173732281</v>
      </c>
      <c r="F31" s="634">
        <v>404</v>
      </c>
      <c r="G31" s="648">
        <v>80492096</v>
      </c>
      <c r="H31" s="632">
        <v>126632000</v>
      </c>
      <c r="I31" s="634">
        <v>780</v>
      </c>
      <c r="J31" s="648">
        <v>245175</v>
      </c>
      <c r="K31" s="632">
        <v>144798000</v>
      </c>
      <c r="L31" s="634">
        <v>401</v>
      </c>
    </row>
    <row r="32" spans="1:13" ht="81" customHeight="1">
      <c r="A32" s="645"/>
      <c r="B32" s="255" t="s">
        <v>473</v>
      </c>
      <c r="C32" s="667"/>
      <c r="D32" s="649"/>
      <c r="E32" s="633"/>
      <c r="F32" s="635"/>
      <c r="G32" s="649"/>
      <c r="H32" s="633"/>
      <c r="I32" s="635"/>
      <c r="J32" s="649"/>
      <c r="K32" s="633"/>
      <c r="L32" s="635"/>
    </row>
    <row r="33" spans="1:12" ht="94.5" customHeight="1">
      <c r="A33" s="256" t="s">
        <v>474</v>
      </c>
      <c r="B33" s="257" t="s">
        <v>344</v>
      </c>
      <c r="C33" s="258" t="s">
        <v>475</v>
      </c>
      <c r="D33" s="292">
        <v>0</v>
      </c>
      <c r="E33" s="293">
        <v>24070000</v>
      </c>
      <c r="F33" s="260">
        <v>0.1</v>
      </c>
      <c r="G33" s="113">
        <v>17258400</v>
      </c>
      <c r="H33" s="22">
        <v>27447333</v>
      </c>
      <c r="I33" s="300">
        <v>0.1</v>
      </c>
      <c r="J33" s="113">
        <v>0</v>
      </c>
      <c r="K33" s="22">
        <v>30484667</v>
      </c>
      <c r="L33" s="300">
        <v>0.1</v>
      </c>
    </row>
    <row r="36" spans="1:12" ht="35.1" customHeight="1">
      <c r="A36" s="654" t="s">
        <v>478</v>
      </c>
      <c r="B36" s="655"/>
      <c r="C36" s="655"/>
      <c r="D36" s="665"/>
      <c r="E36" s="665"/>
      <c r="F36" s="665"/>
      <c r="G36" s="665"/>
      <c r="H36" s="665"/>
      <c r="I36" s="665"/>
      <c r="J36" s="655"/>
      <c r="K36" s="655"/>
      <c r="L36" s="656"/>
    </row>
    <row r="37" spans="1:12" ht="35.1" customHeight="1">
      <c r="A37" s="650" t="s">
        <v>469</v>
      </c>
      <c r="B37" s="652" t="s">
        <v>102</v>
      </c>
      <c r="C37" s="660" t="s">
        <v>13</v>
      </c>
      <c r="D37" s="662" t="s">
        <v>227</v>
      </c>
      <c r="E37" s="663"/>
      <c r="F37" s="663"/>
      <c r="G37" s="662" t="s">
        <v>479</v>
      </c>
      <c r="H37" s="663"/>
      <c r="I37" s="664"/>
      <c r="J37" s="658" t="s">
        <v>233</v>
      </c>
      <c r="K37" s="658"/>
      <c r="L37" s="659"/>
    </row>
    <row r="38" spans="1:12" ht="35.1" customHeight="1">
      <c r="A38" s="651"/>
      <c r="B38" s="653"/>
      <c r="C38" s="661"/>
      <c r="D38" s="323" t="s">
        <v>26</v>
      </c>
      <c r="E38" s="110" t="s">
        <v>28</v>
      </c>
      <c r="F38" s="331" t="s">
        <v>107</v>
      </c>
      <c r="G38" s="323" t="s">
        <v>26</v>
      </c>
      <c r="H38" s="110" t="s">
        <v>28</v>
      </c>
      <c r="I38" s="324" t="s">
        <v>107</v>
      </c>
      <c r="J38" s="329" t="s">
        <v>26</v>
      </c>
      <c r="K38" s="110" t="s">
        <v>28</v>
      </c>
      <c r="L38" s="111" t="s">
        <v>107</v>
      </c>
    </row>
    <row r="39" spans="1:12" ht="99" customHeight="1">
      <c r="A39" s="644" t="s">
        <v>470</v>
      </c>
      <c r="B39" s="255" t="s">
        <v>471</v>
      </c>
      <c r="C39" s="646" t="s">
        <v>472</v>
      </c>
      <c r="D39" s="636">
        <v>-3232328</v>
      </c>
      <c r="E39" s="632">
        <v>136419175</v>
      </c>
      <c r="F39" s="640">
        <v>300</v>
      </c>
      <c r="G39" s="636">
        <v>8334000</v>
      </c>
      <c r="H39" s="632">
        <v>130710000</v>
      </c>
      <c r="I39" s="642">
        <v>797</v>
      </c>
      <c r="J39" s="638">
        <v>4527000</v>
      </c>
      <c r="K39" s="632">
        <v>280084964</v>
      </c>
      <c r="L39" s="634">
        <v>322</v>
      </c>
    </row>
    <row r="40" spans="1:12" ht="99" customHeight="1">
      <c r="A40" s="645"/>
      <c r="B40" s="255" t="s">
        <v>473</v>
      </c>
      <c r="C40" s="647"/>
      <c r="D40" s="637"/>
      <c r="E40" s="633"/>
      <c r="F40" s="641"/>
      <c r="G40" s="637"/>
      <c r="H40" s="633"/>
      <c r="I40" s="643"/>
      <c r="J40" s="639"/>
      <c r="K40" s="633"/>
      <c r="L40" s="635"/>
    </row>
    <row r="41" spans="1:12" ht="93.75" customHeight="1">
      <c r="A41" s="256" t="s">
        <v>474</v>
      </c>
      <c r="B41" s="257" t="s">
        <v>344</v>
      </c>
      <c r="C41" s="328" t="s">
        <v>475</v>
      </c>
      <c r="D41" s="325">
        <v>-612000</v>
      </c>
      <c r="E41" s="326">
        <v>29272000</v>
      </c>
      <c r="F41" s="332">
        <v>0.1</v>
      </c>
      <c r="G41" s="325">
        <v>2856000</v>
      </c>
      <c r="H41" s="326">
        <v>29272000</v>
      </c>
      <c r="I41" s="327">
        <v>0.1</v>
      </c>
      <c r="J41" s="330">
        <v>0</v>
      </c>
      <c r="K41" s="22">
        <v>52344000</v>
      </c>
      <c r="L41" s="300">
        <v>0.1</v>
      </c>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zoomScale="55" zoomScaleNormal="55" workbookViewId="0">
      <selection activeCell="F26" sqref="F26"/>
    </sheetView>
  </sheetViews>
  <sheetFormatPr defaultColWidth="10.5703125" defaultRowHeight="14.25"/>
  <cols>
    <col min="1" max="1" width="25.42578125" style="78" customWidth="1"/>
    <col min="2" max="2" width="29.5703125" style="78" customWidth="1"/>
    <col min="3" max="3" width="21.42578125" style="78" customWidth="1"/>
    <col min="4" max="4" width="21.5703125" style="78" customWidth="1"/>
    <col min="5" max="5" width="20.5703125" style="78" bestFit="1" customWidth="1"/>
    <col min="6" max="6" width="21.5703125" style="78" customWidth="1"/>
    <col min="7" max="7" width="20.5703125" style="78" bestFit="1" customWidth="1"/>
    <col min="8" max="8" width="21.42578125" style="78" customWidth="1"/>
    <col min="9" max="9" width="20.5703125" style="78" bestFit="1" customWidth="1"/>
    <col min="10" max="10" width="22.42578125" style="78" customWidth="1"/>
    <col min="11" max="11" width="20.5703125" style="78" bestFit="1" customWidth="1"/>
    <col min="12" max="12" width="23" style="78" customWidth="1"/>
    <col min="13" max="13" width="20.5703125" style="78" bestFit="1" customWidth="1"/>
    <col min="14" max="14" width="22.42578125" style="78" customWidth="1"/>
    <col min="15" max="15" width="20.5703125" style="78" bestFit="1" customWidth="1"/>
    <col min="16" max="17" width="20.42578125" style="78" customWidth="1"/>
    <col min="18" max="18" width="17.42578125" style="78" bestFit="1" customWidth="1"/>
    <col min="19" max="19" width="20.5703125" style="78" bestFit="1" customWidth="1"/>
    <col min="20" max="20" width="21.42578125" style="78" customWidth="1"/>
    <col min="21" max="21" width="20.5703125" style="78" bestFit="1" customWidth="1"/>
    <col min="22" max="22" width="19.5703125" style="78" bestFit="1" customWidth="1"/>
    <col min="23" max="23" width="21.5703125" style="78" customWidth="1"/>
    <col min="24" max="24" width="17.42578125" style="78" bestFit="1" customWidth="1"/>
    <col min="25" max="25" width="20.5703125" style="78" bestFit="1" customWidth="1"/>
    <col min="26" max="26" width="20.42578125" style="78" customWidth="1"/>
    <col min="27" max="27" width="17.42578125" style="78" customWidth="1"/>
    <col min="28" max="28" width="23.5703125" style="78" customWidth="1"/>
    <col min="29" max="29" width="22.5703125" style="78" customWidth="1"/>
    <col min="30" max="30" width="17" style="78" customWidth="1"/>
    <col min="31" max="31" width="19.5703125" style="78" bestFit="1" customWidth="1"/>
    <col min="32" max="32" width="22" style="78" customWidth="1"/>
    <col min="33" max="36" width="20.42578125" style="78" bestFit="1" customWidth="1"/>
    <col min="37" max="16384" width="10.5703125" style="78"/>
  </cols>
  <sheetData>
    <row r="1" spans="1:62" s="1" customFormat="1" ht="20.25" customHeight="1">
      <c r="A1" s="618"/>
      <c r="B1" s="712" t="s">
        <v>480</v>
      </c>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4"/>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c r="A2" s="619"/>
      <c r="B2" s="715"/>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7"/>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c r="A3" s="619"/>
      <c r="B3" s="715"/>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7"/>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c r="A4" s="620"/>
      <c r="B4" s="718"/>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20"/>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ht="15">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c r="A7" s="6"/>
      <c r="B7" s="95"/>
      <c r="C7" s="95"/>
      <c r="D7" s="95"/>
      <c r="E7" s="95"/>
      <c r="F7" s="95"/>
      <c r="G7" s="95"/>
      <c r="H7" s="95"/>
      <c r="I7" s="95"/>
      <c r="J7" s="95"/>
      <c r="K7" s="95"/>
      <c r="L7" s="95"/>
      <c r="M7" s="95"/>
      <c r="N7" s="95"/>
      <c r="O7" s="95"/>
      <c r="P7" s="2"/>
      <c r="Q7" s="2"/>
      <c r="R7" s="3"/>
      <c r="S7" s="3"/>
      <c r="T7" s="2"/>
      <c r="U7" s="2"/>
      <c r="V7" s="2"/>
      <c r="W7" s="78"/>
      <c r="X7" s="4"/>
      <c r="Y7" s="4"/>
      <c r="Z7" s="123"/>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c r="A8" s="596" t="s">
        <v>4</v>
      </c>
      <c r="B8" s="688" t="s">
        <v>168</v>
      </c>
      <c r="C8" s="689"/>
      <c r="D8" s="689"/>
      <c r="E8" s="689"/>
      <c r="F8" s="689"/>
      <c r="G8" s="689"/>
      <c r="H8" s="689"/>
      <c r="I8" s="689"/>
      <c r="J8" s="689"/>
      <c r="K8" s="689"/>
      <c r="L8" s="689"/>
      <c r="M8" s="689"/>
      <c r="N8" s="689"/>
      <c r="O8" s="689"/>
      <c r="P8" s="689"/>
      <c r="Q8" s="689"/>
      <c r="R8" s="689"/>
      <c r="S8" s="689"/>
      <c r="T8" s="689"/>
      <c r="U8" s="689"/>
      <c r="V8" s="689"/>
      <c r="W8" s="689"/>
      <c r="X8" s="689"/>
      <c r="Y8" s="689"/>
      <c r="Z8" s="689"/>
      <c r="AA8" s="694" t="s">
        <v>169</v>
      </c>
      <c r="AB8" s="724">
        <v>2024110010318</v>
      </c>
      <c r="AC8" s="721" t="s">
        <v>410</v>
      </c>
      <c r="AD8" s="722"/>
      <c r="AE8" s="485" t="s">
        <v>161</v>
      </c>
      <c r="AF8" s="487"/>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c r="A9" s="597"/>
      <c r="B9" s="690"/>
      <c r="C9" s="691"/>
      <c r="D9" s="691"/>
      <c r="E9" s="691"/>
      <c r="F9" s="691"/>
      <c r="G9" s="691"/>
      <c r="H9" s="691"/>
      <c r="I9" s="691"/>
      <c r="J9" s="691"/>
      <c r="K9" s="691"/>
      <c r="L9" s="691"/>
      <c r="M9" s="691"/>
      <c r="N9" s="691"/>
      <c r="O9" s="691"/>
      <c r="P9" s="691"/>
      <c r="Q9" s="691"/>
      <c r="R9" s="691"/>
      <c r="S9" s="691"/>
      <c r="T9" s="691"/>
      <c r="U9" s="691"/>
      <c r="V9" s="691"/>
      <c r="W9" s="691"/>
      <c r="X9" s="691"/>
      <c r="Y9" s="691"/>
      <c r="Z9" s="691"/>
      <c r="AA9" s="695"/>
      <c r="AB9" s="725"/>
      <c r="AC9" s="721" t="s">
        <v>411</v>
      </c>
      <c r="AD9" s="722"/>
      <c r="AE9" s="485" t="s">
        <v>163</v>
      </c>
      <c r="AF9" s="487"/>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c r="A10" s="597"/>
      <c r="B10" s="690"/>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5"/>
      <c r="AB10" s="725"/>
      <c r="AC10" s="721" t="s">
        <v>412</v>
      </c>
      <c r="AD10" s="722"/>
      <c r="AE10" s="697" t="s">
        <v>164</v>
      </c>
      <c r="AF10" s="69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c r="A11" s="598"/>
      <c r="B11" s="692"/>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6"/>
      <c r="AB11" s="726"/>
      <c r="AC11" s="721" t="s">
        <v>414</v>
      </c>
      <c r="AD11" s="722"/>
      <c r="AE11" s="485" t="s">
        <v>481</v>
      </c>
      <c r="AF11" s="487"/>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c r="C13" s="97"/>
      <c r="D13" s="97"/>
      <c r="E13" s="97"/>
      <c r="F13" s="97"/>
      <c r="G13" s="97"/>
      <c r="H13" s="97"/>
      <c r="I13" s="97"/>
      <c r="J13" s="97"/>
      <c r="K13" s="96"/>
      <c r="L13" s="96"/>
      <c r="M13" s="96"/>
      <c r="N13" s="96"/>
      <c r="O13" s="96"/>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80" customFormat="1" ht="21.75" customHeight="1" thickBot="1">
      <c r="A14" s="468" t="s">
        <v>6</v>
      </c>
      <c r="B14" s="159" t="s">
        <v>170</v>
      </c>
      <c r="C14" s="125"/>
      <c r="D14" s="159" t="s">
        <v>172</v>
      </c>
      <c r="E14" s="126"/>
      <c r="F14" s="159" t="s">
        <v>173</v>
      </c>
      <c r="G14" s="126"/>
      <c r="H14" s="159" t="s">
        <v>174</v>
      </c>
      <c r="I14" s="127"/>
      <c r="J14" s="98"/>
      <c r="K14" s="477" t="s">
        <v>8</v>
      </c>
      <c r="L14" s="477"/>
      <c r="M14" s="723" t="s">
        <v>175</v>
      </c>
      <c r="N14" s="723"/>
      <c r="O14" s="723"/>
      <c r="P14" s="130"/>
      <c r="Q14" s="168"/>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80" customFormat="1" ht="21.75" customHeight="1" thickBot="1">
      <c r="A15" s="468"/>
      <c r="B15" s="160" t="s">
        <v>176</v>
      </c>
      <c r="C15" s="128"/>
      <c r="D15" s="159" t="s">
        <v>177</v>
      </c>
      <c r="E15" s="129"/>
      <c r="F15" s="159" t="s">
        <v>178</v>
      </c>
      <c r="G15" s="129"/>
      <c r="H15" s="159" t="s">
        <v>179</v>
      </c>
      <c r="I15" s="127"/>
      <c r="J15" s="98"/>
      <c r="K15" s="477"/>
      <c r="L15" s="477"/>
      <c r="M15" s="723" t="s">
        <v>180</v>
      </c>
      <c r="N15" s="723"/>
      <c r="O15" s="723"/>
      <c r="P15" s="130"/>
      <c r="Q15" s="168"/>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80" customFormat="1" ht="21.75" customHeight="1" thickBot="1">
      <c r="A16" s="468"/>
      <c r="B16" s="159" t="s">
        <v>181</v>
      </c>
      <c r="C16" s="125"/>
      <c r="D16" s="159" t="s">
        <v>182</v>
      </c>
      <c r="E16" s="129"/>
      <c r="F16" s="159" t="s">
        <v>183</v>
      </c>
      <c r="G16" s="129"/>
      <c r="H16" s="159" t="s">
        <v>184</v>
      </c>
      <c r="I16" s="127"/>
      <c r="K16" s="477"/>
      <c r="L16" s="477"/>
      <c r="M16" s="723" t="s">
        <v>185</v>
      </c>
      <c r="N16" s="723"/>
      <c r="O16" s="723"/>
      <c r="P16" s="130" t="s">
        <v>171</v>
      </c>
      <c r="Q16" s="168"/>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80" customFormat="1" ht="21.75" customHeight="1" thickBot="1">
      <c r="A17" s="1"/>
      <c r="B17" s="1"/>
      <c r="C17" s="1"/>
      <c r="D17" s="1"/>
      <c r="E17" s="1"/>
      <c r="F17" s="1"/>
      <c r="G17" s="98"/>
      <c r="H17" s="98"/>
      <c r="I17" s="98"/>
      <c r="J17" s="98"/>
      <c r="K17" s="99"/>
      <c r="L17" s="99"/>
      <c r="M17" s="97"/>
      <c r="N17" s="97"/>
      <c r="O17" s="97"/>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c r="A18" s="444" t="s">
        <v>482</v>
      </c>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6"/>
      <c r="AG18" s="116"/>
      <c r="AH18" s="116"/>
      <c r="AI18" s="116"/>
      <c r="AJ18" s="116"/>
      <c r="AK18" s="116"/>
      <c r="AL18" s="116"/>
      <c r="AM18" s="116"/>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c r="A19" s="415" t="s">
        <v>483</v>
      </c>
      <c r="B19" s="416"/>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4"/>
      <c r="AG19" s="116"/>
      <c r="AH19" s="116"/>
      <c r="AI19" s="116"/>
      <c r="AJ19" s="116"/>
      <c r="AK19" s="116"/>
      <c r="AL19" s="116"/>
      <c r="AM19" s="116"/>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c r="A20" s="413" t="s">
        <v>484</v>
      </c>
      <c r="B20" s="708" t="s">
        <v>485</v>
      </c>
      <c r="C20" s="591" t="s">
        <v>85</v>
      </c>
      <c r="D20" s="702"/>
      <c r="E20" s="702"/>
      <c r="F20" s="702"/>
      <c r="G20" s="702"/>
      <c r="H20" s="702"/>
      <c r="I20" s="702"/>
      <c r="J20" s="702"/>
      <c r="K20" s="702"/>
      <c r="L20" s="702"/>
      <c r="M20" s="702"/>
      <c r="N20" s="592"/>
      <c r="O20" s="699" t="s">
        <v>87</v>
      </c>
      <c r="P20" s="700"/>
      <c r="Q20" s="700"/>
      <c r="R20" s="700"/>
      <c r="S20" s="700"/>
      <c r="T20" s="700"/>
      <c r="U20" s="700"/>
      <c r="V20" s="700"/>
      <c r="W20" s="700"/>
      <c r="X20" s="700"/>
      <c r="Y20" s="700"/>
      <c r="Z20" s="700"/>
      <c r="AA20" s="700"/>
      <c r="AB20" s="700"/>
      <c r="AC20" s="700"/>
      <c r="AD20" s="700"/>
      <c r="AE20" s="700"/>
      <c r="AF20" s="701"/>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9" customFormat="1" ht="21.75" customHeight="1" thickBot="1">
      <c r="A21" s="707"/>
      <c r="B21" s="708"/>
      <c r="C21" s="705" t="s">
        <v>203</v>
      </c>
      <c r="D21" s="706"/>
      <c r="E21" s="705" t="s">
        <v>207</v>
      </c>
      <c r="F21" s="706"/>
      <c r="G21" s="705" t="s">
        <v>209</v>
      </c>
      <c r="H21" s="706"/>
      <c r="I21" s="705" t="s">
        <v>211</v>
      </c>
      <c r="J21" s="706"/>
      <c r="K21" s="705" t="s">
        <v>215</v>
      </c>
      <c r="L21" s="706"/>
      <c r="M21" s="705" t="s">
        <v>216</v>
      </c>
      <c r="N21" s="706"/>
      <c r="O21" s="699" t="s">
        <v>203</v>
      </c>
      <c r="P21" s="700"/>
      <c r="Q21" s="701"/>
      <c r="R21" s="709" t="s">
        <v>207</v>
      </c>
      <c r="S21" s="710"/>
      <c r="T21" s="711"/>
      <c r="U21" s="709" t="s">
        <v>209</v>
      </c>
      <c r="V21" s="710"/>
      <c r="W21" s="711"/>
      <c r="X21" s="709" t="s">
        <v>211</v>
      </c>
      <c r="Y21" s="710"/>
      <c r="Z21" s="711"/>
      <c r="AA21" s="709" t="s">
        <v>215</v>
      </c>
      <c r="AB21" s="710"/>
      <c r="AC21" s="711"/>
      <c r="AD21" s="709" t="s">
        <v>216</v>
      </c>
      <c r="AE21" s="710"/>
      <c r="AF21" s="711"/>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9" customFormat="1" ht="28.5" customHeight="1" thickBot="1">
      <c r="A22" s="707"/>
      <c r="B22" s="708"/>
      <c r="C22" s="121" t="s">
        <v>486</v>
      </c>
      <c r="D22" s="121" t="s">
        <v>487</v>
      </c>
      <c r="E22" s="121" t="s">
        <v>486</v>
      </c>
      <c r="F22" s="121" t="s">
        <v>487</v>
      </c>
      <c r="G22" s="121" t="s">
        <v>486</v>
      </c>
      <c r="H22" s="121" t="s">
        <v>487</v>
      </c>
      <c r="I22" s="121" t="s">
        <v>486</v>
      </c>
      <c r="J22" s="121" t="s">
        <v>487</v>
      </c>
      <c r="K22" s="121" t="s">
        <v>486</v>
      </c>
      <c r="L22" s="121" t="s">
        <v>487</v>
      </c>
      <c r="M22" s="121" t="s">
        <v>486</v>
      </c>
      <c r="N22" s="121" t="s">
        <v>487</v>
      </c>
      <c r="O22" s="122" t="s">
        <v>486</v>
      </c>
      <c r="P22" s="122" t="s">
        <v>488</v>
      </c>
      <c r="Q22" s="122" t="s">
        <v>28</v>
      </c>
      <c r="R22" s="122" t="s">
        <v>486</v>
      </c>
      <c r="S22" s="122" t="s">
        <v>488</v>
      </c>
      <c r="T22" s="122" t="s">
        <v>28</v>
      </c>
      <c r="U22" s="122" t="s">
        <v>486</v>
      </c>
      <c r="V22" s="122" t="s">
        <v>488</v>
      </c>
      <c r="W22" s="122" t="s">
        <v>28</v>
      </c>
      <c r="X22" s="122" t="s">
        <v>486</v>
      </c>
      <c r="Y22" s="122" t="s">
        <v>488</v>
      </c>
      <c r="Z22" s="122" t="s">
        <v>28</v>
      </c>
      <c r="AA22" s="122" t="s">
        <v>486</v>
      </c>
      <c r="AB22" s="122" t="s">
        <v>488</v>
      </c>
      <c r="AC22" s="122" t="s">
        <v>28</v>
      </c>
      <c r="AD22" s="122" t="s">
        <v>486</v>
      </c>
      <c r="AE22" s="122" t="s">
        <v>488</v>
      </c>
      <c r="AF22" s="122" t="s">
        <v>28</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9" customFormat="1" ht="15.75" customHeight="1">
      <c r="A23" s="707"/>
      <c r="B23" s="75" t="s">
        <v>489</v>
      </c>
      <c r="C23" s="134"/>
      <c r="D23" s="132"/>
      <c r="E23" s="134"/>
      <c r="F23" s="132"/>
      <c r="G23" s="134"/>
      <c r="H23" s="132"/>
      <c r="I23" s="134"/>
      <c r="J23" s="132"/>
      <c r="K23" s="134"/>
      <c r="L23" s="132"/>
      <c r="M23" s="134"/>
      <c r="N23" s="132"/>
      <c r="O23" s="73"/>
      <c r="P23" s="132"/>
      <c r="Q23" s="132"/>
      <c r="R23" s="73"/>
      <c r="S23" s="132"/>
      <c r="T23" s="132"/>
      <c r="U23" s="73"/>
      <c r="V23" s="132"/>
      <c r="W23" s="132"/>
      <c r="X23" s="73"/>
      <c r="Y23" s="132"/>
      <c r="Z23" s="132"/>
      <c r="AA23" s="73"/>
      <c r="AB23" s="132"/>
      <c r="AC23" s="132"/>
      <c r="AD23" s="73"/>
      <c r="AE23" s="169"/>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9" customFormat="1" ht="15.75" customHeight="1">
      <c r="A24" s="707"/>
      <c r="B24" s="76" t="s">
        <v>490</v>
      </c>
      <c r="C24" s="73"/>
      <c r="D24" s="132"/>
      <c r="E24" s="73"/>
      <c r="F24" s="132"/>
      <c r="G24" s="73"/>
      <c r="H24" s="132"/>
      <c r="I24" s="73"/>
      <c r="J24" s="132"/>
      <c r="K24" s="73"/>
      <c r="L24" s="132"/>
      <c r="M24" s="73"/>
      <c r="N24" s="132"/>
      <c r="O24" s="73"/>
      <c r="P24" s="132"/>
      <c r="Q24" s="132"/>
      <c r="R24" s="73"/>
      <c r="S24" s="132"/>
      <c r="T24" s="132"/>
      <c r="U24" s="73"/>
      <c r="V24" s="132"/>
      <c r="W24" s="132"/>
      <c r="X24" s="73"/>
      <c r="Y24" s="132"/>
      <c r="Z24" s="132"/>
      <c r="AA24" s="73"/>
      <c r="AB24" s="132"/>
      <c r="AC24" s="132"/>
      <c r="AD24" s="73"/>
      <c r="AE24" s="169"/>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9" customFormat="1" ht="15.75" customHeight="1">
      <c r="A25" s="707"/>
      <c r="B25" s="76" t="s">
        <v>491</v>
      </c>
      <c r="C25" s="73"/>
      <c r="D25" s="132"/>
      <c r="E25" s="73"/>
      <c r="F25" s="132"/>
      <c r="G25" s="73"/>
      <c r="H25" s="132"/>
      <c r="I25" s="73"/>
      <c r="J25" s="132"/>
      <c r="K25" s="73"/>
      <c r="L25" s="132"/>
      <c r="M25" s="73"/>
      <c r="N25" s="132"/>
      <c r="O25" s="73"/>
      <c r="P25" s="132"/>
      <c r="Q25" s="132"/>
      <c r="R25" s="73"/>
      <c r="S25" s="132"/>
      <c r="T25" s="132"/>
      <c r="U25" s="73"/>
      <c r="V25" s="132"/>
      <c r="W25" s="132"/>
      <c r="X25" s="73"/>
      <c r="Y25" s="132"/>
      <c r="Z25" s="132"/>
      <c r="AA25" s="73"/>
      <c r="AB25" s="132"/>
      <c r="AC25" s="132"/>
      <c r="AD25" s="73"/>
      <c r="AE25" s="169"/>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9" customFormat="1" ht="15.75" customHeight="1">
      <c r="A26" s="707"/>
      <c r="B26" s="76" t="s">
        <v>492</v>
      </c>
      <c r="C26" s="73"/>
      <c r="D26" s="132"/>
      <c r="E26" s="73"/>
      <c r="F26" s="132"/>
      <c r="G26" s="73"/>
      <c r="H26" s="132"/>
      <c r="I26" s="73"/>
      <c r="J26" s="132"/>
      <c r="K26" s="73"/>
      <c r="L26" s="132"/>
      <c r="M26" s="73"/>
      <c r="N26" s="132"/>
      <c r="O26" s="73"/>
      <c r="P26" s="132"/>
      <c r="Q26" s="132"/>
      <c r="R26" s="73"/>
      <c r="S26" s="132"/>
      <c r="T26" s="132"/>
      <c r="U26" s="73"/>
      <c r="V26" s="132"/>
      <c r="W26" s="132"/>
      <c r="X26" s="73"/>
      <c r="Y26" s="132"/>
      <c r="Z26" s="132"/>
      <c r="AA26" s="73"/>
      <c r="AB26" s="132"/>
      <c r="AC26" s="132"/>
      <c r="AD26" s="73"/>
      <c r="AE26" s="169"/>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9" customFormat="1" ht="15.75" customHeight="1">
      <c r="A27" s="707"/>
      <c r="B27" s="76" t="s">
        <v>493</v>
      </c>
      <c r="C27" s="73"/>
      <c r="D27" s="132"/>
      <c r="E27" s="73"/>
      <c r="F27" s="132"/>
      <c r="G27" s="73"/>
      <c r="H27" s="132"/>
      <c r="I27" s="73"/>
      <c r="J27" s="132"/>
      <c r="K27" s="73"/>
      <c r="L27" s="132"/>
      <c r="M27" s="73"/>
      <c r="N27" s="132"/>
      <c r="O27" s="73"/>
      <c r="P27" s="132"/>
      <c r="Q27" s="132"/>
      <c r="R27" s="73"/>
      <c r="S27" s="132"/>
      <c r="T27" s="132"/>
      <c r="U27" s="73"/>
      <c r="V27" s="132"/>
      <c r="W27" s="132"/>
      <c r="X27" s="73"/>
      <c r="Y27" s="132"/>
      <c r="Z27" s="132"/>
      <c r="AA27" s="73"/>
      <c r="AB27" s="132"/>
      <c r="AC27" s="132"/>
      <c r="AD27" s="73"/>
      <c r="AE27" s="169"/>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9" customFormat="1" ht="15.75" customHeight="1">
      <c r="A28" s="707"/>
      <c r="B28" s="76" t="s">
        <v>494</v>
      </c>
      <c r="C28" s="73"/>
      <c r="D28" s="132"/>
      <c r="E28" s="73"/>
      <c r="F28" s="132"/>
      <c r="G28" s="73"/>
      <c r="H28" s="132"/>
      <c r="I28" s="73"/>
      <c r="J28" s="132"/>
      <c r="K28" s="73"/>
      <c r="L28" s="132"/>
      <c r="M28" s="73"/>
      <c r="N28" s="132"/>
      <c r="O28" s="73"/>
      <c r="P28" s="132"/>
      <c r="Q28" s="132"/>
      <c r="R28" s="73"/>
      <c r="S28" s="132"/>
      <c r="T28" s="132"/>
      <c r="U28" s="73"/>
      <c r="V28" s="132"/>
      <c r="W28" s="132"/>
      <c r="X28" s="73"/>
      <c r="Y28" s="132"/>
      <c r="Z28" s="132"/>
      <c r="AA28" s="73"/>
      <c r="AB28" s="132"/>
      <c r="AC28" s="132"/>
      <c r="AD28" s="73"/>
      <c r="AE28" s="169"/>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9" customFormat="1" ht="15.75" customHeight="1">
      <c r="A29" s="707"/>
      <c r="B29" s="76" t="s">
        <v>495</v>
      </c>
      <c r="C29" s="73"/>
      <c r="D29" s="132"/>
      <c r="E29" s="73"/>
      <c r="F29" s="132"/>
      <c r="G29" s="73"/>
      <c r="H29" s="132"/>
      <c r="I29" s="73"/>
      <c r="J29" s="132"/>
      <c r="K29" s="73"/>
      <c r="L29" s="132"/>
      <c r="M29" s="73"/>
      <c r="N29" s="132"/>
      <c r="O29" s="73"/>
      <c r="P29" s="132"/>
      <c r="Q29" s="132"/>
      <c r="R29" s="73"/>
      <c r="S29" s="132"/>
      <c r="T29" s="132"/>
      <c r="U29" s="73"/>
      <c r="V29" s="132"/>
      <c r="W29" s="132"/>
      <c r="X29" s="73"/>
      <c r="Y29" s="132"/>
      <c r="Z29" s="132"/>
      <c r="AA29" s="73"/>
      <c r="AB29" s="132"/>
      <c r="AC29" s="132"/>
      <c r="AD29" s="73"/>
      <c r="AE29" s="169"/>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9" customFormat="1" ht="15.75" customHeight="1">
      <c r="A30" s="707"/>
      <c r="B30" s="76" t="s">
        <v>496</v>
      </c>
      <c r="C30" s="73"/>
      <c r="D30" s="132"/>
      <c r="E30" s="73"/>
      <c r="F30" s="132"/>
      <c r="G30" s="73"/>
      <c r="H30" s="132"/>
      <c r="I30" s="73"/>
      <c r="J30" s="132"/>
      <c r="K30" s="73"/>
      <c r="L30" s="132"/>
      <c r="M30" s="73"/>
      <c r="N30" s="132"/>
      <c r="O30" s="73"/>
      <c r="P30" s="132"/>
      <c r="Q30" s="132"/>
      <c r="R30" s="73"/>
      <c r="S30" s="132"/>
      <c r="T30" s="132"/>
      <c r="U30" s="73"/>
      <c r="V30" s="132"/>
      <c r="W30" s="132"/>
      <c r="X30" s="73"/>
      <c r="Y30" s="132"/>
      <c r="Z30" s="132"/>
      <c r="AA30" s="73"/>
      <c r="AB30" s="132"/>
      <c r="AC30" s="132"/>
      <c r="AD30" s="73"/>
      <c r="AE30" s="169"/>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9" customFormat="1" ht="15.75" customHeight="1">
      <c r="A31" s="707"/>
      <c r="B31" s="76" t="s">
        <v>497</v>
      </c>
      <c r="C31" s="73"/>
      <c r="D31" s="132"/>
      <c r="E31" s="73"/>
      <c r="F31" s="132"/>
      <c r="G31" s="73"/>
      <c r="H31" s="132"/>
      <c r="I31" s="73"/>
      <c r="J31" s="132"/>
      <c r="K31" s="73"/>
      <c r="L31" s="132"/>
      <c r="M31" s="73"/>
      <c r="N31" s="132"/>
      <c r="O31" s="73"/>
      <c r="P31" s="132"/>
      <c r="Q31" s="132"/>
      <c r="R31" s="73"/>
      <c r="S31" s="132"/>
      <c r="T31" s="132"/>
      <c r="U31" s="73"/>
      <c r="V31" s="132"/>
      <c r="W31" s="132"/>
      <c r="X31" s="73"/>
      <c r="Y31" s="132"/>
      <c r="Z31" s="132"/>
      <c r="AA31" s="73"/>
      <c r="AB31" s="132"/>
      <c r="AC31" s="132"/>
      <c r="AD31" s="73"/>
      <c r="AE31" s="169"/>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9" customFormat="1" ht="15.75" customHeight="1">
      <c r="A32" s="707"/>
      <c r="B32" s="76" t="s">
        <v>498</v>
      </c>
      <c r="C32" s="73"/>
      <c r="D32" s="132"/>
      <c r="E32" s="73"/>
      <c r="F32" s="132"/>
      <c r="G32" s="73"/>
      <c r="H32" s="132"/>
      <c r="I32" s="73"/>
      <c r="J32" s="132"/>
      <c r="K32" s="73"/>
      <c r="L32" s="132"/>
      <c r="M32" s="73"/>
      <c r="N32" s="132"/>
      <c r="O32" s="73"/>
      <c r="P32" s="132"/>
      <c r="Q32" s="132"/>
      <c r="R32" s="73"/>
      <c r="S32" s="132"/>
      <c r="T32" s="132"/>
      <c r="U32" s="73"/>
      <c r="V32" s="132"/>
      <c r="W32" s="132"/>
      <c r="X32" s="73"/>
      <c r="Y32" s="132"/>
      <c r="Z32" s="132"/>
      <c r="AA32" s="73"/>
      <c r="AB32" s="132"/>
      <c r="AC32" s="132"/>
      <c r="AD32" s="73"/>
      <c r="AE32" s="169"/>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9" customFormat="1" ht="15.75" customHeight="1">
      <c r="A33" s="707"/>
      <c r="B33" s="76" t="s">
        <v>499</v>
      </c>
      <c r="C33" s="73"/>
      <c r="D33" s="132"/>
      <c r="E33" s="73"/>
      <c r="F33" s="132"/>
      <c r="G33" s="73"/>
      <c r="H33" s="132"/>
      <c r="I33" s="73"/>
      <c r="J33" s="132"/>
      <c r="K33" s="73"/>
      <c r="L33" s="132"/>
      <c r="M33" s="73"/>
      <c r="N33" s="132"/>
      <c r="O33" s="73"/>
      <c r="P33" s="132"/>
      <c r="Q33" s="132"/>
      <c r="R33" s="73"/>
      <c r="S33" s="132"/>
      <c r="T33" s="132"/>
      <c r="U33" s="73"/>
      <c r="V33" s="132"/>
      <c r="W33" s="132"/>
      <c r="X33" s="73"/>
      <c r="Y33" s="132"/>
      <c r="Z33" s="132"/>
      <c r="AA33" s="73"/>
      <c r="AB33" s="132"/>
      <c r="AC33" s="132"/>
      <c r="AD33" s="73"/>
      <c r="AE33" s="169"/>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9" customFormat="1" ht="15.75" customHeight="1">
      <c r="A34" s="707"/>
      <c r="B34" s="76" t="s">
        <v>500</v>
      </c>
      <c r="C34" s="73"/>
      <c r="D34" s="132"/>
      <c r="E34" s="73"/>
      <c r="F34" s="132"/>
      <c r="G34" s="73"/>
      <c r="H34" s="132"/>
      <c r="I34" s="73"/>
      <c r="J34" s="132"/>
      <c r="K34" s="73"/>
      <c r="L34" s="132"/>
      <c r="M34" s="73"/>
      <c r="N34" s="132"/>
      <c r="O34" s="73"/>
      <c r="P34" s="132"/>
      <c r="Q34" s="132"/>
      <c r="R34" s="73"/>
      <c r="S34" s="132"/>
      <c r="T34" s="132"/>
      <c r="U34" s="73"/>
      <c r="V34" s="132"/>
      <c r="W34" s="132"/>
      <c r="X34" s="73"/>
      <c r="Y34" s="132"/>
      <c r="Z34" s="132"/>
      <c r="AA34" s="73"/>
      <c r="AB34" s="132"/>
      <c r="AC34" s="132"/>
      <c r="AD34" s="73"/>
      <c r="AE34" s="169"/>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9" customFormat="1" ht="15.75" customHeight="1">
      <c r="A35" s="707"/>
      <c r="B35" s="76" t="s">
        <v>501</v>
      </c>
      <c r="C35" s="73"/>
      <c r="D35" s="132"/>
      <c r="E35" s="73"/>
      <c r="F35" s="132"/>
      <c r="G35" s="73"/>
      <c r="H35" s="132"/>
      <c r="I35" s="73"/>
      <c r="J35" s="132"/>
      <c r="K35" s="73"/>
      <c r="L35" s="132"/>
      <c r="M35" s="73"/>
      <c r="N35" s="132"/>
      <c r="O35" s="73"/>
      <c r="P35" s="132"/>
      <c r="Q35" s="132"/>
      <c r="R35" s="73"/>
      <c r="S35" s="132"/>
      <c r="T35" s="132"/>
      <c r="U35" s="73"/>
      <c r="V35" s="132"/>
      <c r="W35" s="132"/>
      <c r="X35" s="73"/>
      <c r="Y35" s="132"/>
      <c r="Z35" s="132"/>
      <c r="AA35" s="73"/>
      <c r="AB35" s="132"/>
      <c r="AC35" s="132"/>
      <c r="AD35" s="73"/>
      <c r="AE35" s="169"/>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9" customFormat="1" ht="15.75" customHeight="1">
      <c r="A36" s="707"/>
      <c r="B36" s="76" t="s">
        <v>502</v>
      </c>
      <c r="C36" s="73"/>
      <c r="D36" s="132"/>
      <c r="E36" s="73"/>
      <c r="F36" s="132"/>
      <c r="G36" s="73"/>
      <c r="H36" s="132"/>
      <c r="I36" s="73"/>
      <c r="J36" s="132"/>
      <c r="K36" s="73"/>
      <c r="L36" s="132"/>
      <c r="M36" s="73"/>
      <c r="N36" s="132"/>
      <c r="O36" s="73"/>
      <c r="P36" s="132"/>
      <c r="Q36" s="132"/>
      <c r="R36" s="73"/>
      <c r="S36" s="132"/>
      <c r="T36" s="132"/>
      <c r="U36" s="73"/>
      <c r="V36" s="132"/>
      <c r="W36" s="132"/>
      <c r="X36" s="73"/>
      <c r="Y36" s="132"/>
      <c r="Z36" s="132"/>
      <c r="AA36" s="73"/>
      <c r="AB36" s="132"/>
      <c r="AC36" s="132"/>
      <c r="AD36" s="73"/>
      <c r="AE36" s="169"/>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9" customFormat="1" ht="15.75" customHeight="1">
      <c r="A37" s="707"/>
      <c r="B37" s="76" t="s">
        <v>503</v>
      </c>
      <c r="C37" s="73"/>
      <c r="D37" s="132"/>
      <c r="E37" s="73"/>
      <c r="F37" s="132"/>
      <c r="G37" s="73"/>
      <c r="H37" s="132"/>
      <c r="I37" s="73"/>
      <c r="J37" s="132"/>
      <c r="K37" s="73"/>
      <c r="L37" s="132"/>
      <c r="M37" s="73"/>
      <c r="N37" s="132"/>
      <c r="O37" s="73"/>
      <c r="P37" s="132"/>
      <c r="Q37" s="132"/>
      <c r="R37" s="73"/>
      <c r="S37" s="132"/>
      <c r="T37" s="132"/>
      <c r="U37" s="73"/>
      <c r="V37" s="132"/>
      <c r="W37" s="132"/>
      <c r="X37" s="73"/>
      <c r="Y37" s="132"/>
      <c r="Z37" s="132"/>
      <c r="AA37" s="73"/>
      <c r="AB37" s="132"/>
      <c r="AC37" s="132"/>
      <c r="AD37" s="73"/>
      <c r="AE37" s="169"/>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9" customFormat="1" ht="15.75" customHeight="1">
      <c r="A38" s="707"/>
      <c r="B38" s="76" t="s">
        <v>504</v>
      </c>
      <c r="C38" s="73"/>
      <c r="D38" s="132"/>
      <c r="E38" s="73"/>
      <c r="F38" s="132"/>
      <c r="G38" s="73"/>
      <c r="H38" s="132"/>
      <c r="I38" s="73"/>
      <c r="J38" s="132"/>
      <c r="K38" s="73"/>
      <c r="L38" s="132"/>
      <c r="M38" s="73"/>
      <c r="N38" s="132"/>
      <c r="O38" s="73"/>
      <c r="P38" s="132"/>
      <c r="Q38" s="132"/>
      <c r="R38" s="73"/>
      <c r="S38" s="132"/>
      <c r="T38" s="132"/>
      <c r="U38" s="73"/>
      <c r="V38" s="132"/>
      <c r="W38" s="132"/>
      <c r="X38" s="73"/>
      <c r="Y38" s="132"/>
      <c r="Z38" s="132"/>
      <c r="AA38" s="73"/>
      <c r="AB38" s="132"/>
      <c r="AC38" s="132"/>
      <c r="AD38" s="73"/>
      <c r="AE38" s="169"/>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9" customFormat="1" ht="15.75" customHeight="1">
      <c r="A39" s="707"/>
      <c r="B39" s="76" t="s">
        <v>505</v>
      </c>
      <c r="C39" s="73"/>
      <c r="D39" s="132"/>
      <c r="E39" s="73"/>
      <c r="F39" s="132"/>
      <c r="G39" s="73"/>
      <c r="H39" s="132"/>
      <c r="I39" s="73"/>
      <c r="J39" s="132"/>
      <c r="K39" s="73"/>
      <c r="L39" s="132"/>
      <c r="M39" s="73"/>
      <c r="N39" s="132"/>
      <c r="O39" s="73"/>
      <c r="P39" s="132"/>
      <c r="Q39" s="132"/>
      <c r="R39" s="73"/>
      <c r="S39" s="132"/>
      <c r="T39" s="132"/>
      <c r="U39" s="73"/>
      <c r="V39" s="132"/>
      <c r="W39" s="132"/>
      <c r="X39" s="73"/>
      <c r="Y39" s="132"/>
      <c r="Z39" s="132"/>
      <c r="AA39" s="73"/>
      <c r="AB39" s="132"/>
      <c r="AC39" s="132"/>
      <c r="AD39" s="73"/>
      <c r="AE39" s="169"/>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9" customFormat="1" ht="15.75" customHeight="1">
      <c r="A40" s="707"/>
      <c r="B40" s="76" t="s">
        <v>506</v>
      </c>
      <c r="C40" s="73"/>
      <c r="D40" s="132"/>
      <c r="E40" s="73"/>
      <c r="F40" s="132"/>
      <c r="G40" s="73"/>
      <c r="H40" s="132"/>
      <c r="I40" s="73"/>
      <c r="J40" s="132"/>
      <c r="K40" s="73"/>
      <c r="L40" s="132"/>
      <c r="M40" s="73"/>
      <c r="N40" s="132"/>
      <c r="O40" s="73"/>
      <c r="P40" s="132"/>
      <c r="Q40" s="132"/>
      <c r="R40" s="73"/>
      <c r="S40" s="132"/>
      <c r="T40" s="132"/>
      <c r="U40" s="73"/>
      <c r="V40" s="132"/>
      <c r="W40" s="132"/>
      <c r="X40" s="73"/>
      <c r="Y40" s="132"/>
      <c r="Z40" s="132"/>
      <c r="AA40" s="73"/>
      <c r="AB40" s="132"/>
      <c r="AC40" s="132"/>
      <c r="AD40" s="73"/>
      <c r="AE40" s="169"/>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9" customFormat="1" ht="15.75" customHeight="1">
      <c r="A41" s="707"/>
      <c r="B41" s="76" t="s">
        <v>507</v>
      </c>
      <c r="C41" s="73"/>
      <c r="D41" s="132"/>
      <c r="E41" s="73"/>
      <c r="F41" s="132"/>
      <c r="G41" s="73"/>
      <c r="H41" s="132"/>
      <c r="I41" s="73"/>
      <c r="J41" s="132"/>
      <c r="K41" s="73"/>
      <c r="L41" s="132"/>
      <c r="M41" s="73"/>
      <c r="N41" s="132"/>
      <c r="O41" s="73"/>
      <c r="P41" s="132"/>
      <c r="Q41" s="132"/>
      <c r="R41" s="73"/>
      <c r="S41" s="132"/>
      <c r="T41" s="132"/>
      <c r="U41" s="73"/>
      <c r="V41" s="132"/>
      <c r="W41" s="132"/>
      <c r="X41" s="73"/>
      <c r="Y41" s="132"/>
      <c r="Z41" s="132"/>
      <c r="AA41" s="73"/>
      <c r="AB41" s="132"/>
      <c r="AC41" s="132"/>
      <c r="AD41" s="73"/>
      <c r="AE41" s="169"/>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9" customFormat="1" ht="15.75" customHeight="1">
      <c r="A42" s="707"/>
      <c r="B42" s="76" t="s">
        <v>508</v>
      </c>
      <c r="C42" s="73"/>
      <c r="D42" s="132"/>
      <c r="E42" s="73"/>
      <c r="F42" s="132"/>
      <c r="G42" s="73"/>
      <c r="H42" s="132"/>
      <c r="I42" s="73"/>
      <c r="J42" s="132"/>
      <c r="K42" s="73"/>
      <c r="L42" s="132"/>
      <c r="M42" s="73"/>
      <c r="N42" s="132"/>
      <c r="O42" s="73"/>
      <c r="P42" s="132"/>
      <c r="Q42" s="132"/>
      <c r="R42" s="73"/>
      <c r="S42" s="132"/>
      <c r="T42" s="132"/>
      <c r="U42" s="73"/>
      <c r="V42" s="132"/>
      <c r="W42" s="132"/>
      <c r="X42" s="73"/>
      <c r="Y42" s="132"/>
      <c r="Z42" s="132"/>
      <c r="AA42" s="73"/>
      <c r="AB42" s="132"/>
      <c r="AC42" s="132"/>
      <c r="AD42" s="73"/>
      <c r="AE42" s="169"/>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9" customFormat="1" ht="29.25" customHeight="1" thickBot="1">
      <c r="A43" s="414"/>
      <c r="B43" s="74" t="s">
        <v>421</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70"/>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c r="K44" s="94"/>
      <c r="L44" s="94"/>
      <c r="M44" s="94"/>
      <c r="N44" s="94"/>
      <c r="O44" s="94"/>
      <c r="AG44" s="116"/>
      <c r="AH44" s="116"/>
      <c r="AI44" s="116"/>
      <c r="AJ44" s="116"/>
      <c r="AK44" s="116"/>
      <c r="AL44" s="116"/>
      <c r="AM44" s="116"/>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c r="A45" s="413" t="s">
        <v>509</v>
      </c>
      <c r="B45" s="557" t="s">
        <v>485</v>
      </c>
      <c r="C45" s="591" t="s">
        <v>85</v>
      </c>
      <c r="D45" s="702"/>
      <c r="E45" s="702"/>
      <c r="F45" s="702"/>
      <c r="G45" s="702"/>
      <c r="H45" s="702"/>
      <c r="I45" s="702"/>
      <c r="J45" s="702"/>
      <c r="K45" s="702"/>
      <c r="L45" s="702"/>
      <c r="M45" s="702"/>
      <c r="N45" s="592"/>
      <c r="O45" s="699" t="s">
        <v>87</v>
      </c>
      <c r="P45" s="700"/>
      <c r="Q45" s="700"/>
      <c r="R45" s="700"/>
      <c r="S45" s="700"/>
      <c r="T45" s="700"/>
      <c r="U45" s="700"/>
      <c r="V45" s="700"/>
      <c r="W45" s="700"/>
      <c r="X45" s="700"/>
      <c r="Y45" s="700"/>
      <c r="Z45" s="700"/>
      <c r="AA45" s="700"/>
      <c r="AB45" s="700"/>
      <c r="AC45" s="700"/>
      <c r="AD45" s="700"/>
      <c r="AE45" s="700"/>
      <c r="AF45" s="701"/>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c r="A46" s="707"/>
      <c r="B46" s="727"/>
      <c r="C46" s="591" t="s">
        <v>218</v>
      </c>
      <c r="D46" s="592"/>
      <c r="E46" s="591" t="s">
        <v>222</v>
      </c>
      <c r="F46" s="592"/>
      <c r="G46" s="591" t="s">
        <v>223</v>
      </c>
      <c r="H46" s="592"/>
      <c r="I46" s="591" t="s">
        <v>227</v>
      </c>
      <c r="J46" s="592"/>
      <c r="K46" s="591" t="s">
        <v>479</v>
      </c>
      <c r="L46" s="592"/>
      <c r="M46" s="591" t="s">
        <v>233</v>
      </c>
      <c r="N46" s="592"/>
      <c r="O46" s="699" t="s">
        <v>218</v>
      </c>
      <c r="P46" s="700"/>
      <c r="Q46" s="701"/>
      <c r="R46" s="699" t="s">
        <v>222</v>
      </c>
      <c r="S46" s="700"/>
      <c r="T46" s="701"/>
      <c r="U46" s="699" t="s">
        <v>223</v>
      </c>
      <c r="V46" s="700"/>
      <c r="W46" s="701"/>
      <c r="X46" s="699" t="s">
        <v>227</v>
      </c>
      <c r="Y46" s="700"/>
      <c r="Z46" s="701"/>
      <c r="AA46" s="699" t="s">
        <v>479</v>
      </c>
      <c r="AB46" s="700"/>
      <c r="AC46" s="701"/>
      <c r="AD46" s="699" t="s">
        <v>233</v>
      </c>
      <c r="AE46" s="700"/>
      <c r="AF46" s="701"/>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c r="A47" s="707"/>
      <c r="B47" s="728"/>
      <c r="C47" s="137" t="s">
        <v>486</v>
      </c>
      <c r="D47" s="119" t="s">
        <v>487</v>
      </c>
      <c r="E47" s="137" t="s">
        <v>486</v>
      </c>
      <c r="F47" s="119" t="s">
        <v>487</v>
      </c>
      <c r="G47" s="137" t="s">
        <v>486</v>
      </c>
      <c r="H47" s="119" t="s">
        <v>487</v>
      </c>
      <c r="I47" s="137" t="s">
        <v>486</v>
      </c>
      <c r="J47" s="119" t="s">
        <v>487</v>
      </c>
      <c r="K47" s="137" t="s">
        <v>486</v>
      </c>
      <c r="L47" s="119" t="s">
        <v>487</v>
      </c>
      <c r="M47" s="137" t="s">
        <v>486</v>
      </c>
      <c r="N47" s="119" t="s">
        <v>487</v>
      </c>
      <c r="O47" s="122" t="s">
        <v>486</v>
      </c>
      <c r="P47" s="122" t="s">
        <v>488</v>
      </c>
      <c r="Q47" s="122" t="s">
        <v>28</v>
      </c>
      <c r="R47" s="122" t="s">
        <v>486</v>
      </c>
      <c r="S47" s="122" t="s">
        <v>488</v>
      </c>
      <c r="T47" s="122" t="s">
        <v>28</v>
      </c>
      <c r="U47" s="122" t="s">
        <v>486</v>
      </c>
      <c r="V47" s="122" t="s">
        <v>488</v>
      </c>
      <c r="W47" s="122" t="s">
        <v>28</v>
      </c>
      <c r="X47" s="122" t="s">
        <v>486</v>
      </c>
      <c r="Y47" s="122" t="s">
        <v>488</v>
      </c>
      <c r="Z47" s="122" t="s">
        <v>28</v>
      </c>
      <c r="AA47" s="122" t="s">
        <v>486</v>
      </c>
      <c r="AB47" s="122" t="s">
        <v>488</v>
      </c>
      <c r="AC47" s="122" t="s">
        <v>28</v>
      </c>
      <c r="AD47" s="122" t="s">
        <v>486</v>
      </c>
      <c r="AE47" s="122" t="s">
        <v>488</v>
      </c>
      <c r="AF47" s="122"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5">
      <c r="A48" s="707"/>
      <c r="B48" s="179" t="s">
        <v>489</v>
      </c>
      <c r="C48" s="73"/>
      <c r="D48" s="135"/>
      <c r="E48" s="73"/>
      <c r="F48" s="135"/>
      <c r="G48" s="73"/>
      <c r="H48" s="135"/>
      <c r="I48" s="73"/>
      <c r="J48" s="135"/>
      <c r="K48" s="73"/>
      <c r="L48" s="135"/>
      <c r="M48" s="73"/>
      <c r="N48" s="135"/>
      <c r="O48" s="73"/>
      <c r="P48" s="132"/>
      <c r="Q48" s="135"/>
      <c r="R48" s="73"/>
      <c r="S48" s="132"/>
      <c r="T48" s="135"/>
      <c r="U48" s="73"/>
      <c r="V48" s="132"/>
      <c r="W48" s="135"/>
      <c r="X48" s="73"/>
      <c r="Y48" s="132"/>
      <c r="Z48" s="135"/>
      <c r="AA48" s="73"/>
      <c r="AB48" s="132"/>
      <c r="AC48" s="135"/>
      <c r="AD48" s="73"/>
      <c r="AE48" s="169"/>
      <c r="AF48" s="135"/>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5">
      <c r="A49" s="707"/>
      <c r="B49" s="180" t="s">
        <v>490</v>
      </c>
      <c r="C49" s="73"/>
      <c r="D49" s="135"/>
      <c r="E49" s="73"/>
      <c r="F49" s="135"/>
      <c r="G49" s="73"/>
      <c r="H49" s="135"/>
      <c r="I49" s="73"/>
      <c r="J49" s="135"/>
      <c r="K49" s="73"/>
      <c r="L49" s="135"/>
      <c r="M49" s="73"/>
      <c r="N49" s="135"/>
      <c r="O49" s="73"/>
      <c r="P49" s="132"/>
      <c r="Q49" s="135"/>
      <c r="R49" s="73"/>
      <c r="S49" s="132"/>
      <c r="T49" s="135"/>
      <c r="U49" s="73"/>
      <c r="V49" s="132"/>
      <c r="W49" s="135"/>
      <c r="X49" s="73"/>
      <c r="Y49" s="132"/>
      <c r="Z49" s="135"/>
      <c r="AA49" s="73"/>
      <c r="AB49" s="132"/>
      <c r="AC49" s="135"/>
      <c r="AD49" s="73"/>
      <c r="AE49" s="169"/>
      <c r="AF49" s="135"/>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5">
      <c r="A50" s="707"/>
      <c r="B50" s="180" t="s">
        <v>491</v>
      </c>
      <c r="C50" s="73"/>
      <c r="D50" s="135"/>
      <c r="E50" s="73"/>
      <c r="F50" s="135"/>
      <c r="G50" s="73"/>
      <c r="H50" s="135"/>
      <c r="I50" s="73"/>
      <c r="J50" s="135"/>
      <c r="K50" s="73"/>
      <c r="L50" s="135"/>
      <c r="M50" s="73"/>
      <c r="N50" s="135"/>
      <c r="O50" s="73"/>
      <c r="P50" s="132"/>
      <c r="Q50" s="135"/>
      <c r="R50" s="73"/>
      <c r="S50" s="132"/>
      <c r="T50" s="135"/>
      <c r="U50" s="73"/>
      <c r="V50" s="132"/>
      <c r="W50" s="135"/>
      <c r="X50" s="73"/>
      <c r="Y50" s="132"/>
      <c r="Z50" s="135"/>
      <c r="AA50" s="73"/>
      <c r="AB50" s="132"/>
      <c r="AC50" s="135"/>
      <c r="AD50" s="73"/>
      <c r="AE50" s="169"/>
      <c r="AF50" s="135"/>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5">
      <c r="A51" s="707"/>
      <c r="B51" s="180" t="s">
        <v>492</v>
      </c>
      <c r="C51" s="73"/>
      <c r="D51" s="135"/>
      <c r="E51" s="73"/>
      <c r="F51" s="135"/>
      <c r="G51" s="73"/>
      <c r="H51" s="135"/>
      <c r="I51" s="73"/>
      <c r="J51" s="135"/>
      <c r="K51" s="73"/>
      <c r="L51" s="135"/>
      <c r="M51" s="73"/>
      <c r="N51" s="135"/>
      <c r="O51" s="73"/>
      <c r="P51" s="132"/>
      <c r="Q51" s="135"/>
      <c r="R51" s="73"/>
      <c r="S51" s="132"/>
      <c r="T51" s="135"/>
      <c r="U51" s="73"/>
      <c r="V51" s="132"/>
      <c r="W51" s="135"/>
      <c r="X51" s="73"/>
      <c r="Y51" s="132"/>
      <c r="Z51" s="135"/>
      <c r="AA51" s="73"/>
      <c r="AB51" s="132"/>
      <c r="AC51" s="135"/>
      <c r="AD51" s="73"/>
      <c r="AE51" s="169"/>
      <c r="AF51" s="135"/>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5">
      <c r="A52" s="707"/>
      <c r="B52" s="180" t="s">
        <v>493</v>
      </c>
      <c r="C52" s="73"/>
      <c r="D52" s="135"/>
      <c r="E52" s="73"/>
      <c r="F52" s="135"/>
      <c r="G52" s="73"/>
      <c r="H52" s="135"/>
      <c r="I52" s="73"/>
      <c r="J52" s="135"/>
      <c r="K52" s="73"/>
      <c r="L52" s="135"/>
      <c r="M52" s="73"/>
      <c r="N52" s="135"/>
      <c r="O52" s="73"/>
      <c r="P52" s="132"/>
      <c r="Q52" s="135"/>
      <c r="R52" s="73"/>
      <c r="S52" s="132"/>
      <c r="T52" s="135"/>
      <c r="U52" s="73"/>
      <c r="V52" s="132"/>
      <c r="W52" s="135"/>
      <c r="X52" s="73"/>
      <c r="Y52" s="132"/>
      <c r="Z52" s="135"/>
      <c r="AA52" s="73"/>
      <c r="AB52" s="132"/>
      <c r="AC52" s="135"/>
      <c r="AD52" s="73"/>
      <c r="AE52" s="169"/>
      <c r="AF52" s="135"/>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5">
      <c r="A53" s="707"/>
      <c r="B53" s="180" t="s">
        <v>494</v>
      </c>
      <c r="C53" s="73"/>
      <c r="D53" s="135"/>
      <c r="E53" s="73"/>
      <c r="F53" s="135"/>
      <c r="G53" s="73"/>
      <c r="H53" s="135"/>
      <c r="I53" s="73"/>
      <c r="J53" s="135"/>
      <c r="K53" s="73"/>
      <c r="L53" s="135"/>
      <c r="M53" s="73"/>
      <c r="N53" s="135"/>
      <c r="O53" s="73"/>
      <c r="P53" s="132"/>
      <c r="Q53" s="135"/>
      <c r="R53" s="73"/>
      <c r="S53" s="132"/>
      <c r="T53" s="135"/>
      <c r="U53" s="73"/>
      <c r="V53" s="132"/>
      <c r="W53" s="135"/>
      <c r="X53" s="73"/>
      <c r="Y53" s="132"/>
      <c r="Z53" s="135"/>
      <c r="AA53" s="73"/>
      <c r="AB53" s="132"/>
      <c r="AC53" s="135"/>
      <c r="AD53" s="73"/>
      <c r="AE53" s="169"/>
      <c r="AF53" s="135"/>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5">
      <c r="A54" s="707"/>
      <c r="B54" s="180" t="s">
        <v>495</v>
      </c>
      <c r="C54" s="73"/>
      <c r="D54" s="135"/>
      <c r="E54" s="73"/>
      <c r="F54" s="135"/>
      <c r="G54" s="73"/>
      <c r="H54" s="135"/>
      <c r="I54" s="73"/>
      <c r="J54" s="135"/>
      <c r="K54" s="73"/>
      <c r="L54" s="135"/>
      <c r="M54" s="73"/>
      <c r="N54" s="135"/>
      <c r="O54" s="73"/>
      <c r="P54" s="132"/>
      <c r="Q54" s="135"/>
      <c r="R54" s="73"/>
      <c r="S54" s="132"/>
      <c r="T54" s="135"/>
      <c r="U54" s="73"/>
      <c r="V54" s="132"/>
      <c r="W54" s="135"/>
      <c r="X54" s="73"/>
      <c r="Y54" s="132"/>
      <c r="Z54" s="135"/>
      <c r="AA54" s="73"/>
      <c r="AB54" s="132"/>
      <c r="AC54" s="135"/>
      <c r="AD54" s="73"/>
      <c r="AE54" s="169"/>
      <c r="AF54" s="135"/>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5">
      <c r="A55" s="707"/>
      <c r="B55" s="180" t="s">
        <v>496</v>
      </c>
      <c r="C55" s="73"/>
      <c r="D55" s="135"/>
      <c r="E55" s="73"/>
      <c r="F55" s="135"/>
      <c r="G55" s="73"/>
      <c r="H55" s="135"/>
      <c r="I55" s="73"/>
      <c r="J55" s="135"/>
      <c r="K55" s="73"/>
      <c r="L55" s="135"/>
      <c r="M55" s="73"/>
      <c r="N55" s="135"/>
      <c r="O55" s="73"/>
      <c r="P55" s="132"/>
      <c r="Q55" s="135"/>
      <c r="R55" s="73"/>
      <c r="S55" s="132"/>
      <c r="T55" s="135"/>
      <c r="U55" s="73"/>
      <c r="V55" s="132"/>
      <c r="W55" s="135"/>
      <c r="X55" s="73"/>
      <c r="Y55" s="132"/>
      <c r="Z55" s="135"/>
      <c r="AA55" s="73"/>
      <c r="AB55" s="132"/>
      <c r="AC55" s="135"/>
      <c r="AD55" s="73"/>
      <c r="AE55" s="169"/>
      <c r="AF55" s="135"/>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5">
      <c r="A56" s="707"/>
      <c r="B56" s="180" t="s">
        <v>497</v>
      </c>
      <c r="C56" s="73"/>
      <c r="D56" s="135"/>
      <c r="E56" s="73"/>
      <c r="F56" s="135"/>
      <c r="G56" s="73"/>
      <c r="H56" s="135"/>
      <c r="I56" s="73"/>
      <c r="J56" s="135"/>
      <c r="K56" s="73"/>
      <c r="L56" s="135"/>
      <c r="M56" s="73"/>
      <c r="N56" s="135"/>
      <c r="O56" s="73"/>
      <c r="P56" s="132"/>
      <c r="Q56" s="135"/>
      <c r="R56" s="73"/>
      <c r="S56" s="132"/>
      <c r="T56" s="135"/>
      <c r="U56" s="73"/>
      <c r="V56" s="132"/>
      <c r="W56" s="135"/>
      <c r="X56" s="73"/>
      <c r="Y56" s="132"/>
      <c r="Z56" s="135"/>
      <c r="AA56" s="73"/>
      <c r="AB56" s="132"/>
      <c r="AC56" s="135"/>
      <c r="AD56" s="73"/>
      <c r="AE56" s="169"/>
      <c r="AF56" s="135"/>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5">
      <c r="A57" s="707"/>
      <c r="B57" s="180" t="s">
        <v>498</v>
      </c>
      <c r="C57" s="73"/>
      <c r="D57" s="135"/>
      <c r="E57" s="73"/>
      <c r="F57" s="135"/>
      <c r="G57" s="73"/>
      <c r="H57" s="135"/>
      <c r="I57" s="73"/>
      <c r="J57" s="135"/>
      <c r="K57" s="73"/>
      <c r="L57" s="135"/>
      <c r="M57" s="73"/>
      <c r="N57" s="135"/>
      <c r="O57" s="73"/>
      <c r="P57" s="132"/>
      <c r="Q57" s="135"/>
      <c r="R57" s="73"/>
      <c r="S57" s="132"/>
      <c r="T57" s="135"/>
      <c r="U57" s="73"/>
      <c r="V57" s="132"/>
      <c r="W57" s="135"/>
      <c r="X57" s="73"/>
      <c r="Y57" s="132"/>
      <c r="Z57" s="135"/>
      <c r="AA57" s="73"/>
      <c r="AB57" s="132"/>
      <c r="AC57" s="135"/>
      <c r="AD57" s="73"/>
      <c r="AE57" s="169"/>
      <c r="AF57" s="135"/>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5">
      <c r="A58" s="707"/>
      <c r="B58" s="180" t="s">
        <v>499</v>
      </c>
      <c r="C58" s="73"/>
      <c r="D58" s="135"/>
      <c r="E58" s="73"/>
      <c r="F58" s="135"/>
      <c r="G58" s="73"/>
      <c r="H58" s="135"/>
      <c r="I58" s="73"/>
      <c r="J58" s="135"/>
      <c r="K58" s="73"/>
      <c r="L58" s="135"/>
      <c r="M58" s="73"/>
      <c r="N58" s="135"/>
      <c r="O58" s="73"/>
      <c r="P58" s="132"/>
      <c r="Q58" s="135"/>
      <c r="R58" s="73"/>
      <c r="S58" s="132"/>
      <c r="T58" s="135"/>
      <c r="U58" s="73"/>
      <c r="V58" s="132"/>
      <c r="W58" s="135"/>
      <c r="X58" s="73"/>
      <c r="Y58" s="132"/>
      <c r="Z58" s="135"/>
      <c r="AA58" s="73"/>
      <c r="AB58" s="132"/>
      <c r="AC58" s="135"/>
      <c r="AD58" s="73"/>
      <c r="AE58" s="169"/>
      <c r="AF58" s="135"/>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5">
      <c r="A59" s="707"/>
      <c r="B59" s="180" t="s">
        <v>500</v>
      </c>
      <c r="C59" s="73"/>
      <c r="D59" s="135"/>
      <c r="E59" s="73"/>
      <c r="F59" s="135"/>
      <c r="G59" s="73"/>
      <c r="H59" s="135"/>
      <c r="I59" s="73"/>
      <c r="J59" s="135"/>
      <c r="K59" s="73"/>
      <c r="L59" s="135"/>
      <c r="M59" s="73"/>
      <c r="N59" s="135"/>
      <c r="O59" s="73"/>
      <c r="P59" s="132"/>
      <c r="Q59" s="135"/>
      <c r="R59" s="73"/>
      <c r="S59" s="132"/>
      <c r="T59" s="135"/>
      <c r="U59" s="73"/>
      <c r="V59" s="132"/>
      <c r="W59" s="135"/>
      <c r="X59" s="73"/>
      <c r="Y59" s="132"/>
      <c r="Z59" s="135"/>
      <c r="AA59" s="73"/>
      <c r="AB59" s="132"/>
      <c r="AC59" s="135"/>
      <c r="AD59" s="73"/>
      <c r="AE59" s="169"/>
      <c r="AF59" s="135"/>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5">
      <c r="A60" s="707"/>
      <c r="B60" s="180" t="s">
        <v>501</v>
      </c>
      <c r="C60" s="73"/>
      <c r="D60" s="135"/>
      <c r="E60" s="73"/>
      <c r="F60" s="135"/>
      <c r="G60" s="73"/>
      <c r="H60" s="135"/>
      <c r="I60" s="73"/>
      <c r="J60" s="135"/>
      <c r="K60" s="73"/>
      <c r="L60" s="135"/>
      <c r="M60" s="73"/>
      <c r="N60" s="135"/>
      <c r="O60" s="73"/>
      <c r="P60" s="132"/>
      <c r="Q60" s="135"/>
      <c r="R60" s="73"/>
      <c r="S60" s="132"/>
      <c r="T60" s="135"/>
      <c r="U60" s="73"/>
      <c r="V60" s="132"/>
      <c r="W60" s="135"/>
      <c r="X60" s="73"/>
      <c r="Y60" s="132"/>
      <c r="Z60" s="135"/>
      <c r="AA60" s="73"/>
      <c r="AB60" s="132"/>
      <c r="AC60" s="135"/>
      <c r="AD60" s="73"/>
      <c r="AE60" s="169"/>
      <c r="AF60" s="135"/>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5">
      <c r="A61" s="707"/>
      <c r="B61" s="180" t="s">
        <v>502</v>
      </c>
      <c r="C61" s="73"/>
      <c r="D61" s="135"/>
      <c r="E61" s="73"/>
      <c r="F61" s="135"/>
      <c r="G61" s="73"/>
      <c r="H61" s="135"/>
      <c r="I61" s="73"/>
      <c r="J61" s="135"/>
      <c r="K61" s="73"/>
      <c r="L61" s="135"/>
      <c r="M61" s="73"/>
      <c r="N61" s="135"/>
      <c r="O61" s="73"/>
      <c r="P61" s="132"/>
      <c r="Q61" s="135"/>
      <c r="R61" s="73"/>
      <c r="S61" s="132"/>
      <c r="T61" s="135"/>
      <c r="U61" s="73"/>
      <c r="V61" s="132"/>
      <c r="W61" s="135"/>
      <c r="X61" s="73"/>
      <c r="Y61" s="132"/>
      <c r="Z61" s="135"/>
      <c r="AA61" s="73"/>
      <c r="AB61" s="132"/>
      <c r="AC61" s="135"/>
      <c r="AD61" s="73"/>
      <c r="AE61" s="169"/>
      <c r="AF61" s="135"/>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5">
      <c r="A62" s="707"/>
      <c r="B62" s="180" t="s">
        <v>503</v>
      </c>
      <c r="C62" s="73"/>
      <c r="D62" s="135"/>
      <c r="E62" s="73"/>
      <c r="F62" s="135"/>
      <c r="G62" s="73"/>
      <c r="H62" s="135"/>
      <c r="I62" s="73"/>
      <c r="J62" s="135"/>
      <c r="K62" s="73"/>
      <c r="L62" s="135"/>
      <c r="M62" s="73"/>
      <c r="N62" s="135"/>
      <c r="O62" s="73"/>
      <c r="P62" s="132"/>
      <c r="Q62" s="135"/>
      <c r="R62" s="73"/>
      <c r="S62" s="132"/>
      <c r="T62" s="135"/>
      <c r="U62" s="73"/>
      <c r="V62" s="132"/>
      <c r="W62" s="135"/>
      <c r="X62" s="73"/>
      <c r="Y62" s="132"/>
      <c r="Z62" s="135"/>
      <c r="AA62" s="73"/>
      <c r="AB62" s="132"/>
      <c r="AC62" s="135"/>
      <c r="AD62" s="73"/>
      <c r="AE62" s="169"/>
      <c r="AF62" s="135"/>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5">
      <c r="A63" s="707"/>
      <c r="B63" s="180" t="s">
        <v>504</v>
      </c>
      <c r="C63" s="73"/>
      <c r="D63" s="135"/>
      <c r="E63" s="73"/>
      <c r="F63" s="135"/>
      <c r="G63" s="73"/>
      <c r="H63" s="135"/>
      <c r="I63" s="73"/>
      <c r="J63" s="135"/>
      <c r="K63" s="73"/>
      <c r="L63" s="135"/>
      <c r="M63" s="73"/>
      <c r="N63" s="135"/>
      <c r="O63" s="73"/>
      <c r="P63" s="132"/>
      <c r="Q63" s="135"/>
      <c r="R63" s="73"/>
      <c r="S63" s="132"/>
      <c r="T63" s="135"/>
      <c r="U63" s="73"/>
      <c r="V63" s="132"/>
      <c r="W63" s="135"/>
      <c r="X63" s="73"/>
      <c r="Y63" s="132"/>
      <c r="Z63" s="135"/>
      <c r="AA63" s="73"/>
      <c r="AB63" s="132"/>
      <c r="AC63" s="135"/>
      <c r="AD63" s="73"/>
      <c r="AE63" s="169"/>
      <c r="AF63" s="135"/>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5">
      <c r="A64" s="707"/>
      <c r="B64" s="180" t="s">
        <v>505</v>
      </c>
      <c r="C64" s="73"/>
      <c r="D64" s="135"/>
      <c r="E64" s="73"/>
      <c r="F64" s="135"/>
      <c r="G64" s="73"/>
      <c r="H64" s="135"/>
      <c r="I64" s="73"/>
      <c r="J64" s="135"/>
      <c r="K64" s="73"/>
      <c r="L64" s="135"/>
      <c r="M64" s="73"/>
      <c r="N64" s="135"/>
      <c r="O64" s="73"/>
      <c r="P64" s="132"/>
      <c r="Q64" s="135"/>
      <c r="R64" s="73"/>
      <c r="S64" s="132"/>
      <c r="T64" s="135"/>
      <c r="U64" s="73"/>
      <c r="V64" s="132"/>
      <c r="W64" s="135"/>
      <c r="X64" s="73"/>
      <c r="Y64" s="132"/>
      <c r="Z64" s="135"/>
      <c r="AA64" s="73"/>
      <c r="AB64" s="132"/>
      <c r="AC64" s="135"/>
      <c r="AD64" s="73"/>
      <c r="AE64" s="169"/>
      <c r="AF64" s="135"/>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5">
      <c r="A65" s="707"/>
      <c r="B65" s="180" t="s">
        <v>506</v>
      </c>
      <c r="C65" s="73"/>
      <c r="D65" s="135"/>
      <c r="E65" s="73"/>
      <c r="F65" s="135"/>
      <c r="G65" s="73"/>
      <c r="H65" s="135"/>
      <c r="I65" s="73"/>
      <c r="J65" s="135"/>
      <c r="K65" s="73"/>
      <c r="L65" s="135"/>
      <c r="M65" s="73"/>
      <c r="N65" s="135"/>
      <c r="O65" s="73"/>
      <c r="P65" s="132"/>
      <c r="Q65" s="135"/>
      <c r="R65" s="73"/>
      <c r="S65" s="132"/>
      <c r="T65" s="135"/>
      <c r="U65" s="73"/>
      <c r="V65" s="132"/>
      <c r="W65" s="135"/>
      <c r="X65" s="73"/>
      <c r="Y65" s="132"/>
      <c r="Z65" s="135"/>
      <c r="AA65" s="73"/>
      <c r="AB65" s="132"/>
      <c r="AC65" s="135"/>
      <c r="AD65" s="73"/>
      <c r="AE65" s="169"/>
      <c r="AF65" s="135"/>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5">
      <c r="A66" s="707"/>
      <c r="B66" s="180" t="s">
        <v>507</v>
      </c>
      <c r="C66" s="73"/>
      <c r="D66" s="135"/>
      <c r="E66" s="73"/>
      <c r="F66" s="135"/>
      <c r="G66" s="73"/>
      <c r="H66" s="135"/>
      <c r="I66" s="73"/>
      <c r="J66" s="135"/>
      <c r="K66" s="73"/>
      <c r="L66" s="135"/>
      <c r="M66" s="73"/>
      <c r="N66" s="135"/>
      <c r="O66" s="73"/>
      <c r="P66" s="132"/>
      <c r="Q66" s="135"/>
      <c r="R66" s="73"/>
      <c r="S66" s="132"/>
      <c r="T66" s="135"/>
      <c r="U66" s="73"/>
      <c r="V66" s="132"/>
      <c r="W66" s="135"/>
      <c r="X66" s="73"/>
      <c r="Y66" s="132"/>
      <c r="Z66" s="135"/>
      <c r="AA66" s="73"/>
      <c r="AB66" s="132"/>
      <c r="AC66" s="135"/>
      <c r="AD66" s="73"/>
      <c r="AE66" s="169"/>
      <c r="AF66" s="135"/>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5">
      <c r="A67" s="707"/>
      <c r="B67" s="181" t="s">
        <v>508</v>
      </c>
      <c r="C67" s="173"/>
      <c r="D67" s="175"/>
      <c r="E67" s="173"/>
      <c r="F67" s="175"/>
      <c r="G67" s="173"/>
      <c r="H67" s="175"/>
      <c r="I67" s="173"/>
      <c r="J67" s="175"/>
      <c r="K67" s="173"/>
      <c r="L67" s="175"/>
      <c r="M67" s="173"/>
      <c r="N67" s="175"/>
      <c r="O67" s="173"/>
      <c r="P67" s="174"/>
      <c r="Q67" s="175"/>
      <c r="R67" s="173"/>
      <c r="S67" s="174"/>
      <c r="T67" s="175"/>
      <c r="U67" s="173"/>
      <c r="V67" s="174"/>
      <c r="W67" s="175"/>
      <c r="X67" s="173"/>
      <c r="Y67" s="174"/>
      <c r="Z67" s="175"/>
      <c r="AA67" s="173"/>
      <c r="AB67" s="174"/>
      <c r="AC67" s="175"/>
      <c r="AD67" s="173"/>
      <c r="AE67" s="174"/>
      <c r="AF67" s="175"/>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25" thickBot="1">
      <c r="A68" s="414"/>
      <c r="B68" s="170" t="s">
        <v>421</v>
      </c>
      <c r="C68" s="108"/>
      <c r="D68" s="176"/>
      <c r="E68" s="108"/>
      <c r="F68" s="176"/>
      <c r="G68" s="108"/>
      <c r="H68" s="176"/>
      <c r="I68" s="108"/>
      <c r="J68" s="176"/>
      <c r="K68" s="177"/>
      <c r="L68" s="178"/>
      <c r="M68" s="177"/>
      <c r="N68" s="178"/>
      <c r="O68" s="177"/>
      <c r="P68" s="109"/>
      <c r="Q68" s="176"/>
      <c r="R68" s="108"/>
      <c r="S68" s="109"/>
      <c r="T68" s="176"/>
      <c r="U68" s="108"/>
      <c r="V68" s="109"/>
      <c r="W68" s="176"/>
      <c r="X68" s="108"/>
      <c r="Y68" s="109"/>
      <c r="Z68" s="176"/>
      <c r="AA68" s="108"/>
      <c r="AB68" s="109"/>
      <c r="AC68" s="176"/>
      <c r="AD68" s="108"/>
      <c r="AE68" s="109"/>
      <c r="AF68" s="176"/>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2"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F6" zoomScale="80" zoomScaleNormal="80" workbookViewId="0">
      <selection activeCell="T21" sqref="T21"/>
    </sheetView>
  </sheetViews>
  <sheetFormatPr defaultColWidth="11.42578125" defaultRowHeight="15"/>
  <cols>
    <col min="1" max="1" width="15.5703125" style="101" customWidth="1"/>
    <col min="2" max="2" width="35.42578125" style="101" customWidth="1"/>
    <col min="3" max="3" width="27.5703125" style="101" customWidth="1"/>
    <col min="4" max="4" width="12" style="101" customWidth="1"/>
    <col min="5" max="5" width="35" style="101" customWidth="1"/>
    <col min="6" max="6" width="22.42578125" style="101" customWidth="1"/>
    <col min="7" max="7" width="13.5703125" style="101" customWidth="1"/>
    <col min="8" max="8" width="13.42578125" style="101" customWidth="1"/>
    <col min="9" max="9" width="13.5703125" style="102" customWidth="1"/>
    <col min="10" max="10" width="11.42578125" style="102" customWidth="1"/>
    <col min="11" max="11" width="11.42578125" style="102"/>
    <col min="12" max="12" width="10.42578125" style="102" customWidth="1"/>
    <col min="13" max="13" width="10.42578125" style="101" customWidth="1"/>
    <col min="14" max="14" width="12.5703125" style="101" customWidth="1"/>
    <col min="15" max="16" width="10.42578125" style="101" customWidth="1"/>
    <col min="17" max="17" width="51.42578125" style="101" customWidth="1"/>
    <col min="18" max="19" width="10.42578125" style="101" customWidth="1"/>
    <col min="20" max="20" width="58.5703125" style="101" customWidth="1"/>
    <col min="21" max="22" width="10.42578125" style="101" customWidth="1"/>
    <col min="23" max="23" width="12.5703125" style="101" customWidth="1"/>
    <col min="24" max="25" width="10.42578125" style="101" customWidth="1"/>
    <col min="26" max="26" width="12.5703125" style="101" customWidth="1"/>
    <col min="27" max="28" width="10.42578125" style="101" customWidth="1"/>
    <col min="29" max="29" width="12.5703125" style="101" customWidth="1"/>
    <col min="30" max="31" width="10.42578125" style="101" customWidth="1"/>
    <col min="32" max="32" width="13.42578125" style="101" customWidth="1"/>
    <col min="33" max="34" width="10.42578125" style="101" customWidth="1"/>
    <col min="35" max="35" width="13.42578125" style="101" customWidth="1"/>
    <col min="36" max="37" width="10.42578125" style="101" customWidth="1"/>
    <col min="38" max="38" width="13.42578125" style="101" customWidth="1"/>
    <col min="39" max="40" width="10.42578125" style="101" customWidth="1"/>
    <col min="41" max="41" width="13.42578125" style="101" customWidth="1"/>
    <col min="42" max="43" width="10.42578125" style="101" customWidth="1"/>
    <col min="44" max="44" width="12" style="101" customWidth="1"/>
    <col min="45" max="46" width="10.42578125" style="101" customWidth="1"/>
    <col min="47" max="47" width="12.42578125" style="101" customWidth="1"/>
    <col min="48" max="48" width="14" style="101" customWidth="1"/>
    <col min="49" max="50" width="12" style="101" customWidth="1"/>
    <col min="51" max="91" width="11.42578125" style="105"/>
    <col min="92" max="16384" width="11.42578125" style="101"/>
  </cols>
  <sheetData>
    <row r="1" spans="1:91" s="80" customFormat="1" ht="25.5" customHeight="1" thickBot="1">
      <c r="A1" s="480"/>
      <c r="B1" s="750"/>
      <c r="C1" s="755" t="s">
        <v>160</v>
      </c>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485" t="s">
        <v>161</v>
      </c>
      <c r="AW1" s="486"/>
      <c r="AX1" s="487"/>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7"/>
      <c r="CB1" s="97"/>
      <c r="CC1" s="97"/>
      <c r="CD1" s="97"/>
      <c r="CE1" s="97"/>
      <c r="CF1" s="97"/>
      <c r="CG1" s="97"/>
      <c r="CH1" s="97"/>
      <c r="CI1" s="97"/>
      <c r="CJ1" s="97"/>
      <c r="CK1" s="97"/>
      <c r="CL1" s="97"/>
      <c r="CM1" s="97"/>
    </row>
    <row r="2" spans="1:91" s="80" customFormat="1" ht="25.5" customHeight="1" thickBot="1">
      <c r="A2" s="480"/>
      <c r="B2" s="750"/>
      <c r="C2" s="756" t="s">
        <v>162</v>
      </c>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485" t="s">
        <v>163</v>
      </c>
      <c r="AW2" s="486"/>
      <c r="AX2" s="487"/>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7"/>
      <c r="CB2" s="97"/>
      <c r="CC2" s="97"/>
      <c r="CD2" s="97"/>
      <c r="CE2" s="97"/>
      <c r="CF2" s="97"/>
      <c r="CG2" s="97"/>
      <c r="CH2" s="97"/>
      <c r="CI2" s="97"/>
      <c r="CJ2" s="97"/>
      <c r="CK2" s="97"/>
      <c r="CL2" s="97"/>
      <c r="CM2" s="97"/>
    </row>
    <row r="3" spans="1:91" s="80" customFormat="1" ht="25.5" customHeight="1" thickBot="1">
      <c r="A3" s="480"/>
      <c r="B3" s="750"/>
      <c r="C3" s="756" t="s">
        <v>0</v>
      </c>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756"/>
      <c r="AM3" s="756"/>
      <c r="AN3" s="756"/>
      <c r="AO3" s="756"/>
      <c r="AP3" s="756"/>
      <c r="AQ3" s="756"/>
      <c r="AR3" s="756"/>
      <c r="AS3" s="756"/>
      <c r="AT3" s="756"/>
      <c r="AU3" s="756"/>
      <c r="AV3" s="485" t="s">
        <v>164</v>
      </c>
      <c r="AW3" s="486"/>
      <c r="AX3" s="487"/>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7"/>
      <c r="CB3" s="97"/>
      <c r="CC3" s="97"/>
      <c r="CD3" s="97"/>
      <c r="CE3" s="97"/>
      <c r="CF3" s="97"/>
      <c r="CG3" s="97"/>
      <c r="CH3" s="97"/>
      <c r="CI3" s="97"/>
      <c r="CJ3" s="97"/>
      <c r="CK3" s="97"/>
      <c r="CL3" s="97"/>
      <c r="CM3" s="97"/>
    </row>
    <row r="4" spans="1:91" s="80" customFormat="1" ht="25.5" customHeight="1" thickBot="1">
      <c r="A4" s="481"/>
      <c r="B4" s="751"/>
      <c r="C4" s="752" t="s">
        <v>510</v>
      </c>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4"/>
      <c r="AV4" s="485" t="s">
        <v>511</v>
      </c>
      <c r="AW4" s="486"/>
      <c r="AX4" s="487"/>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7"/>
      <c r="CB4" s="97"/>
      <c r="CC4" s="97"/>
      <c r="CD4" s="97"/>
      <c r="CE4" s="97"/>
      <c r="CF4" s="97"/>
      <c r="CG4" s="97"/>
      <c r="CH4" s="97"/>
      <c r="CI4" s="97"/>
      <c r="CJ4" s="97"/>
      <c r="CK4" s="97"/>
      <c r="CL4" s="97"/>
      <c r="CM4" s="97"/>
    </row>
    <row r="5" spans="1:91" s="80" customFormat="1" ht="11.85" customHeight="1" thickBot="1">
      <c r="A5" s="81"/>
      <c r="B5" s="222"/>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83"/>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7"/>
      <c r="CB5" s="97"/>
      <c r="CC5" s="97"/>
      <c r="CD5" s="97"/>
      <c r="CE5" s="97"/>
      <c r="CF5" s="97"/>
      <c r="CG5" s="97"/>
      <c r="CH5" s="97"/>
      <c r="CI5" s="97"/>
      <c r="CJ5" s="97"/>
      <c r="CK5" s="97"/>
      <c r="CL5" s="97"/>
      <c r="CM5" s="97"/>
    </row>
    <row r="6" spans="1:91" s="1" customFormat="1" ht="40.35" customHeight="1" thickBot="1">
      <c r="A6" s="441" t="s">
        <v>167</v>
      </c>
      <c r="B6" s="443"/>
      <c r="C6" s="681" t="s">
        <v>168</v>
      </c>
      <c r="D6" s="682"/>
      <c r="E6" s="682"/>
      <c r="F6" s="682"/>
      <c r="G6" s="682"/>
      <c r="H6" s="682"/>
      <c r="I6" s="682"/>
      <c r="J6" s="682"/>
      <c r="K6" s="683"/>
      <c r="M6" s="168"/>
      <c r="N6" s="202" t="s">
        <v>169</v>
      </c>
      <c r="O6" s="679">
        <v>2024110010318</v>
      </c>
      <c r="P6" s="729"/>
      <c r="Q6" s="680"/>
    </row>
    <row r="7" spans="1:91" s="97" customFormat="1" ht="10.35" customHeight="1" thickBot="1">
      <c r="A7" s="106"/>
      <c r="B7" s="100"/>
      <c r="C7" s="100"/>
      <c r="D7" s="100"/>
      <c r="E7" s="100"/>
      <c r="F7" s="100"/>
      <c r="G7" s="100"/>
      <c r="H7" s="100"/>
      <c r="I7" s="100"/>
      <c r="J7" s="100"/>
      <c r="K7" s="100"/>
      <c r="L7" s="100"/>
      <c r="M7" s="107"/>
      <c r="N7" s="107"/>
      <c r="O7" s="107"/>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0" customFormat="1" ht="21.75" customHeight="1" thickBot="1">
      <c r="A8" s="678" t="s">
        <v>6</v>
      </c>
      <c r="B8" s="678"/>
      <c r="C8" s="142" t="s">
        <v>170</v>
      </c>
      <c r="D8" s="161"/>
      <c r="E8" s="142" t="s">
        <v>172</v>
      </c>
      <c r="F8" s="161"/>
      <c r="G8" s="142" t="s">
        <v>173</v>
      </c>
      <c r="H8" s="139"/>
      <c r="I8" s="164" t="s">
        <v>174</v>
      </c>
      <c r="J8" s="143"/>
      <c r="K8" s="165"/>
      <c r="L8" s="166"/>
      <c r="M8" s="146"/>
      <c r="N8" s="761" t="s">
        <v>8</v>
      </c>
      <c r="O8" s="762"/>
      <c r="P8" s="763"/>
      <c r="Q8" s="723" t="s">
        <v>175</v>
      </c>
      <c r="R8" s="723"/>
      <c r="S8" s="723"/>
      <c r="T8" s="757"/>
      <c r="U8" s="758"/>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7"/>
      <c r="CB8" s="97"/>
      <c r="CC8" s="97"/>
      <c r="CD8" s="97"/>
      <c r="CE8" s="97"/>
      <c r="CF8" s="97"/>
      <c r="CG8" s="97"/>
      <c r="CH8" s="97"/>
      <c r="CI8" s="97"/>
      <c r="CJ8" s="97"/>
      <c r="CK8" s="97"/>
      <c r="CL8" s="97"/>
      <c r="CM8" s="97"/>
    </row>
    <row r="9" spans="1:91" s="80" customFormat="1" ht="21.75" customHeight="1" thickBot="1">
      <c r="A9" s="678"/>
      <c r="B9" s="678"/>
      <c r="C9" s="144" t="s">
        <v>176</v>
      </c>
      <c r="D9" s="145"/>
      <c r="E9" s="142" t="s">
        <v>177</v>
      </c>
      <c r="F9" s="139"/>
      <c r="G9" s="142" t="s">
        <v>178</v>
      </c>
      <c r="H9" s="145"/>
      <c r="I9" s="164" t="s">
        <v>179</v>
      </c>
      <c r="J9" s="143"/>
      <c r="K9" s="165"/>
      <c r="L9" s="166"/>
      <c r="M9" s="146"/>
      <c r="N9" s="764"/>
      <c r="O9" s="765"/>
      <c r="P9" s="766"/>
      <c r="Q9" s="723" t="s">
        <v>180</v>
      </c>
      <c r="R9" s="723"/>
      <c r="S9" s="723"/>
      <c r="T9" s="757"/>
      <c r="U9" s="758"/>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7"/>
      <c r="CB9" s="97"/>
      <c r="CC9" s="97"/>
      <c r="CD9" s="97"/>
      <c r="CE9" s="97"/>
      <c r="CF9" s="97"/>
      <c r="CG9" s="97"/>
      <c r="CH9" s="97"/>
      <c r="CI9" s="97"/>
      <c r="CJ9" s="97"/>
      <c r="CK9" s="97"/>
      <c r="CL9" s="97"/>
      <c r="CM9" s="97"/>
    </row>
    <row r="10" spans="1:91" s="80" customFormat="1" ht="21.75" customHeight="1" thickBot="1">
      <c r="A10" s="678"/>
      <c r="B10" s="678"/>
      <c r="C10" s="142" t="s">
        <v>181</v>
      </c>
      <c r="D10" s="139"/>
      <c r="E10" s="142" t="s">
        <v>182</v>
      </c>
      <c r="F10" s="139"/>
      <c r="G10" s="142" t="s">
        <v>183</v>
      </c>
      <c r="H10" s="145"/>
      <c r="I10" s="164" t="s">
        <v>184</v>
      </c>
      <c r="J10" s="143"/>
      <c r="K10" s="165"/>
      <c r="L10" s="166"/>
      <c r="M10" s="146"/>
      <c r="N10" s="767"/>
      <c r="O10" s="768"/>
      <c r="P10" s="769"/>
      <c r="Q10" s="723" t="s">
        <v>185</v>
      </c>
      <c r="R10" s="723"/>
      <c r="S10" s="723"/>
      <c r="T10" s="759"/>
      <c r="U10" s="760"/>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7"/>
      <c r="CB10" s="97"/>
      <c r="CC10" s="97"/>
      <c r="CD10" s="97"/>
      <c r="CE10" s="97"/>
      <c r="CF10" s="97"/>
      <c r="CG10" s="97"/>
      <c r="CH10" s="97"/>
      <c r="CI10" s="97"/>
      <c r="CJ10" s="97"/>
      <c r="CK10" s="97"/>
      <c r="CL10" s="97"/>
      <c r="CM10" s="97"/>
    </row>
    <row r="11" spans="1:91" s="97" customFormat="1" ht="18" customHeight="1" thickBot="1">
      <c r="I11" s="167"/>
      <c r="J11" s="167"/>
      <c r="K11" s="167"/>
      <c r="L11" s="167"/>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85" customHeight="1">
      <c r="A12" s="732" t="s">
        <v>123</v>
      </c>
      <c r="B12" s="734" t="s">
        <v>125</v>
      </c>
      <c r="C12" s="736" t="s">
        <v>512</v>
      </c>
      <c r="D12" s="736" t="s">
        <v>129</v>
      </c>
      <c r="E12" s="736" t="s">
        <v>131</v>
      </c>
      <c r="F12" s="736" t="s">
        <v>133</v>
      </c>
      <c r="G12" s="734" t="s">
        <v>135</v>
      </c>
      <c r="H12" s="734" t="s">
        <v>137</v>
      </c>
      <c r="I12" s="738" t="s">
        <v>513</v>
      </c>
      <c r="J12" s="738" t="s">
        <v>514</v>
      </c>
      <c r="K12" s="748" t="s">
        <v>143</v>
      </c>
      <c r="L12" s="740" t="s">
        <v>170</v>
      </c>
      <c r="M12" s="741"/>
      <c r="N12" s="742"/>
      <c r="O12" s="743" t="s">
        <v>172</v>
      </c>
      <c r="P12" s="741"/>
      <c r="Q12" s="742"/>
      <c r="R12" s="743" t="s">
        <v>173</v>
      </c>
      <c r="S12" s="741"/>
      <c r="T12" s="742"/>
      <c r="U12" s="743" t="s">
        <v>174</v>
      </c>
      <c r="V12" s="741"/>
      <c r="W12" s="742"/>
      <c r="X12" s="743" t="s">
        <v>176</v>
      </c>
      <c r="Y12" s="741"/>
      <c r="Z12" s="742"/>
      <c r="AA12" s="743" t="s">
        <v>177</v>
      </c>
      <c r="AB12" s="741"/>
      <c r="AC12" s="742"/>
      <c r="AD12" s="743" t="s">
        <v>178</v>
      </c>
      <c r="AE12" s="741"/>
      <c r="AF12" s="742"/>
      <c r="AG12" s="743" t="s">
        <v>179</v>
      </c>
      <c r="AH12" s="741"/>
      <c r="AI12" s="742"/>
      <c r="AJ12" s="743" t="s">
        <v>181</v>
      </c>
      <c r="AK12" s="741"/>
      <c r="AL12" s="742"/>
      <c r="AM12" s="743" t="s">
        <v>182</v>
      </c>
      <c r="AN12" s="741"/>
      <c r="AO12" s="742"/>
      <c r="AP12" s="743" t="s">
        <v>183</v>
      </c>
      <c r="AQ12" s="741"/>
      <c r="AR12" s="742"/>
      <c r="AS12" s="743" t="s">
        <v>184</v>
      </c>
      <c r="AT12" s="741"/>
      <c r="AU12" s="742"/>
      <c r="AV12" s="746" t="s">
        <v>515</v>
      </c>
      <c r="AW12" s="730" t="s">
        <v>516</v>
      </c>
      <c r="AX12" s="744"/>
      <c r="AY12" s="745"/>
      <c r="AZ12" s="745"/>
      <c r="BA12" s="745"/>
      <c r="BB12" s="745"/>
      <c r="BC12" s="745"/>
      <c r="BD12" s="745"/>
      <c r="BE12" s="745"/>
      <c r="BF12" s="745"/>
      <c r="BG12" s="745"/>
    </row>
    <row r="13" spans="1:91" s="102" customFormat="1" ht="36.75" customHeight="1" thickBot="1">
      <c r="A13" s="733"/>
      <c r="B13" s="735"/>
      <c r="C13" s="737"/>
      <c r="D13" s="737"/>
      <c r="E13" s="737"/>
      <c r="F13" s="737"/>
      <c r="G13" s="735"/>
      <c r="H13" s="735"/>
      <c r="I13" s="739"/>
      <c r="J13" s="739"/>
      <c r="K13" s="749"/>
      <c r="L13" s="147" t="s">
        <v>517</v>
      </c>
      <c r="M13" s="140" t="s">
        <v>518</v>
      </c>
      <c r="N13" s="140" t="s">
        <v>148</v>
      </c>
      <c r="O13" s="147" t="s">
        <v>517</v>
      </c>
      <c r="P13" s="140" t="s">
        <v>518</v>
      </c>
      <c r="Q13" s="140" t="s">
        <v>148</v>
      </c>
      <c r="R13" s="147" t="s">
        <v>517</v>
      </c>
      <c r="S13" s="140" t="s">
        <v>518</v>
      </c>
      <c r="T13" s="140" t="s">
        <v>148</v>
      </c>
      <c r="U13" s="147" t="s">
        <v>517</v>
      </c>
      <c r="V13" s="140" t="s">
        <v>518</v>
      </c>
      <c r="W13" s="140" t="s">
        <v>148</v>
      </c>
      <c r="X13" s="147" t="s">
        <v>517</v>
      </c>
      <c r="Y13" s="140" t="s">
        <v>518</v>
      </c>
      <c r="Z13" s="140" t="s">
        <v>148</v>
      </c>
      <c r="AA13" s="147" t="s">
        <v>517</v>
      </c>
      <c r="AB13" s="140" t="s">
        <v>518</v>
      </c>
      <c r="AC13" s="140" t="s">
        <v>148</v>
      </c>
      <c r="AD13" s="147" t="s">
        <v>517</v>
      </c>
      <c r="AE13" s="140" t="s">
        <v>518</v>
      </c>
      <c r="AF13" s="140" t="s">
        <v>148</v>
      </c>
      <c r="AG13" s="147" t="s">
        <v>517</v>
      </c>
      <c r="AH13" s="140" t="s">
        <v>518</v>
      </c>
      <c r="AI13" s="140" t="s">
        <v>148</v>
      </c>
      <c r="AJ13" s="147" t="s">
        <v>517</v>
      </c>
      <c r="AK13" s="140" t="s">
        <v>518</v>
      </c>
      <c r="AL13" s="140" t="s">
        <v>148</v>
      </c>
      <c r="AM13" s="147" t="s">
        <v>517</v>
      </c>
      <c r="AN13" s="140" t="s">
        <v>518</v>
      </c>
      <c r="AO13" s="140" t="s">
        <v>148</v>
      </c>
      <c r="AP13" s="147" t="s">
        <v>517</v>
      </c>
      <c r="AQ13" s="140" t="s">
        <v>518</v>
      </c>
      <c r="AR13" s="140" t="s">
        <v>148</v>
      </c>
      <c r="AS13" s="147" t="s">
        <v>517</v>
      </c>
      <c r="AT13" s="140" t="s">
        <v>518</v>
      </c>
      <c r="AU13" s="140" t="s">
        <v>148</v>
      </c>
      <c r="AV13" s="747"/>
      <c r="AW13" s="731"/>
      <c r="AX13" s="744"/>
      <c r="AY13" s="745"/>
      <c r="AZ13" s="745"/>
      <c r="BA13" s="745"/>
      <c r="BB13" s="745"/>
      <c r="BC13" s="745"/>
      <c r="BD13" s="745"/>
      <c r="BE13" s="745"/>
      <c r="BF13" s="745"/>
      <c r="BG13" s="745"/>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44.85" customHeight="1">
      <c r="A14" s="186"/>
      <c r="B14" s="187"/>
      <c r="C14" s="187"/>
      <c r="D14" s="188"/>
      <c r="E14" s="187"/>
      <c r="F14" s="201"/>
      <c r="G14" s="188"/>
      <c r="H14" s="188"/>
      <c r="I14" s="189"/>
      <c r="J14" s="189"/>
      <c r="K14" s="190"/>
      <c r="L14" s="191"/>
      <c r="M14" s="192"/>
      <c r="N14" s="192"/>
      <c r="O14" s="193"/>
      <c r="P14" s="194"/>
      <c r="Q14" s="221"/>
      <c r="R14" s="193"/>
      <c r="S14" s="194"/>
      <c r="T14" s="221"/>
      <c r="U14" s="193"/>
      <c r="V14" s="194"/>
      <c r="W14" s="194"/>
      <c r="X14" s="193"/>
      <c r="Y14" s="194"/>
      <c r="Z14" s="194"/>
      <c r="AA14" s="193"/>
      <c r="AB14" s="194"/>
      <c r="AC14" s="194"/>
      <c r="AD14" s="193"/>
      <c r="AE14" s="194"/>
      <c r="AF14" s="194"/>
      <c r="AG14" s="193"/>
      <c r="AH14" s="194"/>
      <c r="AI14" s="194"/>
      <c r="AJ14" s="193"/>
      <c r="AK14" s="194"/>
      <c r="AL14" s="194"/>
      <c r="AM14" s="193"/>
      <c r="AN14" s="194"/>
      <c r="AO14" s="194"/>
      <c r="AP14" s="193"/>
      <c r="AQ14" s="194"/>
      <c r="AR14" s="194"/>
      <c r="AS14" s="193"/>
      <c r="AT14" s="194"/>
      <c r="AU14" s="194"/>
      <c r="AV14" s="103"/>
      <c r="AW14" s="141"/>
      <c r="AX14" s="225"/>
    </row>
    <row r="15" spans="1:91" ht="46.35" customHeight="1">
      <c r="A15" s="186"/>
      <c r="B15" s="187"/>
      <c r="C15" s="187"/>
      <c r="D15" s="188"/>
      <c r="E15" s="187"/>
      <c r="F15" s="201"/>
      <c r="G15" s="188"/>
      <c r="H15" s="188"/>
      <c r="I15" s="189"/>
      <c r="J15" s="189"/>
      <c r="K15" s="195"/>
      <c r="L15" s="191"/>
      <c r="M15" s="192"/>
      <c r="N15" s="192"/>
      <c r="O15" s="193"/>
      <c r="P15" s="194"/>
      <c r="Q15" s="221"/>
      <c r="R15" s="193"/>
      <c r="S15" s="194"/>
      <c r="T15" s="194"/>
      <c r="U15" s="193"/>
      <c r="V15" s="194"/>
      <c r="W15" s="194"/>
      <c r="X15" s="193"/>
      <c r="Y15" s="194"/>
      <c r="Z15" s="194"/>
      <c r="AA15" s="193"/>
      <c r="AB15" s="194"/>
      <c r="AC15" s="194"/>
      <c r="AD15" s="193"/>
      <c r="AE15" s="194"/>
      <c r="AF15" s="194"/>
      <c r="AG15" s="193"/>
      <c r="AH15" s="194"/>
      <c r="AI15" s="194"/>
      <c r="AJ15" s="193"/>
      <c r="AK15" s="194"/>
      <c r="AL15" s="194"/>
      <c r="AM15" s="193"/>
      <c r="AN15" s="194"/>
      <c r="AO15" s="194"/>
      <c r="AP15" s="193"/>
      <c r="AQ15" s="194"/>
      <c r="AR15" s="194"/>
      <c r="AS15" s="193"/>
      <c r="AT15" s="194"/>
      <c r="AU15" s="194"/>
      <c r="AV15" s="103"/>
      <c r="AW15" s="141"/>
      <c r="AX15" s="225"/>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topLeftCell="A6" zoomScale="70" zoomScaleNormal="70" workbookViewId="0">
      <selection activeCell="H10" sqref="H10"/>
    </sheetView>
  </sheetViews>
  <sheetFormatPr defaultColWidth="11.42578125" defaultRowHeight="15" customHeight="1"/>
  <cols>
    <col min="1" max="1" width="17.5703125" customWidth="1"/>
    <col min="2" max="2" width="15.42578125" customWidth="1"/>
    <col min="3" max="3" width="25.42578125" customWidth="1"/>
    <col min="4" max="4" width="56.42578125" customWidth="1"/>
    <col min="5" max="5" width="34" customWidth="1"/>
  </cols>
  <sheetData>
    <row r="1" spans="1:82" ht="22.5" customHeight="1" thickBot="1">
      <c r="A1" s="782"/>
      <c r="B1" s="783" t="s">
        <v>160</v>
      </c>
      <c r="C1" s="783"/>
      <c r="D1" s="783"/>
      <c r="E1" s="269" t="s">
        <v>161</v>
      </c>
    </row>
    <row r="2" spans="1:82" ht="22.5" customHeight="1" thickBot="1">
      <c r="A2" s="782"/>
      <c r="B2" s="784" t="s">
        <v>162</v>
      </c>
      <c r="C2" s="784"/>
      <c r="D2" s="784"/>
      <c r="E2" s="269" t="s">
        <v>163</v>
      </c>
    </row>
    <row r="3" spans="1:82" ht="31.5" customHeight="1" thickBot="1">
      <c r="A3" s="782"/>
      <c r="B3" s="610" t="s">
        <v>0</v>
      </c>
      <c r="C3" s="611"/>
      <c r="D3" s="612"/>
      <c r="E3" s="269" t="s">
        <v>164</v>
      </c>
    </row>
    <row r="4" spans="1:82" ht="22.5" customHeight="1" thickBot="1">
      <c r="A4" s="782"/>
      <c r="B4" s="613" t="s">
        <v>519</v>
      </c>
      <c r="C4" s="614"/>
      <c r="D4" s="615"/>
      <c r="E4" s="269" t="s">
        <v>520</v>
      </c>
    </row>
    <row r="5" spans="1:82" ht="15.75" thickBot="1">
      <c r="A5" s="54"/>
      <c r="B5" s="54"/>
      <c r="C5" s="232"/>
      <c r="D5" s="232"/>
      <c r="E5" s="232"/>
      <c r="F5" s="233"/>
      <c r="G5" s="233"/>
      <c r="H5" s="233"/>
      <c r="I5" s="233"/>
    </row>
    <row r="6" spans="1:82" ht="27.75" customHeight="1" thickBot="1">
      <c r="A6" s="441" t="s">
        <v>167</v>
      </c>
      <c r="B6" s="442"/>
      <c r="C6" s="787" t="s">
        <v>168</v>
      </c>
      <c r="D6" s="788"/>
      <c r="E6" s="789"/>
      <c r="F6" s="7"/>
      <c r="G6" s="7"/>
      <c r="H6" s="7"/>
      <c r="I6" s="7"/>
      <c r="J6" s="1"/>
      <c r="K6" s="16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c r="A7" s="657" t="s">
        <v>521</v>
      </c>
      <c r="B7" s="658"/>
      <c r="C7" s="785"/>
      <c r="D7" s="785"/>
      <c r="E7" s="786"/>
      <c r="F7" s="233"/>
      <c r="G7" s="233"/>
      <c r="H7" s="233"/>
      <c r="I7" s="233"/>
    </row>
    <row r="8" spans="1:82" ht="45.75" customHeight="1" thickBot="1">
      <c r="A8" s="55" t="s">
        <v>151</v>
      </c>
      <c r="B8" s="55" t="s">
        <v>153</v>
      </c>
      <c r="C8" s="56" t="s">
        <v>155</v>
      </c>
      <c r="D8" s="780" t="s">
        <v>157</v>
      </c>
      <c r="E8" s="781"/>
    </row>
    <row r="9" spans="1:82" ht="102" customHeight="1">
      <c r="A9" s="57">
        <v>45898</v>
      </c>
      <c r="B9" s="311">
        <v>45898</v>
      </c>
      <c r="C9" s="312" t="s">
        <v>522</v>
      </c>
      <c r="D9" s="774" t="s">
        <v>523</v>
      </c>
      <c r="E9" s="775"/>
    </row>
    <row r="10" spans="1:82" ht="104.25" customHeight="1">
      <c r="A10" s="310">
        <v>45929</v>
      </c>
      <c r="B10" s="309">
        <v>45930</v>
      </c>
      <c r="C10" s="313" t="s">
        <v>522</v>
      </c>
      <c r="D10" s="776" t="s">
        <v>524</v>
      </c>
      <c r="E10" s="777"/>
      <c r="F10" s="233"/>
    </row>
    <row r="11" spans="1:82" ht="31.35" customHeight="1">
      <c r="A11" s="57">
        <v>45982</v>
      </c>
      <c r="B11" s="309">
        <v>45982</v>
      </c>
      <c r="C11" s="313" t="s">
        <v>522</v>
      </c>
      <c r="D11" s="778" t="s">
        <v>525</v>
      </c>
      <c r="E11" s="779"/>
    </row>
    <row r="12" spans="1:82" ht="28.5">
      <c r="A12" s="58">
        <v>46002</v>
      </c>
      <c r="B12" s="58">
        <v>46002</v>
      </c>
      <c r="C12" s="313" t="s">
        <v>522</v>
      </c>
      <c r="D12" s="778" t="s">
        <v>526</v>
      </c>
      <c r="E12" s="779"/>
    </row>
    <row r="13" spans="1:82">
      <c r="A13" s="60"/>
      <c r="B13" s="59"/>
      <c r="C13" s="70"/>
      <c r="D13" s="770"/>
      <c r="E13" s="771"/>
    </row>
    <row r="14" spans="1:82">
      <c r="A14" s="60"/>
      <c r="B14" s="59"/>
      <c r="C14" s="71"/>
      <c r="D14" s="770"/>
      <c r="E14" s="771"/>
    </row>
    <row r="15" spans="1:82">
      <c r="A15" s="60"/>
      <c r="B15" s="59"/>
      <c r="C15" s="71"/>
      <c r="D15" s="770"/>
      <c r="E15" s="771"/>
    </row>
    <row r="16" spans="1:82">
      <c r="A16" s="61"/>
      <c r="B16" s="59"/>
      <c r="C16" s="70"/>
      <c r="D16" s="770"/>
      <c r="E16" s="771"/>
    </row>
    <row r="17" spans="1:5">
      <c r="A17" s="62"/>
      <c r="B17" s="63"/>
      <c r="C17" s="72"/>
      <c r="D17" s="770"/>
      <c r="E17" s="771"/>
    </row>
    <row r="18" spans="1:5">
      <c r="A18" s="62"/>
      <c r="B18" s="63"/>
      <c r="C18" s="72"/>
      <c r="D18" s="770"/>
      <c r="E18" s="771"/>
    </row>
    <row r="19" spans="1:5">
      <c r="A19" s="64"/>
      <c r="B19" s="65"/>
      <c r="C19" s="67"/>
      <c r="D19" s="770"/>
      <c r="E19" s="771"/>
    </row>
    <row r="20" spans="1:5">
      <c r="A20" s="66"/>
      <c r="B20" s="67"/>
      <c r="C20" s="67"/>
      <c r="D20" s="770"/>
      <c r="E20" s="771"/>
    </row>
    <row r="21" spans="1:5">
      <c r="A21" s="66"/>
      <c r="B21" s="67"/>
      <c r="C21" s="67"/>
      <c r="D21" s="770"/>
      <c r="E21" s="771"/>
    </row>
    <row r="22" spans="1:5">
      <c r="A22" s="66"/>
      <c r="B22" s="67"/>
      <c r="C22" s="67"/>
      <c r="D22" s="770"/>
      <c r="E22" s="771"/>
    </row>
    <row r="23" spans="1:5">
      <c r="A23" s="66"/>
      <c r="B23" s="67"/>
      <c r="C23" s="67"/>
      <c r="D23" s="770"/>
      <c r="E23" s="771"/>
    </row>
    <row r="24" spans="1:5">
      <c r="A24" s="66"/>
      <c r="B24" s="67"/>
      <c r="C24" s="67"/>
      <c r="D24" s="770"/>
      <c r="E24" s="771"/>
    </row>
    <row r="25" spans="1:5">
      <c r="A25" s="66"/>
      <c r="B25" s="67"/>
      <c r="C25" s="67"/>
      <c r="D25" s="770"/>
      <c r="E25" s="771"/>
    </row>
    <row r="26" spans="1:5">
      <c r="A26" s="66"/>
      <c r="B26" s="67"/>
      <c r="C26" s="67"/>
      <c r="D26" s="770"/>
      <c r="E26" s="771"/>
    </row>
    <row r="27" spans="1:5">
      <c r="A27" s="66"/>
      <c r="B27" s="67"/>
      <c r="C27" s="67"/>
      <c r="D27" s="770"/>
      <c r="E27" s="771"/>
    </row>
    <row r="28" spans="1:5">
      <c r="A28" s="66"/>
      <c r="B28" s="67"/>
      <c r="C28" s="67"/>
      <c r="D28" s="770"/>
      <c r="E28" s="771"/>
    </row>
    <row r="29" spans="1:5">
      <c r="A29" s="66"/>
      <c r="B29" s="67"/>
      <c r="C29" s="67"/>
      <c r="D29" s="770"/>
      <c r="E29" s="771"/>
    </row>
    <row r="30" spans="1:5">
      <c r="A30" s="66"/>
      <c r="B30" s="67"/>
      <c r="C30" s="67"/>
      <c r="D30" s="770"/>
      <c r="E30" s="771"/>
    </row>
    <row r="31" spans="1:5">
      <c r="A31" s="66"/>
      <c r="B31" s="67"/>
      <c r="C31" s="67"/>
      <c r="D31" s="770"/>
      <c r="E31" s="771"/>
    </row>
    <row r="32" spans="1:5">
      <c r="A32" s="66"/>
      <c r="B32" s="67"/>
      <c r="C32" s="67"/>
      <c r="D32" s="770"/>
      <c r="E32" s="771"/>
    </row>
    <row r="33" spans="1:5">
      <c r="A33" s="66"/>
      <c r="B33" s="67"/>
      <c r="C33" s="67"/>
      <c r="D33" s="770"/>
      <c r="E33" s="771"/>
    </row>
    <row r="34" spans="1:5">
      <c r="A34" s="66"/>
      <c r="B34" s="67"/>
      <c r="C34" s="67"/>
      <c r="D34" s="770"/>
      <c r="E34" s="771"/>
    </row>
    <row r="35" spans="1:5">
      <c r="A35" s="66"/>
      <c r="B35" s="67"/>
      <c r="C35" s="67"/>
      <c r="D35" s="770"/>
      <c r="E35" s="771"/>
    </row>
    <row r="36" spans="1:5" ht="15.75" thickBot="1">
      <c r="A36" s="68"/>
      <c r="B36" s="69"/>
      <c r="C36" s="69"/>
      <c r="D36" s="772"/>
      <c r="E36" s="773"/>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19740362-7EFA-49D9-9A53-797E9C4F40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2026-01-21T16:03:25Z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