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lilih\OneDrive\Documentos\Mujer\Seguimiento\2025\Agosto\"/>
    </mc:Choice>
  </mc:AlternateContent>
  <xr:revisionPtr revIDLastSave="0" documentId="13_ncr:1_{7B30BFA9-B550-4C23-9218-0949CEF06861}" xr6:coauthVersionLast="47" xr6:coauthVersionMax="47" xr10:uidLastSave="{00000000-0000-0000-0000-000000000000}"/>
  <bookViews>
    <workbookView xWindow="-120" yWindow="-120" windowWidth="29040" windowHeight="15720" tabRatio="734" firstSheet="3" activeTab="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Hoja de vida_Actividad 2" sheetId="58" state="hidden" r:id="rId6"/>
    <sheet name="ACTIVIDAD_2" sheetId="55" r:id="rId7"/>
    <sheet name="ACTIVIDAD_3" sheetId="56" r:id="rId8"/>
    <sheet name="ACTIVIDAD_4" sheetId="57" r:id="rId9"/>
    <sheet name="Hoja de vida_Actividad 3" sheetId="59" state="hidden" r:id="rId10"/>
    <sheet name="Hoja de vida_Actividad 4" sheetId="60" state="hidden" r:id="rId11"/>
    <sheet name="Hoja de vida_MetaPDD" sheetId="54" state="hidden" r:id="rId12"/>
    <sheet name="META_PDD" sheetId="38" r:id="rId13"/>
    <sheet name="Listas" sheetId="43" state="hidden" r:id="rId14"/>
    <sheet name="HV_BaseGeografica" sheetId="7" state="hidden" r:id="rId15"/>
    <sheet name="HV_InstrumentosCaptura" sheetId="8" state="hidden" r:id="rId16"/>
    <sheet name="HV_SistemaInformacion" sheetId="9" state="hidden" r:id="rId17"/>
    <sheet name="HV_Predio360" sheetId="10" state="hidden" r:id="rId18"/>
    <sheet name="HV_PED" sheetId="11" state="hidden" r:id="rId19"/>
    <sheet name="HV_SPI_Producto1" sheetId="12" state="hidden" r:id="rId20"/>
    <sheet name="HV_SPI_Producto2" sheetId="13" state="hidden" r:id="rId21"/>
    <sheet name="HV_SPI_Producto3" sheetId="14" state="hidden" r:id="rId22"/>
    <sheet name="HV_SPI_Producto4" sheetId="15" state="hidden" r:id="rId23"/>
    <sheet name="HV_SPI_Producto5" sheetId="16" state="hidden" r:id="rId24"/>
    <sheet name="HV_SPI_Producto6" sheetId="17" state="hidden" r:id="rId25"/>
    <sheet name="HV_SPI_Gestión" sheetId="18" state="hidden" r:id="rId26"/>
    <sheet name="Hoja3" sheetId="19" state="hidden" r:id="rId27"/>
    <sheet name="PRODUCTO_MGA" sheetId="47" r:id="rId28"/>
    <sheet name="CONTROL DE CAMBIOS" sheetId="40" r:id="rId29"/>
  </sheets>
  <definedNames>
    <definedName name="_xlnm.Print_Area" localSheetId="3">ACTIVIDAD_1!$A$1:$O$118</definedName>
    <definedName name="_xlnm.Print_Area" localSheetId="6">ACTIVIDAD_2!$A$1:$O$126</definedName>
    <definedName name="_xlnm.Print_Area" localSheetId="7">ACTIVIDAD_3!$A$1:$O$119</definedName>
    <definedName name="_xlnm.Print_Area" localSheetId="8">ACTIVIDAD_4!$A$1:$O$117</definedName>
    <definedName name="_xlnm.Print_Area" localSheetId="12">META_PDD!$A$1:$N$72</definedName>
    <definedName name="_xlnm.Print_Area" localSheetId="27">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15="http://schemas.microsoft.com/office/spreadsheetml/2010/11/main" uri="{140A7094-0E35-4892-8432-C4D2E57EDEB5}">
      <x15:workbookPr chartTrackingRefBase="1"/>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B34" i="56" l="1"/>
  <c r="B34" i="55"/>
  <c r="B34" i="20"/>
  <c r="B34" i="57"/>
  <c r="E69" i="55"/>
  <c r="G69" i="55" s="1"/>
  <c r="F69" i="55"/>
  <c r="B69" i="55"/>
  <c r="F25" i="56"/>
  <c r="N25" i="56" s="1"/>
  <c r="E24" i="57"/>
  <c r="E25" i="57"/>
  <c r="E24" i="56"/>
  <c r="E25" i="56"/>
  <c r="E24" i="55"/>
  <c r="E25" i="55"/>
  <c r="E24" i="20"/>
  <c r="N28" i="20"/>
  <c r="N29" i="20"/>
  <c r="N25" i="57"/>
  <c r="N26" i="57"/>
  <c r="N27" i="57"/>
  <c r="N28" i="57"/>
  <c r="N29" i="57"/>
  <c r="O29" i="57" s="1"/>
  <c r="N26" i="56"/>
  <c r="N27" i="56"/>
  <c r="N28" i="56"/>
  <c r="N29" i="56"/>
  <c r="O29" i="56" s="1"/>
  <c r="N25" i="55"/>
  <c r="N26" i="55"/>
  <c r="N27" i="55"/>
  <c r="N28" i="55"/>
  <c r="N29" i="55"/>
  <c r="O29" i="55" s="1"/>
  <c r="N25" i="20"/>
  <c r="N26" i="20"/>
  <c r="N27" i="20"/>
  <c r="O29" i="20"/>
  <c r="C69" i="55"/>
  <c r="E10" i="54"/>
  <c r="M69" i="55"/>
  <c r="L69" i="55"/>
  <c r="K69" i="55"/>
  <c r="J69" i="55"/>
  <c r="I69" i="55"/>
  <c r="D69" i="55"/>
  <c r="E10" i="60"/>
  <c r="E11" i="60"/>
  <c r="E11" i="58"/>
  <c r="E10" i="51"/>
  <c r="E11" i="59"/>
  <c r="E10" i="59"/>
  <c r="E10" i="58"/>
  <c r="K123" i="55"/>
  <c r="J123" i="55"/>
  <c r="D16" i="58"/>
  <c r="G115" i="57"/>
  <c r="F115" i="57"/>
  <c r="E115" i="57"/>
  <c r="D115" i="57"/>
  <c r="C115" i="57"/>
  <c r="B115" i="57"/>
  <c r="N24" i="57"/>
  <c r="O25" i="57" s="1"/>
  <c r="M118" i="56"/>
  <c r="L118" i="56"/>
  <c r="K118" i="56"/>
  <c r="J118" i="56"/>
  <c r="I118" i="56"/>
  <c r="H118" i="56"/>
  <c r="G118" i="56"/>
  <c r="F118" i="56"/>
  <c r="E118" i="56"/>
  <c r="D118" i="56"/>
  <c r="C118" i="56"/>
  <c r="B118" i="56"/>
  <c r="N24" i="56"/>
  <c r="O25" i="56" s="1"/>
  <c r="I123" i="55"/>
  <c r="H123" i="55"/>
  <c r="G123" i="55"/>
  <c r="F123" i="55"/>
  <c r="E123" i="55"/>
  <c r="D123" i="55"/>
  <c r="C123" i="55"/>
  <c r="B123" i="55"/>
  <c r="N24" i="55"/>
  <c r="O25" i="55"/>
  <c r="E11" i="54"/>
  <c r="D16" i="51"/>
  <c r="E11" i="51"/>
  <c r="N24" i="20"/>
  <c r="O25" i="20" s="1"/>
  <c r="C51" i="38"/>
  <c r="C49" i="38"/>
  <c r="C47" i="38"/>
  <c r="C45" i="38"/>
  <c r="C43" i="38"/>
  <c r="C41" i="38"/>
  <c r="C37" i="38"/>
  <c r="C33" i="38"/>
  <c r="C115" i="20"/>
  <c r="D115" i="20"/>
  <c r="E115" i="20"/>
  <c r="F115" i="20"/>
  <c r="G115" i="20"/>
  <c r="B115" i="20"/>
  <c r="H49" i="1"/>
  <c r="AG28" i="18"/>
  <c r="AF25" i="13"/>
  <c r="AG20" i="11"/>
  <c r="AG23" i="10"/>
  <c r="AF26" i="9"/>
  <c r="O71" i="1"/>
  <c r="O66" i="1"/>
  <c r="O59" i="1"/>
  <c r="O55" i="1"/>
  <c r="O50" i="1"/>
  <c r="O43" i="1"/>
  <c r="O42" i="1"/>
  <c r="O38" i="1"/>
  <c r="O37" i="1"/>
  <c r="O32" i="1"/>
  <c r="O28" i="1"/>
  <c r="O24" i="1"/>
  <c r="O20" i="1"/>
  <c r="O15" i="1"/>
  <c r="N8" i="1"/>
  <c r="H69"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58656DC6-FC3D-44E0-A987-A91D0D37EB07}">
      <text>
        <r>
          <rPr>
            <b/>
            <sz val="9"/>
            <color indexed="81"/>
            <rFont val="Tahoma"/>
            <family val="2"/>
          </rPr>
          <t>Liliana Andrea Hernandez:</t>
        </r>
        <r>
          <rPr>
            <sz val="9"/>
            <color indexed="81"/>
            <rFont val="Tahoma"/>
            <family val="2"/>
          </rPr>
          <t xml:space="preserve">
Aca se debe hacer mas referencia a la actividad, es decir  cual fue el acompañamiento técnico de los requerimientos, la idea es enfocar la descripción mas al logro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215AB0B4-8A79-4DB6-9073-9652D320E15F}">
      <text>
        <r>
          <rPr>
            <b/>
            <sz val="9"/>
            <color indexed="81"/>
            <rFont val="Tahoma"/>
            <family val="2"/>
          </rPr>
          <t>Liliana Andrea Hernandez:</t>
        </r>
        <r>
          <rPr>
            <sz val="9"/>
            <color indexed="81"/>
            <rFont val="Tahoma"/>
            <family val="2"/>
          </rPr>
          <t xml:space="preserve">
Aca se debe hacer mas referencia a la actividad, es decir  cual fue el acompañamiento en el seguimiento, la idea es enfocar la descripción mas al logro </t>
        </r>
      </text>
    </comment>
    <comment ref="F77" authorId="1" shapeId="0" xr:uid="{B719BCD0-C89D-403B-9CEB-9DA70936B4A6}">
      <text>
        <r>
          <rPr>
            <b/>
            <sz val="9"/>
            <color indexed="81"/>
            <rFont val="Tahoma"/>
            <family val="2"/>
          </rPr>
          <t>Liliana Andrea Hernandez:</t>
        </r>
        <r>
          <rPr>
            <sz val="9"/>
            <color indexed="81"/>
            <rFont val="Tahoma"/>
            <family val="2"/>
          </rPr>
          <t xml:space="preserve">
LA tarea hace referencia a la PPASP y la descripción hace referencia a la PPMyEG</t>
        </r>
      </text>
    </comment>
    <comment ref="C80" authorId="1" shapeId="0" xr:uid="{A342BAE7-36F5-4EB8-9FCD-BE5217FCE3FD}">
      <text>
        <r>
          <rPr>
            <b/>
            <sz val="9"/>
            <color indexed="81"/>
            <rFont val="Tahoma"/>
            <family val="2"/>
          </rPr>
          <t>Liliana Andrea Hernandez:</t>
        </r>
        <r>
          <rPr>
            <sz val="9"/>
            <color indexed="81"/>
            <rFont val="Tahoma"/>
            <family val="2"/>
          </rPr>
          <t xml:space="preserve">
Diligenciar el campo</t>
        </r>
      </text>
    </comment>
    <comment ref="K80" authorId="1" shapeId="0" xr:uid="{69461FB1-9E8B-409B-8CF7-E33F8BA91DAE}">
      <text>
        <r>
          <rPr>
            <b/>
            <sz val="9"/>
            <color indexed="81"/>
            <rFont val="Tahoma"/>
            <family val="2"/>
          </rPr>
          <t>Liliana Andrea Hernandez:</t>
        </r>
        <r>
          <rPr>
            <sz val="9"/>
            <color indexed="81"/>
            <rFont val="Tahoma"/>
            <family val="2"/>
          </rPr>
          <t xml:space="preserve">
Diligenciar el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67BB60DA-68B0-4FD8-B55B-B3ED0432D4D0}">
      <text>
        <r>
          <rPr>
            <b/>
            <sz val="9"/>
            <color indexed="81"/>
            <rFont val="Tahoma"/>
            <family val="2"/>
          </rPr>
          <t>Liliana Andrea Hernandez:</t>
        </r>
        <r>
          <rPr>
            <sz val="9"/>
            <color indexed="81"/>
            <rFont val="Tahoma"/>
            <family val="2"/>
          </rPr>
          <t xml:space="preserve">
Aca se debe hacer mas referencia a la actividad, es decir  cuales fueron los sectores donde se hizo la trasnversalizacion y como se hizo, la idea es enfocar la descripción mas al logro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<sst xmlns="http://schemas.openxmlformats.org/spreadsheetml/2006/main" count="3717" uniqueCount="870">
  <si>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</si>
  <si>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</si>
  <si>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</si>
  <si>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</si>
  <si>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</si>
  <si>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</si>
  <si>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</si>
  <si>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</si>
  <si>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</si>
  <si>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</si>
  <si>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</si>
  <si>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</si>
  <si>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</si>
  <si>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</si>
  <si>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</si>
  <si>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</si>
  <si>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</si>
  <si>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</si>
  <si>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</si>
  <si>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</si>
  <si>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</si>
  <si>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</si>
  <si>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</si>
  <si>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</si>
  <si>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</si>
  <si>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</si>
  <si>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</si>
  <si>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</si>
  <si>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</si>
  <si>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</si>
  <si>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</si>
  <si>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</si>
  <si>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</si>
  <si>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</si>
  <si>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</si>
  <si>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</si>
  <si>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</si>
  <si>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</si>
  <si>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</si>
  <si>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</si>
  <si>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</si>
  <si>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</si>
  <si>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</si>
  <si>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</si>
  <si>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</si>
  <si>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</si>
  <si>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</si>
  <si>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</si>
  <si>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</si>
  <si>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</si>
  <si>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</si>
  <si>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</si>
  <si>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</si>
  <si>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</si>
  <si>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</si>
  <si>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</si>
  <si>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</si>
  <si>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</si>
  <si>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</si>
  <si>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</si>
  <si>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</si>
  <si>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</si>
  <si>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</si>
  <si>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</si>
  <si>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</si>
  <si>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</si>
  <si>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</si>
  <si>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</si>
  <si>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</si>
  <si>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</si>
  <si>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</si>
  <si>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</si>
  <si>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</si>
  <si>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</si>
  <si>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</si>
  <si>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</si>
  <si>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</si>
  <si>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</si>
  <si>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</si>
  <si>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</si>
  <si>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</si>
  <si>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</si>
  <si>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</si>
  <si>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</si>
  <si>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</si>
  <si>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</si>
  <si>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</si>
  <si>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</si>
  <si>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</si>
  <si>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</si>
  <si>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</si>
  <si>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</si>
  <si>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</si>
  <si>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</si>
  <si>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</si>
  <si>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</si>
  <si>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</si>
  <si>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</si>
  <si>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</si>
  <si>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</si>
  <si>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</si>
  <si>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</si>
  <si>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</si>
  <si>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</si>
  <si>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</si>
  <si>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</si>
  <si>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</si>
  <si>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</si>
  <si>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</si>
  <si>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</si>
  <si>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</si>
  <si>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</si>
  <si>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</si>
  <si>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</si>
  <si>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</si>
  <si>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</si>
  <si>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</si>
  <si>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</si>
  <si>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</si>
  <si>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</si>
  <si>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</si>
  <si>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</si>
  <si>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</si>
  <si>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</si>
  <si>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</si>
  <si>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</si>
  <si>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</si>
  <si>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</si>
  <si>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</si>
  <si>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</si>
  <si>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</si>
  <si>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</si>
  <si>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</si>
  <si>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</si>
  <si>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</si>
  <si>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</si>
  <si>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</si>
  <si>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</si>
  <si>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</si>
  <si>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</si>
  <si>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</si>
  <si>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</si>
  <si>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</si>
  <si>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</si>
  <si>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</si>
  <si>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</si>
  <si>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</si>
  <si>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</si>
  <si>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</si>
  <si>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</si>
  <si>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</si>
  <si>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</si>
  <si>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</si>
  <si>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</si>
  <si>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</si>
  <si>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</si>
  <si>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</si>
  <si>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</si>
  <si>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</si>
  <si>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</si>
  <si>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</si>
  <si>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</si>
  <si>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</si>
  <si>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</si>
  <si>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</si>
  <si>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</si>
  <si>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</si>
  <si>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</si>
  <si>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</si>
  <si>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</si>
  <si>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</si>
  <si>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</si>
  <si>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</si>
  <si>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</si>
  <si>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</si>
  <si>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</si>
  <si>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</si>
  <si>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</si>
  <si>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</si>
  <si>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</si>
  <si>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</si>
  <si>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</si>
  <si>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</si>
  <si>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</si>
  <si>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</si>
  <si>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</si>
  <si>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</si>
  <si>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</si>
  <si>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</si>
  <si>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</si>
  <si>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</si>
  <si>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</si>
  <si>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</si>
  <si>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</si>
  <si>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</si>
  <si>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TIPO DE REPORTE</t>
  </si>
  <si>
    <t>FORMULACION</t>
  </si>
  <si>
    <t>Mayo</t>
  </si>
  <si>
    <t>Junio</t>
  </si>
  <si>
    <t>Julio</t>
  </si>
  <si>
    <t>Agosto</t>
  </si>
  <si>
    <t>x</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</si>
  <si>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</si>
  <si>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</si>
  <si>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</si>
  <si>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</si>
  <si>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</si>
  <si>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</si>
  <si>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</si>
  <si>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</si>
  <si>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</si>
  <si>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</si>
  <si>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</si>
  <si>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</si>
  <si>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</si>
  <si>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</si>
  <si>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</si>
  <si>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</si>
  <si>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</si>
  <si>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</si>
  <si>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</si>
  <si>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</si>
  <si>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</si>
  <si>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</si>
  <si>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</si>
  <si>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</si>
  <si>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</si>
  <si>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</si>
  <si>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</si>
  <si>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</si>
  <si>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</si>
  <si>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</si>
  <si>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</si>
  <si>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</si>
  <si>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</si>
  <si>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</si>
  <si>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</si>
  <si>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</si>
  <si>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</si>
  <si>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</si>
  <si>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</si>
  <si>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</si>
  <si>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</si>
  <si>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</si>
  <si>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</si>
  <si>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</si>
  <si>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N/A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</si>
  <si>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</si>
  <si>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</si>
  <si>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</si>
  <si>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</si>
  <si>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MARZO</t>
  </si>
  <si>
    <t xml:space="preserve">El acompañamiento técnico en el marco de los requerimientos asociados a la incorporación del enfoque de género se ve reflejado mediante los siguientes logros alcanzados durante marzo:
Socializaciones: PPMYEG (2): se realizó una sesión con la CVP en el marco de la conmemoración 8M y una sesión con gestión del conocimiento de la SdMUJER.
Mesas de Trabajo internas (1): PPMyEG (1): revisión tripartita DDDP de producto de GPUB. 
Mesas Intersectoriales (3): PPMyEG (2): Revisión de implementación de los productos 1.1.9 con GOB y 1.2.1 con el sector Gestión Pública. PPASP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CIM (1): 1ra sesión.  
UTA (1): 3ra sesión.  </t>
  </si>
  <si>
    <t xml:space="preserve">Lo transcurrido durante el primer trimestre del año en cuanto al acompañamiento técnico en el marco de los requerimientos asociados a la incorporación del enfoque de género se ve reflejado mediante:  
Socializaciones (5): PPASP (3); PPMyEG (2).
Mesas de Trabajo (13): PPASP (8); PPMyEG (4).  
Mesas Técnicas (4): PPMyEG (4).  
Mesas Intersectoriales (6): PPASP (4); PPMyEG (2).  
CIM (1). UTA (3).  Oficios (15).  </t>
  </si>
  <si>
    <t>ABRIL</t>
  </si>
  <si>
    <t xml:space="preserve">El acompañamiento técnico en el marco de los requerimientos asociados a la incorporación del enfoque de género se ve reflejado mediante los siguientes logros alcanzados durante abril:
Socializaciones (5): PPMYEG (1): sesión en articulación con Talento Humano de la SDMUJER. PPASP (4): 3 a MEBOG; 1 al operador “Proyectos y Consultorías RC SAS”. 
Mesas de Trabajo internas (1): PPMyEG (1): revisión tripartita DDDP para mesas intersectoriales de sector Hábitat.  
Mesas Intersectoriales (5): PPMyEG (4): 1 ajustes de productos del plan de acción DEE, y 3 seguimiento a la implementación de productos PPMYEG y ajustes de reporte según la retroalimentación 2024 para los sectores Desarrollo Económico, Hábitat y Salud. Pública. PPASP (1):  Participación en la Sesión 004 de la Mesa ZESAI Seguimiento al Componente Social y cultural de la Mesa ZEZAI. 
Acompañamiento Técnico (2): 1 participación en Feria de Servicios para mujeres que realizan ASP con INT; 1 participación en la sesión de marzo de la Mesa ZESAI para revisar compromisos pendientes y construir cronograma de Jornadas del Derecho faltantes. 
CIM_informe: 1ra sesión.  
UTA (1): 4ta sesión.  
Oficios/Respuestas (1): A requerimiento de la Personería: Casa de Todas, sobre seguimiento a la implementación de la PPASP.   </t>
  </si>
  <si>
    <t>Lo transcurrido durante el primer cuatrimestre del año en cuanto al acompañamiento técnico en el marco de los requerimientos asociados a la incorporación del enfoque de género se ve reflejado mediante: 
Socializaciones(10): PPASP (7); PPMyEG (3). 
Mesas de Trabajo (13): PPASP (8); PPMyEG (5).  
Mesas Técnicas (4): PPMyEG (4).  
Mesas Intersectoriales (11): PPASP (5);  PMyEG (6).  
CIM_informe (1)
UTA (4)
Oficios/Respuestas (16)
Acompañamiento Técnico (2)</t>
  </si>
  <si>
    <t>MAYO</t>
  </si>
  <si>
    <r>
      <rPr>
        <sz val="10"/>
        <color rgb="FF000000"/>
        <rFont val="Arial"/>
        <family val="2"/>
      </rPr>
      <t xml:space="preserve">El acompañamiento técnico en el marco de los requerimientos asociados a la incorporación del enfoque de género se ve reflejado mediante los siguientes logros alcanzados durante mayo:
</t>
    </r>
    <r>
      <rPr>
        <b/>
        <sz val="10"/>
        <color rgb="FF000000"/>
        <rFont val="Arial"/>
        <family val="2"/>
      </rPr>
      <t>Socializaciones (6):</t>
    </r>
    <r>
      <rPr>
        <sz val="10"/>
        <color rgb="FF000000"/>
        <rFont val="Arial"/>
        <family val="2"/>
      </rPr>
      <t xml:space="preserve"> PPMYEG (1): Consejo Distrital de la Bici. PPASP (5): participación en la feria de servicios para PASP en el Barrio Perdomo y Casa de Todas; (3)Sentencia T594/16: Jornadas de sensibilización con personal de la Policía Metropolitana de Bogotá de la Estación de Policía de Puente Aranda, con personal de la Vigilancia.  
</t>
    </r>
    <r>
      <rPr>
        <b/>
        <sz val="10"/>
        <color rgb="FF000000"/>
        <rFont val="Arial"/>
        <family val="2"/>
      </rPr>
      <t>Mesas de Trabajo internas (3):</t>
    </r>
    <r>
      <rPr>
        <sz val="10"/>
        <color rgb="FF000000"/>
        <rFont val="Arial"/>
        <family val="2"/>
      </rPr>
      <t xml:space="preserve"> PPMyEG(3): revisión tripartita DDDP para mesas intersectoriales para revisión de retroalimentación del sector integración Social y revisión propuesta ajustes (2) Integración Social y (1) Gobierno. 
</t>
    </r>
    <r>
      <rPr>
        <b/>
        <sz val="10"/>
        <color rgb="FF000000"/>
        <rFont val="Arial"/>
        <family val="2"/>
      </rPr>
      <t xml:space="preserve">Mesas Intersectoriales (16): </t>
    </r>
    <r>
      <rPr>
        <sz val="10"/>
        <color rgb="FF000000"/>
        <rFont val="Arial"/>
        <family val="2"/>
      </rPr>
      <t xml:space="preserve">PPMyEG 16): (14) sesiones de seguimiento a retroalimentación 2024 con SCJ, SDA, GJUR, DASC, SGRAL, MOV, SED, SDP, SDGOB, IDPAC, SDIS, SDH, SDMUJER (2) propuestas de ajustes al plan de acción con los sectores SDIS, SDGOB.   
</t>
    </r>
    <r>
      <rPr>
        <b/>
        <sz val="10"/>
        <color rgb="FF000000"/>
        <rFont val="Arial"/>
        <family val="2"/>
      </rPr>
      <t>Mesas Interinstitucionales (1):</t>
    </r>
    <r>
      <rPr>
        <sz val="10"/>
        <color rgb="FF000000"/>
        <rFont val="Arial"/>
        <family val="2"/>
      </rPr>
      <t xml:space="preserve"> Seguimiento Componente Social y Cultural ZESAI, Participación en la reunión del 27 de mayo, coordinación participación Jornada de Derechos Humanos En Bosa.  
</t>
    </r>
    <r>
      <rPr>
        <b/>
        <sz val="10"/>
        <color rgb="FF000000"/>
        <rFont val="Arial"/>
        <family val="2"/>
      </rPr>
      <t xml:space="preserve">Acompañamiento Técnico (2): </t>
    </r>
    <r>
      <rPr>
        <sz val="10"/>
        <color rgb="FF000000"/>
        <rFont val="Arial"/>
        <family val="2"/>
      </rPr>
      <t xml:space="preserve">1 participación en Feria de Servicios para mujeres que realizan ASP con INT; 1 participación en la sesión de marzo de la Mesa ZESAI para revisar compromisos pendientes y construir cronograma de Jornadas del Derecho faltantes. 
</t>
    </r>
    <r>
      <rPr>
        <b/>
        <sz val="10"/>
        <color rgb="FF000000"/>
        <rFont val="Arial"/>
        <family val="2"/>
      </rPr>
      <t xml:space="preserve">UTA (1): </t>
    </r>
    <r>
      <rPr>
        <sz val="10"/>
        <color rgb="FF000000"/>
        <rFont val="Arial"/>
        <family val="2"/>
      </rPr>
      <t xml:space="preserve">Se realizó la quinta sesión de la UTA-CIM, se desarrolló una presentación en Power Point (evidencia de acta en revisión para aprobación por parte de los sectores). 
</t>
    </r>
    <r>
      <rPr>
        <b/>
        <sz val="10"/>
        <color rgb="FF000000"/>
        <rFont val="Arial"/>
        <family val="2"/>
      </rPr>
      <t>Oficios/Respuestas (1):</t>
    </r>
    <r>
      <rPr>
        <sz val="10"/>
        <color rgb="FF000000"/>
        <rFont val="Arial"/>
        <family val="2"/>
      </rPr>
      <t xml:space="preserve"> PPASP: Personería de Bogotá, delegada para los DDHH, sobre seguimiento a la PPASP; Ciudadanía, firma Abogados en Colombia S.A.S., sobre diseño, ejecución e implementación de la PPASP.   </t>
    </r>
  </si>
  <si>
    <t xml:space="preserve">Lo transcurrido durante el año hasta el mayo en cuanto al acompañamiento técnico en el marco de los requerimientos asociados a la incorporación del enfoque de género se ve reflejado mediante: 
Socializaciones (16): PPASP (12); PPMyEG (4).
Mesas de Trabajo (21): PPASP (8); PPMyEG (8).
Mesas Técnicas (4): PPMyEG (4).  
Mesas Intersectoriales (23): PPASP (6); PPMyEG (22).  
CIM (1).
CIM_INFORME (1). 
UTA (5). 
Oficios/Respuestas (17).  
Acompañamiento Técnico (4). </t>
  </si>
  <si>
    <t>JUNIO</t>
  </si>
  <si>
    <t xml:space="preserve">Socializaciones (5):  
PPMYEG (4): En COLMYEG localidades: Usaquén, Bosa, Kennedy y Barrios Unidos. 
PPASP (1): participación en la feria de servicios para PASP en Casa de Todas; 
Mesas de Trabajo internas (3): PPMyEG: para ajuste de productos de política a cargo de la SDMUJER. 
Mesas Interinstitucionales (1): participación en la Sesión 006 de la Mesa ZESAI en la cual el equipo de seguimiento de la DDDP realizó la socialización de los avances en la implementación de los productos de la PPASP. 
Acompañamiento Técnico (1): Participación en la reunión del 17 de junio, coordinación participación Jornada de Derechos Humanos En Bosa. 
UTA (1): Se realizó la sexta sesión de la UTA-CIM de manera presencial, se desarrolló una presentación en Power Point (evidencia de acta en revisión para aprobación por parte de los sectores). </t>
  </si>
  <si>
    <t xml:space="preserve">Lo transcurrido durante el año hasta el mes de junio en cuanto al acompañamiento técnico en el marco de los requerimientos asociados a la incorporación del enfoque de género se ve reflejado mediante: 
Socializaciones (21): PPASP (13); PPMyEG (8). 
Mesas de Trabajo (24): PPASP (8); PPMyEG (11). 
Mesas Técnicas (4): PPMyEG (4). 
Mesas Intersectoriales (24): PPASP (7); PPMyEG (22).  
CIM (1). 
CIM_INFORME (1).  
UTA (6).  
Oficios/Respuestas (17).  
Acompañamiento Técnico (5). </t>
  </si>
  <si>
    <t>JULIO</t>
  </si>
  <si>
    <t>Socializaciones (5):  
PPMYEG (5): En COLMYEG localidades: Rafael Uribe Uribe, Tunjuelito, Candelaria, Mártires, Usme
Mesas de trabajo intersectoriales (5): Proceso de ajustes de productos en el plan de acción de la PPMYEG con los sectores Salud, Educación , Integración social y Planeación Distrital
UTA(1) : Se realizó la séptima sesión UTA de la Comisión Intersectorial de Mujeres de manera presencial, se desarrollo presentación en Power Point y propuesta de acta( esta en versión borrador ya que se encuentra en revisión de las personas delegadas sectoriales)
CIM(1) Se desarrolló la segunda sesión CIM de manera presencial en la Biblioteca Virgilio Barco, para ella se realizó diapositiva y propuesta de acta(versión borrador, ya que esta en proceso de revisión y firma)
CIM INFORME(1) : Se realizó el informe de gestión del  segundo trimestre sobre las acciones desarrolladas en el marco de las funciones durante este periodo</t>
  </si>
  <si>
    <t xml:space="preserve">En lo transcurrido del año hasta el mes de julio en cuanto al acompañamiento técnico en el marco de los requerimientos asociados a la incorporación del enfoque de género se ve reflejado mediante:   
Socializaciones (33): PPASP (20); PPMyEG (13).  
Mesas Intersectoriales (34): PPASP (7); PPMyEG (27). 
Mesas interinstitucionales (1): PPASP.  
Acompañamiento Técnico (6). 
Mesas de Trabajo (24): PPASP (8); PMyEG (11).  
Mesas Técnicas (4): PPMyEG (4).  
CIM (2).  
CIM_INFORME (2).  
UTA (7).  
Oficios/Respuestas (17).  </t>
  </si>
  <si>
    <t>AGOSTO</t>
  </si>
  <si>
    <t xml:space="preserve">Socializaciones (5):  
PPMYEG (5): En(1) COLMYEG Antonio Nariño, (2)sesiones candidatas CCM,(1)UAESP,(1)SDH 
Mesas de trabajo internas(3): (3) proceso de depuración PPMYEG
UTA(1) : Se realizó la octava sesión UTA de la Comisión Intersectorial de Mujeres de manera virtual, se desarrollo presentación en Power Point y propuesta de acta( esta en versión borrador ya que se encuentra en revisión de las personas delegadas sectoriales)
</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</si>
  <si>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</si>
  <si>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</si>
  <si>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</si>
  <si>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</si>
  <si>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</si>
  <si>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</si>
  <si>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</si>
  <si>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</si>
  <si>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</si>
  <si>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</si>
  <si>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</si>
  <si>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</si>
  <si>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family val="2"/>
      </rPr>
      <t xml:space="preserve">Mesas de trabajo (3): </t>
    </r>
    <r>
      <rPr>
        <sz val="10"/>
        <color theme="1"/>
        <rFont val="Arial"/>
        <family val="2"/>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family val="2"/>
      </rPr>
      <t xml:space="preserve">Socializaciones PPASP (1): </t>
    </r>
    <r>
      <rPr>
        <sz val="10"/>
        <color theme="1"/>
        <rFont val="Arial"/>
        <family val="2"/>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</si>
  <si>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</si>
  <si>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</si>
  <si>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</si>
  <si>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</si>
  <si>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</si>
  <si>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</si>
  <si>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</si>
  <si>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 xml:space="preserve">Mesa de trabajo interna (1): revisión tripartita DDDP de producto de GPUB. 
Mesa intersectorial (2): Revisión de implementación de los productos 1.1.9 con el Sector Gob y 1.2.1 con el sector Gestión Pública. 
Socializaciones PPMYEG (2): sesión con la CVP en el marco de la conmemoración 8M y sesión con gestión del conocimiento de la SdMUJER. </t>
  </si>
  <si>
    <t xml:space="preserve">UTA-CIM: se realizó la invitación y la reunión de forma simultánea para la primera sesión CIM y la 3ra sesión. UTA: (Evidencias en proceso de aprobación).  </t>
  </si>
  <si>
    <t xml:space="preserve">Mesas Interinstitucionales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t>
  </si>
  <si>
    <t xml:space="preserve">Mesa de trabajo interna (1): revisión tripartita DDDP para mesas intersectoriales de sector Hábitat.  
Mesa intersectorial (4): 1 ajustes de productos del plan de acción DEE, y 3 seguimiento a la implementación de productos PPMYEG y ajustes de reporte según la retroalimentación 2024 para los sectores Desarrollo Económico, Hábitat y Salud.  
Socializaciones PPMYEG (1): sesión en articulación con Talento Humano de la SDMUJER. 
</t>
  </si>
  <si>
    <t>UTA: Se realizó convocatoria y reunión dela cuarta sesión (evidencias en proceso de aprobación)
CIM: Se realizó el informe de gestión trimestral</t>
  </si>
  <si>
    <r>
      <rPr>
        <b/>
        <sz val="10"/>
        <color rgb="FF000000"/>
        <rFont val="Arial"/>
        <family val="2"/>
      </rPr>
      <t>Mesas Interinstitucionales (1):</t>
    </r>
    <r>
      <rPr>
        <sz val="10"/>
        <color rgb="FF000000"/>
        <rFont val="Arial"/>
        <family val="2"/>
      </rPr>
      <t xml:space="preserve"> participación en la Sesión 004 de la Mesa ZESAI
Seguimiento al Componente Social y cultural de la Mesa ZEZAI. 
</t>
    </r>
    <r>
      <rPr>
        <b/>
        <sz val="10"/>
        <color rgb="FF000000"/>
        <rFont val="Arial"/>
        <family val="2"/>
      </rPr>
      <t>Socializaciones PPASP (4): 3</t>
    </r>
    <r>
      <rPr>
        <sz val="10"/>
        <color rgb="FF000000"/>
        <rFont val="Arial"/>
        <family val="2"/>
      </rPr>
      <t xml:space="preserve"> a MEBOG; </t>
    </r>
    <r>
      <rPr>
        <b/>
        <sz val="10"/>
        <color rgb="FF000000"/>
        <rFont val="Arial"/>
        <family val="2"/>
      </rPr>
      <t>1</t>
    </r>
    <r>
      <rPr>
        <sz val="10"/>
        <color rgb="FF000000"/>
        <rFont val="Arial"/>
        <family val="2"/>
      </rPr>
      <t xml:space="preserve"> al operador “Proyectos y Consultorías RC SAS”. 
</t>
    </r>
    <r>
      <rPr>
        <b/>
        <sz val="10"/>
        <color rgb="FF000000"/>
        <rFont val="Arial"/>
        <family val="2"/>
      </rPr>
      <t xml:space="preserve">Respuestas: </t>
    </r>
    <r>
      <rPr>
        <sz val="10"/>
        <color rgb="FF000000"/>
        <rFont val="Arial"/>
        <family val="2"/>
      </rPr>
      <t xml:space="preserve">Durante el presente período se dio respuesta a requerimiento de la Personería, a partir de visita administrativa realizada a la Casa de Todas, sobre seguimiento a la implementación de la PPASP y se recogieron las evidencias que dieron respaldo a dicha respuesta. </t>
    </r>
  </si>
  <si>
    <r>
      <rPr>
        <b/>
        <sz val="10"/>
        <color rgb="FF000000"/>
        <rFont val="Arial"/>
        <family val="2"/>
      </rPr>
      <t xml:space="preserve">Mesas de trabajo internas (3): </t>
    </r>
    <r>
      <rPr>
        <sz val="10"/>
        <color rgb="FF000000"/>
        <rFont val="Arial"/>
        <family val="2"/>
      </rPr>
      <t xml:space="preserve">revisión tripartita DDDP para mesas intersectoriales para revisión de retroalimentación del sector integración Social y revisión propuesta ajustes (2) Integración Social y (1) Gobierno. 
</t>
    </r>
    <r>
      <rPr>
        <b/>
        <sz val="10"/>
        <color rgb="FF000000"/>
        <rFont val="Arial"/>
        <family val="2"/>
      </rPr>
      <t xml:space="preserve">Mesas intersectoriales (16): </t>
    </r>
    <r>
      <rPr>
        <sz val="10"/>
        <color rgb="FF000000"/>
        <rFont val="Arial"/>
        <family val="2"/>
      </rPr>
      <t xml:space="preserve">(14) sesiones de seguimiento a retroalimentación 2024 con SCJ, SDA, GJUR, DASC, SGRAL, MOV, SED, SDP, SDGOB, IDPAC, SDIS, SDH, SDMUJER (2) propuestas de ajustes al plan de acción con los sectores SDIS, SDGOB.  
</t>
    </r>
    <r>
      <rPr>
        <b/>
        <sz val="10"/>
        <color rgb="FF000000"/>
        <rFont val="Arial"/>
        <family val="2"/>
      </rPr>
      <t xml:space="preserve">Socializaciones PPMYEG (1): </t>
    </r>
    <r>
      <rPr>
        <sz val="10"/>
        <color rgb="FF000000"/>
        <rFont val="Arial"/>
        <family val="2"/>
      </rPr>
      <t xml:space="preserve">Consejo Distrital de la Bici. 
</t>
    </r>
  </si>
  <si>
    <r>
      <rPr>
        <b/>
        <sz val="10"/>
        <color rgb="FF000000"/>
        <rFont val="Arial"/>
        <family val="2"/>
      </rPr>
      <t xml:space="preserve">UTA (1): </t>
    </r>
    <r>
      <rPr>
        <sz val="10"/>
        <color rgb="FF000000"/>
        <rFont val="Arial"/>
        <family val="2"/>
      </rPr>
      <t xml:space="preserve">Se realizó la quinta sesión de la UTA-CIM, se desarrolló una presentación en Power Point (evidencia de acta en revisión para aprobación por parte de los sectores). 
</t>
    </r>
  </si>
  <si>
    <r>
      <rPr>
        <b/>
        <sz val="10"/>
        <color rgb="FF000000"/>
        <rFont val="Arial"/>
        <family val="2"/>
      </rPr>
      <t xml:space="preserve">Mesas Interinstitucionales (1): </t>
    </r>
    <r>
      <rPr>
        <sz val="10"/>
        <color rgb="FF000000"/>
        <rFont val="Arial"/>
        <family val="2"/>
      </rPr>
      <t>participación en la Sesión 005 de la Mesa ZESAI, en donde se abordaron ajustes al cronograma de las Jornadas de Derechos Humanos por localidades.</t>
    </r>
    <r>
      <rPr>
        <b/>
        <sz val="10"/>
        <color rgb="FF000000"/>
        <rFont val="Arial"/>
        <family val="2"/>
      </rPr>
      <t xml:space="preserve"> 
Socialización Sentencia T594/16 (3): </t>
    </r>
    <r>
      <rPr>
        <sz val="10"/>
        <color rgb="FF000000"/>
        <rFont val="Arial"/>
        <family val="2"/>
      </rPr>
      <t xml:space="preserve">Jornadas de sensibilización con personal de la Policía Metropolitana de Bogotá de la Estación de Policía de Puente Aranda, con personal de la Vigilancia. 
</t>
    </r>
    <r>
      <rPr>
        <b/>
        <sz val="10"/>
        <color rgb="FF000000"/>
        <rFont val="Arial"/>
        <family val="2"/>
      </rPr>
      <t xml:space="preserve">Socializaciones PPASP (2): </t>
    </r>
    <r>
      <rPr>
        <sz val="10"/>
        <color rgb="FF000000"/>
        <rFont val="Arial"/>
        <family val="2"/>
      </rPr>
      <t>participación en la feria de servicios para PASP en el Barrio Perdomo y Casa de Todas.</t>
    </r>
    <r>
      <rPr>
        <b/>
        <sz val="10"/>
        <color rgb="FF000000"/>
        <rFont val="Arial"/>
        <family val="2"/>
      </rPr>
      <t xml:space="preserve">  
Seguimiento Componente Social y Cultural ZESA: </t>
    </r>
    <r>
      <rPr>
        <sz val="10"/>
        <color rgb="FF000000"/>
        <rFont val="Arial"/>
        <family val="2"/>
      </rPr>
      <t>Participación en la reunión del 27 de mayo, coordinación participación Jornada de Derechos Humanos En Bosa.</t>
    </r>
    <r>
      <rPr>
        <b/>
        <sz val="10"/>
        <color rgb="FF000000"/>
        <rFont val="Arial"/>
        <family val="2"/>
      </rPr>
      <t xml:space="preserve"> 
Respuestas: </t>
    </r>
    <r>
      <rPr>
        <sz val="10"/>
        <color rgb="FF000000"/>
        <rFont val="Arial"/>
        <family val="2"/>
      </rPr>
      <t xml:space="preserve">Personería de Bogotá, delegada para los DDHH, sobre seguimiento a la PPASP; Ciudadanía, firma Abogados en Colombia S.A.S., sobre diseño, ejecución e implementación de la PPASP.  </t>
    </r>
  </si>
  <si>
    <r>
      <rPr>
        <b/>
        <sz val="10"/>
        <color rgb="FF000000"/>
        <rFont val="Arial"/>
        <family val="2"/>
      </rPr>
      <t xml:space="preserve">Mesas de trabajo internas (3):  </t>
    </r>
    <r>
      <rPr>
        <sz val="10"/>
        <color rgb="FF000000"/>
        <rFont val="Arial"/>
        <family val="2"/>
      </rPr>
      <t xml:space="preserve">mesas para ajuste de productos de política a cargo de la SDMUJER.
</t>
    </r>
    <r>
      <rPr>
        <b/>
        <sz val="10"/>
        <color rgb="FF000000"/>
        <rFont val="Arial"/>
        <family val="2"/>
      </rPr>
      <t xml:space="preserve">Socializaciones PPMYEG (4): </t>
    </r>
    <r>
      <rPr>
        <sz val="10"/>
        <color rgb="FF000000"/>
        <rFont val="Arial"/>
        <family val="2"/>
      </rPr>
      <t>En COLMYEG localidades : Usaquén, Bosa, Kennedy y Barrios Unidos.</t>
    </r>
  </si>
  <si>
    <r>
      <rPr>
        <b/>
        <sz val="10"/>
        <color rgb="FF000000"/>
        <rFont val="Arial"/>
        <family val="2"/>
      </rPr>
      <t xml:space="preserve">UTA (1): </t>
    </r>
    <r>
      <rPr>
        <sz val="10"/>
        <color rgb="FF000000"/>
        <rFont val="Arial"/>
        <family val="2"/>
      </rPr>
      <t xml:space="preserve">Se realizó la sexta sesión de la UTA-CIM de manera presencial, se desarrolló una presentación en Power Point (evidencia de acta en revisión para aprobación por parte de los sectores). 
</t>
    </r>
  </si>
  <si>
    <r>
      <t xml:space="preserve">Mesas Interinstitucionales (1): </t>
    </r>
    <r>
      <rPr>
        <sz val="10"/>
        <color rgb="FF000000"/>
        <rFont val="Arial"/>
        <family val="2"/>
      </rPr>
      <t xml:space="preserve">participación en la Sesión 006 de la Mesa ZESAI en la cual el equipo de seguimiento de la DDDP realizó la socialización de los avances en la implementación de los productos de la Política Pública de Actividades Sexuales Pagadas. 
</t>
    </r>
    <r>
      <rPr>
        <b/>
        <sz val="10"/>
        <color rgb="FF000000"/>
        <rFont val="Arial"/>
        <family val="2"/>
      </rPr>
      <t xml:space="preserve">Socializaciones PPASP (1):  </t>
    </r>
    <r>
      <rPr>
        <sz val="10"/>
        <color rgb="FF000000"/>
        <rFont val="Arial"/>
        <family val="2"/>
      </rPr>
      <t xml:space="preserve">participación en la feria de servicios para PASP en Casa de Todas. 
</t>
    </r>
    <r>
      <rPr>
        <b/>
        <sz val="10"/>
        <color rgb="FF000000"/>
        <rFont val="Arial"/>
        <family val="2"/>
      </rPr>
      <t xml:space="preserve">Seguimiento Componente Social y Cultural ZESAI:  </t>
    </r>
    <r>
      <rPr>
        <sz val="10"/>
        <color rgb="FF000000"/>
        <rFont val="Arial"/>
        <family val="2"/>
      </rPr>
      <t xml:space="preserve">Participación en la reunión del 17 de junio, coordinación participación Jornada de Derechos Humanos En Bosa. </t>
    </r>
    <r>
      <rPr>
        <b/>
        <sz val="10"/>
        <color rgb="FF000000"/>
        <rFont val="Arial"/>
        <family val="2"/>
      </rPr>
      <t xml:space="preserve"> 
Acompañamiento Técnico (1): </t>
    </r>
    <r>
      <rPr>
        <sz val="10"/>
        <color rgb="FF000000"/>
        <rFont val="Arial"/>
        <family val="2"/>
      </rPr>
      <t>3,4,5,6 de junio Participación en la realización de la Jornada de DDHH con personas, mujeres ASP y personal de establecimiento en la localidad de Bosa con aproximadamernte 63 personas.</t>
    </r>
  </si>
  <si>
    <r>
      <rPr>
        <b/>
        <sz val="10"/>
        <color rgb="FF000000"/>
        <rFont val="Arial"/>
        <family val="2"/>
      </rPr>
      <t xml:space="preserve">Mesas de trabajo intersectorial (5): </t>
    </r>
    <r>
      <rPr>
        <sz val="10"/>
        <color rgb="FF000000"/>
        <rFont val="Arial"/>
        <family val="2"/>
      </rPr>
      <t xml:space="preserve">mesas para ajuste de productos de política a cargo de la SDMUJER: EDU, INT, SAL, SDP, SED. 
</t>
    </r>
    <r>
      <rPr>
        <b/>
        <sz val="10"/>
        <color rgb="FF000000"/>
        <rFont val="Arial"/>
        <family val="2"/>
      </rPr>
      <t xml:space="preserve">Socializaciones PPMYEG (5): </t>
    </r>
    <r>
      <rPr>
        <sz val="10"/>
        <color rgb="FF000000"/>
        <rFont val="Arial"/>
        <family val="2"/>
      </rPr>
      <t>En COLMYEG localidades: Rafael Uribe Uribe, Tunjuelito, Candelaria, Mártires, Usme</t>
    </r>
  </si>
  <si>
    <r>
      <rPr>
        <b/>
        <sz val="10"/>
        <color rgb="FF000000"/>
        <rFont val="Arial"/>
        <family val="2"/>
      </rPr>
      <t>UTA (1):</t>
    </r>
    <r>
      <rPr>
        <sz val="10"/>
        <color rgb="FF000000"/>
        <rFont val="Arial"/>
        <family val="2"/>
      </rPr>
      <t xml:space="preserve"> Se realizó la séptima sesión de la UTA-CIM de manera presencial, se desarrolló una presentación en Power Point conjunta para la UTA-CIM (evidencia de acta en revisión para aprobación por parte de los sectores).  
</t>
    </r>
    <r>
      <rPr>
        <b/>
        <sz val="10"/>
        <color rgb="FF000000"/>
        <rFont val="Arial"/>
        <family val="2"/>
      </rPr>
      <t>CIM (1):</t>
    </r>
    <r>
      <rPr>
        <sz val="10"/>
        <color rgb="FF000000"/>
        <rFont val="Arial"/>
        <family val="2"/>
      </rPr>
      <t xml:space="preserve"> Se realizó la segunda sesión CIM de manera presencial, se desarrolló una presentación en Power Point conjunta para la UTA-CIM (evidencia de acta en revisión para aprobación por parte de los sectores).  
</t>
    </r>
    <r>
      <rPr>
        <b/>
        <sz val="10"/>
        <color rgb="FF000000"/>
        <rFont val="Arial"/>
        <family val="2"/>
      </rPr>
      <t xml:space="preserve">INFORME DE GESTIÓN CIM (1): </t>
    </r>
    <r>
      <rPr>
        <sz val="10"/>
        <color rgb="FF000000"/>
        <rFont val="Arial"/>
        <family val="2"/>
      </rPr>
      <t xml:space="preserve">se proyectó el informe de gestión trimestral de la comisión Intersectorial de Mujeres. </t>
    </r>
  </si>
  <si>
    <r>
      <rPr>
        <b/>
        <sz val="10"/>
        <color rgb="FF000000"/>
        <rFont val="Arial"/>
        <family val="2"/>
      </rPr>
      <t xml:space="preserve">Mesas Interinstitucionales (1): </t>
    </r>
    <r>
      <rPr>
        <sz val="10"/>
        <color rgb="FF000000"/>
        <rFont val="Arial"/>
        <family val="2"/>
      </rPr>
      <t xml:space="preserve">participación en la Sesión 007 de la Mesa ZESAI que tuvo como objetivo la revisión de las jornadas de derechos humanos pendientes. 
</t>
    </r>
    <r>
      <rPr>
        <b/>
        <sz val="10"/>
        <color rgb="FF000000"/>
        <rFont val="Arial"/>
        <family val="2"/>
      </rPr>
      <t xml:space="preserve">Socializaciones PPASP (1): </t>
    </r>
    <r>
      <rPr>
        <sz val="10"/>
        <color rgb="FF000000"/>
        <rFont val="Arial"/>
        <family val="2"/>
      </rPr>
      <t xml:space="preserve">participación en la feria de servicios dirigida a mujeres y personas que ejercen ASP, desarrollada en la Localidad de La Candelaria el 8 de julio.
</t>
    </r>
    <r>
      <rPr>
        <b/>
        <sz val="10"/>
        <color rgb="FF000000"/>
        <rFont val="Arial"/>
        <family val="2"/>
      </rPr>
      <t>Socialización Sentencia T594/16:</t>
    </r>
    <r>
      <rPr>
        <sz val="10"/>
        <color rgb="FF000000"/>
        <rFont val="Arial"/>
        <family val="2"/>
      </rPr>
      <t xml:space="preserve"> participación en la mesa de coordinación con MEBOG para acordar próximas fechas de sensibilización en el marco de la Sentencia T594/16.  
</t>
    </r>
    <r>
      <rPr>
        <b/>
        <sz val="10"/>
        <color rgb="FF000000"/>
        <rFont val="Arial"/>
        <family val="2"/>
      </rPr>
      <t xml:space="preserve">Seguimiento Componente Social y Cultural ZESAI: </t>
    </r>
    <r>
      <rPr>
        <sz val="10"/>
        <color rgb="FF000000"/>
        <rFont val="Arial"/>
        <family val="2"/>
      </rPr>
      <t>Participación en la reunión del 17 de julio, coordinación participación Jornada de Derechos Humanos En Bosa.</t>
    </r>
    <r>
      <rPr>
        <b/>
        <sz val="10"/>
        <color rgb="FF000000"/>
        <rFont val="Arial"/>
        <family val="2"/>
      </rPr>
      <t xml:space="preserve">  
Acompañamiento Técnico (1): </t>
    </r>
    <r>
      <rPr>
        <sz val="10"/>
        <color rgb="FF000000"/>
        <rFont val="Arial"/>
        <family val="2"/>
      </rPr>
      <t>3,4,5,6 de junio Participación en la realización de la Jornada de DDHH con personas, mujeres ASP y personal de establecimiento en la localidad de Bosa (aprox. 63 personas).</t>
    </r>
  </si>
  <si>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</si>
  <si>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</si>
  <si>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</si>
  <si>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</si>
  <si>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</si>
  <si>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</si>
  <si>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</si>
  <si>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</si>
  <si>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</si>
  <si>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</si>
  <si>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</si>
  <si>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</si>
  <si>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</si>
  <si>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</si>
  <si>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</si>
  <si>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</si>
  <si>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</si>
  <si>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</si>
  <si>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</si>
  <si>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</si>
  <si>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</si>
  <si>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</si>
  <si>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</si>
  <si>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</si>
  <si>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</si>
  <si>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</si>
  <si>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</si>
  <si>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</si>
  <si>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</si>
  <si>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</si>
  <si>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</si>
  <si>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</si>
  <si>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</si>
  <si>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</si>
  <si>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</si>
  <si>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</si>
  <si>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</si>
  <si>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</si>
  <si>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</si>
  <si>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</si>
  <si>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</si>
  <si>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</si>
  <si>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</si>
  <si>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</si>
  <si>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</si>
  <si>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</si>
  <si>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</si>
  <si>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</si>
  <si>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</si>
  <si>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</si>
  <si>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</si>
  <si>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</si>
  <si>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</si>
  <si>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</si>
  <si>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</si>
  <si>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</si>
  <si>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</si>
  <si>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</si>
  <si>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</si>
  <si>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</si>
  <si>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</si>
  <si>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</si>
  <si>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</si>
  <si>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</si>
  <si>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</si>
  <si>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</si>
  <si>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</si>
  <si>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</si>
  <si>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</si>
  <si>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</si>
  <si>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</si>
  <si>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</si>
  <si>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</si>
  <si>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</si>
  <si>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</si>
  <si>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</si>
  <si>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y (38) acciones en el marco del TPIEG.</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</si>
  <si>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</si>
  <si>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</si>
  <si>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(39) acciones en el marco del TPIEG.</t>
  </si>
  <si>
    <t xml:space="preserve">El acompañamiento en el seguimiento a la implementación de las PPMyEG y PPASP, así como a los compromisos de la SDMujer en otras PP se puede observar mediante los siguientes logros obtenidos en el mes de marzo: 
Reportes de PPDistritales (3): Solicitud, gestión y retroalimentación de (1) pp Distrital de Turismos en sus corresponsabilidades, (1) ajuste a pp seguridad, paz y convivencia (1) ajuste a pp raizal. 
Retroalimentaciones (29): PPMyEG (12) reportes de plan de acción PPMyEG del II semestre 2024 de la de los sectores: Integración Social, Planeación, Salud, Ambiente, DlloEconómico, Educación, Hacienda, Movilidad, Mujeres, Seguridad, Cultura, Jurídica y Gobierno. PPASP (14): de los planes de acción de la PPASP, de los siguientes sectores: Gestión Pública, Hábitat, Integración Social, Planeación, Salud, Ambiente, DlloEconómico, Educación, Seguridad, Movilidad, Cultura, Jurídica, Gobierno, Mujeres. SELLO (3): planes de trabajo de sello II semestre 2024 de los sectores Cultura, Seguridad y UAESP.  
Actualización de matrices (4): PPMyEG (2): matriz de rezagos; consolidada PPMyEG, financiero y formato SDP conforme a alcances recibidos 2024. PPASP(2): matriz de rezagos, consolidado interno, financiero y formato SDP PPASP vigencia 2024. 
Sello(1): Recepción de reportes de los planes de trabajo de sello y remisión al Orfeo de los mismos. 
Acciones en el marco del TPIEG:  
Boletines (34):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Informe (1): Informe de Implementación TPIEG corte 31 de diciembre de 2024. </t>
  </si>
  <si>
    <t xml:space="preserve">
Para el primer trimestre del año el acompañamiento en el seguimiento a la implementación de las PPMyEG y PPASP, así como a los compromisos de la SDMujer en otras PP se puede observar mediante: 
Reportes de PPDistritales (21). 
Retroalimentaciones (28). SECTROES (26) y Sello(2). 
Actualización de Matrices (4): PPMyEG (2) y PPASP (2).  
Acciones en el marco del TPIEG (74):
Revisón de Boletines (38); Envío de Boletines (34). Informe (1). </t>
  </si>
  <si>
    <t xml:space="preserve">El acompañamiento en el seguimiento a la implementación de las PPMyEG y PPASP, así como a los compromisos de la SDMujer en otras PP se puede observar mediante los siguientes logros obtenidos en abril: 
Reportes de PPDistritales (3): Se solicitaron, gestionaron y retroalimentaron: (1) PP infancia, (1) PPLGBTI, (1) PP familias.  
Retroalimentaciones_OFICIOS (22): PMyEG_ OFICIOS (11): Se realizó la remisión de los oficios de retroalimentación de los reportes de plan de acción PPMyEG del II semestre 2024 de la de los sectores: INT, Planeación, SAL, HAB, GEP, DlloEconómico, EDU, SEG, CUL, GOB y MUJ. PPASP_OFICIOS (11): Se realizó la remisión de los oficios de retroalimentación de los reportes de plan de acción de la PPASP del II semestre 2024 de los siguientes sectores: CUL, GOB, MUJ, DlloEconómico, EDU, SEG, HAB, INT, Planeación, SAL, GEP. 
Actualización de matrices (4): PPMyEG (2): matriz de rezagos; consolidada PPMyEG, financiero y formato SDP conforme a alcances recibidos 2024. PPASP (2): matriz de rezagos, consolidado interno, financiero y formato SDP PPASP vigencia 2024.  
Sello(29): 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  
Acompañamiento técnico (6): recomendaciones de reporte y alertas de cumplimiento las mesas sectoriales de PPMyEG (3) y PPASP (3): Desarrollo Económico, Salud y Hábitat.  
Acciones en el marco del TPIEG (45): Se elaboraron y enviaron 45 propuestas de marcación TPIEG a los 15 sectores de la Administración Distrital. 4AMB, 7CUL, 3DEE, 4EDU, 2GEP, 3GOB, 5HÁB, 4HAC, 2INT, 1JUR, 5MOV, 1MUJ, 1PLN, 1SAL, 2SEG. 
Se realizaron 9 acompañamientos sobre propuesta de marcación en el TPIEG:  
8 talleres 1 a 1 a: 1AMB, 1DEE, 1GOB, 2HAC, 2INT; 1SAL. 1 reunión HÁB. </t>
  </si>
  <si>
    <t xml:space="preserve">Para el primer cutrimestre del año el acompañamiento en el seguimiento a la implementación de las PPMyEG y PPASP, así como a los compromisos de la SDMujer en otras PP se puede observar mediante: 
Reportes de PPDistritales (24).  
Retroalimentaciones (57): SECTROES (26) y Sello (31). 
Retroalimentaciones_OFICIOS (22):  PPMyEG_ OFICIOS (11), PPASP_OFICIOS (11).  
Actualización de Matrices (8): PPMyEG (4) y PPASP (4). 
Acompañamiento técnico (6): PPMyEG (3) y PPASP (3): Desarrollo Económico, SAL y HAB. 
Acciones en el marco del TPIEG (127):
Revisón de Boletines (38); Envío de Boletines (34). Informe (1); (45) Propuestas de marcación; Acompañamientos (9) 
</t>
  </si>
  <si>
    <r>
      <rPr>
        <sz val="10"/>
        <color rgb="FF000000"/>
        <rFont val="Arial"/>
        <family val="2"/>
      </rPr>
      <t xml:space="preserve">El acompañamiento en el seguimiento a la implementación de las PPMyEG y PPASP, así como a los compromisos de la SDMujer en otras PP se puede observar mediante los siguientes logros obtenidos en mayo:  
</t>
    </r>
    <r>
      <rPr>
        <b/>
        <sz val="10"/>
        <color rgb="FF000000"/>
        <rFont val="Arial"/>
        <family val="2"/>
      </rPr>
      <t>Reportes de PPDistritales (5):</t>
    </r>
    <r>
      <rPr>
        <sz val="10"/>
        <color rgb="FF000000"/>
        <rFont val="Arial"/>
        <family val="2"/>
      </rPr>
      <t xml:space="preserve"> Se solicitaron, gestionaron y retroalimentaron: (1) PP Afro, (1) PP Indígenas, (1) PP palenquera, (1) PP Raizal y (1) PP Rrom.  
</t>
    </r>
    <r>
      <rPr>
        <b/>
        <sz val="10"/>
        <color rgb="FF000000"/>
        <rFont val="Arial"/>
        <family val="2"/>
      </rPr>
      <t xml:space="preserve">Sello(36): </t>
    </r>
    <r>
      <rPr>
        <sz val="10"/>
        <color rgb="FF000000"/>
        <rFont val="Arial"/>
        <family val="2"/>
      </rPr>
      <t xml:space="preserve">Fueron elaborados los oficios de retroalimentación de los Planes de Trabajo de Sello En Igualdad del Grupo 1 y 2, de las entidades: ATENEA, Capital Salud, CVP, DADEP, DASCD, EAAB, FONCEP, FUGA, IDARTES, IDEP, IDIGER, IDPAC, IDPC, IDPYBA, IDRD, IPES, JBB, SDJ, Lotería de Bogotá, SDMujer, OFB, RENOBO, SDA, SDCRD, SDDE, SDG, SDH, SDHT, SDIS, SDM, SDP, SDS, SED, SG, Transmilenio, UAESP. 
</t>
    </r>
    <r>
      <rPr>
        <b/>
        <sz val="10"/>
        <color rgb="FF000000"/>
        <rFont val="Arial"/>
        <family val="2"/>
      </rPr>
      <t xml:space="preserve">Acompañamiento técnico (26): </t>
    </r>
    <r>
      <rPr>
        <sz val="10"/>
        <color rgb="FF000000"/>
        <rFont val="Arial"/>
        <family val="2"/>
      </rPr>
      <t xml:space="preserve">PPMyEG(14): Elaboración de insumos de análisis de seguimiento para las mesas sectoriales, para los sectores: Seguridad, Ambiente, Movilidad, Educación, Hacienda, Jurídica, Gobierno e IDPAC, Mujeres, Gestión Pública y DASC, Integración Social, Planeación. Revisión y proyección de observaciones del Informe de Seguimiento a Productos de la PPMYEG para la vigencia 2024, de la Secretaría Distrital de Planeación. PPASP(12): Se elaboró la presentación para las mesas sectoriales de la Política Pública de Actividades Sexuales Pagadas – PPASP, para los sectores: Seguridad, Movilidad, Ambiente, Educación, Jurídica, Gobierno e IDPAC, Mujeres, Gestión Pública, Planeación, Salud e Integración Social.  
</t>
    </r>
    <r>
      <rPr>
        <b/>
        <sz val="10"/>
        <color rgb="FF000000"/>
        <rFont val="Arial"/>
        <family val="2"/>
      </rPr>
      <t xml:space="preserve">Informes (2): </t>
    </r>
    <r>
      <rPr>
        <sz val="10"/>
        <color rgb="FF000000"/>
        <rFont val="Arial"/>
        <family val="2"/>
      </rPr>
      <t xml:space="preserve">Elaboración de (1) informe preliminar de Implementación de los Derechos Priorizados de la Política Pública de Mujeres y Equidad de Género (PPMYEG): Plan de Igualdad de Oportunidades para la Equidad de Género1 (PIOEG) en la vigencia 2024. 
</t>
    </r>
    <r>
      <rPr>
        <b/>
        <sz val="10"/>
        <color rgb="FF000000"/>
        <rFont val="Arial"/>
        <family val="2"/>
      </rPr>
      <t>Se revisó y se registraron observaciones al Informe de Seguimiento a Productos de la PPASP para la vigencia 2024</t>
    </r>
    <r>
      <rPr>
        <sz val="10"/>
        <color rgb="FF000000"/>
        <rFont val="Arial"/>
        <family val="2"/>
      </rPr>
      <t xml:space="preserve">, de la Secretaría Distrital de Planeación. 
</t>
    </r>
    <r>
      <rPr>
        <b/>
        <sz val="10"/>
        <color rgb="FF000000"/>
        <rFont val="Arial"/>
        <family val="2"/>
      </rPr>
      <t xml:space="preserve">Acciones en el marco del TPIEG (8): </t>
    </r>
    <r>
      <rPr>
        <sz val="10"/>
        <color rgb="FF000000"/>
        <rFont val="Arial"/>
        <family val="2"/>
      </rPr>
      <t xml:space="preserve"> 
Boletines (4): Se elaboraron boletines por temáticas: una vida libre de violencias, Transformación cultural, Cuidado y recursos marcados por las alcaldías locales. 
Acompañamiento técnico (4): sobre propuesta de marcación en el TPIEG con taller 1 a 1 a: 2AMB, 2INT. </t>
    </r>
  </si>
  <si>
    <t xml:space="preserve">Para el año hasta el mes de mayo, el acompañamiento en el seguimiento a la implementación de las PPMyEG y PPASP, así como a los compromisos de la SDMujer en otras PP se puede observar mediante: 
Reportes de PPDistritales (29).  
Retroalimentaciones (57): SECTROES (26) y Sello (31). 
Retroalimentaciones_OFICIOS (22):  PPMyEG_ OFICIOS (11), PPASP_OFICIOS (11). 
Actualización de Matrices (8): PPMyEG (4) y PPASP (4).
Acompañamiento técnico (32): PPMyEG (17) y PPASP (15). 
Acciones en el marco de Sello (36). 
Acciones en el marco del TPIEG (135):
Revisón de Boletines (38); Envío de Boletines (38). Informe (1); (45) Propuestas de marcación; Acompañamientos (13).
  </t>
  </si>
  <si>
    <r>
      <rPr>
        <sz val="10"/>
        <color rgb="FF000000"/>
        <rFont val="Arial"/>
        <family val="2"/>
      </rPr>
      <t xml:space="preserve">El acompañamiento en el seguimiento a la implementación de las PPMyEG y PPASP, así como a los compromisos de la SDMujer en otras PP se puede observar mediante los siguientes logros obtenidos en junio: 
</t>
    </r>
    <r>
      <rPr>
        <b/>
        <sz val="10"/>
        <color rgb="FF000000"/>
        <rFont val="Arial"/>
        <family val="2"/>
      </rPr>
      <t xml:space="preserve">Reportes de PPDistritales (22): 
</t>
    </r>
    <r>
      <rPr>
        <sz val="10"/>
        <color rgb="FF000000"/>
        <rFont val="Arial"/>
        <family val="2"/>
      </rPr>
      <t xml:space="preserve">Se solicitaron, gestionaron y retroalimentaron: PP de y para las familias, PP Lectura, escritura y oralidad, PP de Envejecimiento, PP de discapacidad, PP Indígena, PP Derechos Humanos, PP Raizal, PP migrante, PP acción climática, PP Afrocolombiana, PP de turismo, PP de hábitat, PP economía cultural, PP Habitabilidad en Calle, PP lucha contra la trata, PP ALGBTI, PP Ruralidad, PP palenquera, PP Rroom, PP de Juventud, PP infancia.  
</t>
    </r>
    <r>
      <rPr>
        <b/>
        <sz val="10"/>
        <color rgb="FF000000"/>
        <rFont val="Arial"/>
        <family val="2"/>
      </rPr>
      <t xml:space="preserve">Sello (5): </t>
    </r>
    <r>
      <rPr>
        <sz val="10"/>
        <color rgb="FF000000"/>
        <rFont val="Arial"/>
        <family val="2"/>
      </rPr>
      <t xml:space="preserve">Retroalimentación Planes de Trabajo de Sello En Igualdad de: UAECD, IDU, Metro, UMV, IDT. 
</t>
    </r>
    <r>
      <rPr>
        <b/>
        <sz val="10"/>
        <color rgb="FF000000"/>
        <rFont val="Arial"/>
        <family val="2"/>
      </rPr>
      <t>Informes (3):</t>
    </r>
    <r>
      <rPr>
        <sz val="10"/>
        <color rgb="FF000000"/>
        <rFont val="Arial"/>
        <family val="2"/>
      </rPr>
      <t xml:space="preserve"> Elaboración de informe preliminar de Balance de la PPMyEG para la vigencia 2024; Elaboración de informe preliminar de Balance de la PPASP para la vigencia 2024; e Informe de Implementación de los Derechos Priorizados de la Política Pública de Mujeres y Equidad de Género (PPMYEG): Plan de Igualdad de Oportunidades para la Equidad de Género1 (PIOEG) en la vigencia 2024. 
</t>
    </r>
    <r>
      <rPr>
        <b/>
        <sz val="10"/>
        <color rgb="FF000000"/>
        <rFont val="Arial"/>
        <family val="2"/>
      </rPr>
      <t xml:space="preserve">Solicitud de reportes (29): </t>
    </r>
    <r>
      <rPr>
        <sz val="10"/>
        <color rgb="FF000000"/>
        <rFont val="Arial"/>
        <family val="2"/>
      </rPr>
      <t xml:space="preserve">PPMyEG a los 15 sectores de la administración distrital. PPASP: a 14 sectores de la admón. distrital.   
</t>
    </r>
    <r>
      <rPr>
        <b/>
        <sz val="10"/>
        <color rgb="FF000000"/>
        <rFont val="Arial"/>
        <family val="2"/>
      </rPr>
      <t>Actualización de matrices (29):</t>
    </r>
    <r>
      <rPr>
        <sz val="10"/>
        <color rgb="FF000000"/>
        <rFont val="Arial"/>
        <family val="2"/>
      </rPr>
      <t xml:space="preserve"> rezagos y consolidado interno, formato SDP de las PPMyEG y PPASM vigencia 2024.  
</t>
    </r>
    <r>
      <rPr>
        <b/>
        <sz val="10"/>
        <color rgb="FF000000"/>
        <rFont val="Arial"/>
        <family val="2"/>
      </rPr>
      <t xml:space="preserve">Acciones en el marco del TPIEG (2):  
</t>
    </r>
    <r>
      <rPr>
        <sz val="10"/>
        <color rgb="FF000000"/>
        <rFont val="Arial"/>
        <family val="2"/>
      </rPr>
      <t>Acompañamiento técnico (2): sobre propuesta de marcación TPIEG con taller 1 a 1 a SDMujer y 1 Taller general para los 15 sectores de la Administración Distrital.</t>
    </r>
  </si>
  <si>
    <t xml:space="preserve">
Para el primer semestre del año, el acompañamiento en el seguimiento a la implementación de las PPMyEG y PPASP, así como a los compromisos de la SDMujer en otras PP se puede observar mediante: 
Reportes de PPDistritales (73).  
Retroalimentaciones (57): SECTROES (26) y Sello (31). 
Retroalimentaciones_OFICIOS (22):  PPMyEG_ OFICIOS (11), PPASP_OFICIOS (11).  
Actualización de Matrices (37): PPMyEG (19) y PPASP (18). 
Acompañamiento técnico (32): PPMyEG (17) y PPASP (15). 
Acciones en el marco de Sello (41). 
Acciones en el marco del TPIEG (137): 
Revisión de Boletines (38); Envío de Boletines (38). Informe (1); (45) Propuestas de marcación; Acompañamientos (15). 
Actualización de matrices (29): rezagos y consolidado interno, formato SDP de las (15) PPMyEG y (14) PPASM vigencia 2024. 
Informes (5).   </t>
  </si>
  <si>
    <r>
      <rPr>
        <sz val="10"/>
        <color rgb="FF000000"/>
        <rFont val="Arial"/>
        <family val="2"/>
      </rPr>
      <t xml:space="preserve">El acompañamiento en el seguimiento a la implementación de las PPMyEG y PPASP, así como a los compromisos de la SDMujer en otras PP se puede observar mediante los siguientes logros obtenidos en julio:  
</t>
    </r>
    <r>
      <rPr>
        <b/>
        <sz val="10"/>
        <color rgb="FF000000"/>
        <rFont val="Arial"/>
        <family val="2"/>
      </rPr>
      <t xml:space="preserve">
Reportes de PPDistritales (18):  </t>
    </r>
    <r>
      <rPr>
        <sz val="10"/>
        <color rgb="FF000000"/>
        <rFont val="Arial"/>
        <family val="2"/>
      </rPr>
      <t xml:space="preserve">Se realizó gestión, solicitud, retroalimentación y envío a las entidades líderes de reportes de las siguientes políticas públicas distritales:  
(1) PP de y para las familias, (1) PP Lectura, escritura y oralidad, (1) PP de Envejecimiento,(1) PP de discapacidad, (1) PP Derechos Humanos, (1) PP migrante, (1) PP acción climática, (1) PP de turismo, (1) PP economía cultural, (1) PP Habitabilidad en Calle, (1) PP lucha contra la trata, (1) PP LGBTI, (1) PP Ruralidad, (1) PP Economía Circular, (1) PP Seguridad, (1) PP de Juventud, (1) PP infancia, (1) PP Hábitat.  
</t>
    </r>
    <r>
      <rPr>
        <b/>
        <sz val="10"/>
        <color rgb="FF000000"/>
        <rFont val="Arial"/>
        <family val="2"/>
      </rPr>
      <t xml:space="preserve">Informes (3): </t>
    </r>
    <r>
      <rPr>
        <sz val="10"/>
        <color rgb="FF000000"/>
        <rFont val="Arial"/>
        <family val="2"/>
      </rPr>
      <t>Elaboración del informe preliminar de Implementación de la Política Pública de Mujeres y Equidad de Género - PPMYEG en la vigencia 2024.  Informe diagramado de los Derechos Priorizados de la Política Pública de Mujeres y Equidad de Género (PPMYEG): Plan de Igualdad de Oportunidades para la Equidad de Género (PIOEG).</t>
    </r>
    <r>
      <rPr>
        <b/>
        <sz val="10"/>
        <color rgb="FF000000"/>
        <rFont val="Arial"/>
        <family val="2"/>
      </rPr>
      <t xml:space="preserve"> 
Solicitud de reportes (2): PPMYEG (1):  </t>
    </r>
    <r>
      <rPr>
        <sz val="10"/>
        <color rgb="FF000000"/>
        <rFont val="Arial"/>
        <family val="2"/>
      </rPr>
      <t>Recopilación de la información allegada por los sectores para la solicitud de ajustes de productos.</t>
    </r>
    <r>
      <rPr>
        <b/>
        <sz val="10"/>
        <color rgb="FF000000"/>
        <rFont val="Arial"/>
        <family val="2"/>
      </rPr>
      <t xml:space="preserve"> PPASP (1): </t>
    </r>
    <r>
      <rPr>
        <sz val="10"/>
        <color rgb="FF000000"/>
        <rFont val="Arial"/>
        <family val="2"/>
      </rPr>
      <t>Recopilación de la información allegada por los sectores para la solicitud de ajustes de productos de la PPASP.</t>
    </r>
    <r>
      <rPr>
        <b/>
        <sz val="10"/>
        <color rgb="FF000000"/>
        <rFont val="Arial"/>
        <family val="2"/>
      </rPr>
      <t xml:space="preserve"> 
Actualización de matrices (5): PPMyEG(3):</t>
    </r>
    <r>
      <rPr>
        <sz val="10"/>
        <color rgb="FF000000"/>
        <rFont val="Arial"/>
        <family val="2"/>
      </rPr>
      <t xml:space="preserve"> Actualización de la matriz de consolidación interna del plan de acción de la Política Pública de Mujeres y Equidad de Género – PPMYEG para la vigencia 2024, ajuste de la matriz interna de rezagos, la matriz de la SDP y actualización del reporte financiero de la PPMYEG para la vigencia 2024, con respecto a alcances recibidos</t>
    </r>
    <r>
      <rPr>
        <b/>
        <sz val="10"/>
        <color rgb="FF000000"/>
        <rFont val="Arial"/>
        <family val="2"/>
      </rPr>
      <t xml:space="preserve">. PPASP (1): </t>
    </r>
    <r>
      <rPr>
        <sz val="10"/>
        <color rgb="FF000000"/>
        <rFont val="Arial"/>
        <family val="2"/>
      </rPr>
      <t>Actualización de la matriz de consolidación interna del plan de acción de la Política Pública de Actividades Sexuales Pagadas – PPASP para la vigencia 2024, ajuste de la matriz interna de rezagos y la matriz de la SDP, con respecto a alcances recibidos.</t>
    </r>
    <r>
      <rPr>
        <b/>
        <sz val="10"/>
        <color rgb="FF000000"/>
        <rFont val="Arial"/>
        <family val="2"/>
      </rPr>
      <t xml:space="preserve"> Sello (1): </t>
    </r>
    <r>
      <rPr>
        <sz val="10"/>
        <color rgb="FF000000"/>
        <rFont val="Arial"/>
        <family val="2"/>
      </rPr>
      <t xml:space="preserve">Se actualizó la matriz consolidada del plan de trabajo de Sello En Igualdad de la vigencia 2024. 
</t>
    </r>
    <r>
      <rPr>
        <b/>
        <sz val="10"/>
        <color rgb="FF000000"/>
        <rFont val="Arial"/>
        <family val="2"/>
      </rPr>
      <t xml:space="preserve">Acciones en el marco del TPIEG (2): </t>
    </r>
    <r>
      <rPr>
        <sz val="10"/>
        <color rgb="FF000000"/>
        <rFont val="Arial"/>
        <family val="2"/>
      </rPr>
      <t xml:space="preserve">Acompañamiento técnico (1): sobre propuesta de marcación TPIEG: 1taller 1 a 1 con Universidad Distrital Francisco José de Caldas. </t>
    </r>
  </si>
  <si>
    <r>
      <rPr>
        <b/>
        <sz val="10"/>
        <color rgb="FF000000"/>
        <rFont val="Arial"/>
        <family val="2"/>
      </rPr>
      <t xml:space="preserve">Reportes de PPDistritales (91).  
Retroalimentaciones (57): </t>
    </r>
    <r>
      <rPr>
        <sz val="10"/>
        <color rgb="FF000000"/>
        <rFont val="Arial"/>
        <family val="2"/>
      </rPr>
      <t xml:space="preserve">SECTROES (26) y Sello (31). 
</t>
    </r>
    <r>
      <rPr>
        <b/>
        <sz val="10"/>
        <color rgb="FF000000"/>
        <rFont val="Arial"/>
        <family val="2"/>
      </rPr>
      <t xml:space="preserve">Retroalimentaciones_OFICIOS (22):  </t>
    </r>
    <r>
      <rPr>
        <sz val="10"/>
        <color rgb="FF000000"/>
        <rFont val="Arial"/>
        <family val="2"/>
      </rPr>
      <t xml:space="preserve">PPMyEG_ OFICIOS (11), PASP_OFICIOS (11).  
</t>
    </r>
    <r>
      <rPr>
        <b/>
        <sz val="10"/>
        <color rgb="FF000000"/>
        <rFont val="Arial"/>
        <family val="2"/>
      </rPr>
      <t xml:space="preserve">Actualización de Matrices (41): </t>
    </r>
    <r>
      <rPr>
        <sz val="10"/>
        <color rgb="FF000000"/>
        <rFont val="Arial"/>
        <family val="2"/>
      </rPr>
      <t xml:space="preserve">PPMyEG (21), PPASP (19) y SELLO (1).
</t>
    </r>
    <r>
      <rPr>
        <b/>
        <sz val="10"/>
        <color rgb="FF000000"/>
        <rFont val="Arial"/>
        <family val="2"/>
      </rPr>
      <t xml:space="preserve">Acompañamiento técnico (32): </t>
    </r>
    <r>
      <rPr>
        <sz val="10"/>
        <color rgb="FF000000"/>
        <rFont val="Arial"/>
        <family val="2"/>
      </rPr>
      <t xml:space="preserve">PPMyEG (17) y PPASP (15). 
</t>
    </r>
    <r>
      <rPr>
        <b/>
        <sz val="10"/>
        <color rgb="FF000000"/>
        <rFont val="Arial"/>
        <family val="2"/>
      </rPr>
      <t xml:space="preserve">Acciones en el marco de Sello (41). 
Acciones en el marco del TPIEG (138): 
Revisión de Boletines (38): </t>
    </r>
    <r>
      <rPr>
        <sz val="10"/>
        <color rgb="FF000000"/>
        <rFont val="Arial"/>
        <family val="2"/>
      </rPr>
      <t>Envío de Boletines (38). Informe (1); (45) Propuestas de marcación; Acompañamientos (16).</t>
    </r>
    <r>
      <rPr>
        <b/>
        <sz val="10"/>
        <color rgb="FF000000"/>
        <rFont val="Arial"/>
        <family val="2"/>
      </rPr>
      <t xml:space="preserve"> 
Informes (5). </t>
    </r>
  </si>
  <si>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</si>
  <si>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</si>
  <si>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</si>
  <si>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</si>
  <si>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</si>
  <si>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</si>
  <si>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</si>
  <si>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</si>
  <si>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</si>
  <si>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</si>
  <si>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</si>
  <si>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</si>
  <si>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</si>
  <si>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</si>
  <si>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</si>
  <si>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</si>
  <si>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</si>
  <si>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</si>
  <si>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</si>
  <si>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</si>
  <si>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</si>
  <si>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</si>
  <si>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</si>
  <si>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</si>
  <si>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 xml:space="preserve">Reportes de PPDistritales (3): Se solicitaron, gestionaron y retroalimentaron: (1) PP Distrital de Turismos en sus corresponsabilidades, (1) ajuste a PP seguridad, paz y convivencia (1) ajuste a PP raizal. </t>
  </si>
  <si>
    <t>Se realizó retroalimentación de los reportes de plan de acción PPMyEG del II semestre 2024 de la de los sectores: Integración Social, Planeación, Salud, Ambiente, DlloEconómico, Educación, Hacienda, Movilidad, Mujeres, Seguridad, Cultura, Jurídica y Gobierno.  
Se actualizaron las siguientes matrices: la matriz de rezagos; consolidada PPMyEG, financiero y formato SDP PPMyEG conforme a alcances recibidos 2024.</t>
  </si>
  <si>
    <t xml:space="preserve">Con base en los reportes recibidos del II semestre 2024, se realizó la retroalimentación de los planes de acción de la PPASP, de los siguientes sectores: Gestión Pública, Hábitat, Integración Social, Planeación, Salud, Ambiente, DlloEconómico, Educación, Seguridad, Movilidad, Cultura, Jurídica, Gobierno, Mujeres.  
Se actualizó conforme a alcances recibidos la matriz de rezagos, consolidado interno, financiero y formato SDP PPASP vigencia 2024.  </t>
  </si>
  <si>
    <t>Se retroalimentaron los planes de trabajo de sello II semestre 2024 de los sectores Cultura, Seguridad y UAESP.</t>
  </si>
  <si>
    <t xml:space="preserve">Se elaboraron 34 boletines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Elaboración de (1) Informe de Implementación TPIEG corte 31 de diciembre de 2024.  </t>
  </si>
  <si>
    <t xml:space="preserve">Reportes de PPDistritales (3):Se solicitaron, gestionaron y retroalimentaron: (1) PP infancia, (1) PPLGBTI, (1) PP familias. </t>
  </si>
  <si>
    <t>Se realizó la remisión de los oficios de retroalimentación de los reportes de plan de acción PPMyEG del II semestre 2024 de la de los sectores: Integración Social, Planeación, Salud, Hábitat, Gestión Pública, DlloEconómico, Educación, Seguridad, Cultura, Gobierno y Mujeres.
Se acompañó tecnicamente con recomendaciones de reporte y alertas de cumplimiento las mesas sectoriales de Desarrollo Económico, Salud y Hábitat
Se actualizaron para el mes de abril las siguientes matrices: la matriz de rezagos; consolidada PPMyEG, financiero PPMyEG conforme a alcances recibidos 2024.</t>
  </si>
  <si>
    <t xml:space="preserve">Se realizó la remisión de los oficios de retroalimentación de los reportes de plan de acción de la PPASP del II semestre 2024 de los siguientes sectores: Cultura, Gobierno, Mujeres, DlloEconómico, Educación, Seguridad, Hábitat, Integración Social, Planeación, Salud, Gestión Pública. 
Se acompañó tecnicamente con recomendaciones de reporte y alertas de cumplimiento las mesas sectoriales de Desarrollo Económico, Salud y Hábitat
Se actualizó con corte a abril conforme a alcances recibidos la matriz de rezagos, consolidado interno PPASP vigencia 2024. </t>
  </si>
  <si>
    <t>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t>
  </si>
  <si>
    <r>
      <rPr>
        <sz val="10"/>
        <color rgb="FF000000"/>
        <rFont val="Arial"/>
        <family val="2"/>
      </rPr>
      <t xml:space="preserve">Se elaboraron y enviaron </t>
    </r>
    <r>
      <rPr>
        <b/>
        <sz val="10"/>
        <color rgb="FF000000"/>
        <rFont val="Arial"/>
        <family val="2"/>
      </rPr>
      <t>45</t>
    </r>
    <r>
      <rPr>
        <sz val="10"/>
        <color rgb="FF000000"/>
        <rFont val="Arial"/>
        <family val="2"/>
      </rPr>
      <t xml:space="preserve"> propuestas de marcación TPIEG  a los 15 sectores de la Administración Distrital. </t>
    </r>
    <r>
      <rPr>
        <b/>
        <sz val="10"/>
        <color rgb="FF000000"/>
        <rFont val="Arial"/>
        <family val="2"/>
      </rPr>
      <t>4</t>
    </r>
    <r>
      <rPr>
        <sz val="10"/>
        <color rgb="FF000000"/>
        <rFont val="Arial"/>
        <family val="2"/>
      </rPr>
      <t xml:space="preserve">AMB, </t>
    </r>
    <r>
      <rPr>
        <b/>
        <sz val="10"/>
        <color rgb="FF000000"/>
        <rFont val="Arial"/>
        <family val="2"/>
      </rPr>
      <t>7</t>
    </r>
    <r>
      <rPr>
        <sz val="10"/>
        <color rgb="FF000000"/>
        <rFont val="Arial"/>
        <family val="2"/>
      </rPr>
      <t xml:space="preserve">CUL, </t>
    </r>
    <r>
      <rPr>
        <b/>
        <sz val="10"/>
        <color rgb="FF000000"/>
        <rFont val="Arial"/>
        <family val="2"/>
      </rPr>
      <t>3</t>
    </r>
    <r>
      <rPr>
        <sz val="10"/>
        <color rgb="FF000000"/>
        <rFont val="Arial"/>
        <family val="2"/>
      </rPr>
      <t xml:space="preserve">DEE, </t>
    </r>
    <r>
      <rPr>
        <b/>
        <sz val="10"/>
        <color rgb="FF000000"/>
        <rFont val="Arial"/>
        <family val="2"/>
      </rPr>
      <t>4</t>
    </r>
    <r>
      <rPr>
        <sz val="10"/>
        <color rgb="FF000000"/>
        <rFont val="Arial"/>
        <family val="2"/>
      </rPr>
      <t xml:space="preserve">EDU, </t>
    </r>
    <r>
      <rPr>
        <b/>
        <sz val="10"/>
        <color rgb="FF000000"/>
        <rFont val="Arial"/>
        <family val="2"/>
      </rPr>
      <t>2</t>
    </r>
    <r>
      <rPr>
        <sz val="10"/>
        <color rgb="FF000000"/>
        <rFont val="Arial"/>
        <family val="2"/>
      </rPr>
      <t xml:space="preserve">GEP, </t>
    </r>
    <r>
      <rPr>
        <b/>
        <sz val="10"/>
        <color rgb="FF000000"/>
        <rFont val="Arial"/>
        <family val="2"/>
      </rPr>
      <t>3</t>
    </r>
    <r>
      <rPr>
        <sz val="10"/>
        <color rgb="FF000000"/>
        <rFont val="Arial"/>
        <family val="2"/>
      </rPr>
      <t xml:space="preserve">GOB, </t>
    </r>
    <r>
      <rPr>
        <b/>
        <sz val="10"/>
        <color rgb="FF000000"/>
        <rFont val="Arial"/>
        <family val="2"/>
      </rPr>
      <t>5</t>
    </r>
    <r>
      <rPr>
        <sz val="10"/>
        <color rgb="FF000000"/>
        <rFont val="Arial"/>
        <family val="2"/>
      </rPr>
      <t xml:space="preserve">HÁB, </t>
    </r>
    <r>
      <rPr>
        <b/>
        <sz val="10"/>
        <color rgb="FF000000"/>
        <rFont val="Arial"/>
        <family val="2"/>
      </rPr>
      <t>4</t>
    </r>
    <r>
      <rPr>
        <sz val="10"/>
        <color rgb="FF000000"/>
        <rFont val="Arial"/>
        <family val="2"/>
      </rPr>
      <t xml:space="preserve">HAC, </t>
    </r>
    <r>
      <rPr>
        <b/>
        <sz val="10"/>
        <color rgb="FF000000"/>
        <rFont val="Arial"/>
        <family val="2"/>
      </rPr>
      <t>2</t>
    </r>
    <r>
      <rPr>
        <sz val="10"/>
        <color rgb="FF000000"/>
        <rFont val="Arial"/>
        <family val="2"/>
      </rPr>
      <t xml:space="preserve">INT, </t>
    </r>
    <r>
      <rPr>
        <b/>
        <sz val="10"/>
        <color rgb="FF000000"/>
        <rFont val="Arial"/>
        <family val="2"/>
      </rPr>
      <t>1</t>
    </r>
    <r>
      <rPr>
        <sz val="10"/>
        <color rgb="FF000000"/>
        <rFont val="Arial"/>
        <family val="2"/>
      </rPr>
      <t xml:space="preserve">JUR, </t>
    </r>
    <r>
      <rPr>
        <b/>
        <sz val="10"/>
        <color rgb="FF000000"/>
        <rFont val="Arial"/>
        <family val="2"/>
      </rPr>
      <t>5</t>
    </r>
    <r>
      <rPr>
        <sz val="10"/>
        <color rgb="FF000000"/>
        <rFont val="Arial"/>
        <family val="2"/>
      </rPr>
      <t xml:space="preserve">MOV, </t>
    </r>
    <r>
      <rPr>
        <b/>
        <sz val="10"/>
        <color rgb="FF000000"/>
        <rFont val="Arial"/>
        <family val="2"/>
      </rPr>
      <t>1</t>
    </r>
    <r>
      <rPr>
        <sz val="10"/>
        <color rgb="FF000000"/>
        <rFont val="Arial"/>
        <family val="2"/>
      </rPr>
      <t xml:space="preserve">MUJ, </t>
    </r>
    <r>
      <rPr>
        <b/>
        <sz val="10"/>
        <color rgb="FF000000"/>
        <rFont val="Arial"/>
        <family val="2"/>
      </rPr>
      <t>1</t>
    </r>
    <r>
      <rPr>
        <sz val="10"/>
        <color rgb="FF000000"/>
        <rFont val="Arial"/>
        <family val="2"/>
      </rPr>
      <t xml:space="preserve">PLN, </t>
    </r>
    <r>
      <rPr>
        <b/>
        <sz val="10"/>
        <color rgb="FF000000"/>
        <rFont val="Arial"/>
        <family val="2"/>
      </rPr>
      <t>1</t>
    </r>
    <r>
      <rPr>
        <sz val="10"/>
        <color rgb="FF000000"/>
        <rFont val="Arial"/>
        <family val="2"/>
      </rPr>
      <t xml:space="preserve">SAL, </t>
    </r>
    <r>
      <rPr>
        <b/>
        <sz val="10"/>
        <color rgb="FF000000"/>
        <rFont val="Arial"/>
        <family val="2"/>
      </rPr>
      <t>2</t>
    </r>
    <r>
      <rPr>
        <sz val="10"/>
        <color rgb="FF000000"/>
        <rFont val="Arial"/>
        <family val="2"/>
      </rPr>
      <t xml:space="preserve">SEG.
Se realizaron </t>
    </r>
    <r>
      <rPr>
        <b/>
        <sz val="10"/>
        <color rgb="FF000000"/>
        <rFont val="Arial"/>
        <family val="2"/>
      </rPr>
      <t>9</t>
    </r>
    <r>
      <rPr>
        <sz val="10"/>
        <color rgb="FF000000"/>
        <rFont val="Arial"/>
        <family val="2"/>
      </rPr>
      <t xml:space="preserve"> acompañamientos sobre propuesta de marcación en el TPIEG: 
</t>
    </r>
    <r>
      <rPr>
        <b/>
        <sz val="10"/>
        <color rgb="FF000000"/>
        <rFont val="Arial"/>
        <family val="2"/>
      </rPr>
      <t xml:space="preserve">8 </t>
    </r>
    <r>
      <rPr>
        <sz val="10"/>
        <color rgb="FF000000"/>
        <rFont val="Arial"/>
        <family val="2"/>
      </rPr>
      <t xml:space="preserve">talleres 1 a 1 a: 1AMB, 1DEE, 1GOB, 2HAC, 2INT; 1SAL. 
</t>
    </r>
    <r>
      <rPr>
        <b/>
        <sz val="10"/>
        <color rgb="FF000000"/>
        <rFont val="Arial"/>
        <family val="2"/>
      </rPr>
      <t>1</t>
    </r>
    <r>
      <rPr>
        <sz val="10"/>
        <color rgb="FF000000"/>
        <rFont val="Arial"/>
        <family val="2"/>
      </rPr>
      <t xml:space="preserve"> reunión HÁB</t>
    </r>
  </si>
  <si>
    <r>
      <rPr>
        <b/>
        <sz val="10"/>
        <color rgb="FF000000"/>
        <rFont val="Arial"/>
        <family val="2"/>
      </rPr>
      <t xml:space="preserve">Reportes de PPDistritales (5): </t>
    </r>
    <r>
      <rPr>
        <sz val="10"/>
        <color rgb="FF000000"/>
        <rFont val="Arial"/>
        <family val="2"/>
      </rPr>
      <t xml:space="preserve">Se solicitaron, gestionaron y retroalimentaron: (1) PP Afro, (1) PP Indígenas, (1) PP palenquera, (1) PP Raizal y (1) PP Rrom. </t>
    </r>
  </si>
  <si>
    <r>
      <rPr>
        <b/>
        <sz val="10"/>
        <color rgb="FF000000"/>
        <rFont val="Arial"/>
        <family val="2"/>
      </rPr>
      <t xml:space="preserve">Elaboración de insumos de análisis de seguimiento para las mesas sectoriales de la PPMyEG, para los sectores: </t>
    </r>
    <r>
      <rPr>
        <sz val="10"/>
        <color rgb="FF000000"/>
        <rFont val="Arial"/>
        <family val="2"/>
      </rPr>
      <t xml:space="preserve">Seguridad, Ambiente, Movilidad, Educación, Hacienda, Jurídica, Gobierno e IDPAC, Mujeres, Gestión Pública y DASC, Integración Social, Planeación. 
</t>
    </r>
    <r>
      <rPr>
        <b/>
        <sz val="10"/>
        <color rgb="FF000000"/>
        <rFont val="Arial"/>
        <family val="2"/>
      </rPr>
      <t>Revisión y proyección de observaciones del Informe de Seguimiento a Productos de la PPMYEG para la vigencia 2024</t>
    </r>
    <r>
      <rPr>
        <sz val="10"/>
        <color rgb="FF000000"/>
        <rFont val="Arial"/>
        <family val="2"/>
      </rPr>
      <t xml:space="preserve">, de la Secretaría Distrital de Planeación. 
</t>
    </r>
    <r>
      <rPr>
        <b/>
        <sz val="10"/>
        <color rgb="FF000000"/>
        <rFont val="Arial"/>
        <family val="2"/>
      </rPr>
      <t xml:space="preserve">Elaboración del informe preliminar de  Implementación de los Derechos Priorizados de la Política Pública de Mujeres y Equidad de Género (PPMYEG): </t>
    </r>
    <r>
      <rPr>
        <sz val="10"/>
        <color rgb="FF000000"/>
        <rFont val="Arial"/>
        <family val="2"/>
      </rPr>
      <t>Plan de Igualdad de Oportunidades para la Equidad de Género1 (PIOEG) en la vigencia 2024.</t>
    </r>
  </si>
  <si>
    <r>
      <rPr>
        <b/>
        <sz val="10"/>
        <color rgb="FF000000"/>
        <rFont val="Arial"/>
        <family val="2"/>
      </rPr>
      <t xml:space="preserve">Se elaboró la presentación para las mesas sectoriales de la Política Pública de Actividades Sexuales Pagadas – PPASP, para los sectores: </t>
    </r>
    <r>
      <rPr>
        <sz val="10"/>
        <color rgb="FF000000"/>
        <rFont val="Arial"/>
        <family val="2"/>
      </rPr>
      <t xml:space="preserve">Seguridad, Movilidad, Ambiente, Educación, Jurídica, Gobierno e IDPAC, Mujeres, Gestión Pública, Planeación, Salud e Integración Social.
</t>
    </r>
    <r>
      <rPr>
        <b/>
        <sz val="10"/>
        <color rgb="FF000000"/>
        <rFont val="Arial"/>
        <family val="2"/>
      </rPr>
      <t>Se revisó y se registraron observaciones al Informe de Seguimiento a Productos de la PPASP para la vigencia 2024</t>
    </r>
    <r>
      <rPr>
        <sz val="10"/>
        <color rgb="FF000000"/>
        <rFont val="Arial"/>
        <family val="2"/>
      </rPr>
      <t xml:space="preserve">, de la Secretaría Distrital de Planeación.
</t>
    </r>
  </si>
  <si>
    <r>
      <rPr>
        <b/>
        <sz val="10"/>
        <color rgb="FF000000"/>
        <rFont val="Arial"/>
        <family val="2"/>
      </rPr>
      <t xml:space="preserve">Fueron elaborados los oficios de retroalimentación de los Planes de Trabajo de Sello En Igualdad del Grupo 1 y 2, de las entidades: </t>
    </r>
    <r>
      <rPr>
        <sz val="10"/>
        <color rgb="FF000000"/>
        <rFont val="Arial"/>
        <family val="2"/>
      </rPr>
      <t>ATENEA, Capital Salud, CVP, DADEP, DASCD, EAAB, FONCEP, FUGA, IDARTES, IDEP, IDIGER, IDPAC, IDPC, IDPYBA, IDRD, IPES, JBB, SDJ, Lotería de Bogotá, SDMujer, OFB, RENOBO, SDA, SDCRD, SDDE, SDG, SDH, SDHT, SDIS, SDM, SDP, SDS, SED, SG, Transmilenio, UAESP.</t>
    </r>
  </si>
  <si>
    <r>
      <rPr>
        <b/>
        <sz val="10"/>
        <color rgb="FF000000"/>
        <rFont val="Arial"/>
        <family val="2"/>
      </rPr>
      <t>TPIEG:</t>
    </r>
    <r>
      <rPr>
        <sz val="10"/>
        <color rgb="FF000000"/>
        <rFont val="Arial"/>
        <family val="2"/>
      </rPr>
      <t xml:space="preserve"> Se elaboraron 4 boletines por temáticas: una vida libre de violencias, Transformación cultural, Cuidado y recursos marcados por las alcaldías locales.
Se realizaron</t>
    </r>
    <r>
      <rPr>
        <b/>
        <sz val="10"/>
        <color rgb="FF000000"/>
        <rFont val="Arial"/>
        <family val="2"/>
      </rPr>
      <t xml:space="preserve"> 4</t>
    </r>
    <r>
      <rPr>
        <sz val="10"/>
        <color rgb="FF000000"/>
        <rFont val="Arial"/>
        <family val="2"/>
      </rPr>
      <t xml:space="preserve"> acompañamientos sobre propuesta de marcación en el TPIEG con taller 1 a 1 a: 2AMB, 2INT. 
</t>
    </r>
  </si>
  <si>
    <r>
      <rPr>
        <b/>
        <sz val="10"/>
        <color rgb="FF000000"/>
        <rFont val="Arial"/>
        <family val="2"/>
      </rPr>
      <t xml:space="preserve">Reportes de PPDistritales (22): </t>
    </r>
    <r>
      <rPr>
        <sz val="10"/>
        <color rgb="FF000000"/>
        <rFont val="Arial"/>
        <family val="2"/>
      </rPr>
      <t>Se realizó gestión, solicitud y retroalimentación de reportes de las siguientes políticas públicas distritales: 
(1) PP de y para las familias, 
(1) PP Lectura, escritura y oralidad, 
(1) PP de Envejecimiento, 
(1) PP de discapacidad, 
(1) PP Indígena, 
(1) PP Derechos Humanos, 
(1) PP Raizal, 
(1) PP migrante, 
(1) PP acción climática, 
(1) PP Afrocolombiana, 
(1) PP de turismo, 
(1) PP de hábitat, 
(1) PP economía cultural, 
(1) PP Habitabilidad en Calle, 
(1) PP lucha contra la trata, 
(1) PP ALGBTI, 
(1) PP Ruralidad, 
(1) PP palenquera, 
(1) PP Rroom, 
(1) PP de Juventud, 
(1) PP infancia, 
para un total de (22) políticas públicas distritales enviadas.</t>
    </r>
  </si>
  <si>
    <t xml:space="preserve">Elaboración de insumos de análisis de seguimiento para la mesa sectorial de la PPMyEG del Sector Cultura:  Se elaboró el informe preliminar Balance de la Política Pública de Mujeres y Equidad de Género para la vigencia 2024.
Fueron solicitados los reportes de seguimiento del primer semestre 2025 al plan de acción de la PPMyEG a 15 sectores responsables de implementación. 
Elaboración del informe de Implementación de los Derechos Priorizados de la Política Pública de Mujeres y Equidad de Género (PPMYEG): Plan de Igualdad de Oportunidades para la Equidad de Género1 (PIOEG) en la vigencia 2024.
Se actualizó conforme a reportes/alcances recibidos las siguientes matrices: rezagos y consolidado interno, formato SDP de la PPMyEG vigencia 2024
</t>
  </si>
  <si>
    <t xml:space="preserve">Se elaboró el informe preliminar del Balance de la Política Pública de Actividades Sexuales Pagadas– PPASP para la vigencia 2024
Fueron solicitados los reportes de seguimiento al plan de acción de la PPASP primer semestre 2025 a 14 sectores responsables de implementación
Se actualizó conforme a reportes/alcances recibidos las siguientes matrices: rezagos, consolidado interno, formato SDP de la PPASP vigencia 2024.  
</t>
  </si>
  <si>
    <t>Se retroalimentaron los Planes de Trabajo de Sello En Igualdad de las entidades: UAECD, IDU, Metro, UMV, IDT</t>
  </si>
  <si>
    <r>
      <rPr>
        <b/>
        <sz val="10"/>
        <color rgb="FF000000"/>
        <rFont val="Arial"/>
        <family val="2"/>
      </rPr>
      <t>TPIEG:</t>
    </r>
    <r>
      <rPr>
        <sz val="10"/>
        <color rgb="FF000000"/>
        <rFont val="Arial"/>
        <family val="2"/>
      </rPr>
      <t xml:space="preserve"> 
</t>
    </r>
    <r>
      <rPr>
        <b/>
        <sz val="10"/>
        <color rgb="FF000000"/>
        <rFont val="Arial"/>
        <family val="2"/>
      </rPr>
      <t>Acompañamientos técnicos (2):</t>
    </r>
    <r>
      <rPr>
        <sz val="10"/>
        <color rgb="FF000000"/>
        <rFont val="Arial"/>
        <family val="2"/>
      </rPr>
      <t xml:space="preserve"> sobre propuesta de marcación TPIEG: 1taller 1 a 1 con SDMujer; 1 Taller general para los 15 sectores de la Administración Distrital.
</t>
    </r>
  </si>
  <si>
    <r>
      <rPr>
        <b/>
        <sz val="10"/>
        <color rgb="FF000000"/>
        <rFont val="Arial"/>
        <family val="2"/>
      </rPr>
      <t xml:space="preserve">Reportes de PPDistritales (18): </t>
    </r>
    <r>
      <rPr>
        <sz val="10"/>
        <color rgb="FF000000"/>
        <rFont val="Arial"/>
        <family val="2"/>
      </rPr>
      <t xml:space="preserve">Se realizó gestión, solicitud retroalimentación y envío a las entidades líderes de reportes de las siguientes políticas públicas distritales: 
(1) PP de y para las familias,  (1) PP Lectura, escritura y oralidad, (1) PP de Envejecimiento, (1) PP de discapacidad, (1) PP Derechos Humanos, (1) PP migrante, 
(1) PP acción climática, (1) PP de turismo, (1) PP economía cultural, (1) PP Habitabilidad en Calle, (1) PP lucha contra la trata, (1) PP LGBTI, (1) PP Ruralidad, 
(1) PP Economía Circular, (1) PP Seguridad, (1) PP de Juventud,(1) PP infancia
(1) PP Habitat. </t>
    </r>
  </si>
  <si>
    <t xml:space="preserve">Elaboración del informe preliminar de Implementación de la Política Pública de Mujeres y Equidad de Género - PPMYEG en la vigencia 2024.  
Informe diagramado de los Derechos Priorizados de la Política Pública de Mujeres y Equidad de Género (PPMYEG): Plan de Igualdad de Oportunidades para la Equidad de Género (PIOEG). 
Actualización de la matriz de consolidación interna del plan de acción de la Política Pública de Mujeres y Equidad de Género – PPMYEG para la vigencia 2024, ajuste de la matriz interna de rezagos, la matriz de la SDP y actualización del reporte financiero de la PPMYEG para la vigencia 2024, con respecto a alcances recibidos. 
Recopilación de la información allegada por los sectores para la solicitud de ajustes de productos de la PPMYEG. 
</t>
  </si>
  <si>
    <t xml:space="preserve">Actualización de la matriz de consolidación interna del plan de acción de la Política Pública de Actividades Sexuales Pagadas – PPASP para la vigencia 2024, ajuste de la matriz interna de rezagos y la matriz de la SDP, con respecto a alcances recibidos. 
Recopilación de la información allegada por los sectores para la solicitud de ajustes de productos de la PPASP. </t>
  </si>
  <si>
    <t xml:space="preserve">Se actualizó la matriz consolidada del plan de trabajo de Sello En Igualdad de la vigencia 2024. 
Se remitió oficialmente la retroalimentación de los Planes de Trabajo de Sello En Igualdad de las entidades: UAECD, IDU, Metro, UMV, IDT. </t>
  </si>
  <si>
    <r>
      <rPr>
        <b/>
        <sz val="11"/>
        <color rgb="FF000000"/>
        <rFont val="Arial"/>
        <family val="2"/>
      </rPr>
      <t>TPIEG:</t>
    </r>
    <r>
      <rPr>
        <sz val="11"/>
        <color rgb="FF000000"/>
        <rFont val="Arial"/>
        <family val="2"/>
      </rPr>
      <t xml:space="preserve"> 
Acompañamiento técnico (1): sobre propuesta de marcación TPIEG: 1taller 1 a 1 con Universidad Distrital Francisco José de Caldas. </t>
    </r>
  </si>
  <si>
    <t xml:space="preserve">Se realizó la revisión y retroalimentación de la matriz de reporte del plan de acción de la Política Pública de Actividades Sexuales Pagadas para el primer semestre, con respecto a los reportes recibidos de los sectores: Gobierno, Gestión Pública, Movilidad, Salud, Cultura, Ambiente, Hábitat.
Se realizó la consolidadción de información cuantitativa y cualitativa en la matriz de Seguimiento a Productos de la PPASP para el primer semestre de la vigencia 2025, de la Secretaría Distrital de Planeación.  
En el marco del proceso de depuración de políticas públicas se realizó la revisión y clasificación de los productos de la PPASP, a partir de un análisis concertado entre la SDMujer y SDP. 
</t>
  </si>
  <si>
    <t>Se realizó seguimiento a la implementación de acciones afirmativas consignadas en planes de trabajo a través presentaciones de recolección de reporte elaboradas por las entidades (3): HAB (2) EDU (1) CUL (2)
Se acompaño mesa sectorial del sector movilidad para realizar balance de implementación de planes de trabajo de las entidades del sector. (1)</t>
  </si>
  <si>
    <r>
      <rPr>
        <b/>
        <sz val="11"/>
        <color rgb="FF000000"/>
        <rFont val="Arial"/>
        <family val="2"/>
      </rPr>
      <t>TPIEG:</t>
    </r>
    <r>
      <rPr>
        <sz val="11"/>
        <color rgb="FF000000"/>
        <rFont val="Arial"/>
        <family val="2"/>
      </rPr>
      <t xml:space="preserve"> 
Acompañamiento técnico (2): HAB_reunión sobre propuesta de marcación CVP; GOB_revisión inconsistencias en la marcación TPIEG 2025.</t>
    </r>
  </si>
  <si>
    <t>X</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</si>
  <si>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</si>
  <si>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</si>
  <si>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</si>
  <si>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</si>
  <si>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</si>
  <si>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family val="2"/>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family val="2"/>
      </rPr>
      <t xml:space="preserve">Acciones de Acompañamiento técnico (2) 
</t>
    </r>
    <r>
      <rPr>
        <sz val="10"/>
        <color rgb="FF000000"/>
        <rFont val="Arial"/>
        <family val="2"/>
      </rPr>
      <t xml:space="preserve">Participación en Instancias (1): SEG
CT y DT Normativos (1):PA 009 de 2025  
</t>
    </r>
    <r>
      <rPr>
        <b/>
        <u/>
        <sz val="10"/>
        <color rgb="FF000000"/>
        <rFont val="Arial"/>
        <family val="2"/>
      </rPr>
      <t xml:space="preserve">En cuanto a las gestiones para la garantía de los DDHH mujeres (9): 
</t>
    </r>
    <r>
      <rPr>
        <sz val="10"/>
        <color rgb="FF000000"/>
        <rFont val="Arial"/>
        <family val="2"/>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</si>
  <si>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</si>
  <si>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r>
      <rPr>
        <sz val="10"/>
        <color rgb="FF000000"/>
        <rFont val="Arial"/>
        <family val="2"/>
      </rPr>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t>
    </r>
    <r>
      <rPr>
        <b/>
        <u/>
        <sz val="10"/>
        <color rgb="FF000000"/>
        <rFont val="Arial"/>
        <family val="2"/>
      </rPr>
      <t xml:space="preserve">Acciones de Acompañamiento técnico (11) 
</t>
    </r>
    <r>
      <rPr>
        <sz val="10"/>
        <color rgb="FF000000"/>
        <rFont val="Arial"/>
        <family val="2"/>
      </rPr>
      <t xml:space="preserve">Participación en Instancias (1): SEG
CT a Sectores (2): MOV y HAB
CT y DT Normativos (6): (2) PA 009 de 2025; PA 255-2025; PA 207-2025; PA 263-2025; y PA 229 de 2025.
Metodologías (2): GOB-SEG.  
</t>
    </r>
    <r>
      <rPr>
        <b/>
        <u/>
        <sz val="10"/>
        <color rgb="FF000000"/>
        <rFont val="Arial"/>
        <family val="2"/>
      </rPr>
      <t xml:space="preserve">En cuanto a las gestiones para la garantía de los DDHH mujeres:  </t>
    </r>
    <r>
      <rPr>
        <sz val="10"/>
        <color rgb="FF000000"/>
        <rFont val="Arial"/>
        <family val="2"/>
      </rPr>
      <t xml:space="preserve"> 
Se han reallizado (17) reuniones intersectoriales(17); (11) reuniones Internas; (1) Metodologías; (2) Sensibilizaciones; (5)Talleres.  
En cuanto a las acciones en el marco de la implementación de Sello (6): se han realizado (1) reunión interna; (4) Reuniones intersectoriales y (1) Sensibilización. 
</t>
    </r>
  </si>
  <si>
    <r>
      <rPr>
        <sz val="9"/>
        <color rgb="FF000000"/>
        <rFont val="Arial"/>
        <family val="2"/>
      </rPr>
      <t xml:space="preserve">Durante el mes de marzo,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Aquí el detalle de logros obtenidos: 
</t>
    </r>
    <r>
      <rPr>
        <b/>
        <u/>
        <sz val="9"/>
        <color rgb="FF000000"/>
        <rFont val="Arial"/>
        <family val="2"/>
      </rPr>
      <t>Acompañamiento técnico</t>
    </r>
    <r>
      <rPr>
        <sz val="9"/>
        <color rgb="FF000000"/>
        <rFont val="Arial"/>
        <family val="2"/>
      </rPr>
      <t xml:space="preserve">: 
</t>
    </r>
    <r>
      <rPr>
        <u/>
        <sz val="9"/>
        <color rgb="FF000000"/>
        <rFont val="Arial"/>
        <family val="2"/>
      </rPr>
      <t>* Participación en Instancias (9):</t>
    </r>
    <r>
      <rPr>
        <sz val="9"/>
        <color rgb="FF000000"/>
        <rFont val="Arial"/>
        <family val="2"/>
      </rPr>
      <t xml:space="preserve">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r>
    <r>
      <rPr>
        <u/>
        <sz val="9"/>
        <color rgb="FF000000"/>
        <rFont val="Arial"/>
        <family val="2"/>
      </rPr>
      <t xml:space="preserve">* Conceptos y documentos técnicos:
</t>
    </r>
    <r>
      <rPr>
        <sz val="9"/>
        <color rgb="FF000000"/>
        <rFont val="Arial"/>
        <family val="2"/>
      </rPr>
      <t xml:space="preserve">CT Sectores (5): HAC_Doc. técnico sorteos LOTBOG; INT_ficha de atención situaciones de violencia para jóvenes vinculados a los servicios SDIS; GEP_ instrumento para la caracterización de Firmantes, víctimas y comparecientes de la fuerza pública; SAL_ Metodología para Diálogo Ciudadano de Construcción de Decálogo de Salud para Mujeres; y HAB_programa Ahorro para Mi Casa.   
</t>
    </r>
    <r>
      <rPr>
        <u/>
        <sz val="9"/>
        <color rgb="FF000000"/>
        <rFont val="Arial"/>
        <family val="2"/>
      </rPr>
      <t>* Sensibilizaciones (20):</t>
    </r>
    <r>
      <rPr>
        <sz val="9"/>
        <color rgb="FF000000"/>
        <rFont val="Arial"/>
        <family val="2"/>
      </rPr>
      <t xml:space="preserve"> 
En el marco del 8M (13): SEG (1): SDSCJ; MOV(3): IDU, (1)LA ROLITA, (1)CABLE TUNAL, (1)UAERMV; HAB (3): (1)Renobo, (1)SDHT, (1)CVP. GEP(2): (1)DASCD y (1) Consejería Distrital de Paz, Víctimas y Reconciliación. CUL(3): (1)IDARTES, (1)Canal Capital y (1) FUGA. SAL(1): 1 Conmemoración Capital Salud y 1 Conversatorio SDS.  
En otro temas (7): HAB(2): RENOBO: Mitos del amor Romántico y derecho a una Vida Libre de Violencias, conversatorio a EAAB ¿Qué están haciendo por las mujeres?. GOB(1): 1DADEP: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t>
    </r>
    <r>
      <rPr>
        <b/>
        <u/>
        <sz val="9"/>
        <color rgb="FF000000"/>
        <rFont val="Arial"/>
        <family val="2"/>
      </rPr>
      <t xml:space="preserve">Gestiones para la garantía de los DDHH mujeres. </t>
    </r>
    <r>
      <rPr>
        <sz val="9"/>
        <color rgb="FF000000"/>
        <rFont val="Arial"/>
        <family val="2"/>
      </rPr>
      <t xml:space="preserve">  
Reuniones internas (14): D.PAZ(2): Contextualización Mesa Reincorporación enlace Paz DDDP.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 
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Acciones en el marco de la implementación de Sello (6):  
Reuniones intersectoriales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r>
  </si>
  <si>
    <r>
      <rPr>
        <sz val="10"/>
        <color rgb="FF000000"/>
        <rFont val="Arial"/>
        <family val="2"/>
      </rPr>
      <t xml:space="preserve">
Durante el primer 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u/>
        <sz val="10"/>
        <color rgb="FF000000"/>
        <rFont val="Arial"/>
        <family val="2"/>
      </rPr>
      <t xml:space="preserve">Acciones de Acompañamiento técnico (45) 
</t>
    </r>
    <r>
      <rPr>
        <sz val="10"/>
        <color rgb="FF000000"/>
        <rFont val="Arial"/>
        <family val="2"/>
      </rPr>
      <t xml:space="preserve">Participación en Instancias (10)
CT Sectores (7): MOV; 2HAB; HAC; INT; GEP; SAL. 
CT y DT Normativos(6): (2) PA 009 de 2025; PA 255-2025; PA 207-2025; PA 263-2025; y PA 229 de 2025.  
Metodologías (2): GOB-SEG.  
Sensibilizaciones (20).
</t>
    </r>
    <r>
      <rPr>
        <b/>
        <u/>
        <sz val="10"/>
        <color rgb="FF000000"/>
        <rFont val="Arial"/>
        <family val="2"/>
      </rPr>
      <t xml:space="preserve">Gestiones para la garantía de los DDHH mujeres  
</t>
    </r>
    <r>
      <rPr>
        <sz val="10"/>
        <color rgb="FF000000"/>
        <rFont val="Arial"/>
        <family val="2"/>
      </rPr>
      <t xml:space="preserve">Reuniones intersectoriales (28). 
Reuniones Internas (25).  
Metodologías (1). 
Sensibilizaciones (9).  
Conceptos técnicos (5).  
Documentos técnicos (1). 
Lineamientos (1).  
Metodologías (7).  
Insumos (4).  
SDQS (8).  
Talleres (5). 
Otras acciones (1).  
Acciones en el marco de la implementación de Sello (6): 
Propuestas de planes de trabajo de entidades de Sello grupo 1 (10).  
Reuniones internas (1) 
Reuniones intersectoriales (10) 
Reuniones de alistamiento (5): 
Sensibilizaciones (2). 
Documentos compromiso (1) </t>
    </r>
  </si>
  <si>
    <t>La articulación sectorial e intersectorial, las sensibilizaciones, así como los documentos y conceptos técnicos aportan a la incorporación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</si>
  <si>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r>
      <rPr>
        <u/>
        <sz val="9"/>
        <color rgb="FF000000"/>
        <rFont val="Arial"/>
        <family val="2"/>
      </rPr>
      <t xml:space="preserve">Fortalecimiento de capacidades de los sectores: 
</t>
    </r>
    <r>
      <rPr>
        <sz val="9"/>
        <color rgb="FF000000"/>
        <rFont val="Arial"/>
        <family val="2"/>
      </rPr>
      <t xml:space="preserve">Acompañamiento a Instancias (11):  
CT Sectores (3):  1AMB: Plan Distrital de Gestión del Riesgo de Desastres para Bogotá D.C., - PDGRD 2025-2050; 1GEP: Lineamientos para la implementación actividades con enfoque de género y diferencial en el marco del programa de Ambientes Laborales Diversos, Amorosos y Seguros en las entidades y organismos distritales (CALDAS); 1SEG: Actualización Protocolo Distrital de Seguridad, Comodidad y Convivencia en el Fútbol de Bogotá - PDSCCFB. 
Participación en instancias (8): 2EDU: 1Mesa Acuerdo 909 Semilleros y 1Actualización Protocolo de Atención para situaciones de presunto incumplimiento, negligencia o abandono; 1HAB: Mesa de articulación interinstitucional por Suba Bilbao CVP; 1MOV: Segunda Mesa de género interinstitucional sector Movilidad; 3SEG: Comisiones Distritales de Seguridad, Comodidad y Convivencia en el Fútbol de Bogotá – CDSCCFB; 1SAL: UTA Comité Apoyo Lactancia Materna.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2020”;1INT: Estereotipos y Roles de género ofertado a la Subdirección para la Juventud; Bullets (1): MOV Estrategia de apropiación metro. 
</t>
    </r>
    <r>
      <rPr>
        <u/>
        <sz val="9"/>
        <color rgb="FF000000"/>
        <rFont val="Arial"/>
        <family val="2"/>
      </rPr>
      <t xml:space="preserve">Gestiones para la garantía de los DDHH mujeres 
</t>
    </r>
    <r>
      <rPr>
        <sz val="9"/>
        <color rgb="FF000000"/>
        <rFont val="Arial"/>
        <family val="2"/>
      </rPr>
      <t xml:space="preserve">
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y Propuesta sensibilizaciones Escuela Seguridad; 1 D. HABITAT: ppt lineamientos prevención VBG y contra mujeres en eventos y aglomeraciones con fines de aprovechamiento económico en espacio público. 
</t>
    </r>
    <r>
      <rPr>
        <u/>
        <sz val="9"/>
        <color rgb="FF000000"/>
        <rFont val="Arial"/>
        <family val="2"/>
      </rPr>
      <t xml:space="preserve">Acciones en el marco de la implementación de Sello:  
</t>
    </r>
    <r>
      <rPr>
        <sz val="9"/>
        <color rgb="FF000000"/>
        <rFont val="Arial"/>
        <family val="2"/>
      </rPr>
      <t xml:space="preserve">
Propuestas de planes de trabajo de entidades de Sello grupo 1 (10): con actividades de la ETG y acciones afirmativas: UAECOB, Transmilenio, IDRD, IDARTES, IPES, IDPAC. DASC, IDIPRON, JBB, UAESP. 
Reuniones de alistamiento en el marco del mecanismo Sello (2): Concejo (2) 
Reuniones de alistamiento. Festivales al Parque (1): Reunión de alistamiento.  
Sensibilizaciones en el marco del mecanismo Sello (1): Personería. 
Documento compromiso (1): Documento de compromiso de Sello firmado con Personería. 
Diseño metodológico para socialización. Concejo de Bogotá (1).</t>
    </r>
  </si>
  <si>
    <r>
      <rPr>
        <sz val="10"/>
        <color rgb="FF000000"/>
        <rFont val="Arial"/>
        <family val="2"/>
      </rPr>
      <t xml:space="preserve">Durante el primer cuatrimestre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u/>
        <sz val="10"/>
        <color rgb="FF000000"/>
        <rFont val="Arial"/>
        <family val="2"/>
      </rPr>
      <t>Acciones de Acompañamiento técnico (56)</t>
    </r>
    <r>
      <rPr>
        <sz val="10"/>
        <color rgb="FF000000"/>
        <rFont val="Arial"/>
        <family val="2"/>
      </rPr>
      <t xml:space="preserve"> 
Participación en Instancias (10).
CT Sectores (10): MOV; 2HAB; HAC; INT;2GEP; SAL; AMB; SEG.  
CT y DT Normativos (6): (2) PA 009 de 2025; PA 255-2025; PA 207-2025; PA 263-2025; y PA 229 de 2025.  
Metodologías (2): GOB-SEG.  
Sensibilizaciones (27).
Bullets (1)
</t>
    </r>
    <r>
      <rPr>
        <b/>
        <u/>
        <sz val="10"/>
        <color rgb="FF000000"/>
        <rFont val="Arial"/>
        <family val="2"/>
      </rPr>
      <t xml:space="preserve">Gestiones para la garantía de los DDHH mujeres  
</t>
    </r>
    <r>
      <rPr>
        <sz val="10"/>
        <color rgb="FF000000"/>
        <rFont val="Arial"/>
        <family val="2"/>
      </rPr>
      <t>Reuniones intersectoriales (65). 
Reuniones Internas (44).  
Metodologías (1). 
Sensibilizaciones (12).  
Conceptos técnicos (5).  
Documentos técnicos (1).  
Lineamientos (1).  
Metodologías (16).  
Insumos (4).  
SDQS (8).  
Talleres (5). 
Otras acciones (1).  
A</t>
    </r>
    <r>
      <rPr>
        <b/>
        <u/>
        <sz val="10"/>
        <color rgb="FF000000"/>
        <rFont val="Arial"/>
        <family val="2"/>
      </rPr>
      <t xml:space="preserve">cciones en el marco de la implementación de Sello (43):  
</t>
    </r>
    <r>
      <rPr>
        <sz val="10"/>
        <color rgb="FF000000"/>
        <rFont val="Arial"/>
        <family val="2"/>
      </rPr>
      <t xml:space="preserve">Propuestas de planes de trabajo de entidades de Sello grupo 1 (10).  
Reuniones internas (1) 
Reuniones intersectoriales (10) 
Reuniones de alistamiento (5) 
Sensibilizaciones (3). 
Documentos compromiso (2) 
Diseño metodológico para sensibilización (1) </t>
    </r>
  </si>
  <si>
    <r>
      <rPr>
        <b/>
        <u/>
        <sz val="9"/>
        <color rgb="FF000000"/>
        <rFont val="Arial"/>
        <family val="2"/>
      </rPr>
      <t xml:space="preserve">Fortalecimiento de capacidades de los sectores: 
</t>
    </r>
    <r>
      <rPr>
        <sz val="9"/>
        <color rgb="FF000000"/>
        <rFont val="Arial"/>
        <family val="2"/>
      </rPr>
      <t xml:space="preserve">
</t>
    </r>
    <r>
      <rPr>
        <b/>
        <sz val="9"/>
        <color rgb="FF000000"/>
        <rFont val="Arial"/>
        <family val="2"/>
      </rPr>
      <t>Acompañamiento técnico (4):</t>
    </r>
    <r>
      <rPr>
        <sz val="9"/>
        <color rgb="FF000000"/>
        <rFont val="Arial"/>
        <family val="2"/>
      </rPr>
      <t xml:space="preserve">  
</t>
    </r>
    <r>
      <rPr>
        <b/>
        <sz val="9"/>
        <color rgb="FF000000"/>
        <rFont val="Arial"/>
        <family val="2"/>
      </rPr>
      <t>CT Sectores (3):</t>
    </r>
    <r>
      <rPr>
        <sz val="9"/>
        <color rgb="FF000000"/>
        <rFont val="Arial"/>
        <family val="2"/>
      </rPr>
      <t xml:space="preserve"> 1GOB: Pproyectos de Bienestar con enfoque de género, diferencial y poblacional en espacios públicos del DADEP;1DEE: Producto 5.1.21_ SDEE; 1MOV: Encuesta percepción de seguridad de mujeres de la Unidad Administrativa Especial de Rehabilitación y Mantenimiento Vial UAERMV
</t>
    </r>
    <r>
      <rPr>
        <b/>
        <sz val="9"/>
        <color rgb="FF000000"/>
        <rFont val="Arial"/>
        <family val="2"/>
      </rPr>
      <t>DT Sectores (1):</t>
    </r>
    <r>
      <rPr>
        <sz val="9"/>
        <color rgb="FF000000"/>
        <rFont val="Arial"/>
        <family val="2"/>
      </rPr>
      <t xml:space="preserve"> 1SEG: Compromisos Estrategia Rutas Seguras
</t>
    </r>
    <r>
      <rPr>
        <b/>
        <sz val="9"/>
        <color rgb="FF000000"/>
        <rFont val="Arial"/>
        <family val="2"/>
      </rPr>
      <t>Participación en instancias (14):</t>
    </r>
    <r>
      <rPr>
        <sz val="9"/>
        <color rgb="FF000000"/>
        <rFont val="Arial"/>
        <family val="2"/>
      </rPr>
      <t xml:space="preserve"> </t>
    </r>
    <r>
      <rPr>
        <b/>
        <sz val="9"/>
        <color rgb="FF000000"/>
        <rFont val="Arial"/>
        <family val="2"/>
      </rPr>
      <t>2</t>
    </r>
    <r>
      <rPr>
        <sz val="9"/>
        <color rgb="FF000000"/>
        <rFont val="Arial"/>
        <family val="2"/>
      </rPr>
      <t>INT: 1Unidad Técnica de Apoyo de la Comisión Intersectorial Diferencial Poblacional, 1Comisión Intersectorial Diferencial Poblacional;</t>
    </r>
    <r>
      <rPr>
        <b/>
        <sz val="9"/>
        <color rgb="FF000000"/>
        <rFont val="Arial"/>
        <family val="2"/>
      </rPr>
      <t xml:space="preserve"> 2</t>
    </r>
    <r>
      <rPr>
        <sz val="9"/>
        <color rgb="FF000000"/>
        <rFont val="Arial"/>
        <family val="2"/>
      </rPr>
      <t xml:space="preserve">EDU: 1Mesa Técnica CDCE Actualización de Protocolo de Atención para situaciones de presuntas violencias sexuales, 1Mesa Interna Acuerdo 909 Semilleros Contra el Machismo, Secretaría de Educación Distrital; </t>
    </r>
    <r>
      <rPr>
        <b/>
        <sz val="9"/>
        <color rgb="FF000000"/>
        <rFont val="Arial"/>
        <family val="2"/>
      </rPr>
      <t>9</t>
    </r>
    <r>
      <rPr>
        <sz val="9"/>
        <color rgb="FF000000"/>
        <rFont val="Arial"/>
        <family val="2"/>
      </rPr>
      <t xml:space="preserve">SEG: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9"/>
        <color rgb="FF000000"/>
        <rFont val="Arial"/>
        <family val="2"/>
      </rPr>
      <t>1</t>
    </r>
    <r>
      <rPr>
        <sz val="9"/>
        <color rgb="FF000000"/>
        <rFont val="Arial"/>
        <family val="2"/>
      </rPr>
      <t xml:space="preserve">MOV: Consejo Distrital de la Bicicleta sesión 1.
</t>
    </r>
    <r>
      <rPr>
        <b/>
        <sz val="9"/>
        <color rgb="FF000000"/>
        <rFont val="Arial"/>
        <family val="2"/>
      </rPr>
      <t>Sensibilizaciones (12):</t>
    </r>
    <r>
      <rPr>
        <sz val="9"/>
        <color rgb="FF000000"/>
        <rFont val="Arial"/>
        <family val="2"/>
      </rPr>
      <t xml:space="preserve"> </t>
    </r>
    <r>
      <rPr>
        <b/>
        <sz val="9"/>
        <color rgb="FF000000"/>
        <rFont val="Arial"/>
        <family val="2"/>
      </rPr>
      <t>2</t>
    </r>
    <r>
      <rPr>
        <sz val="9"/>
        <color rgb="FF000000"/>
        <rFont val="Arial"/>
        <family val="2"/>
      </rPr>
      <t xml:space="preserve">AMB: Enfoque de Género y Diversidad – IDPYBA, e Introducción al Enfoque de Género – JBB; </t>
    </r>
    <r>
      <rPr>
        <b/>
        <sz val="9"/>
        <color rgb="FF000000"/>
        <rFont val="Arial"/>
        <family val="2"/>
      </rPr>
      <t>1</t>
    </r>
    <r>
      <rPr>
        <sz val="9"/>
        <color rgb="FF000000"/>
        <rFont val="Arial"/>
        <family val="2"/>
      </rPr>
      <t xml:space="preserve">DEE: enfoque de género y de derechos de las mujeres SDDEE; </t>
    </r>
    <r>
      <rPr>
        <b/>
        <sz val="9"/>
        <color rgb="FF000000"/>
        <rFont val="Arial"/>
        <family val="2"/>
      </rPr>
      <t>1</t>
    </r>
    <r>
      <rPr>
        <sz val="9"/>
        <color rgb="FF000000"/>
        <rFont val="Arial"/>
        <family val="2"/>
      </rPr>
      <t xml:space="preserve">GOB: Sensibilización ABC del género con articuladoras y articuladores del IDPAC; </t>
    </r>
    <r>
      <rPr>
        <b/>
        <sz val="9"/>
        <color rgb="FF000000"/>
        <rFont val="Arial"/>
        <family val="2"/>
      </rPr>
      <t>1</t>
    </r>
    <r>
      <rPr>
        <sz val="9"/>
        <color rgb="FF000000"/>
        <rFont val="Arial"/>
        <family val="2"/>
      </rPr>
      <t xml:space="preserve">HAB: Conmemoración 28 de mayo; </t>
    </r>
    <r>
      <rPr>
        <b/>
        <sz val="9"/>
        <color rgb="FF000000"/>
        <rFont val="Arial"/>
        <family val="2"/>
      </rPr>
      <t>1</t>
    </r>
    <r>
      <rPr>
        <sz val="9"/>
        <color rgb="FF000000"/>
        <rFont val="Arial"/>
        <family val="2"/>
      </rPr>
      <t xml:space="preserve">INT: enfoque de género SDIS; </t>
    </r>
    <r>
      <rPr>
        <b/>
        <sz val="9"/>
        <color rgb="FF000000"/>
        <rFont val="Arial"/>
        <family val="2"/>
      </rPr>
      <t>1</t>
    </r>
    <r>
      <rPr>
        <sz val="9"/>
        <color rgb="FF000000"/>
        <rFont val="Arial"/>
        <family val="2"/>
      </rPr>
      <t xml:space="preserve">MUJ: Transversalización del enfoque de género con el equipo de transformaciones culturales; </t>
    </r>
    <r>
      <rPr>
        <b/>
        <sz val="9"/>
        <color rgb="FF000000"/>
        <rFont val="Arial"/>
        <family val="2"/>
      </rPr>
      <t>2</t>
    </r>
    <r>
      <rPr>
        <sz val="9"/>
        <color rgb="FF000000"/>
        <rFont val="Arial"/>
        <family val="2"/>
      </rPr>
      <t xml:space="preserve">MOV: 1Prevención del acoso sexual en el espacio público IDU, 1Política Pública de Mujeres y Equidad de Género al Consejo Distrital de la Bicicleta; </t>
    </r>
    <r>
      <rPr>
        <b/>
        <sz val="9"/>
        <color rgb="FF000000"/>
        <rFont val="Arial"/>
        <family val="2"/>
      </rPr>
      <t>3</t>
    </r>
    <r>
      <rPr>
        <sz val="9"/>
        <color rgb="FF000000"/>
        <rFont val="Arial"/>
        <family val="2"/>
      </rPr>
      <t xml:space="preserve">SEG: "Tejiendo redes: Encuentro de sororidad y apoyo mutuo en el Cuerpo de Custodia y Vigilancia de la SDSCJ" 
</t>
    </r>
    <r>
      <rPr>
        <b/>
        <u/>
        <sz val="9"/>
        <color rgb="FF000000"/>
        <rFont val="Arial"/>
        <family val="2"/>
      </rPr>
      <t xml:space="preserve">Gestiones para la garantía de los DDHH mujeres 
</t>
    </r>
    <r>
      <rPr>
        <sz val="9"/>
        <color rgb="FF000000"/>
        <rFont val="Arial"/>
        <family val="2"/>
      </rPr>
      <t xml:space="preserve">
R</t>
    </r>
    <r>
      <rPr>
        <b/>
        <sz val="9"/>
        <color rgb="FF000000"/>
        <rFont val="Arial"/>
        <family val="2"/>
      </rPr>
      <t>euniones internas (25):</t>
    </r>
    <r>
      <rPr>
        <sz val="9"/>
        <color rgb="FF000000"/>
        <rFont val="Arial"/>
        <family val="2"/>
      </rPr>
      <t xml:space="preserve">  D.PAZ (5): Revisión compromisos institucionales temas paz. D. PARTICIPACIÓN (5): Concertación POA sistema participación POT; revisión producto CVP planes mejoramiento barrios. D. TRABAJO (1): Gestión ajustes formulario reporte Decreto 332 /2020. D. SALUD (4): Articulación modelo salud Más Bienstar; revisión documento barreras salud mujeres: articulación comunicaciones conmemoracion 28M. D. EDUCACIÓN (5): Articulación institucional D.Educación; Sello para IES; documento PPLEO; lineamientos posmedia; estrategia ruralidad. D. CULTURA (3): Articulación estrategia ruralidad; propuesta evento SOFA. D. HÁBITAT (2): Revisión instrumento frentes obra; PIMI Suba. 7Derechos: articulacion OMEG codiseño módulos derechos.
</t>
    </r>
    <r>
      <rPr>
        <b/>
        <sz val="9"/>
        <color rgb="FF000000"/>
        <rFont val="Arial"/>
        <family val="2"/>
      </rPr>
      <t>Reuniones intersectoriales (28)</t>
    </r>
    <r>
      <rPr>
        <sz val="9"/>
        <color rgb="FF000000"/>
        <rFont val="Arial"/>
        <family val="2"/>
      </rPr>
      <t xml:space="preserve">:  D.PAZ (2): Concertación plan género Acuerdo Paz; revisión metas PAD. 1eporte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educación flexible, Academia, pasantía social. Mesa Acuerdo 909. Comité formación docente. D. CULTURA (3):Articulación SCRD estrategia ruralidad; biblored; mesa sectorial cultura género. D. HÁBITAT (12): CIEP; UTA CIEP; encuentro DADEP; PP Bogotá 24Horas;PIMI Suba; Metro Línea2; Metro te acompaña; mesa zona centro; articulación DADEP OMEG y Pública Change.
</t>
    </r>
    <r>
      <rPr>
        <b/>
        <sz val="9"/>
        <color rgb="FF000000"/>
        <rFont val="Arial"/>
        <family val="2"/>
      </rPr>
      <t xml:space="preserve">Sensibilizaciones (2): 
</t>
    </r>
    <r>
      <rPr>
        <sz val="9"/>
        <color rgb="FF000000"/>
        <rFont val="Arial"/>
        <family val="2"/>
      </rPr>
      <t xml:space="preserve">D. TRABAJO: SDMjer: 1 conversatorio mujeres emprendedoras. 
D. SALUD:  Sector Hábitat: 1 taller barreras acceso salud mujeres.
</t>
    </r>
    <r>
      <rPr>
        <b/>
        <sz val="9"/>
        <color rgb="FF000000"/>
        <rFont val="Arial"/>
        <family val="2"/>
      </rPr>
      <t xml:space="preserve">Metodologías (8):
</t>
    </r>
    <r>
      <rPr>
        <sz val="9"/>
        <color rgb="FF000000"/>
        <rFont val="Arial"/>
        <family val="2"/>
      </rPr>
      <t xml:space="preserve">D.PAZ (1): Metodología encuentro de memoria mujeres víctimas UPN. D. PARTICIPACIÓN (3): Fcha metodológica y ppt sesión Concejo; propuesta conversatorio participación incidente en POT: guion cineforo película Estimados Señores. D. TRABAJO (1): ppt conversatorio mujeres emprendedoras para talento humano SDMujer.D. CULTURA (3): Metodología Festivales al Parque: propuesta conversatorio talento humano SDMujer; ppt taller IDARTES Festivales al Parque.
</t>
    </r>
    <r>
      <rPr>
        <b/>
        <u/>
        <sz val="9"/>
        <color rgb="FF000000"/>
        <rFont val="Arial"/>
        <family val="2"/>
      </rPr>
      <t xml:space="preserve">Acciones en el marco de la implementación de Sello:  
</t>
    </r>
    <r>
      <rPr>
        <sz val="9"/>
        <color rgb="FF000000"/>
        <rFont val="Arial"/>
        <family val="2"/>
      </rPr>
      <t xml:space="preserve">
Sensibilizaciones en el marco del mecanismo Sello (</t>
    </r>
    <r>
      <rPr>
        <b/>
        <sz val="9"/>
        <color rgb="FF000000"/>
        <rFont val="Arial"/>
        <family val="2"/>
      </rPr>
      <t>5</t>
    </r>
    <r>
      <rPr>
        <sz val="9"/>
        <color rgb="FF000000"/>
        <rFont val="Arial"/>
        <family val="2"/>
      </rPr>
      <t>): 1AMB: Mesa de Retroalimentación Reporte IDPYBA; 1DEE: Mesa de fortalecimiento - acción afirmativa con IDT; 1HAB: Mesa Retroalimentación Reporte SDIG_CVP; 1SAL: Mesa de retroalimentación reporte Sello_Capital Salud; 1SEG: Mesa para revisión de propuesta de Plan de Trabajo Sello – UAECOB</t>
    </r>
  </si>
  <si>
    <r>
      <rPr>
        <b/>
        <u/>
        <sz val="9"/>
        <color rgb="FF000000"/>
        <rFont val="Arial"/>
        <family val="2"/>
      </rPr>
      <t xml:space="preserve">Acciones de Acompañamiento técnico (86) 
</t>
    </r>
    <r>
      <rPr>
        <sz val="9"/>
        <color rgb="FF000000"/>
        <rFont val="Arial"/>
        <family val="2"/>
      </rPr>
      <t xml:space="preserve">Participación en Instancias (24).
CT Sectores (13): 2MOV; 2HAB; HAC; INT;2GEP; SAL; AMB; SEG; DEE;GOB.  
DT Sectores (1): SEG.  
CT y DT Normativos (6): (2) PA 009 de 2025; PA 255-2025; PA 207-2025; PA 263-2025; y PA 229 de 2025. 
Sensibilizaciones (39).
Metodologías (2): GOB-SEG.  
Bullets (1)
</t>
    </r>
    <r>
      <rPr>
        <b/>
        <u/>
        <sz val="9"/>
        <color rgb="FF000000"/>
        <rFont val="Arial"/>
        <family val="2"/>
      </rPr>
      <t xml:space="preserve">Gestiones para la garantía de los DDHH mujeres </t>
    </r>
    <r>
      <rPr>
        <b/>
        <sz val="9"/>
        <color rgb="FF000000"/>
        <rFont val="Arial"/>
        <family val="2"/>
      </rPr>
      <t xml:space="preserve"> 
</t>
    </r>
    <r>
      <rPr>
        <sz val="9"/>
        <color rgb="FF000000"/>
        <rFont val="Arial"/>
        <family val="2"/>
      </rPr>
      <t xml:space="preserve">Reuniones intersectoriales (121). 
Reuniones Internas (93).  
Metodologías (1). 
Sensibilizaciones (14).  
Conceptos técnicos (5).  
Documentos técnicos (1).  
Lineamientos (1).  
Metodologías (24).  
Insumos (4).  
SDQS (8).  
Talleres (5). 
Otras acciones (1).  
</t>
    </r>
    <r>
      <rPr>
        <b/>
        <u/>
        <sz val="9"/>
        <color rgb="FF000000"/>
        <rFont val="Arial"/>
        <family val="2"/>
      </rPr>
      <t>Acciones en el marco de la implementación de Sello</t>
    </r>
    <r>
      <rPr>
        <u/>
        <sz val="9"/>
        <color rgb="FF000000"/>
        <rFont val="Arial"/>
        <family val="2"/>
      </rPr>
      <t xml:space="preserve"> 
</t>
    </r>
    <r>
      <rPr>
        <sz val="9"/>
        <color rgb="FF000000"/>
        <rFont val="Arial"/>
        <family val="2"/>
      </rPr>
      <t xml:space="preserve">Propuestas de planes de trabajo de entidades de Sello grupo 1 (10).  
Reuniones internas (1) 
Reuniones intersectoriales (15) 
Reuniones alcaldías locales (1) 
Reuniones de alistamiento (5) 
Sensibilizaciones (3). 
Documentos compromiso (2) 
Diseño metodológico para sensibilización (3) 
Talleres (2) </t>
    </r>
  </si>
  <si>
    <r>
      <rPr>
        <b/>
        <sz val="9"/>
        <color rgb="FF000000"/>
        <rFont val="Arial"/>
        <family val="2"/>
      </rPr>
      <t>Fortalecimiento de capacidades de los sectores: 
Acompañamiento a Instancias (5):  
CT Sectores (2):</t>
    </r>
    <r>
      <rPr>
        <sz val="9"/>
        <color rgb="FF000000"/>
        <rFont val="Arial"/>
        <family val="2"/>
      </rPr>
      <t xml:space="preserve"> 1GEP: CT Plan Marco Políticas MIPG. 1HAB: CT para la incorporación del enfoque de género en la caracterización del Talento Humano.
</t>
    </r>
    <r>
      <rPr>
        <b/>
        <sz val="9"/>
        <color rgb="FF000000"/>
        <rFont val="Arial"/>
        <family val="2"/>
      </rPr>
      <t xml:space="preserve">DT Sectores (3): </t>
    </r>
    <r>
      <rPr>
        <sz val="9"/>
        <color rgb="FF000000"/>
        <rFont val="Arial"/>
        <family val="2"/>
      </rPr>
      <t>1CUL: Incorporación del enfoque de género en la metodología Barrios Vivos de la Secretaría Distrital de Cultura. 1HÁB: Incorporación del enfoque de género en actividades del plan de trabajo del Sello Distrital de Igualdad de Género. 1SAL: Sello en Igualdad para Capital Salud.</t>
    </r>
    <r>
      <rPr>
        <b/>
        <sz val="9"/>
        <color rgb="FF000000"/>
        <rFont val="Arial"/>
        <family val="2"/>
      </rPr>
      <t xml:space="preserve"> 
CT Proyectos de acuerdo (1): GOB: frente al acuerdo 342 de 2025 Actividades Sexuales Pagadas de élite.
Participación en instancias (9):</t>
    </r>
    <r>
      <rPr>
        <sz val="9"/>
        <color rgb="FF000000"/>
        <rFont val="Arial"/>
        <family val="2"/>
      </rPr>
      <t xml:space="preserve"> 2EDU: Mesa Acuerdo 909; Mesa atención y prevención VBG IES. 1MOV: Consejo Distrital de la Bicicleta. 2SAL: Mesa de prevención de la conducta suicida. 4SEG: 3CDSCCFB; 1Mesa Técnica de Monitoreo y Seguimiento al Plan de Seguridad Ciudadana para los Ciclistas de Bogotá.
</t>
    </r>
    <r>
      <rPr>
        <b/>
        <sz val="9"/>
        <color rgb="FF000000"/>
        <rFont val="Arial"/>
        <family val="2"/>
      </rPr>
      <t xml:space="preserve">
Sensibilizaciones (23): GOB (2): </t>
    </r>
    <r>
      <rPr>
        <sz val="9"/>
        <color rgb="FF000000"/>
        <rFont val="Arial"/>
        <family val="2"/>
      </rPr>
      <t xml:space="preserve">1PPMYEG dirigida a equipos territoriales del IDPAC; 1Comunicación Libre de Sexismo dirigida al equipo de comunicaciones de la SDGobierno. 
</t>
    </r>
    <r>
      <rPr>
        <b/>
        <sz val="9"/>
        <color rgb="FF000000"/>
        <rFont val="Arial"/>
        <family val="2"/>
      </rPr>
      <t xml:space="preserve">SAL (1): </t>
    </r>
    <r>
      <rPr>
        <sz val="9"/>
        <color rgb="FF000000"/>
        <rFont val="Arial"/>
        <family val="2"/>
      </rPr>
      <t xml:space="preserve">Trabajo de cuidado no remunerado 
</t>
    </r>
    <r>
      <rPr>
        <b/>
        <sz val="9"/>
        <color rgb="FF000000"/>
        <rFont val="Arial"/>
        <family val="2"/>
      </rPr>
      <t xml:space="preserve">JUR-GEP (1): </t>
    </r>
    <r>
      <rPr>
        <sz val="9"/>
        <color rgb="FF000000"/>
        <rFont val="Arial"/>
        <family val="2"/>
      </rPr>
      <t xml:space="preserve">Foro Interinstitucional “De la prevención a la acción: acoso en el trabajo y respuesta institucional”.
</t>
    </r>
    <r>
      <rPr>
        <b/>
        <sz val="9"/>
        <color rgb="FF000000"/>
        <rFont val="Arial"/>
        <family val="2"/>
      </rPr>
      <t>SEG (3):</t>
    </r>
    <r>
      <rPr>
        <sz val="9"/>
        <color rgb="FF000000"/>
        <rFont val="Arial"/>
        <family val="2"/>
      </rPr>
      <t xml:space="preserve"> “Tejiendo redes: Encuentro de sororidad y apoyo mutuo en el Cuerpo de Custodia y Vigilancia de la SDSCJ" 
</t>
    </r>
    <r>
      <rPr>
        <b/>
        <sz val="9"/>
        <color rgb="FF000000"/>
        <rFont val="Arial"/>
        <family val="2"/>
      </rPr>
      <t xml:space="preserve">INT (7): </t>
    </r>
    <r>
      <rPr>
        <sz val="9"/>
        <color rgb="FF000000"/>
        <rFont val="Arial"/>
        <family val="2"/>
      </rPr>
      <t xml:space="preserve">ABC Enfoque Género en Políticas Públicas, 2Estereotipos y roles de género, y 4Derecho a una vida libre de violencias y Ruta Única de Atención. 
</t>
    </r>
    <r>
      <rPr>
        <b/>
        <sz val="9"/>
        <color rgb="FF000000"/>
        <rFont val="Arial"/>
        <family val="2"/>
      </rPr>
      <t>AMB (2):</t>
    </r>
    <r>
      <rPr>
        <sz val="9"/>
        <color rgb="FF000000"/>
        <rFont val="Arial"/>
        <family val="2"/>
      </rPr>
      <t xml:space="preserve"> Derecho a una Vida Libre de Violencias-JBB; Línea de Atención Contra el Maltrato Animal.
</t>
    </r>
    <r>
      <rPr>
        <b/>
        <sz val="9"/>
        <color rgb="FF000000"/>
        <rFont val="Arial"/>
        <family val="2"/>
      </rPr>
      <t xml:space="preserve">PLN (2): </t>
    </r>
    <r>
      <rPr>
        <sz val="9"/>
        <color rgb="FF000000"/>
        <rFont val="Arial"/>
        <family val="2"/>
      </rPr>
      <t xml:space="preserve">Derecho a una Vida Libre de Violencias; Contextos Laborables Favorables a la Igualdad y Acoso Laboral y Sexual.
</t>
    </r>
    <r>
      <rPr>
        <b/>
        <sz val="9"/>
        <color rgb="FF000000"/>
        <rFont val="Arial"/>
        <family val="2"/>
      </rPr>
      <t>MOV (2):</t>
    </r>
    <r>
      <rPr>
        <sz val="9"/>
        <color rgb="FF000000"/>
        <rFont val="Arial"/>
        <family val="2"/>
      </rPr>
      <t xml:space="preserve"> Conceptos básicos y transversalización del enfoque de género; Cultura Libre de sexismo, discriminaciones y estereotipos de género en el transporte público.
</t>
    </r>
    <r>
      <rPr>
        <b/>
        <sz val="9"/>
        <color rgb="FF000000"/>
        <rFont val="Arial"/>
        <family val="2"/>
      </rPr>
      <t>HÁB (1):</t>
    </r>
    <r>
      <rPr>
        <sz val="9"/>
        <color rgb="FF000000"/>
        <rFont val="Arial"/>
        <family val="2"/>
      </rPr>
      <t xml:space="preserve"> Acoso Laboral y Acoso Sexual Laboral desde el derecho disciplinario. (Pendiente)
</t>
    </r>
    <r>
      <rPr>
        <b/>
        <sz val="9"/>
        <color rgb="FF000000"/>
        <rFont val="Arial"/>
        <family val="2"/>
      </rPr>
      <t xml:space="preserve">HAC (1): PPMYEG. 
CUL (1): </t>
    </r>
    <r>
      <rPr>
        <sz val="9"/>
        <color rgb="FF000000"/>
        <rFont val="Arial"/>
        <family val="2"/>
      </rPr>
      <t xml:space="preserve">Acoso Laboral y Acoso Sexual Laboral.
</t>
    </r>
    <r>
      <rPr>
        <b/>
        <sz val="9"/>
        <color rgb="FF000000"/>
        <rFont val="Arial"/>
        <family val="2"/>
      </rPr>
      <t xml:space="preserve">
Gestiones para la garantía de los DDHH mujeres 
Reuniones internas (24):</t>
    </r>
    <r>
      <rPr>
        <sz val="9"/>
        <color rgb="FF000000"/>
        <rFont val="Arial"/>
        <family val="2"/>
      </rPr>
      <t xml:space="preserve"> D.PAZ (2):Articulación acciones PAD y propuesta plan mujeres en reincorporación.
D. PARTICIPACIÓN (6): Seguimiento derecho; socialización POT a talento humano SDMujer; elecciones CCM y articulación interna e indicadores género SPT POT (3). D. TRABAJO (2): Seguimiento derecho; ariculación lineamientos derechos mujeres lactantes.D. SALUD (3): Seguimiento derecho; 2 articulación referenta sector salud.D. EDUCACIÓN (5): Seguimiento derecho; Academia Atenea (2); Sello IES; DGC informes ICFES; Convenio UD.D. CULTURA (1): Articulación interna evento mujeres gamers.D. HÁBITAT (5): Articulación interna pilotaje frentes de obra (4); preparación encuentro recicladoras.
</t>
    </r>
    <r>
      <rPr>
        <b/>
        <sz val="9"/>
        <color rgb="FF000000"/>
        <rFont val="Arial"/>
        <family val="2"/>
      </rPr>
      <t xml:space="preserve">Reuniones intersectoriales (26):  </t>
    </r>
    <r>
      <rPr>
        <sz val="9"/>
        <color rgb="FF000000"/>
        <rFont val="Arial"/>
        <family val="2"/>
      </rPr>
      <t xml:space="preserve">D.PAZ (3): Articulación OCDPVR socialización plan de género y fromación VBG a muj víctimas conflicto y firmantes paz. 1 propuesta actividades PAD SDmujer.D. PARTICIPACIÓN (1): Articulación SGob plan lideresas defensoras DDHH.D. TRABAJO (1): Gestión PP Bototá 24Hrs.D. SALUD (3): Mesa prev maternidades tempranas: mesa mortalidad materna; seguimiento PP DDHH. 1 propuesta acciones mesa maternidades. 1 reporte producto PPDDHH. 
</t>
    </r>
    <r>
      <rPr>
        <b/>
        <sz val="9"/>
        <color rgb="FF000000"/>
        <rFont val="Arial"/>
        <family val="2"/>
      </rPr>
      <t>D. EDUCACIÓN (4):</t>
    </r>
    <r>
      <rPr>
        <sz val="9"/>
        <color rgb="FF000000"/>
        <rFont val="Arial"/>
        <family val="2"/>
      </rPr>
      <t xml:space="preserve"> Articulación Atenea, Academia Atenea, Mesa Acuerdo 909, Comité educación DDHH.D. CULTURA (5):.Articulación SDH Barrios Vivos; SCRD Verso Diverso; SOFA mujeres gamers; Barra Blue Rain; lideresa mujeres gamers.
</t>
    </r>
    <r>
      <rPr>
        <b/>
        <sz val="9"/>
        <color rgb="FF000000"/>
        <rFont val="Arial"/>
        <family val="2"/>
      </rPr>
      <t xml:space="preserve">D. HÁBITAT (9): </t>
    </r>
    <r>
      <rPr>
        <sz val="9"/>
        <color rgb="FF000000"/>
        <rFont val="Arial"/>
        <family val="2"/>
      </rPr>
      <t xml:space="preserve">Articulación UAESP encuentro recicladoras; SDH PIMI C.Bolivar; DADEP articulacion observatorios; CVP reto diseño; Comisión Gestión Ambiental; CIEP; UTA CIEP (3).
</t>
    </r>
    <r>
      <rPr>
        <b/>
        <sz val="9"/>
        <color rgb="FF000000"/>
        <rFont val="Arial"/>
        <family val="2"/>
      </rPr>
      <t>Sensibilizaciones (5): D. PARTICIPACIÓN (1): Concejo de Bototá: Participación y representación con equidad. 
D. EDUCACIÓN: (1) Ciudadanía: Educación con equidad. D. CULTURA (2): SDMUJER: Desde el cuerpo y la tierra las mujeres transforman la cultura. Ciudadanía: Cuerpos, saberes y memorias, cultura viva libre de sexismo. D. SALUD (1): Duplas DEVAJ SDMujer: IVE.
Metodologías (8): D. PARTICIPACIÓN (1): ppt sensibilización Concejo derecho participación. D. SALUD (1): ppt sensibilización duplas DEVAJ SDMujer IVE. D. EDUCACIÓN (3): metodología y ppt sensibilizacón ciudadanía; ppt Sello IES. 
D. CULTURA (3): metodologías sensibilización SDMujer y ciudadanía derecho cultura libre sexismo (2); ppt evento mujeres gamers.
Se realizó retroalimentación al reporte de implementacion de acciones afirmativas en los planes de Sello Grupo 2, II semestre 2024, de 13 entidades distritales. Asi mismo, se realizaron propuestas de acciones afiramtivas y mesas de validación en los planes de Sello en Igualdad de 7 entidades - Grupo 1. 
En el marco de las acciones afirmativas, durante el segundo trimestre 2025 se avanzó en:
Se realizó retroalimentación al reporte de implementacion de acciones afirmativas en los planes de Sello Grupo 2, II semestre 2024, de 13 entidades distritales: FONCEP, Subred Suroccidente, Lotería de Bogotá, Capital Salud, Catastro, IDEP, Agencia Atenea, IDPYBA, Orquesta Filarmónica, IDPC, FUGA, RENOBO, CVP.
Se realizaron propuestas de acciones afiramtivas y mesas de validación en los planes de Sello en Igualdad de 7 entidades - Grupo 1: IPES, IDRD, Bomberos, IDIPRON, Jardín Botánico, Transmilenio (2), UAESP.
Acompañamiento a la implementación de planes de trabajo del mecanismo Sello (4): 
INT (1):  Reunión: socialización y resolución de dudas de Plan de Trabajo para el IDIPRON; 
HÁB (1): Reunión: socialización mecanismo Sello en Igualdad para la UAESP; 
EDU(2): Reuniones revisión Plan de Trabajo Sello ATENEA y SED
Reuniones de validación de planes de trabajo (12 ): 
AMB (1) CUL (2) DDE (1) GEP (1) GOB (2) HAB (1) INT (1) MOV (2) SEG (1)
Reuniones de alistamiento en el marco del mecanismo Sello con Alcaldías Locales (2): Equipo Dirección de Territorialización
Reunines de socializacion general del Sello En Igualdad (1) Socialización a IDIPON
Implementación con Concejo de Bogotá (1): Ficha de resultados de taller
Implementación con Personería de Bogota: (1) Ficha de resultados de taller.</t>
    </r>
  </si>
  <si>
    <r>
      <rPr>
        <sz val="9"/>
        <color rgb="FF000000"/>
        <rFont val="Arial"/>
        <family val="2"/>
      </rPr>
      <t xml:space="preserve">
</t>
    </r>
    <r>
      <rPr>
        <b/>
        <u/>
        <sz val="9"/>
        <color rgb="FF000000"/>
        <rFont val="Arial"/>
        <family val="2"/>
      </rPr>
      <t xml:space="preserve">Acciones de Acompañamiento técnico (115) 
</t>
    </r>
    <r>
      <rPr>
        <sz val="9"/>
        <color rgb="FF000000"/>
        <rFont val="Arial"/>
        <family val="2"/>
      </rPr>
      <t xml:space="preserve">Participación en Instancias (24).
CT Sectores (15): 2MOV; 3HAB; HAC; INT; 3GEP; SAL; AMB; SEG; DEE;GOB.  
DT Sectores (5): 2SEG; CUL; HAB; SAL 
CT y DT Normativos (7): (2) PA 009 de 2025; PA 255-2025; PA 207-2025; PA 263-2025; PA 229 de 2025 y PA 342 de 2025. 
Sensibilizaciones (62).
Metodologías (2): GOB-SEG.  
Bullets (1)
</t>
    </r>
    <r>
      <rPr>
        <b/>
        <u/>
        <sz val="9"/>
        <color rgb="FF000000"/>
        <rFont val="Arial"/>
        <family val="2"/>
      </rPr>
      <t xml:space="preserve">Gestiones para la garantía de los DDHH mujeres  
</t>
    </r>
    <r>
      <rPr>
        <sz val="9"/>
        <color rgb="FF000000"/>
        <rFont val="Arial"/>
        <family val="2"/>
      </rPr>
      <t xml:space="preserve">Reuniones intersectoriales (147). 
Reuniones Internas (117).   
Sensibilizaciones (19).  
Conceptos técnicos (5).  
Documentos técnicos (1).  
Lineamientos (1).  
Metodologías (33).  
Insumos (4).  
SDQS (8).  
Talleres (5). 
Otras acciones (1).  
</t>
    </r>
    <r>
      <rPr>
        <b/>
        <sz val="9"/>
        <color rgb="FF000000"/>
        <rFont val="Arial"/>
        <family val="2"/>
      </rPr>
      <t xml:space="preserve">En el marco de las acciones afirmativas, durante el segundo trimestre 2025 se avanzó en:
</t>
    </r>
    <r>
      <rPr>
        <sz val="9"/>
        <color rgb="FF000000"/>
        <rFont val="Arial"/>
        <family val="2"/>
      </rPr>
      <t xml:space="preserve">
Se realizó retroalimentación al reporte de implementacion de acciones afirmativas en los planes de Sello Grupo 2, II semestre 2024, de 13 entidades distritales.
Se realizaron propuestas de acciones afiramtivas y mesas de validación en los planes de Sello en Igualdad de 7 entidades - Grupo 1.
</t>
    </r>
    <r>
      <rPr>
        <b/>
        <u/>
        <sz val="9"/>
        <color rgb="FF000000"/>
        <rFont val="Arial"/>
        <family val="2"/>
      </rPr>
      <t xml:space="preserve">Acciones en el marco de la implementación de Sello 
</t>
    </r>
    <r>
      <rPr>
        <sz val="9"/>
        <color rgb="FF000000"/>
        <rFont val="Arial"/>
        <family val="2"/>
      </rPr>
      <t>Propuestas de planes de trabajo de entidades de Sello grupo 1 (10).  
Reuniones internas (1) 
Reuniones intersectoriales (40) 
Reuniones alcaldías locales (1) 
Reuniones de alistamiento (2) 
Sensibilizaciones (3). 
Documentos compromiso (2) 
Diseño metodológico para sensibilización (3) 
Talleres (2) 
Implementación (2) con Concejo de Bogotá y Personería de Bogota</t>
    </r>
  </si>
  <si>
    <r>
      <rPr>
        <b/>
        <sz val="9"/>
        <color rgb="FF000000"/>
        <rFont val="Arial"/>
        <family val="2"/>
      </rPr>
      <t xml:space="preserve">Elaboración de insumos (6): 
AMB: (1) </t>
    </r>
    <r>
      <rPr>
        <sz val="9"/>
        <color rgb="FF000000"/>
        <rFont val="Arial"/>
        <family val="2"/>
      </rPr>
      <t xml:space="preserve">CT. Manual de Comunicaciones IDPYBA GOB: (1) CT Recomendaciones técnicas para el diseño e implementación de proyectos arquitectónicos, de infraestructura y de diseño en el Espacio Público con enfoques de género, poblacional diferencial y de derechos humanos de las mujeres.
</t>
    </r>
    <r>
      <rPr>
        <b/>
        <sz val="9"/>
        <color rgb="FF000000"/>
        <rFont val="Arial"/>
        <family val="2"/>
      </rPr>
      <t xml:space="preserve">PLN: (1) CT. </t>
    </r>
    <r>
      <rPr>
        <sz val="9"/>
        <color rgb="FF000000"/>
        <rFont val="Arial"/>
        <family val="2"/>
      </rPr>
      <t xml:space="preserve">Incorporación de preguntas entorno al enfoque de género en la Ficha Técnica de Indicador de Producto-SDP.
</t>
    </r>
    <r>
      <rPr>
        <b/>
        <sz val="9"/>
        <color rgb="FF000000"/>
        <rFont val="Arial"/>
        <family val="2"/>
      </rPr>
      <t xml:space="preserve">HÁB: (1) </t>
    </r>
    <r>
      <rPr>
        <sz val="9"/>
        <color rgb="FF000000"/>
        <rFont val="Arial"/>
        <family val="2"/>
      </rPr>
      <t xml:space="preserve">CT. Borrador de Protocolo Acoso laboral y Acoso Sexual Laboral, para la incorporación de los enfoques de género y de derechos humanos de las mujeres, EAAB.  
</t>
    </r>
    <r>
      <rPr>
        <b/>
        <sz val="9"/>
        <color rgb="FF000000"/>
        <rFont val="Arial"/>
        <family val="2"/>
      </rPr>
      <t xml:space="preserve">MOV (2): </t>
    </r>
    <r>
      <rPr>
        <sz val="9"/>
        <color rgb="FF000000"/>
        <rFont val="Arial"/>
        <family val="2"/>
      </rPr>
      <t xml:space="preserve">CT semana de la Bici y DT recorrido nocturno estrategia metro te acompaña.  
</t>
    </r>
    <r>
      <rPr>
        <b/>
        <sz val="9"/>
        <color rgb="FF000000"/>
        <rFont val="Arial"/>
        <family val="2"/>
      </rPr>
      <t xml:space="preserve">
Orientación en las siguientes instancias (10): 
EDU: (1) </t>
    </r>
    <r>
      <rPr>
        <sz val="9"/>
        <color rgb="FF000000"/>
        <rFont val="Arial"/>
        <family val="2"/>
      </rPr>
      <t xml:space="preserve">Mesa Acuerdo 909 del 2023  
</t>
    </r>
    <r>
      <rPr>
        <b/>
        <sz val="9"/>
        <color rgb="FF000000"/>
        <rFont val="Arial"/>
        <family val="2"/>
      </rPr>
      <t xml:space="preserve">INT: (1) </t>
    </r>
    <r>
      <rPr>
        <sz val="9"/>
        <color rgb="FF000000"/>
        <rFont val="Arial"/>
        <family val="2"/>
      </rPr>
      <t xml:space="preserve">UTA de la CIDPO </t>
    </r>
    <r>
      <rPr>
        <b/>
        <sz val="9"/>
        <color rgb="FF000000"/>
        <rFont val="Arial"/>
        <family val="2"/>
      </rPr>
      <t xml:space="preserve"> 
SAL: (2) </t>
    </r>
    <r>
      <rPr>
        <sz val="9"/>
        <color rgb="FF000000"/>
        <rFont val="Arial"/>
        <family val="2"/>
      </rPr>
      <t xml:space="preserve">Mesas de promoción y prevención de la conducta suicida.  
</t>
    </r>
    <r>
      <rPr>
        <b/>
        <sz val="9"/>
        <color rgb="FF000000"/>
        <rFont val="Arial"/>
        <family val="2"/>
      </rPr>
      <t xml:space="preserve">SEG (6): </t>
    </r>
    <r>
      <rPr>
        <sz val="9"/>
        <color rgb="FF000000"/>
        <rFont val="Arial"/>
        <family val="2"/>
      </rPr>
      <t xml:space="preserve">5 CDSCCFB y 1 PDSCCFB.  </t>
    </r>
    <r>
      <rPr>
        <b/>
        <sz val="9"/>
        <color rgb="FF000000"/>
        <rFont val="Arial"/>
        <family val="2"/>
      </rPr>
      <t xml:space="preserve"> 
Acompañamiento a la implementación de planes de trabajo del mecanismo Sello (7):  
SEG (2): </t>
    </r>
    <r>
      <rPr>
        <sz val="9"/>
        <color rgb="FF000000"/>
        <rFont val="Arial"/>
        <family val="2"/>
      </rPr>
      <t xml:space="preserve">1Mesa para revisión de avance en el Plan de Trabajo Sello – UAECOB; 1Mesa de revisión de Apertura Diagnóstico de Sello Secretaría de Seguridad, Convivencia y Justicia.  
</t>
    </r>
    <r>
      <rPr>
        <b/>
        <sz val="9"/>
        <color rgb="FF000000"/>
        <rFont val="Arial"/>
        <family val="2"/>
      </rPr>
      <t xml:space="preserve">GEP (1): </t>
    </r>
    <r>
      <rPr>
        <sz val="9"/>
        <color rgb="FF000000"/>
        <rFont val="Arial"/>
        <family val="2"/>
      </rPr>
      <t xml:space="preserve">Mesa de trabajo con líder técnica de Sello En Igualdad y OAP de la Secretaría General para resolver dudas e inquietudes relacionadas al aplicativo. </t>
    </r>
    <r>
      <rPr>
        <b/>
        <sz val="9"/>
        <color rgb="FF000000"/>
        <rFont val="Arial"/>
        <family val="2"/>
      </rPr>
      <t xml:space="preserve"> 
HAB (2):</t>
    </r>
    <r>
      <rPr>
        <sz val="9"/>
        <color rgb="FF000000"/>
        <rFont val="Arial"/>
        <family val="2"/>
      </rPr>
      <t xml:space="preserve"> 1Mesa de trabajo para la validación del plan de trabajo de la UAESP; 1Mesa de trabajo, para la revisión del avance en las actividades del plan de trabajo de Renobo.  
</t>
    </r>
    <r>
      <rPr>
        <b/>
        <sz val="9"/>
        <color rgb="FF000000"/>
        <rFont val="Arial"/>
        <family val="2"/>
      </rPr>
      <t xml:space="preserve">MOV (1): </t>
    </r>
    <r>
      <rPr>
        <sz val="9"/>
        <color rgb="FF000000"/>
        <rFont val="Arial"/>
        <family val="2"/>
      </rPr>
      <t xml:space="preserve">Mesa de trabajo para revisión de retroalimentación reporte 2024 y avance en la implementación de acciones 2025. 
</t>
    </r>
    <r>
      <rPr>
        <b/>
        <sz val="9"/>
        <color rgb="FF000000"/>
        <rFont val="Arial"/>
        <family val="2"/>
      </rPr>
      <t xml:space="preserve">AMB (1): </t>
    </r>
    <r>
      <rPr>
        <sz val="9"/>
        <color rgb="FF000000"/>
        <rFont val="Arial"/>
        <family val="2"/>
      </rPr>
      <t xml:space="preserve">Mesa de trabajo para la validación del plan de trabajo del JBB.   
</t>
    </r>
    <r>
      <rPr>
        <b/>
        <sz val="9"/>
        <color rgb="FF000000"/>
        <rFont val="Arial"/>
        <family val="2"/>
      </rPr>
      <t xml:space="preserve">
Fortalecimiento de capacidades de los sectores: 
Sensibilizaciones (18):  
SEG (1): </t>
    </r>
    <r>
      <rPr>
        <sz val="9"/>
        <color rgb="FF000000"/>
        <rFont val="Arial"/>
        <family val="2"/>
      </rPr>
      <t xml:space="preserve">Sensibilización RUA y SDSCJ (pendiente) </t>
    </r>
    <r>
      <rPr>
        <b/>
        <sz val="9"/>
        <color rgb="FF000000"/>
        <rFont val="Arial"/>
        <family val="2"/>
      </rPr>
      <t xml:space="preserve"> 
GOB(3): </t>
    </r>
    <r>
      <rPr>
        <sz val="9"/>
        <color rgb="FF000000"/>
        <rFont val="Arial"/>
        <family val="2"/>
      </rPr>
      <t>1Sensibilización sobre la RUA, dirigida a funcionarios y funcionarias del IDPAC; 1Sensibilización Sensibilización sobre la RUA dirigida a Defensores y Defensoras del Espacio Público; 1Cine foro “Mujeres y participación política” dirigido a mujeres y organizaciones sociales de mujeres.</t>
    </r>
    <r>
      <rPr>
        <b/>
        <sz val="9"/>
        <color rgb="FF000000"/>
        <rFont val="Arial"/>
        <family val="2"/>
      </rPr>
      <t xml:space="preserve">  
AMB (4): </t>
    </r>
    <r>
      <rPr>
        <sz val="9"/>
        <color rgb="FF000000"/>
        <rFont val="Arial"/>
        <family val="2"/>
      </rPr>
      <t xml:space="preserve">1Derecho a Una Vida Libre de Violencias- IDPYBA; 1Masculinidades-JBB; 1Cuidado Menstrual-IDPYBA; 1Estrategias para Incorporar el Enfoque de Género en Proyectos de Bienestar Animal –IDPYBA. 
</t>
    </r>
    <r>
      <rPr>
        <b/>
        <sz val="9"/>
        <color rgb="FF000000"/>
        <rFont val="Arial"/>
        <family val="2"/>
      </rPr>
      <t xml:space="preserve">INT (3): </t>
    </r>
    <r>
      <rPr>
        <sz val="9"/>
        <color rgb="FF000000"/>
        <rFont val="Arial"/>
        <family val="2"/>
      </rPr>
      <t xml:space="preserve">Sensibilización nuevas masculinidades y cuidado, y enfoque de género. </t>
    </r>
    <r>
      <rPr>
        <b/>
        <sz val="9"/>
        <color rgb="FF000000"/>
        <rFont val="Arial"/>
        <family val="2"/>
      </rPr>
      <t xml:space="preserve"> 
HAB (2) </t>
    </r>
    <r>
      <rPr>
        <sz val="9"/>
        <color rgb="FF000000"/>
        <rFont val="Arial"/>
        <family val="2"/>
      </rPr>
      <t xml:space="preserve">1Metodología V Encuentro de Mujeres Recicladoras; 1Evento de diálogo con enfoque de género, CVP. 
</t>
    </r>
    <r>
      <rPr>
        <b/>
        <sz val="9"/>
        <color rgb="FF000000"/>
        <rFont val="Arial"/>
        <family val="2"/>
      </rPr>
      <t xml:space="preserve">SAL (2): </t>
    </r>
    <r>
      <rPr>
        <sz val="9"/>
        <color rgb="FF000000"/>
        <rFont val="Arial"/>
        <family val="2"/>
      </rPr>
      <t>1Ruta única de atención para mujeres víctimas de violencias; 1Enfoque de género y diferencial para Comité de Lactancia (SDS).</t>
    </r>
    <r>
      <rPr>
        <b/>
        <sz val="9"/>
        <color rgb="FF000000"/>
        <rFont val="Arial"/>
        <family val="2"/>
      </rPr>
      <t xml:space="preserve">  
HAC1: </t>
    </r>
    <r>
      <rPr>
        <sz val="9"/>
        <color rgb="FF000000"/>
        <rFont val="Arial"/>
        <family val="2"/>
      </rPr>
      <t xml:space="preserve">1Sensibilizacion PPMyEG SHD. </t>
    </r>
    <r>
      <rPr>
        <b/>
        <sz val="9"/>
        <color rgb="FF000000"/>
        <rFont val="Arial"/>
        <family val="2"/>
      </rPr>
      <t xml:space="preserve"> 
MOV (2): </t>
    </r>
    <r>
      <rPr>
        <sz val="9"/>
        <color rgb="FF000000"/>
        <rFont val="Arial"/>
        <family val="2"/>
      </rPr>
      <t xml:space="preserve">1Conceptos básicos y transversalización del enfoque de género; 1Acoso laboral y acoso sexual laboral desde el enfoque de género.  
</t>
    </r>
    <r>
      <rPr>
        <b/>
        <sz val="9"/>
        <color rgb="FF000000"/>
        <rFont val="Arial"/>
        <family val="2"/>
      </rPr>
      <t xml:space="preserve">
</t>
    </r>
    <r>
      <rPr>
        <b/>
        <u/>
        <sz val="9"/>
        <color rgb="FF000000"/>
        <rFont val="Arial"/>
        <family val="2"/>
      </rPr>
      <t xml:space="preserve">Gestiones para la garantía de los DDHH mujeres 
</t>
    </r>
    <r>
      <rPr>
        <b/>
        <sz val="9"/>
        <color rgb="FF000000"/>
        <rFont val="Arial"/>
        <family val="2"/>
      </rPr>
      <t xml:space="preserve">Reuniones internas (27):  
D.PAZ (2): </t>
    </r>
    <r>
      <rPr>
        <sz val="9"/>
        <color rgb="FF000000"/>
        <rFont val="Arial"/>
        <family val="2"/>
      </rPr>
      <t xml:space="preserve">Mesas interdirecciones articulación compromisos paz. D. PARTICIPACIÓN (4): Asistencia técnica CCM, preparación sensibilización ciudadanía (2), agendas mujeres habitantes calle. 
</t>
    </r>
    <r>
      <rPr>
        <b/>
        <sz val="9"/>
        <color rgb="FF000000"/>
        <rFont val="Arial"/>
        <family val="2"/>
      </rPr>
      <t xml:space="preserve">D. TRABAJO (2): </t>
    </r>
    <r>
      <rPr>
        <sz val="9"/>
        <color rgb="FF000000"/>
        <rFont val="Arial"/>
        <family val="2"/>
      </rPr>
      <t xml:space="preserve">Gestión Decreto 332/2020, preparación foro acoso laboral. </t>
    </r>
    <r>
      <rPr>
        <b/>
        <sz val="9"/>
        <color rgb="FF000000"/>
        <rFont val="Arial"/>
        <family val="2"/>
      </rPr>
      <t xml:space="preserve"> 
D. SALUD (5): </t>
    </r>
    <r>
      <rPr>
        <sz val="9"/>
        <color rgb="FF000000"/>
        <rFont val="Arial"/>
        <family val="2"/>
      </rPr>
      <t xml:space="preserve">Articulación referenta sector salud (3), propuesta conmemoración 28S, articulación salud mental. 
</t>
    </r>
    <r>
      <rPr>
        <b/>
        <sz val="9"/>
        <color rgb="FF000000"/>
        <rFont val="Arial"/>
        <family val="2"/>
      </rPr>
      <t xml:space="preserve">D. EDUCACIÓN (2): </t>
    </r>
    <r>
      <rPr>
        <sz val="9"/>
        <color rgb="FF000000"/>
        <rFont val="Arial"/>
        <family val="2"/>
      </rPr>
      <t>Contenidos Academia Atenea, lineamientos STEM. 1 matriz acciones memorando entendimiento Atenea.</t>
    </r>
    <r>
      <rPr>
        <b/>
        <sz val="9"/>
        <color rgb="FF000000"/>
        <rFont val="Arial"/>
        <family val="2"/>
      </rPr>
      <t xml:space="preserve"> 
D. CULTURA (6): </t>
    </r>
    <r>
      <rPr>
        <sz val="9"/>
        <color rgb="FF000000"/>
        <rFont val="Arial"/>
        <family val="2"/>
      </rPr>
      <t xml:space="preserve">Seguimiento derecho y sectores asociados; escuela mujeres futboleras; articulación IDARTES; Sello privados; preparación sensibilización SDIS habitabilidad calle (2). 1 reporte producto PP LEO. D. HÁBITAT (6): Articulación interna pilotaje frentes de obra (2); intervenciones DADEP puentes; reto diseño (2); seguimiento derecho y sectores asociados.  
</t>
    </r>
    <r>
      <rPr>
        <b/>
        <sz val="9"/>
        <color rgb="FF000000"/>
        <rFont val="Arial"/>
        <family val="2"/>
      </rPr>
      <t xml:space="preserve">
Reuniones intersectoriales (31):  
D.PAZ (5):</t>
    </r>
    <r>
      <rPr>
        <sz val="9"/>
        <color rgb="FF000000"/>
        <rFont val="Arial"/>
        <family val="2"/>
      </rPr>
      <t xml:space="preserve"> 4 Subcomités Comité Distr Justicia Transicional, ruta estabilización víctimas. 1 propuesta activ POA Subcomités. 4 reportes: POA Subcomités, acciones CEV, mesa reintegración, PP seguridad y paz. </t>
    </r>
    <r>
      <rPr>
        <b/>
        <sz val="9"/>
        <color rgb="FF000000"/>
        <rFont val="Arial"/>
        <family val="2"/>
      </rPr>
      <t xml:space="preserve">D. PARTICIPACIÓN (4): </t>
    </r>
    <r>
      <rPr>
        <sz val="9"/>
        <color rgb="FF000000"/>
        <rFont val="Arial"/>
        <family val="2"/>
      </rPr>
      <t xml:space="preserve">Articulación SDIS agendas mujeres habitantes calle (2), SDH preparación conversatorio POT. Sesión SPT POT.  </t>
    </r>
    <r>
      <rPr>
        <b/>
        <sz val="9"/>
        <color rgb="FF000000"/>
        <rFont val="Arial"/>
        <family val="2"/>
      </rPr>
      <t xml:space="preserve">D. TRABAJO (1): 
D. SALUD (4): </t>
    </r>
    <r>
      <rPr>
        <sz val="9"/>
        <color rgb="FF000000"/>
        <rFont val="Arial"/>
        <family val="2"/>
      </rPr>
      <t>Mesa prev maternidades tempranas: mesa mortalidad materna; foro salud mental: articulación SDS Mas Sexfest. 1 reporte producto PPDDHH.</t>
    </r>
    <r>
      <rPr>
        <b/>
        <sz val="9"/>
        <color rgb="FF000000"/>
        <rFont val="Arial"/>
        <family val="2"/>
      </rPr>
      <t xml:space="preserve">  D. EDUCACIÓN (5): </t>
    </r>
    <r>
      <rPr>
        <sz val="9"/>
        <color rgb="FF000000"/>
        <rFont val="Arial"/>
        <family val="2"/>
      </rPr>
      <t xml:space="preserve">Articulación Atenea (3), Comité educación DDHH, Comité formación docente. </t>
    </r>
    <r>
      <rPr>
        <b/>
        <sz val="9"/>
        <color rgb="FF000000"/>
        <rFont val="Arial"/>
        <family val="2"/>
      </rPr>
      <t xml:space="preserve">D. CULTURA (5): </t>
    </r>
    <r>
      <rPr>
        <sz val="9"/>
        <color rgb="FF000000"/>
        <rFont val="Arial"/>
        <family val="2"/>
      </rPr>
      <t xml:space="preserve">Articulación SCRD Barrios Vivos; SDIS habitabilidad en calle; IDRD mujeres en deportes; Barra Blue Rain; instalación bancada barrismo social. </t>
    </r>
    <r>
      <rPr>
        <b/>
        <sz val="9"/>
        <color rgb="FF000000"/>
        <rFont val="Arial"/>
        <family val="2"/>
      </rPr>
      <t xml:space="preserve"> D. HÁBITAT (7): </t>
    </r>
    <r>
      <rPr>
        <sz val="9"/>
        <color rgb="FF000000"/>
        <rFont val="Arial"/>
        <family val="2"/>
      </rPr>
      <t>Articulación CVP reto diseño; DADEP socialización concepto técnico proyectos bienestar espacio público; Metro Quito; CIEP (2); UTA CIEP (2).</t>
    </r>
    <r>
      <rPr>
        <b/>
        <sz val="9"/>
        <color rgb="FF000000"/>
        <rFont val="Arial"/>
        <family val="2"/>
      </rPr>
      <t xml:space="preserve">  
Sensibilizaciones (14): 
D.PAZ (1): </t>
    </r>
    <r>
      <rPr>
        <sz val="9"/>
        <color rgb="FF000000"/>
        <rFont val="Arial"/>
        <family val="2"/>
      </rPr>
      <t xml:space="preserve">VBG mujeres firmantes paz. </t>
    </r>
    <r>
      <rPr>
        <b/>
        <sz val="9"/>
        <color rgb="FF000000"/>
        <rFont val="Arial"/>
        <family val="2"/>
      </rPr>
      <t xml:space="preserve">D. PARTICIPACIÓN (3): </t>
    </r>
    <r>
      <rPr>
        <sz val="9"/>
        <color rgb="FF000000"/>
        <rFont val="Arial"/>
        <family val="2"/>
      </rPr>
      <t>PPMyEG; participación y representación con equidad a ciudadanía Bilbao - Suba y Jornada Única Electoral.</t>
    </r>
    <r>
      <rPr>
        <b/>
        <sz val="9"/>
        <color rgb="FF000000"/>
        <rFont val="Arial"/>
        <family val="2"/>
      </rPr>
      <t xml:space="preserve"> D. TRABAJO (3): </t>
    </r>
    <r>
      <rPr>
        <sz val="9"/>
        <color rgb="FF000000"/>
        <rFont val="Arial"/>
        <family val="2"/>
      </rPr>
      <t>Socialización Decreto 332/2020 a entidades distritales(2) y Alcaldía Local Santa Fe.</t>
    </r>
    <r>
      <rPr>
        <b/>
        <sz val="9"/>
        <color rgb="FF000000"/>
        <rFont val="Arial"/>
        <family val="2"/>
      </rPr>
      <t xml:space="preserve"> D. SALUD (1): </t>
    </r>
    <r>
      <rPr>
        <sz val="9"/>
        <color rgb="FF000000"/>
        <rFont val="Arial"/>
        <family val="2"/>
      </rPr>
      <t>Conversatorio situación salud mujeres a SDMujer. D. EDUCACIÓN: (3) Educación no sexista a docentes Distrito y Casas Refugio SDMujer.</t>
    </r>
    <r>
      <rPr>
        <b/>
        <sz val="9"/>
        <color rgb="FF000000"/>
        <rFont val="Arial"/>
        <family val="2"/>
      </rPr>
      <t xml:space="preserve"> D. CULTURA (1): </t>
    </r>
    <r>
      <rPr>
        <sz val="9"/>
        <color rgb="FF000000"/>
        <rFont val="Arial"/>
        <family val="2"/>
      </rPr>
      <t xml:space="preserve">Derechos cultura y trabajo hab. calle a SDIS. </t>
    </r>
    <r>
      <rPr>
        <b/>
        <sz val="9"/>
        <color rgb="FF000000"/>
        <rFont val="Arial"/>
        <family val="2"/>
      </rPr>
      <t xml:space="preserve">D. HABITAT (2): </t>
    </r>
    <r>
      <rPr>
        <sz val="9"/>
        <color rgb="FF000000"/>
        <rFont val="Arial"/>
        <family val="2"/>
      </rPr>
      <t xml:space="preserve">POT a SDMujer: POT. Derechos PPMyEG a mujeres recicladoras.  
</t>
    </r>
    <r>
      <rPr>
        <b/>
        <sz val="9"/>
        <color rgb="FF000000"/>
        <rFont val="Arial"/>
        <family val="2"/>
      </rPr>
      <t xml:space="preserve">
Metodologías (17): D. PAZ (2): Reuniones metodología taller VBG.D. PARTICIPACIÓN (2): Metodologías sensibilización ciudadanía Suba y cineforo Jornada Única Electoral.
D. TRABAJO (1): Ppt socialización Decreto 332/2020. 
D. ALUD (3): Guión conversatorio salud SDMujer; ppt propuesta conmemoración 28S; propuesta comunicaciones IVE. D. EDUCACIÓN (4): metodologías y ppt sensibilizaciones Casas Refugio y docentes Distrito.D. CULTURA (2): metodologías proceso mujeres futboleras, sensibilización equipos SDIS hab. calle.D. HABITAt (3): Metodología y rompecabezas sensib derechos PPMyEG mujeres recicladoras; metodología conversatorio POT SDmujer. 
</t>
    </r>
  </si>
  <si>
    <r>
      <rPr>
        <b/>
        <sz val="9"/>
        <color rgb="FF000000"/>
        <rFont val="Arial"/>
        <family val="2"/>
      </rPr>
      <t xml:space="preserve">
</t>
    </r>
    <r>
      <rPr>
        <sz val="9"/>
        <color rgb="FF000000"/>
        <rFont val="Arial"/>
        <family val="2"/>
      </rPr>
      <t xml:space="preserve">Lo que va del año hasta julio,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sz val="9"/>
        <color rgb="FF000000"/>
        <rFont val="Arial"/>
        <family val="2"/>
      </rPr>
      <t xml:space="preserve">
Acciones de Acompañamiento técnico </t>
    </r>
    <r>
      <rPr>
        <b/>
        <sz val="9"/>
        <color rgb="FFFF0000"/>
        <rFont val="Arial"/>
        <family val="2"/>
      </rPr>
      <t xml:space="preserve">150
</t>
    </r>
    <r>
      <rPr>
        <sz val="9"/>
        <color rgb="FF000000"/>
        <rFont val="Arial"/>
        <family val="2"/>
      </rPr>
      <t xml:space="preserve">Participación en Instancias (34).
CT Sectores (20): 3MOV; 4HAB; HAC; INT; 3GEP; SAL; 2AMB; SEG; DEE; 2GOB; PLN  
DT Sectores (6): 2SEG; CUL; HAB; SAL; MOV
CT y DT Normativos (7): (2) PA 009 de 2025; PA 255-2025; PA 207-2025; PA 263-2025; PA 229 de 2025 y PA 342 de 2025. 
Sensibilizaciones (80).
Metodologías (2): GOB-SEG.  
Bullets (1)
</t>
    </r>
    <r>
      <rPr>
        <b/>
        <sz val="9"/>
        <color rgb="FF000000"/>
        <rFont val="Arial"/>
        <family val="2"/>
      </rPr>
      <t xml:space="preserve">Gestiones para la garantía de los DDHH mujeres  
</t>
    </r>
    <r>
      <rPr>
        <sz val="9"/>
        <color rgb="FF000000"/>
        <rFont val="Arial"/>
        <family val="2"/>
      </rPr>
      <t xml:space="preserve">Reuniones intersectoriales (178). 
Reuniones Internas (144).   
Sensibilizaciones (33).  
Metodologías (50).  
Documentos técnicos (11).
Conceptos técnicos a entidades distritales (16).
Conceptos técnicos proyectos de Acuerdo (15).
Bullets eventos distritales (7).
Respuestas Proposiciones Concejo (6).
Respuestas organismos de control (2).
SDQS (8).
En el marco de las acciones afirmativas PIOEG, durante el segundo trimestre 2025 se realizó retroalimentación implementacion de acciones afirmativas en los planes de Sello Grupo 2, II semestre 2024, de 13 entidades distritales. Asi mismo, se realizaron propuestas de acciones afirmativas y mesas de validación en los planes de Sello en Igualdad de 7 entidades - Grupo 1. 
</t>
    </r>
    <r>
      <rPr>
        <b/>
        <sz val="9"/>
        <color rgb="FF000000"/>
        <rFont val="Arial"/>
        <family val="2"/>
      </rPr>
      <t xml:space="preserve">Acciones de Implementación del mecanismo Sello En Iguldad en linea de trabajo con sector público:
</t>
    </r>
    <r>
      <rPr>
        <sz val="9"/>
        <color rgb="FF000000"/>
        <rFont val="Arial"/>
        <family val="2"/>
      </rPr>
      <t xml:space="preserve">
Acompañamiento a la implementación de planes de trabajo del mecanismo Sello (24):  Revisión y orientación técnica a los planes de trabajo del Sello En Igualdad con:  AMB (2), CUL(1), DEE (2), EDU(2)  GEP (1), GOB (1), HAB (5), HAC (1) INT (1) MOV (2) SAL (2) SEG (4)
Validación de nuevos planes de trabajo (26):  Elaboración de las propuestas de planes de trabajo Sello (10):  UAECOB, Transmilenio, IDRD, IDARTES, IPES, IDPAC. DASC, IDIPRON, JBB, UAESP. / Mesas de validación AMB (2); CUL (3); HAB (1); DEE (2), GEP (1) GOB (2) HAB (1) INT (1) MOV (2) SEG (1)
Apertura Fase Diagnostica de 15 Secretarías Distritales (2): 2 Mesas de socialización de metodología de recolección de información diagnóstica.
Apertura Fase Diagnostica de 20 Alcaldías Locales (6): Reuniones de alistamiento en el marco del mecanismo Sello (5), Socialización de mesa (1)
Personería (8):   Documento de compromiso de Sello firmado con Personería.(1) Talleres de fortalecimiento técnico (7)
Concejo de Bogotá (6): Reuniones de alistamiento.(4)  Diseño metodológico (1). Implementación de talleres (1)
</t>
    </r>
  </si>
  <si>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</si>
  <si>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</si>
  <si>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</si>
  <si>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</si>
  <si>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</si>
  <si>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</si>
  <si>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</si>
  <si>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</si>
  <si>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family val="2"/>
      </rPr>
      <t>HVD</t>
    </r>
    <r>
      <rPr>
        <sz val="10"/>
        <color rgb="FF000000"/>
        <rFont val="Arial"/>
        <family val="2"/>
      </rPr>
      <t xml:space="preserve">: Asistencia 1 UTA CIEP para revisar exoneración pago festival Alimentarte. </t>
    </r>
    <r>
      <rPr>
        <b/>
        <u/>
        <sz val="10"/>
        <color rgb="FF000000"/>
        <rFont val="Arial"/>
        <family val="2"/>
      </rPr>
      <t>TID</t>
    </r>
    <r>
      <rPr>
        <sz val="10"/>
        <color rgb="FF000000"/>
        <rFont val="Arial"/>
        <family val="2"/>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</si>
  <si>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</si>
  <si>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</si>
  <si>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rPr>
        <sz val="10"/>
        <color rgb="FF000000"/>
        <rFont val="Arial"/>
        <family val="2"/>
      </rPr>
      <t xml:space="preserve">Sensibilizaciones(1): CUL para el fortalecimiento de capacidades (Conceptos básicos de enfoque de género). 
</t>
    </r>
    <r>
      <rPr>
        <u/>
        <sz val="10"/>
        <color rgb="FF000000"/>
        <rFont val="Arial"/>
        <family val="2"/>
      </rPr>
      <t xml:space="preserve">Implementación de 7 derechos:  
</t>
    </r>
    <r>
      <rPr>
        <sz val="10"/>
        <color rgb="FF000000"/>
        <rFont val="Arial"/>
        <family val="2"/>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</si>
  <si>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</si>
  <si>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</si>
  <si>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</si>
  <si>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</si>
  <si>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</si>
  <si>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febrero.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</si>
  <si>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</si>
  <si>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</si>
  <si>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rPr>
        <sz val="10"/>
        <color rgb="FF000000"/>
        <rFont val="Arial"/>
        <family val="2"/>
      </rPr>
      <t xml:space="preserve">
</t>
    </r>
    <r>
      <rPr>
        <b/>
        <sz val="10"/>
        <color rgb="FF000000"/>
        <rFont val="Arial"/>
        <family val="2"/>
      </rPr>
      <t>Reuniones internas (1)</t>
    </r>
    <r>
      <rPr>
        <sz val="10"/>
        <color rgb="FF000000"/>
        <rFont val="Arial"/>
        <family val="2"/>
      </rPr>
      <t xml:space="preserve">: Armonización planes de trabajo entidades adscritas y vinculadas del grupo 1.
</t>
    </r>
    <r>
      <rPr>
        <b/>
        <sz val="10"/>
        <color rgb="FF000000"/>
        <rFont val="Arial"/>
        <family val="2"/>
      </rPr>
      <t>Reuniones intersectoriales (4)</t>
    </r>
    <r>
      <rPr>
        <sz val="10"/>
        <color rgb="FF000000"/>
        <rFont val="Arial"/>
        <family val="2"/>
      </rPr>
      <t xml:space="preserve">  revisión y orientación técnica a los planes de trabajo del Sello En Igualdad con: 1AMB, 1 GOB, 1 HAC, 1 SAL
</t>
    </r>
    <r>
      <rPr>
        <b/>
        <sz val="10"/>
        <color rgb="FF000000"/>
        <rFont val="Arial"/>
        <family val="2"/>
      </rPr>
      <t>Sensibilizaciones (1):</t>
    </r>
    <r>
      <rPr>
        <sz val="10"/>
        <color rgb="FF000000"/>
        <rFont val="Arial"/>
        <family val="2"/>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</si>
  <si>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</si>
  <si>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</si>
  <si>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Elaboración de insumos(5):  
HAC (1): Concepto técnico sorteos LOTBOG.  
INT (1): Concepto técnico ficha de atención situaciones de violencia para jóvenes vinculados a los servicios SDIS. 
GEP (1): Concepto técnico sobre instrumento para la caracterización de Firmantes, víctimas y comparecientes de la fuerza pública–CDPVR. 
SAL (1): Concepto técnico sobre Metodología para Diálogo Ciudadano de Construcción de Decálogo de Salud para Mujeres.  
HAB (1): Concepto técnico programa Ahorro para Mi Casa. 
Se participó y brindó orientación en las siguientes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</si>
  <si>
    <t xml:space="preserve">D. HÁBITAT: (1) Piloto de prevención del acoso sexual callejero CAMACOL; (1) Propuestas planes de Sello en Igualdad IPES, IDARTES, UAESP, IDRD Transmilenio S.A y Jardín Botánico; (1) Jornadas de derechos a Mesa Zesai.  </t>
  </si>
  <si>
    <t xml:space="preserve">Reuniones internas (14): 
D.PAZ(2): Contextualización Mesa Reincorporación enlace Paz DDDP. PAZ (1):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PCEG: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t>
  </si>
  <si>
    <t>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t>
  </si>
  <si>
    <t xml:space="preserve">Reuniones de monitoreo o seguimiento asociadas al mecanismo Sello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</si>
  <si>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Fortalecimiento de capacidades de los sectores: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Implementación de 7 derechos: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t>
  </si>
  <si>
    <t>TAREA 10</t>
  </si>
  <si>
    <r>
      <rPr>
        <b/>
        <sz val="10"/>
        <color rgb="FF000000"/>
        <rFont val="Arial"/>
        <family val="2"/>
      </rPr>
      <t xml:space="preserve">Elaboración de insumos (3):
1AMB: </t>
    </r>
    <r>
      <rPr>
        <sz val="10"/>
        <color rgb="FF000000"/>
        <rFont val="Arial"/>
        <family val="2"/>
      </rPr>
      <t xml:space="preserve">Concepto Técnico sobre el Plan Distrital de Gestión del Riesgo de Desastres para Bogotá D.C., - PDGRD 2025-2050 
</t>
    </r>
    <r>
      <rPr>
        <b/>
        <sz val="10"/>
        <color rgb="FF000000"/>
        <rFont val="Arial"/>
        <family val="2"/>
      </rPr>
      <t xml:space="preserve">1GEP: </t>
    </r>
    <r>
      <rPr>
        <sz val="10"/>
        <color rgb="FF000000"/>
        <rFont val="Arial"/>
        <family val="2"/>
      </rPr>
      <t xml:space="preserve">Concepto técnico frente al documento "Lineamientos para la implementación actividades con enfoque de género y diferencial en el marco del programa de Ambientes Laborales Diversos, Amorosos y Seguros en las entidades y organismos distritales."(CALDAS)
</t>
    </r>
    <r>
      <rPr>
        <b/>
        <sz val="10"/>
        <color rgb="FF000000"/>
        <rFont val="Arial"/>
        <family val="2"/>
      </rPr>
      <t>1SEG:</t>
    </r>
    <r>
      <rPr>
        <sz val="10"/>
        <color rgb="FF000000"/>
        <rFont val="Arial"/>
        <family val="2"/>
      </rPr>
      <t xml:space="preserve"> Concepto Técnico Actualización Protocolo Distrital de Seguridad, Comodidad y Convivencia en el Fútbol de Bogotá - PDSCCFB
</t>
    </r>
    <r>
      <rPr>
        <b/>
        <sz val="10"/>
        <color rgb="FF000000"/>
        <rFont val="Arial"/>
        <family val="2"/>
      </rPr>
      <t xml:space="preserve">Se participó y brindó orientación en las siguientes instancias (8):
2EDU: </t>
    </r>
    <r>
      <rPr>
        <sz val="10"/>
        <color rgb="FF000000"/>
        <rFont val="Arial"/>
        <family val="2"/>
      </rPr>
      <t xml:space="preserve">1Mesa Acuerdo 909 Semilleros y 1Actualización Protocolo de Atención para situaciones de presunto incumplimiento, negligencia o abandono.
</t>
    </r>
    <r>
      <rPr>
        <b/>
        <sz val="10"/>
        <color rgb="FF000000"/>
        <rFont val="Arial"/>
        <family val="2"/>
      </rPr>
      <t>1HAB:</t>
    </r>
    <r>
      <rPr>
        <sz val="10"/>
        <color rgb="FF000000"/>
        <rFont val="Arial"/>
        <family val="2"/>
      </rPr>
      <t xml:space="preserve"> Mesa de articulación interinstitucional por Suba Bilbao CVP 
</t>
    </r>
    <r>
      <rPr>
        <b/>
        <sz val="10"/>
        <color rgb="FF000000"/>
        <rFont val="Arial"/>
        <family val="2"/>
      </rPr>
      <t>1MOV:</t>
    </r>
    <r>
      <rPr>
        <sz val="10"/>
        <color rgb="FF000000"/>
        <rFont val="Arial"/>
        <family val="2"/>
      </rPr>
      <t xml:space="preserve"> Segunda Mesa de género interinstitucional sector Movilidad
</t>
    </r>
    <r>
      <rPr>
        <b/>
        <sz val="10"/>
        <color rgb="FF000000"/>
        <rFont val="Arial"/>
        <family val="2"/>
      </rPr>
      <t>3SEG:</t>
    </r>
    <r>
      <rPr>
        <sz val="10"/>
        <color rgb="FF000000"/>
        <rFont val="Arial"/>
        <family val="2"/>
      </rPr>
      <t xml:space="preserve"> Comisiones Distritales de Seguridad, Comodidad y Convivencia en el Fútbol de Bogotá – CDSCCFB.
</t>
    </r>
    <r>
      <rPr>
        <b/>
        <sz val="10"/>
        <color rgb="FF000000"/>
        <rFont val="Arial"/>
        <family val="2"/>
      </rPr>
      <t>1SAL:</t>
    </r>
    <r>
      <rPr>
        <sz val="10"/>
        <color rgb="FF000000"/>
        <rFont val="Arial"/>
        <family val="2"/>
      </rPr>
      <t xml:space="preserve"> UTA Comité Apoyo Lactancia Materna 
</t>
    </r>
  </si>
  <si>
    <t xml:space="preserve">La tarea no cuenta con programación de acciones para el mes de abril.	</t>
  </si>
  <si>
    <t xml:space="preserve">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t>
  </si>
  <si>
    <t>La actividad no cuenta con programación para el mes de abril.</t>
  </si>
  <si>
    <t>Propuestas de planes de trabajo Sello: 10 Entidades grupo 1 con actividades de la ETG y acciones afirmativas: UAECOB, Transmilenio, IDRD, IDARTES, IPES, IDPAC. DASC, IDIPRON, JBB, UAESP. 
Sensibilizaciones en el marco del mecanismo Sello (1):  Personería.
Reuniones de alistamiento en el marco del mecanismo Sello (2): 
Concejo (2)
Diseño metodológico para socialización. Concejo de Bogotá (1)
Festivales al Parque (1): Reunión de alistamiento</t>
  </si>
  <si>
    <r>
      <rPr>
        <sz val="10"/>
        <color rgb="FF000000"/>
        <rFont val="Arial"/>
        <family val="2"/>
      </rPr>
      <t xml:space="preserve">Fortalecimiento de capacidades de los sectores: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
1INT: Estereotipos y Roles de género ofertado a la Subdirección para la Juventud.
Bullets (1): MOV Estrategia de apropiación metro.
</t>
    </r>
    <r>
      <rPr>
        <b/>
        <sz val="10"/>
        <color rgb="FF000000"/>
        <rFont val="Arial"/>
        <family val="2"/>
      </rPr>
      <t xml:space="preserve">En relación con la Implementación de 7 derechos se avanzó en: 
</t>
    </r>
    <r>
      <rPr>
        <sz val="10"/>
        <color rgb="FF000000"/>
        <rFont val="Arial"/>
        <family val="2"/>
      </rPr>
      <t xml:space="preserve">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Propuesta sensibilizaciones Escuela Seguridad.
1 D. HABITAT: ppt lineamientos prevención VBG y contra mujeres en eventos y aglomeraciones con fines de aprovechamiento económico en espacio público. </t>
    </r>
  </si>
  <si>
    <r>
      <rPr>
        <b/>
        <sz val="10"/>
        <color rgb="FF000000"/>
        <rFont val="Arial"/>
        <family val="2"/>
      </rPr>
      <t xml:space="preserve">Elaboración de insumos (4): 
1GOB: </t>
    </r>
    <r>
      <rPr>
        <sz val="10"/>
        <color rgb="FF000000"/>
        <rFont val="Arial"/>
        <family val="2"/>
      </rPr>
      <t xml:space="preserve">Concepto técnico frente a los proyectos de Bienestar con enfoque de género, diferencial y poblacional en espacios públicos del DADEP; 
</t>
    </r>
    <r>
      <rPr>
        <b/>
        <sz val="10"/>
        <color rgb="FF000000"/>
        <rFont val="Arial"/>
        <family val="2"/>
      </rPr>
      <t xml:space="preserve">1DEE: </t>
    </r>
    <r>
      <rPr>
        <sz val="10"/>
        <color rgb="FF000000"/>
        <rFont val="Arial"/>
        <family val="2"/>
      </rPr>
      <t xml:space="preserve">Concepto técnico Producto 5.1.21_ SDEE;  
</t>
    </r>
    <r>
      <rPr>
        <b/>
        <sz val="10"/>
        <color rgb="FF000000"/>
        <rFont val="Arial"/>
        <family val="2"/>
      </rPr>
      <t xml:space="preserve">1MOV: </t>
    </r>
    <r>
      <rPr>
        <sz val="10"/>
        <color rgb="FF000000"/>
        <rFont val="Arial"/>
        <family val="2"/>
      </rPr>
      <t>Concepto técnico encuesta percepción de seguridad de mujeres de la Unidad Administrativa Especial de Rehabilitación y Mantenimiento Vial UAERMV;</t>
    </r>
    <r>
      <rPr>
        <b/>
        <sz val="10"/>
        <color rgb="FF000000"/>
        <rFont val="Arial"/>
        <family val="2"/>
      </rPr>
      <t xml:space="preserve"> 
1SEG: </t>
    </r>
    <r>
      <rPr>
        <sz val="10"/>
        <color rgb="FF000000"/>
        <rFont val="Arial"/>
        <family val="2"/>
      </rPr>
      <t xml:space="preserve">Documento compromisos Estrategia Rutas Seguras.
</t>
    </r>
    <r>
      <rPr>
        <b/>
        <sz val="10"/>
        <color rgb="FF000000"/>
        <rFont val="Arial"/>
        <family val="2"/>
      </rPr>
      <t xml:space="preserve">
Orientación en las siguientes instancias (14): 
INT(2): </t>
    </r>
    <r>
      <rPr>
        <sz val="10"/>
        <color rgb="FF000000"/>
        <rFont val="Arial"/>
        <family val="2"/>
      </rPr>
      <t xml:space="preserve">1Unidad Técnica de Apoyo de la Comisión Intersectorial Diferencial Poblacional, 1Comisión Intersectorial Diferencial Poblacional;  
</t>
    </r>
    <r>
      <rPr>
        <b/>
        <sz val="10"/>
        <color rgb="FF000000"/>
        <rFont val="Arial"/>
        <family val="2"/>
      </rPr>
      <t xml:space="preserve">EDU(2): </t>
    </r>
    <r>
      <rPr>
        <sz val="10"/>
        <color rgb="FF000000"/>
        <rFont val="Arial"/>
        <family val="2"/>
      </rPr>
      <t xml:space="preserve">1Mesa Técnica CDCE Actualización de Protocolo de Atención para situaciones de presuntas violencias sexuales, 1Mesa Interna Acuerdo 909 Semilleros Contra el Machismo, Secretaría de Educación Distrital; </t>
    </r>
    <r>
      <rPr>
        <b/>
        <sz val="10"/>
        <color rgb="FF000000"/>
        <rFont val="Arial"/>
        <family val="2"/>
      </rPr>
      <t xml:space="preserve"> 
SEG(9):</t>
    </r>
    <r>
      <rPr>
        <sz val="10"/>
        <color rgb="FF000000"/>
        <rFont val="Arial"/>
        <family val="2"/>
      </rPr>
      <t xml:space="preserve">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10"/>
        <color rgb="FF000000"/>
        <rFont val="Arial"/>
        <family val="2"/>
      </rPr>
      <t xml:space="preserve">MOV(1): </t>
    </r>
    <r>
      <rPr>
        <sz val="10"/>
        <color rgb="FF000000"/>
        <rFont val="Arial"/>
        <family val="2"/>
      </rPr>
      <t>Consejo Distrital de la Bicicleta sesión 1.</t>
    </r>
    <r>
      <rPr>
        <b/>
        <sz val="10"/>
        <color rgb="FF000000"/>
        <rFont val="Arial"/>
        <family val="2"/>
      </rPr>
      <t xml:space="preserve"> </t>
    </r>
  </si>
  <si>
    <t xml:space="preserve">La tarea no cuenta con programación de acciones para el mes de mayo.	</t>
  </si>
  <si>
    <r>
      <rPr>
        <b/>
        <sz val="10"/>
        <color rgb="FF000000"/>
        <rFont val="Arial"/>
        <family val="2"/>
      </rPr>
      <t xml:space="preserve">Reuniones internas (25): 
</t>
    </r>
    <r>
      <rPr>
        <sz val="10"/>
        <color rgb="FF000000"/>
        <rFont val="Arial"/>
        <family val="2"/>
      </rPr>
      <t xml:space="preserve">D.PAZ (5): Revisión compromisos PDET, PRI, acciones formación PAD; ruta reconciliación; codiseño módulo paz OMEG.
D. PARTICIPACIÓN (5): Concertación POA sistema participación POT (3); revisión producto CVP planes mejoramiento de barrios: codiseño módulo participación OMEG.
D. TRABAJO (1): Gestión ajustes formulario reporte Decreto 332 /2020.
D. SALUD (4): Articulación modelo salud Más Bienstar; revisión documento barreras salud mujeres: articulación comunicaciones conmemoracion 28M y modelo Más Bienestar: codiseño módulo salud OMEG.
D. EDUCACIÓN (5): Articulación D.Educación; Sello para IES; documento PPLEO; lineamientos posmedia; estrategia ruralidad.
D. CULTURA (3): Articulación estrategia ruralidad; propuesta evento SOFA; codiseño módulo cultura OMEG.
D. HÁBITAT (2): Revisión instrumento frentes obra; PIMI Suba.
</t>
    </r>
    <r>
      <rPr>
        <b/>
        <sz val="10"/>
        <color rgb="FF000000"/>
        <rFont val="Arial"/>
        <family val="2"/>
      </rPr>
      <t xml:space="preserve">
Reuniones intersectoriales (28): 
</t>
    </r>
    <r>
      <rPr>
        <sz val="10"/>
        <color rgb="FF000000"/>
        <rFont val="Arial"/>
        <family val="2"/>
      </rPr>
      <t>D.PAZ (2): Concertación plan género Acuerdo Paz; revisión metas PAD. 1 Reporte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(3): educación flexible, Academia, pasantía social. Mesa Acuerdo 909. Comité formación docente.
D. CULTURA (3):Articulación SCRD estrategia ruralidad; biblored; mesa sectorial cultura género.
D. HÁBITAT (12): CIEP (2); UTA CIEP; encuentro DADEP; PP Bogotá 24Horas;PIMI Suba; Metro Línea2 (2); Metro te acompaña; mesa zona centro; articulación DADEP OMEG y Pública Change.</t>
    </r>
  </si>
  <si>
    <t>La actividad no cuenta con programación para el mes de mayo.</t>
  </si>
  <si>
    <r>
      <rPr>
        <sz val="10"/>
        <color rgb="FF000000"/>
        <rFont val="Arial"/>
        <family val="2"/>
      </rPr>
      <t xml:space="preserve">
</t>
    </r>
    <r>
      <rPr>
        <b/>
        <sz val="10"/>
        <color rgb="FF000000"/>
        <rFont val="Arial"/>
        <family val="2"/>
      </rPr>
      <t xml:space="preserve">Acompañamiento a la implementación de planes de trabajo del mecanismo Sello (5):
1AMB: </t>
    </r>
    <r>
      <rPr>
        <sz val="10"/>
        <color rgb="FF000000"/>
        <rFont val="Arial"/>
        <family val="2"/>
      </rPr>
      <t xml:space="preserve">Mesa de Retroalimentación Reporte IDPYBA; 
</t>
    </r>
    <r>
      <rPr>
        <b/>
        <sz val="10"/>
        <color rgb="FF000000"/>
        <rFont val="Arial"/>
        <family val="2"/>
      </rPr>
      <t>1DEE:</t>
    </r>
    <r>
      <rPr>
        <sz val="10"/>
        <color rgb="FF000000"/>
        <rFont val="Arial"/>
        <family val="2"/>
      </rPr>
      <t xml:space="preserve"> Mesa de fortalecimiento - acción afirmativa con IDT; 
</t>
    </r>
    <r>
      <rPr>
        <b/>
        <sz val="10"/>
        <color rgb="FF000000"/>
        <rFont val="Arial"/>
        <family val="2"/>
      </rPr>
      <t xml:space="preserve">1HAB: </t>
    </r>
    <r>
      <rPr>
        <sz val="10"/>
        <color rgb="FF000000"/>
        <rFont val="Arial"/>
        <family val="2"/>
      </rPr>
      <t xml:space="preserve">Mesa Retroalimentación Reporte SDIG_CVP;
</t>
    </r>
    <r>
      <rPr>
        <b/>
        <sz val="10"/>
        <color rgb="FF000000"/>
        <rFont val="Arial"/>
        <family val="2"/>
      </rPr>
      <t>1SAL:</t>
    </r>
    <r>
      <rPr>
        <sz val="10"/>
        <color rgb="FF000000"/>
        <rFont val="Arial"/>
        <family val="2"/>
      </rPr>
      <t xml:space="preserve"> Mesa de retroalimentación reporte Sello_Capital Salud; 
</t>
    </r>
    <r>
      <rPr>
        <b/>
        <sz val="10"/>
        <color rgb="FF000000"/>
        <rFont val="Arial"/>
        <family val="2"/>
      </rPr>
      <t xml:space="preserve">1SEG: </t>
    </r>
    <r>
      <rPr>
        <sz val="10"/>
        <color rgb="FF000000"/>
        <rFont val="Arial"/>
        <family val="2"/>
      </rPr>
      <t xml:space="preserve">Mesa para revisión de propuesta de Plan de Trabajo Sello – UAECOB 
</t>
    </r>
    <r>
      <rPr>
        <b/>
        <sz val="10"/>
        <color rgb="FF000000"/>
        <rFont val="Arial"/>
        <family val="2"/>
      </rPr>
      <t xml:space="preserve">Reuniones de alistamiento en el marco del mecanismo Sello con Alcaldías Locales (1): 
</t>
    </r>
    <r>
      <rPr>
        <sz val="10"/>
        <color rgb="FF000000"/>
        <rFont val="Arial"/>
        <family val="2"/>
      </rPr>
      <t xml:space="preserve">Mesa de territorialización. 
</t>
    </r>
    <r>
      <rPr>
        <b/>
        <sz val="10"/>
        <color rgb="FF000000"/>
        <rFont val="Arial"/>
        <family val="2"/>
      </rPr>
      <t xml:space="preserve">Implementación con Personería (2): 
</t>
    </r>
    <r>
      <rPr>
        <sz val="10"/>
        <color rgb="FF000000"/>
        <rFont val="Arial"/>
        <family val="2"/>
      </rPr>
      <t xml:space="preserve">Taller de contextos laborales libres de discriminación y Taller de trabajo de cuidado. 
</t>
    </r>
    <r>
      <rPr>
        <b/>
        <sz val="10"/>
        <color rgb="FF000000"/>
        <rFont val="Arial"/>
        <family val="2"/>
      </rPr>
      <t xml:space="preserve">Implementación con Concejo de Bogotá (3): 
</t>
    </r>
    <r>
      <rPr>
        <sz val="10"/>
        <color rgb="FF000000"/>
        <rFont val="Arial"/>
        <family val="2"/>
      </rPr>
      <t xml:space="preserve">Reuniones de alistamiento (2) Diseño metodológico (1). 
</t>
    </r>
    <r>
      <rPr>
        <b/>
        <sz val="10"/>
        <color rgb="FF000000"/>
        <rFont val="Arial"/>
        <family val="2"/>
      </rPr>
      <t xml:space="preserve">Alistamiento de Festivales al parque en el marco del mecanismo del Sello (1): 
</t>
    </r>
    <r>
      <rPr>
        <sz val="10"/>
        <color rgb="FF000000"/>
        <rFont val="Arial"/>
        <family val="2"/>
      </rPr>
      <t xml:space="preserve">Diseño metodológico (1) </t>
    </r>
  </si>
  <si>
    <r>
      <rPr>
        <b/>
        <sz val="10"/>
        <color rgb="FF000000"/>
        <rFont val="Arial"/>
        <family val="2"/>
      </rPr>
      <t xml:space="preserve">Fortalecimiento de capacidades de los sectores:
Sensibilizaciones (12): 
2AMB: </t>
    </r>
    <r>
      <rPr>
        <sz val="10"/>
        <color rgb="FF000000"/>
        <rFont val="Arial"/>
        <family val="2"/>
      </rPr>
      <t xml:space="preserve">Enfoque de Género y Diversidad – IDPYBA, e Introducción al Enfoque de Género – JBB; </t>
    </r>
    <r>
      <rPr>
        <b/>
        <sz val="10"/>
        <color rgb="FF000000"/>
        <rFont val="Arial"/>
        <family val="2"/>
      </rPr>
      <t>1DEE:</t>
    </r>
    <r>
      <rPr>
        <sz val="10"/>
        <color rgb="FF000000"/>
        <rFont val="Arial"/>
        <family val="2"/>
      </rPr>
      <t xml:space="preserve"> enfoque de género y de derechos de las mujeres SDDEE; </t>
    </r>
    <r>
      <rPr>
        <b/>
        <sz val="10"/>
        <color rgb="FF000000"/>
        <rFont val="Arial"/>
        <family val="2"/>
      </rPr>
      <t>1GOB:</t>
    </r>
    <r>
      <rPr>
        <sz val="10"/>
        <color rgb="FF000000"/>
        <rFont val="Arial"/>
        <family val="2"/>
      </rPr>
      <t xml:space="preserve"> Sensibilización ABC del género con articuladoras y articuladores del IDPAC; </t>
    </r>
    <r>
      <rPr>
        <b/>
        <sz val="10"/>
        <color rgb="FF000000"/>
        <rFont val="Arial"/>
        <family val="2"/>
      </rPr>
      <t>1HAB:</t>
    </r>
    <r>
      <rPr>
        <sz val="10"/>
        <color rgb="FF000000"/>
        <rFont val="Arial"/>
        <family val="2"/>
      </rPr>
      <t xml:space="preserve"> Conmemoración 28 de mayo; </t>
    </r>
    <r>
      <rPr>
        <b/>
        <sz val="10"/>
        <color rgb="FF000000"/>
        <rFont val="Arial"/>
        <family val="2"/>
      </rPr>
      <t xml:space="preserve">1INT: </t>
    </r>
    <r>
      <rPr>
        <sz val="10"/>
        <color rgb="FF000000"/>
        <rFont val="Arial"/>
        <family val="2"/>
      </rPr>
      <t xml:space="preserve">enfoque de género SDIS; </t>
    </r>
    <r>
      <rPr>
        <b/>
        <sz val="10"/>
        <color rgb="FF000000"/>
        <rFont val="Arial"/>
        <family val="2"/>
      </rPr>
      <t>1MUJ:</t>
    </r>
    <r>
      <rPr>
        <sz val="10"/>
        <color rgb="FF000000"/>
        <rFont val="Arial"/>
        <family val="2"/>
      </rPr>
      <t xml:space="preserve"> Transversalización del enfoque de género con el equipo de transformaciones culturales; </t>
    </r>
    <r>
      <rPr>
        <b/>
        <sz val="10"/>
        <color rgb="FF000000"/>
        <rFont val="Arial"/>
        <family val="2"/>
      </rPr>
      <t>MOV2</t>
    </r>
    <r>
      <rPr>
        <sz val="10"/>
        <color rgb="FF000000"/>
        <rFont val="Arial"/>
        <family val="2"/>
      </rPr>
      <t xml:space="preserve">: 1Prevención del acoso sexual en el espacio público IDU, 1Política Pública de Mujeres y Equidad de Género al Consejo Distrital de la Bicicleta; </t>
    </r>
    <r>
      <rPr>
        <b/>
        <sz val="10"/>
        <color rgb="FF000000"/>
        <rFont val="Arial"/>
        <family val="2"/>
      </rPr>
      <t>3SEG</t>
    </r>
    <r>
      <rPr>
        <sz val="10"/>
        <color rgb="FF000000"/>
        <rFont val="Arial"/>
        <family val="2"/>
      </rPr>
      <t xml:space="preserve">: "Tejiendo redes: Encuentro de sororidad y apoyo mutuo en el Cuerpo de Custodia y Vigilancia de la SDSCJ"
</t>
    </r>
    <r>
      <rPr>
        <b/>
        <u/>
        <sz val="10"/>
        <color rgb="FF000000"/>
        <rFont val="Arial"/>
        <family val="2"/>
      </rPr>
      <t xml:space="preserve">En relación con la Implementación de 7 derechos se avanzó en: 
</t>
    </r>
    <r>
      <rPr>
        <b/>
        <sz val="10"/>
        <color rgb="FF000000"/>
        <rFont val="Arial"/>
        <family val="2"/>
      </rPr>
      <t xml:space="preserve">Sensibilizaciones (2): 
</t>
    </r>
    <r>
      <rPr>
        <sz val="10"/>
        <color rgb="FF000000"/>
        <rFont val="Arial"/>
        <family val="2"/>
      </rPr>
      <t xml:space="preserve">D. TRABAJO: SDMjer: 1 conversatorio mujeres emprendedoras. 
D. SALUD:  Sector Hábitat: 1 taller barreras acceso salud mujeres.
</t>
    </r>
    <r>
      <rPr>
        <b/>
        <sz val="10"/>
        <color rgb="FF000000"/>
        <rFont val="Arial"/>
        <family val="2"/>
      </rPr>
      <t xml:space="preserve">Metodologías (8):
</t>
    </r>
    <r>
      <rPr>
        <sz val="10"/>
        <color rgb="FF000000"/>
        <rFont val="Arial"/>
        <family val="2"/>
      </rPr>
      <t xml:space="preserve">D.PAZ (1): Metodología encuentro de memoria mujeres víctimas UPN. 
D. PARTICIPACIÓN (3): Ficha metodológica y ppt sesión Concejo; propuesta conversatorio participación incidente en POT: guion cineforo película Estimados Señores. 
D. TRABAJO (1): ppt conversatorio mujeres emprendedoras para talento humano SDMujer. 
D. CULTURA (3): Metodología Festivales al Parque: propuesta conversatorio talento humano SDMujer; ppt taller IDARTES Festivales al Parque. </t>
    </r>
  </si>
  <si>
    <r>
      <rPr>
        <b/>
        <sz val="10"/>
        <color rgb="FF000000"/>
        <rFont val="Arial"/>
        <family val="2"/>
      </rPr>
      <t xml:space="preserve">
Elaboración de insumos (5): 
CUL (1): </t>
    </r>
    <r>
      <rPr>
        <sz val="10"/>
        <color rgb="FF000000"/>
        <rFont val="Arial"/>
        <family val="2"/>
      </rPr>
      <t xml:space="preserve">DT para la incorporación del enfoque de género en la metodología Barrios Vivos de la Secretaría Distrital de Cultura.
</t>
    </r>
    <r>
      <rPr>
        <b/>
        <sz val="10"/>
        <color rgb="FF000000"/>
        <rFont val="Arial"/>
        <family val="2"/>
      </rPr>
      <t xml:space="preserve">GEP(1): </t>
    </r>
    <r>
      <rPr>
        <sz val="10"/>
        <color rgb="FF000000"/>
        <rFont val="Arial"/>
        <family val="2"/>
      </rPr>
      <t xml:space="preserve">CT Plan Marco Políticas MIPG.
</t>
    </r>
    <r>
      <rPr>
        <b/>
        <sz val="10"/>
        <color rgb="FF000000"/>
        <rFont val="Arial"/>
        <family val="2"/>
      </rPr>
      <t>HÁB (2): 1</t>
    </r>
    <r>
      <rPr>
        <sz val="10"/>
        <color rgb="FF000000"/>
        <rFont val="Arial"/>
        <family val="2"/>
      </rPr>
      <t>DT para para la incorporación del enfoque de género en actividades del plan de trabajo del Sello Distrital de Igualdad de Género; 1CT para la incorporación del enfoque de género en la caracterización del Talento Humano.</t>
    </r>
    <r>
      <rPr>
        <sz val="10"/>
        <color rgb="FFF79646"/>
        <rFont val="Arial"/>
        <family val="2"/>
      </rPr>
      <t xml:space="preserve"> 
</t>
    </r>
    <r>
      <rPr>
        <b/>
        <sz val="10"/>
        <color rgb="FF000000"/>
        <rFont val="Arial"/>
        <family val="2"/>
      </rPr>
      <t xml:space="preserve">SAL(1): </t>
    </r>
    <r>
      <rPr>
        <sz val="10"/>
        <color rgb="FF000000"/>
        <rFont val="Arial"/>
        <family val="2"/>
      </rPr>
      <t xml:space="preserve">DT Sello en Igualdad para Capital Salud.
</t>
    </r>
    <r>
      <rPr>
        <b/>
        <sz val="10"/>
        <color rgb="FF000000"/>
        <rFont val="Arial"/>
        <family val="2"/>
      </rPr>
      <t xml:space="preserve">
Orientación en las siguientes instancias (9):
EDU(2): </t>
    </r>
    <r>
      <rPr>
        <sz val="10"/>
        <color rgb="FF000000"/>
        <rFont val="Arial"/>
        <family val="2"/>
      </rPr>
      <t xml:space="preserve">1Mesa Acuerdo 909; 1Mesa atención y prevención VBG IES.
</t>
    </r>
    <r>
      <rPr>
        <b/>
        <sz val="10"/>
        <color rgb="FF000000"/>
        <rFont val="Arial"/>
        <family val="2"/>
      </rPr>
      <t xml:space="preserve">MOV(1): </t>
    </r>
    <r>
      <rPr>
        <sz val="10"/>
        <color rgb="FF000000"/>
        <rFont val="Arial"/>
        <family val="2"/>
      </rPr>
      <t xml:space="preserve">Consejo Distrital de la Bicicleta.
</t>
    </r>
    <r>
      <rPr>
        <b/>
        <sz val="10"/>
        <color rgb="FF000000"/>
        <rFont val="Arial"/>
        <family val="2"/>
      </rPr>
      <t>SAL(2):</t>
    </r>
    <r>
      <rPr>
        <sz val="10"/>
        <color rgb="FF000000"/>
        <rFont val="Arial"/>
        <family val="2"/>
      </rPr>
      <t xml:space="preserve"> Mesa de prevención de la conducta suicida. 
</t>
    </r>
    <r>
      <rPr>
        <b/>
        <sz val="10"/>
        <color rgb="FF000000"/>
        <rFont val="Arial"/>
        <family val="2"/>
      </rPr>
      <t xml:space="preserve">SEG(4): </t>
    </r>
    <r>
      <rPr>
        <sz val="10"/>
        <color rgb="FF000000"/>
        <rFont val="Arial"/>
        <family val="2"/>
      </rPr>
      <t>3Comisión Distrital de Seguridad, Comodidad y Convivencia en el Fútbol de Bogotá – CDSCCFB; 1Mesa Técnica de Monitoreo y Seguimiento al Plan de Seguridad Ciudadana para los Ciclistas de Bogotá.</t>
    </r>
  </si>
  <si>
    <r>
      <rPr>
        <b/>
        <sz val="10"/>
        <color rgb="FF000000"/>
        <rFont val="Arial"/>
        <family val="2"/>
      </rPr>
      <t xml:space="preserve">Durante el segundo trimestre 2025 se avanzó en:
</t>
    </r>
    <r>
      <rPr>
        <sz val="10"/>
        <color rgb="FF7030A0"/>
        <rFont val="Arial"/>
        <family val="2"/>
      </rPr>
      <t xml:space="preserve">
</t>
    </r>
    <r>
      <rPr>
        <sz val="10"/>
        <color rgb="FF000000"/>
        <rFont val="Arial"/>
        <family val="2"/>
      </rPr>
      <t>Se realizó retroalimentación al reporte de implementacion de acciones afirmativas en los planes de Sello Grupo 2, II semestre 2024, de 13 entidades distritales: FONCEP, Subred Suroccidente, Lotería de Bogotá, Capital Salud, Catastro, IDEP, Agencia Atenea, IDPYBA, Orquesta Filarmónica, IDPC, FUGA, RENOBO, CVP.
Se realizaron propuestas de acciones afirmativas y mesas de validación en los planes de Sello en Igualdad de 7 entidades - Grupo 1: IPES, IDRD, Bomberos, IDIPRON, Jardín Botánico, Transmilenio (2), UAESP.</t>
    </r>
  </si>
  <si>
    <r>
      <rPr>
        <b/>
        <sz val="10"/>
        <color rgb="FF000000"/>
        <rFont val="Arial"/>
        <family val="2"/>
      </rPr>
      <t xml:space="preserve">Reuniones internas (24): 
</t>
    </r>
    <r>
      <rPr>
        <sz val="10"/>
        <color rgb="FF000000"/>
        <rFont val="Arial"/>
        <family val="2"/>
      </rPr>
      <t>D.PAZ (2):Articulación acciones PAD y propuesta plan mujeres en reincorporación.
D. PARTICIPACIÓN (6): Seguimiento derecho; socialización POT a talento humano SDMujer; elecciones CCM y articulación interna e indicadores género SPT POT (3)
D. TRABAJO (2): Seguimiento derecho; ariculación lineamientos derechos mujeres lactantes.
D. SALUD (3): Seguimiento derecho; 2 articulación referenta sector salud.
D. EDUCACIÓN (6): Seguimiento derecho; Academia Atenea (2); Sello IES; DGC informes ICFES; Convenio UD: Mesa Acuerdo 909.
D. CULTURA (1): Articulación interna evento mujeres gamers.
D. HÁBITAT (5): Articulación interna pilotaje frentes de obra (4); preparación encuentro recicladoras</t>
    </r>
    <r>
      <rPr>
        <sz val="10"/>
        <color rgb="FF7030A0"/>
        <rFont val="Arial"/>
        <family val="2"/>
      </rPr>
      <t xml:space="preserve">.
</t>
    </r>
    <r>
      <rPr>
        <b/>
        <sz val="10"/>
        <color rgb="FF7030A0"/>
        <rFont val="Arial"/>
        <family val="2"/>
      </rPr>
      <t xml:space="preserve">
</t>
    </r>
    <r>
      <rPr>
        <b/>
        <sz val="10"/>
        <color rgb="FF000000"/>
        <rFont val="Arial"/>
        <family val="2"/>
      </rPr>
      <t xml:space="preserve">Reuniones intersectoriales (26): </t>
    </r>
    <r>
      <rPr>
        <sz val="10"/>
        <color rgb="FF000000"/>
        <rFont val="Arial"/>
        <family val="2"/>
      </rPr>
      <t xml:space="preserve"> 
D.PAZ (3): Articulación OCDPVR socialización plan de género y fromación VBG a muj víctimas conflicto y firmantes paz. 1 propuesta actividades PAD SDmujer.
D. PARTICIPACIÓN (1): Articulación SGob plan lideresas defensoras DDHH.
D. TRABAJO (1): Gestión PP Bototá 24Hrs.
D. SALUD (3): Mesa prev maternidades tempranas: mesa mortalidad materna; seguimiento PP DDHH. 1 propuesta acciones mesa maternidades. 1 reporte producto PPDDHH. 
D. EDUCACIÓN (4): Articulación Atenea, Academia Atenea, Mesa Acuerdo 909, Comité educación DDHH.
D. CULTURA (5):Articulación SDH Barrios Vivos; SCRD Verso Diverso; SOFA mujeres gamers; Barra Blue Rain; lideresa mujeres gamers.
D. HÁBITAT (9): Articulación UAESP encuentro recicladoras; SDH PIMI C.Bolivar; DADEP articulacion observatorios; CVP reto diseño; Comisión Gestión Ambiental; CIEP; UTA CIEP (3).</t>
    </r>
  </si>
  <si>
    <r>
      <rPr>
        <b/>
        <sz val="10"/>
        <color rgb="FF000000"/>
        <rFont val="Arial"/>
        <family val="2"/>
      </rPr>
      <t>Concepto técnico(1):</t>
    </r>
    <r>
      <rPr>
        <sz val="10"/>
        <color rgb="FF000000"/>
        <rFont val="Arial"/>
        <family val="2"/>
      </rPr>
      <t xml:space="preserve"> GOB: frente al acuerdo 342 de 2025 Actividades Sexuales Pagadas de élite “Por medio el cual se establecen lineamientos que garanticen los derechos de la población que realiza Actividades Sexuales Pagas de Élite en Bogotá, por medio de la modalidad webcam, prepago.</t>
    </r>
  </si>
  <si>
    <r>
      <rPr>
        <b/>
        <sz val="10"/>
        <color rgb="FF000000"/>
        <rFont val="Arial"/>
        <family val="2"/>
      </rPr>
      <t xml:space="preserve">
Acompañamiento a la implementación de planes de trabajo del mecanismo Sello (4): 
INT (1): </t>
    </r>
    <r>
      <rPr>
        <sz val="10"/>
        <color rgb="FF000000"/>
        <rFont val="Arial"/>
        <family val="2"/>
      </rPr>
      <t xml:space="preserve"> Reunión: socialización y resolución de dudas de Plan de Trabajo para el IDIPRON; 
</t>
    </r>
    <r>
      <rPr>
        <b/>
        <sz val="10"/>
        <color rgb="FF000000"/>
        <rFont val="Arial"/>
        <family val="2"/>
      </rPr>
      <t xml:space="preserve">HÁB </t>
    </r>
    <r>
      <rPr>
        <sz val="10"/>
        <color rgb="FF000000"/>
        <rFont val="Arial"/>
        <family val="2"/>
      </rPr>
      <t xml:space="preserve">(1): Reunión: socialización mecanismo Sello en Igualdad para la UAESP; 
</t>
    </r>
    <r>
      <rPr>
        <b/>
        <sz val="10"/>
        <color rgb="FF000000"/>
        <rFont val="Arial"/>
        <family val="2"/>
      </rPr>
      <t xml:space="preserve">EDU(2): </t>
    </r>
    <r>
      <rPr>
        <sz val="10"/>
        <color rgb="FF000000"/>
        <rFont val="Arial"/>
        <family val="2"/>
      </rPr>
      <t xml:space="preserve">Reuniones revisión Plan de Trabajo Sello ATENEA y SED
</t>
    </r>
    <r>
      <rPr>
        <b/>
        <sz val="10"/>
        <color rgb="FF000000"/>
        <rFont val="Arial"/>
        <family val="2"/>
      </rPr>
      <t xml:space="preserve">Reuniones de validación de planes de trabajo (12 ): 
</t>
    </r>
    <r>
      <rPr>
        <sz val="10"/>
        <color rgb="FF000000"/>
        <rFont val="Arial"/>
        <family val="2"/>
      </rPr>
      <t xml:space="preserve">AMB (1) CUL (2) DDE (1) GEP (1) GOB (2) HAB (1) INT (1) MOV (2) SEG (1)
</t>
    </r>
    <r>
      <rPr>
        <b/>
        <sz val="10"/>
        <color rgb="FF000000"/>
        <rFont val="Arial"/>
        <family val="2"/>
      </rPr>
      <t>Reuniones de alistamiento en el marco del mecanismo Sello con Alcaldías Locales (2):</t>
    </r>
    <r>
      <rPr>
        <sz val="10"/>
        <color rgb="FF000000"/>
        <rFont val="Arial"/>
        <family val="2"/>
      </rPr>
      <t xml:space="preserve"> Equipo Dirección de Territorialización
</t>
    </r>
    <r>
      <rPr>
        <b/>
        <sz val="10"/>
        <color rgb="FF000000"/>
        <rFont val="Arial"/>
        <family val="2"/>
      </rPr>
      <t>Reunines de socializacion general del Sello En Igualdad (1)</t>
    </r>
    <r>
      <rPr>
        <sz val="10"/>
        <color rgb="FF000000"/>
        <rFont val="Arial"/>
        <family val="2"/>
      </rPr>
      <t xml:space="preserve"> Socialización a IDIPON
</t>
    </r>
    <r>
      <rPr>
        <b/>
        <sz val="10"/>
        <color rgb="FF000000"/>
        <rFont val="Arial"/>
        <family val="2"/>
      </rPr>
      <t xml:space="preserve">Implementación con Concejo de Bogotá (1): </t>
    </r>
    <r>
      <rPr>
        <sz val="10"/>
        <color rgb="FF000000"/>
        <rFont val="Arial"/>
        <family val="2"/>
      </rPr>
      <t xml:space="preserve">Ficha de resultados de taller
</t>
    </r>
    <r>
      <rPr>
        <b/>
        <sz val="10"/>
        <color rgb="FF000000"/>
        <rFont val="Arial"/>
        <family val="2"/>
      </rPr>
      <t>Implementación con Personería de Bogota: (1)</t>
    </r>
    <r>
      <rPr>
        <sz val="10"/>
        <color rgb="FF000000"/>
        <rFont val="Arial"/>
        <family val="2"/>
      </rPr>
      <t xml:space="preserve"> Ficha de resultados de taller.
</t>
    </r>
    <r>
      <rPr>
        <b/>
        <sz val="10"/>
        <color rgb="FF000000"/>
        <rFont val="Arial"/>
        <family val="2"/>
      </rPr>
      <t xml:space="preserve">
</t>
    </r>
  </si>
  <si>
    <r>
      <rPr>
        <b/>
        <u/>
        <sz val="10"/>
        <color rgb="FF000000"/>
        <rFont val="Arial"/>
        <family val="2"/>
      </rPr>
      <t xml:space="preserve">Fortalecimiento de capacidades de los sectores:
</t>
    </r>
    <r>
      <rPr>
        <b/>
        <sz val="10"/>
        <color rgb="FF000000"/>
        <rFont val="Arial"/>
        <family val="2"/>
      </rPr>
      <t>Sensibilizaciones (23): 
GOB (2):</t>
    </r>
    <r>
      <rPr>
        <sz val="10"/>
        <color rgb="FF000000"/>
        <rFont val="Arial"/>
        <family val="2"/>
      </rPr>
      <t xml:space="preserve"> 1PPMYEG dirigida a equipos territoriales del IDPAC; 1Comunicación libre de Sexismo.
</t>
    </r>
    <r>
      <rPr>
        <b/>
        <sz val="10"/>
        <color rgb="FF000000"/>
        <rFont val="Arial"/>
        <family val="2"/>
      </rPr>
      <t>SAL (1):</t>
    </r>
    <r>
      <rPr>
        <sz val="10"/>
        <color rgb="FF000000"/>
        <rFont val="Arial"/>
        <family val="2"/>
      </rPr>
      <t xml:space="preserve"> Trabajo de cuidado no remunerado 
</t>
    </r>
    <r>
      <rPr>
        <b/>
        <sz val="10"/>
        <color rgb="FF000000"/>
        <rFont val="Arial"/>
        <family val="2"/>
      </rPr>
      <t xml:space="preserve">JUR-GEP (1): </t>
    </r>
    <r>
      <rPr>
        <sz val="10"/>
        <color rgb="FF000000"/>
        <rFont val="Arial"/>
        <family val="2"/>
      </rPr>
      <t xml:space="preserve">Foro Interinstitucional “De la prevención a la acción: acoso en el trabajo y respuesta institucional”.
</t>
    </r>
    <r>
      <rPr>
        <b/>
        <sz val="10"/>
        <color rgb="FF000000"/>
        <rFont val="Arial"/>
        <family val="2"/>
      </rPr>
      <t>SEG (3):</t>
    </r>
    <r>
      <rPr>
        <sz val="10"/>
        <color rgb="FF000000"/>
        <rFont val="Arial"/>
        <family val="2"/>
      </rPr>
      <t xml:space="preserve"> “Tejiendo redes: Encuentro de sororidad y apoyo mutuo en el Cuerpo de Custodia y Vigilancia de la SDSCJ" 
</t>
    </r>
    <r>
      <rPr>
        <b/>
        <sz val="10"/>
        <color rgb="FF000000"/>
        <rFont val="Arial"/>
        <family val="2"/>
      </rPr>
      <t>INT (7):</t>
    </r>
    <r>
      <rPr>
        <sz val="10"/>
        <color rgb="FF000000"/>
        <rFont val="Arial"/>
        <family val="2"/>
      </rPr>
      <t xml:space="preserve"> ABC Enfoque Género en Políticas Públicas, 2Estereotipos y roles de género, y 4Derecho a una vida libre de violencias y Ruta Única de Atención. 
</t>
    </r>
    <r>
      <rPr>
        <b/>
        <sz val="10"/>
        <color rgb="FF000000"/>
        <rFont val="Arial"/>
        <family val="2"/>
      </rPr>
      <t>AMB (2):</t>
    </r>
    <r>
      <rPr>
        <sz val="10"/>
        <color rgb="FF000000"/>
        <rFont val="Arial"/>
        <family val="2"/>
      </rPr>
      <t xml:space="preserve"> Derecho a una Vida Libre de Violencias-JBB; Línea de Atención Contra el Maltrato Animal.
</t>
    </r>
    <r>
      <rPr>
        <b/>
        <sz val="10"/>
        <color rgb="FF000000"/>
        <rFont val="Arial"/>
        <family val="2"/>
      </rPr>
      <t>PLN (2):</t>
    </r>
    <r>
      <rPr>
        <sz val="10"/>
        <color rgb="FF000000"/>
        <rFont val="Arial"/>
        <family val="2"/>
      </rPr>
      <t xml:space="preserve"> Derecho a una Vida Libre de Violencias; Contextos Laborables Favorables a la Igualdad y Acoso Laboral y Sexual.
</t>
    </r>
    <r>
      <rPr>
        <b/>
        <sz val="10"/>
        <color rgb="FF000000"/>
        <rFont val="Arial"/>
        <family val="2"/>
      </rPr>
      <t>MOV (2):</t>
    </r>
    <r>
      <rPr>
        <sz val="10"/>
        <color rgb="FF000000"/>
        <rFont val="Arial"/>
        <family val="2"/>
      </rPr>
      <t xml:space="preserve"> Conceptos básicos y transversalización del enfoque de género; Cultura Libre de sexismo, discriminaciones y estereotipos de género en el transporte público.
</t>
    </r>
    <r>
      <rPr>
        <b/>
        <sz val="10"/>
        <color rgb="FF000000"/>
        <rFont val="Arial"/>
        <family val="2"/>
      </rPr>
      <t xml:space="preserve">HÁB (1): </t>
    </r>
    <r>
      <rPr>
        <sz val="10"/>
        <color rgb="FF000000"/>
        <rFont val="Arial"/>
        <family val="2"/>
      </rPr>
      <t xml:space="preserve">Acoso Laboral y Acoso Sexual Laboral desde el derecho disciplinario. 
</t>
    </r>
    <r>
      <rPr>
        <b/>
        <sz val="10"/>
        <color rgb="FF000000"/>
        <rFont val="Arial"/>
        <family val="2"/>
      </rPr>
      <t>HAC (1):</t>
    </r>
    <r>
      <rPr>
        <sz val="10"/>
        <color rgb="FF000000"/>
        <rFont val="Arial"/>
        <family val="2"/>
      </rPr>
      <t xml:space="preserve"> PPMYEG. 
</t>
    </r>
    <r>
      <rPr>
        <b/>
        <sz val="10"/>
        <color rgb="FF000000"/>
        <rFont val="Arial"/>
        <family val="2"/>
      </rPr>
      <t>CUL (1):</t>
    </r>
    <r>
      <rPr>
        <sz val="10"/>
        <color rgb="FF000000"/>
        <rFont val="Arial"/>
        <family val="2"/>
      </rPr>
      <t xml:space="preserve"> Acoso Laboral y Acoso Sexual Laboral.
</t>
    </r>
    <r>
      <rPr>
        <b/>
        <u/>
        <sz val="10"/>
        <color rgb="FF000000"/>
        <rFont val="Arial"/>
        <family val="2"/>
      </rPr>
      <t xml:space="preserve">En relación con la Implementación de 7 derechos se avanzó en: 
</t>
    </r>
    <r>
      <rPr>
        <b/>
        <sz val="10"/>
        <color rgb="FF000000"/>
        <rFont val="Arial"/>
        <family val="2"/>
      </rPr>
      <t xml:space="preserve">Sensibilizaciones (5): 
</t>
    </r>
    <r>
      <rPr>
        <sz val="10"/>
        <color rgb="FF000000"/>
        <rFont val="Arial"/>
        <family val="2"/>
      </rPr>
      <t xml:space="preserve">D. PARTICIPACIÓN (1): Concejo de Bototá: Participación y representación con equidad. 
D. EDUCACIÓN: (1) Ciudadanía: Educación con equidad. 
D. CULTURA (2): SDMUJER: Desde el cuerpo y la tierra las mujeres transforman la cultura. Ciudadanía: Cuerpos, saberes y memorias, cultura viva libre de sexismo. 
D. SALUD (1): Duplas DEVAJ SDMujer: IVE.
</t>
    </r>
    <r>
      <rPr>
        <sz val="10"/>
        <color rgb="FF7030A0"/>
        <rFont val="Arial"/>
        <family val="2"/>
      </rPr>
      <t xml:space="preserve">
</t>
    </r>
    <r>
      <rPr>
        <b/>
        <sz val="10"/>
        <color rgb="FF000000"/>
        <rFont val="Arial"/>
        <family val="2"/>
      </rPr>
      <t xml:space="preserve">Metodologías (8):
</t>
    </r>
    <r>
      <rPr>
        <sz val="10"/>
        <color rgb="FF000000"/>
        <rFont val="Arial"/>
        <family val="2"/>
      </rPr>
      <t>D. PARTICIPACIÓN (1): ppt sensibilización Concejo derecho participación. 
D. SALUD (1): ppt sensibilización duplas DEVAJ SDMujer IVE. 
D. EDUCACIÓN (3): metodología y ppt sensibilizacón ciudadanía; ppt Sello IES. 
D. CULTURA (3): metodologías sensibilización SDMujer y ciudadanía derecho cultura libre sexismo (2); ppt evento mujeres gamers.</t>
    </r>
  </si>
  <si>
    <r>
      <rPr>
        <b/>
        <sz val="10"/>
        <color rgb="FF000000"/>
        <rFont val="Arial"/>
        <family val="2"/>
      </rPr>
      <t xml:space="preserve">
Elaboración de insumos (6): 
AMB: (1) </t>
    </r>
    <r>
      <rPr>
        <sz val="10"/>
        <color rgb="FF000000"/>
        <rFont val="Arial"/>
        <family val="2"/>
      </rPr>
      <t xml:space="preserve">CT. Manual de Comunicaciones IDPYBA 
</t>
    </r>
    <r>
      <rPr>
        <b/>
        <sz val="10"/>
        <color rgb="FF000000"/>
        <rFont val="Arial"/>
        <family val="2"/>
      </rPr>
      <t>GOB: (1)</t>
    </r>
    <r>
      <rPr>
        <sz val="10"/>
        <color rgb="FF000000"/>
        <rFont val="Arial"/>
        <family val="2"/>
      </rPr>
      <t xml:space="preserve"> CT Recomendaciones técnicas para el diseño e implementación de proyectos arquitectónicos, de infraestructura y de diseño en el Espacio Público con enfoques de género, poblacional diferencial y de derechos humanos de las mujeres 
</t>
    </r>
    <r>
      <rPr>
        <b/>
        <sz val="10"/>
        <color rgb="FF000000"/>
        <rFont val="Arial"/>
        <family val="2"/>
      </rPr>
      <t>PLA: (1)</t>
    </r>
    <r>
      <rPr>
        <sz val="10"/>
        <color rgb="FF000000"/>
        <rFont val="Arial"/>
        <family val="2"/>
      </rPr>
      <t xml:space="preserve"> CT. Incorporación de preguntas entorno al enfoque de género en la Ficha Técnica de Indicador de Producto-SDP 
</t>
    </r>
    <r>
      <rPr>
        <b/>
        <sz val="10"/>
        <color rgb="FF000000"/>
        <rFont val="Arial"/>
        <family val="2"/>
      </rPr>
      <t>HÁB: (1)</t>
    </r>
    <r>
      <rPr>
        <sz val="10"/>
        <color rgb="FF000000"/>
        <rFont val="Arial"/>
        <family val="2"/>
      </rPr>
      <t xml:space="preserve"> CT. Borrador de Protocolo Acoso laboral y Acoso Sexual Laboral, para la incorporación de los enfoques de género y de derechos humanos de las mujeres, EAAB. 
</t>
    </r>
    <r>
      <rPr>
        <b/>
        <sz val="10"/>
        <color rgb="FF000000"/>
        <rFont val="Arial"/>
        <family val="2"/>
      </rPr>
      <t xml:space="preserve">MOV (2): </t>
    </r>
    <r>
      <rPr>
        <sz val="10"/>
        <color rgb="FF000000"/>
        <rFont val="Arial"/>
        <family val="2"/>
      </rPr>
      <t xml:space="preserve">CT semana de la Bici y DT recorrido nocturno estrategia metro te acompaña.
</t>
    </r>
    <r>
      <rPr>
        <b/>
        <sz val="10"/>
        <color rgb="FF000000"/>
        <rFont val="Arial"/>
        <family val="2"/>
      </rPr>
      <t xml:space="preserve">
Orientación en las siguientes instancias (10):
EDU: (1) </t>
    </r>
    <r>
      <rPr>
        <sz val="10"/>
        <color rgb="FF000000"/>
        <rFont val="Arial"/>
        <family val="2"/>
      </rPr>
      <t xml:space="preserve">Mesa Acuerdo 909 del 2023 
</t>
    </r>
    <r>
      <rPr>
        <b/>
        <sz val="10"/>
        <color rgb="FF000000"/>
        <rFont val="Arial"/>
        <family val="2"/>
      </rPr>
      <t xml:space="preserve">INT: (1) </t>
    </r>
    <r>
      <rPr>
        <sz val="10"/>
        <color rgb="FF000000"/>
        <rFont val="Arial"/>
        <family val="2"/>
      </rPr>
      <t xml:space="preserve">Unidad Técnica de Apoyo de la Comisión Intersectorial Diferencial Poblacional  
</t>
    </r>
    <r>
      <rPr>
        <b/>
        <sz val="10"/>
        <color rgb="FF000000"/>
        <rFont val="Arial"/>
        <family val="2"/>
      </rPr>
      <t>SAL: (2)</t>
    </r>
    <r>
      <rPr>
        <sz val="10"/>
        <color rgb="FF000000"/>
        <rFont val="Arial"/>
        <family val="2"/>
      </rPr>
      <t xml:space="preserve"> Mesas de promoción y prevención de la conducta suicida.</t>
    </r>
    <r>
      <rPr>
        <b/>
        <sz val="10"/>
        <color rgb="FF000000"/>
        <rFont val="Arial"/>
        <family val="2"/>
      </rPr>
      <t xml:space="preserve"> 
SEG (6): 5</t>
    </r>
    <r>
      <rPr>
        <sz val="10"/>
        <color rgb="FF000000"/>
        <rFont val="Arial"/>
        <family val="2"/>
      </rPr>
      <t xml:space="preserve">Comisión Distrital de Seguridad, Comodidad y Convivencia en el Fútbol de Bogotá – CDSCCFB y 1Mesa técnica para aprobación del Protocolo de la Comisión Distrital de Seguridad, Comodidad y Convivencia en el Fútbol - PDSCCFB. </t>
    </r>
  </si>
  <si>
    <t xml:space="preserve">La tarea no cuenta con programación de acciones para el mes de julio. </t>
  </si>
  <si>
    <r>
      <rPr>
        <b/>
        <sz val="9"/>
        <color rgb="FF000000"/>
        <rFont val="Arial"/>
        <family val="2"/>
      </rPr>
      <t>Reuniones internas (27): 
D.PAZ (2):</t>
    </r>
    <r>
      <rPr>
        <sz val="9"/>
        <color rgb="FF000000"/>
        <rFont val="Arial"/>
        <family val="2"/>
      </rPr>
      <t xml:space="preserve"> Mesas interdirecciones articulación compromisos paz. 
</t>
    </r>
    <r>
      <rPr>
        <b/>
        <sz val="9"/>
        <color rgb="FF000000"/>
        <rFont val="Arial"/>
        <family val="2"/>
      </rPr>
      <t>D. PARTICIPACIÓN (4):</t>
    </r>
    <r>
      <rPr>
        <sz val="9"/>
        <color rgb="FF000000"/>
        <rFont val="Arial"/>
        <family val="2"/>
      </rPr>
      <t xml:space="preserve"> Asistencia técnica CCM, preparación sensibilización ciudadanía Bilbao - Suba (2), agendas mujeres habitantes calle.</t>
    </r>
    <r>
      <rPr>
        <b/>
        <sz val="9"/>
        <color rgb="FF000000"/>
        <rFont val="Arial"/>
        <family val="2"/>
      </rPr>
      <t xml:space="preserve"> 
D. TRABAJO (2): </t>
    </r>
    <r>
      <rPr>
        <sz val="9"/>
        <color rgb="FF000000"/>
        <rFont val="Arial"/>
        <family val="2"/>
      </rPr>
      <t xml:space="preserve">Gestión Decreto 332/2020, preparación foro acoso laboral. 
</t>
    </r>
    <r>
      <rPr>
        <b/>
        <sz val="9"/>
        <color rgb="FF000000"/>
        <rFont val="Arial"/>
        <family val="2"/>
      </rPr>
      <t xml:space="preserve">D. SALUD (5): </t>
    </r>
    <r>
      <rPr>
        <sz val="9"/>
        <color rgb="FF000000"/>
        <rFont val="Arial"/>
        <family val="2"/>
      </rPr>
      <t xml:space="preserve">Articulación referenta sector salud (3), propuesta conmemoración 28S, articulación salud mental. 
</t>
    </r>
    <r>
      <rPr>
        <b/>
        <sz val="9"/>
        <color rgb="FF000000"/>
        <rFont val="Arial"/>
        <family val="2"/>
      </rPr>
      <t xml:space="preserve">D. EDUCACIÓN (2): </t>
    </r>
    <r>
      <rPr>
        <sz val="9"/>
        <color rgb="FF000000"/>
        <rFont val="Arial"/>
        <family val="2"/>
      </rPr>
      <t xml:space="preserve">Contenidos Academia Atenea, lineamientos STEM. 1 matriz acciones memorando entendimiento Atenea. 
</t>
    </r>
    <r>
      <rPr>
        <b/>
        <sz val="9"/>
        <color rgb="FF000000"/>
        <rFont val="Arial"/>
        <family val="2"/>
      </rPr>
      <t xml:space="preserve">D. CULTURA (6): </t>
    </r>
    <r>
      <rPr>
        <sz val="9"/>
        <color rgb="FF000000"/>
        <rFont val="Arial"/>
        <family val="2"/>
      </rPr>
      <t>Seguimiento derecho y sectores asociados; escuela mujeres futboleras; articulación IDARTES; Sello privados; preparación sensibilización equipos SDIS habitabilidad calle (2). 1 reporte producto PP LEO</t>
    </r>
    <r>
      <rPr>
        <b/>
        <sz val="9"/>
        <color rgb="FF000000"/>
        <rFont val="Arial"/>
        <family val="2"/>
      </rPr>
      <t xml:space="preserve">. 
D. HÁBITAT (6): </t>
    </r>
    <r>
      <rPr>
        <sz val="9"/>
        <color rgb="FF000000"/>
        <rFont val="Arial"/>
        <family val="2"/>
      </rPr>
      <t xml:space="preserve">Articulación interna pilotaje frentes de obra (2); intervenciones DADEP puentes; reto diseño (2); seguimiento derecho y sectores asociados.  
</t>
    </r>
    <r>
      <rPr>
        <b/>
        <sz val="9"/>
        <color rgb="FF000000"/>
        <rFont val="Arial"/>
        <family val="2"/>
      </rPr>
      <t xml:space="preserve">
Reuniones intersectoriales (31):  
D.PAZ (5):</t>
    </r>
    <r>
      <rPr>
        <sz val="9"/>
        <color rgb="FF000000"/>
        <rFont val="Arial"/>
        <family val="2"/>
      </rPr>
      <t xml:space="preserve"> 4 Subcomités CDJT: Atención y asistencia; Reparación integral; Verdad, memoria y reconstrucción: Sistemas información. Ruta estabilización. 1 propuesta activ POA Subcomités. 4 reportes II trim 2025: POA Subcomités, acciones CEV, mesa reintegración, PP seguridad y paz. 
</t>
    </r>
    <r>
      <rPr>
        <b/>
        <sz val="9"/>
        <color rgb="FF000000"/>
        <rFont val="Arial"/>
        <family val="2"/>
      </rPr>
      <t>D. PARTICIPACIÓN (4):</t>
    </r>
    <r>
      <rPr>
        <sz val="9"/>
        <color rgb="FF000000"/>
        <rFont val="Arial"/>
        <family val="2"/>
      </rPr>
      <t xml:space="preserve"> Articulación SDIS agendas mujeres habitantes calle (2), SDH preparación conversatorio POT. Sesión SPT POT. 
</t>
    </r>
    <r>
      <rPr>
        <b/>
        <sz val="9"/>
        <color rgb="FF000000"/>
        <rFont val="Arial"/>
        <family val="2"/>
      </rPr>
      <t xml:space="preserve">D. TRABAJO (1): </t>
    </r>
    <r>
      <rPr>
        <sz val="9"/>
        <color rgb="FF000000"/>
        <rFont val="Arial"/>
        <family val="2"/>
      </rPr>
      <t>Articulación Consejería TIC ruta estabilización socioeconómica víctimas conflicto.</t>
    </r>
    <r>
      <rPr>
        <b/>
        <sz val="9"/>
        <color rgb="FF000000"/>
        <rFont val="Arial"/>
        <family val="2"/>
      </rPr>
      <t xml:space="preserve"> 
D. SALUD (4): </t>
    </r>
    <r>
      <rPr>
        <sz val="9"/>
        <color rgb="FF000000"/>
        <rFont val="Arial"/>
        <family val="2"/>
      </rPr>
      <t xml:space="preserve">Mesa prev maternidades tempranas: mesa mortalidad materna; foro salud mental: articulación SDS Mas Sexfest. 1 reporte producto PPDDHH. 
</t>
    </r>
    <r>
      <rPr>
        <b/>
        <sz val="9"/>
        <color rgb="FF000000"/>
        <rFont val="Arial"/>
        <family val="2"/>
      </rPr>
      <t xml:space="preserve">D. EDUCACIÓN (5): </t>
    </r>
    <r>
      <rPr>
        <sz val="9"/>
        <color rgb="FF000000"/>
        <rFont val="Arial"/>
        <family val="2"/>
      </rPr>
      <t xml:space="preserve">Articulación Atenea (3), Comité educación DDHH, Comité formación docente. 
</t>
    </r>
    <r>
      <rPr>
        <b/>
        <sz val="9"/>
        <color rgb="FF000000"/>
        <rFont val="Arial"/>
        <family val="2"/>
      </rPr>
      <t>D. CULTURA (5):</t>
    </r>
    <r>
      <rPr>
        <sz val="9"/>
        <color rgb="FF000000"/>
        <rFont val="Arial"/>
        <family val="2"/>
      </rPr>
      <t xml:space="preserve"> Articulación SCRD Barrios Vivos; SDIS habitabilidad en calle; IDRD mujeres en deportes; Barra Blue Rain; instalación bancada barrismo social. 
</t>
    </r>
    <r>
      <rPr>
        <b/>
        <sz val="9"/>
        <color rgb="FF000000"/>
        <rFont val="Arial"/>
        <family val="2"/>
      </rPr>
      <t xml:space="preserve">D. HÁBITAT (7): </t>
    </r>
    <r>
      <rPr>
        <sz val="9"/>
        <color rgb="FF000000"/>
        <rFont val="Arial"/>
        <family val="2"/>
      </rPr>
      <t xml:space="preserve">Articulación CVP reto diseño; DADEP socialización concepto técnico proyectos bienestar espacio público; Metro Quito; CIEP (2); UTA CIEP (2). </t>
    </r>
  </si>
  <si>
    <t>La tarea no cuenta con programación de acciones para el mes de julio</t>
  </si>
  <si>
    <r>
      <rPr>
        <b/>
        <sz val="11"/>
        <color rgb="FF000000"/>
        <rFont val="Arial"/>
        <family val="2"/>
      </rPr>
      <t xml:space="preserve">Acompañamiento a la implementación de planes de trabajo del mecanismo Sello (7):  
SEG (2): </t>
    </r>
    <r>
      <rPr>
        <sz val="11"/>
        <color rgb="FF000000"/>
        <rFont val="Arial"/>
        <family val="2"/>
      </rPr>
      <t xml:space="preserve">1Mesa para revisión de avance en el Plan de Trabajo Sello – UAECOB; 1Mesa de revisión de Apertura Diagnóstico de Sello Secretaría de Seguridad, Convivencia y Justicia  
</t>
    </r>
    <r>
      <rPr>
        <b/>
        <sz val="11"/>
        <color rgb="FF000000"/>
        <rFont val="Arial"/>
        <family val="2"/>
      </rPr>
      <t xml:space="preserve">GEP (1): </t>
    </r>
    <r>
      <rPr>
        <sz val="11"/>
        <color rgb="FF000000"/>
        <rFont val="Arial"/>
        <family val="2"/>
      </rPr>
      <t xml:space="preserve">Mesa de trabajo con líder técnica de Sello En Igualdad y OAP de la Secretaría General para resolver dudas e inquietudes relacionadas al aplicativo. </t>
    </r>
    <r>
      <rPr>
        <b/>
        <sz val="11"/>
        <color rgb="FF000000"/>
        <rFont val="Arial"/>
        <family val="2"/>
      </rPr>
      <t xml:space="preserve"> 
HAB (1): </t>
    </r>
    <r>
      <rPr>
        <sz val="11"/>
        <color rgb="FF000000"/>
        <rFont val="Arial"/>
        <family val="2"/>
      </rPr>
      <t xml:space="preserve">1Mesa de trabajo, para la revisión del avance en las actividades del plan de trabajo de Renobo.  
</t>
    </r>
    <r>
      <rPr>
        <b/>
        <sz val="11"/>
        <color rgb="FF000000"/>
        <rFont val="Arial"/>
        <family val="2"/>
      </rPr>
      <t>MOV (1):</t>
    </r>
    <r>
      <rPr>
        <sz val="11"/>
        <color rgb="FF000000"/>
        <rFont val="Arial"/>
        <family val="2"/>
      </rPr>
      <t xml:space="preserve"> Mesa de trabajo para revisión de retroalimentación reporte 2024 y avance en la implementación de acciones 2025.
</t>
    </r>
    <r>
      <rPr>
        <b/>
        <sz val="11"/>
        <color rgb="FF000000"/>
        <rFont val="Arial"/>
        <family val="2"/>
      </rPr>
      <t xml:space="preserve">
Mesas de validación de planes de trabajo (4)</t>
    </r>
    <r>
      <rPr>
        <sz val="11"/>
        <color rgb="FF000000"/>
        <rFont val="Arial"/>
        <family val="2"/>
      </rPr>
      <t xml:space="preserve">:  AMB (1); CUL (1); HAB (1); DEE (1).
</t>
    </r>
    <r>
      <rPr>
        <b/>
        <sz val="11"/>
        <color rgb="FF000000"/>
        <rFont val="Arial"/>
        <family val="2"/>
      </rPr>
      <t>Alistamiento Alcaldías Locales (1):</t>
    </r>
    <r>
      <rPr>
        <sz val="11"/>
        <color rgb="FF000000"/>
        <rFont val="Arial"/>
        <family val="2"/>
      </rPr>
      <t xml:space="preserve"> 1Mesa de trabajo.
</t>
    </r>
    <r>
      <rPr>
        <b/>
        <sz val="11"/>
        <color rgb="FF000000"/>
        <rFont val="Arial"/>
        <family val="2"/>
      </rPr>
      <t>Apertura Fase Diagnostica de 15 Secretarías Distritales (2)</t>
    </r>
    <r>
      <rPr>
        <sz val="11"/>
        <color rgb="FF000000"/>
        <rFont val="Arial"/>
        <family val="2"/>
      </rPr>
      <t xml:space="preserve">: 2 Mesas de socialización de metodología de recolección de información diagnóstica.
</t>
    </r>
    <r>
      <rPr>
        <b/>
        <sz val="11"/>
        <color rgb="FF000000"/>
        <rFont val="Arial"/>
        <family val="2"/>
      </rPr>
      <t>Personería (2):</t>
    </r>
    <r>
      <rPr>
        <sz val="11"/>
        <color rgb="FF000000"/>
        <rFont val="Arial"/>
        <family val="2"/>
      </rPr>
      <t xml:space="preserve"> 1 Taller "Comunicación libre de sexistmo"; 1 Taller "Derecho a una vida libre de violencias" (19pers) con identidades de género: femen12; mascul6; transfemen0; transmasc0; NoBinaria0, otras1. </t>
    </r>
  </si>
  <si>
    <r>
      <rPr>
        <b/>
        <u/>
        <sz val="9"/>
        <color rgb="FF000000"/>
        <rFont val="Arial"/>
        <family val="2"/>
      </rPr>
      <t xml:space="preserve">Fortalecimiento de capacidades de los sectores:
</t>
    </r>
    <r>
      <rPr>
        <b/>
        <sz val="9"/>
        <color rgb="FF000000"/>
        <rFont val="Arial"/>
        <family val="2"/>
      </rPr>
      <t xml:space="preserve">Sensibilizaciones (18): 
SEG (1): </t>
    </r>
    <r>
      <rPr>
        <sz val="9"/>
        <color rgb="FF000000"/>
        <rFont val="Arial"/>
        <family val="2"/>
      </rPr>
      <t xml:space="preserve">Sensibilización RUA y Violencias contra las Mujeres – SDSCJ (pendiente) 
</t>
    </r>
    <r>
      <rPr>
        <b/>
        <sz val="9"/>
        <color rgb="FF000000"/>
        <rFont val="Arial"/>
        <family val="2"/>
      </rPr>
      <t>GOB(3):</t>
    </r>
    <r>
      <rPr>
        <sz val="9"/>
        <color rgb="FF000000"/>
        <rFont val="Arial"/>
        <family val="2"/>
      </rPr>
      <t xml:space="preserve"> 1Sensibilización sobre la Ruta de Atención a Violencias Basadas en Género, dirigida a funcionarios y funcionarias del Instituto Distrital de la Participación y la Acción Comunal (IDPAC); 1Sensibilización Sensibilización sobre la Ruta de Atención a Violencias Basadas en Género, dirigida a Defensores y Defensoras del Espacio Público; 1Cine foro “Mujeres y participación política” dirigido a mujeres y organizaciones sociales de mujeres.  
</t>
    </r>
    <r>
      <rPr>
        <b/>
        <sz val="9"/>
        <color rgb="FF000000"/>
        <rFont val="Arial"/>
        <family val="2"/>
      </rPr>
      <t xml:space="preserve">AMB (4): </t>
    </r>
    <r>
      <rPr>
        <sz val="9"/>
        <color rgb="FF000000"/>
        <rFont val="Arial"/>
        <family val="2"/>
      </rPr>
      <t xml:space="preserve">1Derecho a Una Vida Libre de Violencias- IDPYBA; 1Masculinidades-JBB; 1Cuidado Menstrual-IDPYBA; 1Estrategias para Incorporar el Enfoque de Género en Proyectos de Bienestar Animal –IDPYBA 
</t>
    </r>
    <r>
      <rPr>
        <b/>
        <sz val="9"/>
        <color rgb="FF000000"/>
        <rFont val="Arial"/>
        <family val="2"/>
      </rPr>
      <t xml:space="preserve">INT (3): </t>
    </r>
    <r>
      <rPr>
        <sz val="9"/>
        <color rgb="FF000000"/>
        <rFont val="Arial"/>
        <family val="2"/>
      </rPr>
      <t xml:space="preserve">Sensibilización nuevas masculinidades y cuidado, y enfoque de género 
</t>
    </r>
    <r>
      <rPr>
        <b/>
        <sz val="9"/>
        <color rgb="FF000000"/>
        <rFont val="Arial"/>
        <family val="2"/>
      </rPr>
      <t xml:space="preserve">HAB (2) </t>
    </r>
    <r>
      <rPr>
        <sz val="9"/>
        <color rgb="FF000000"/>
        <rFont val="Arial"/>
        <family val="2"/>
      </rPr>
      <t xml:space="preserve">1Metodología V Encuentro de Mujeres Recicladoras; 1Evento de diálogo con enfoque de género, CVP. </t>
    </r>
    <r>
      <rPr>
        <b/>
        <sz val="9"/>
        <color rgb="FF000000"/>
        <rFont val="Arial"/>
        <family val="2"/>
      </rPr>
      <t xml:space="preserve"> 
SAL (2): </t>
    </r>
    <r>
      <rPr>
        <sz val="9"/>
        <color rgb="FF000000"/>
        <rFont val="Arial"/>
        <family val="2"/>
      </rPr>
      <t xml:space="preserve">1Ruta única de atención para mujeres víctimas de violencias; 1Enfoque de género y diferencial para Comité de Lactancia (SDS). 
</t>
    </r>
    <r>
      <rPr>
        <b/>
        <sz val="9"/>
        <color rgb="FF000000"/>
        <rFont val="Arial"/>
        <family val="2"/>
      </rPr>
      <t xml:space="preserve">HAC1: </t>
    </r>
    <r>
      <rPr>
        <sz val="9"/>
        <color rgb="FF000000"/>
        <rFont val="Arial"/>
        <family val="2"/>
      </rPr>
      <t xml:space="preserve">1Sensibilizacion PPMyEG SHD 
</t>
    </r>
    <r>
      <rPr>
        <b/>
        <sz val="9"/>
        <color rgb="FF000000"/>
        <rFont val="Arial"/>
        <family val="2"/>
      </rPr>
      <t xml:space="preserve">MOV (2): </t>
    </r>
    <r>
      <rPr>
        <sz val="9"/>
        <color rgb="FF000000"/>
        <rFont val="Arial"/>
        <family val="2"/>
      </rPr>
      <t xml:space="preserve">1Conceptos básicos y transversalización del enfoque de género; 1Acoso laboral y acoso sexual laboral desde el enfoque de género. 
</t>
    </r>
    <r>
      <rPr>
        <b/>
        <sz val="9"/>
        <color rgb="FF000000"/>
        <rFont val="Arial"/>
        <family val="2"/>
      </rPr>
      <t xml:space="preserve">
</t>
    </r>
    <r>
      <rPr>
        <b/>
        <u/>
        <sz val="9"/>
        <color rgb="FF000000"/>
        <rFont val="Arial"/>
        <family val="2"/>
      </rPr>
      <t xml:space="preserve">En relación con la Implementación de 7 derechos se avanzó en: 
</t>
    </r>
    <r>
      <rPr>
        <b/>
        <sz val="9"/>
        <color rgb="FF000000"/>
        <rFont val="Arial"/>
        <family val="2"/>
      </rPr>
      <t xml:space="preserve">Metodologías (17): 
D. PAZ (2): </t>
    </r>
    <r>
      <rPr>
        <sz val="9"/>
        <color rgb="FF000000"/>
        <rFont val="Arial"/>
        <family val="2"/>
      </rPr>
      <t xml:space="preserve">Reuniones metodología taller VBG. 
</t>
    </r>
    <r>
      <rPr>
        <b/>
        <sz val="9"/>
        <color rgb="FF000000"/>
        <rFont val="Arial"/>
        <family val="2"/>
      </rPr>
      <t>D. PARTICIPACIÓN (2):</t>
    </r>
    <r>
      <rPr>
        <sz val="9"/>
        <color rgb="FF000000"/>
        <rFont val="Arial"/>
        <family val="2"/>
      </rPr>
      <t xml:space="preserve"> Metodologías sensibilización ciudadanía Suba y cineforo Jornada Única Electoral. 
</t>
    </r>
    <r>
      <rPr>
        <b/>
        <sz val="9"/>
        <color rgb="FF000000"/>
        <rFont val="Arial"/>
        <family val="2"/>
      </rPr>
      <t xml:space="preserve">D. TRABAJO (1): </t>
    </r>
    <r>
      <rPr>
        <sz val="9"/>
        <color rgb="FF000000"/>
        <rFont val="Arial"/>
        <family val="2"/>
      </rPr>
      <t xml:space="preserve">PPT socialización Decreto 332/2020. 
</t>
    </r>
    <r>
      <rPr>
        <b/>
        <sz val="9"/>
        <color rgb="FF000000"/>
        <rFont val="Arial"/>
        <family val="2"/>
      </rPr>
      <t xml:space="preserve">D. SALUD (3): </t>
    </r>
    <r>
      <rPr>
        <sz val="9"/>
        <color rgb="FF000000"/>
        <rFont val="Arial"/>
        <family val="2"/>
      </rPr>
      <t xml:space="preserve">Guion conversatorio salud SDMujer; ppt propuesta conmemoración 28S; propuesta comunicaciones IVE.  
</t>
    </r>
    <r>
      <rPr>
        <b/>
        <sz val="9"/>
        <color rgb="FF000000"/>
        <rFont val="Arial"/>
        <family val="2"/>
      </rPr>
      <t xml:space="preserve">D. EDUCACIÓN (4): </t>
    </r>
    <r>
      <rPr>
        <sz val="9"/>
        <color rgb="FF000000"/>
        <rFont val="Arial"/>
        <family val="2"/>
      </rPr>
      <t xml:space="preserve">metodologías y ppt sensibilizaciones Casas Refugio y docentes Distrito. 
</t>
    </r>
    <r>
      <rPr>
        <b/>
        <sz val="9"/>
        <color rgb="FF000000"/>
        <rFont val="Arial"/>
        <family val="2"/>
      </rPr>
      <t xml:space="preserve">D. CULTURA (2): </t>
    </r>
    <r>
      <rPr>
        <sz val="9"/>
        <color rgb="FF000000"/>
        <rFont val="Arial"/>
        <family val="2"/>
      </rPr>
      <t xml:space="preserve">metodologías proceso mujeres futboleras, sensibilización equipos SDIS hab. calle. 
</t>
    </r>
    <r>
      <rPr>
        <b/>
        <sz val="9"/>
        <color rgb="FF000000"/>
        <rFont val="Arial"/>
        <family val="2"/>
      </rPr>
      <t xml:space="preserve">D. HÁBITAT (3): </t>
    </r>
    <r>
      <rPr>
        <sz val="9"/>
        <color rgb="FF000000"/>
        <rFont val="Arial"/>
        <family val="2"/>
      </rPr>
      <t xml:space="preserve">Metodología y rompecabezas sensibilización en derechos PPMyEG mujeres recicladoras; metodología conversatorio POT SDmujer. </t>
    </r>
    <r>
      <rPr>
        <b/>
        <sz val="9"/>
        <color rgb="FF000000"/>
        <rFont val="Arial"/>
        <family val="2"/>
      </rPr>
      <t xml:space="preserve"> 
Sensibilizaciones (14):  
D.PAZ (1): </t>
    </r>
    <r>
      <rPr>
        <sz val="9"/>
        <color rgb="FF000000"/>
        <rFont val="Arial"/>
        <family val="2"/>
      </rPr>
      <t xml:space="preserve">Ciudadanía mujeres firmantes paz: VBG.  
</t>
    </r>
    <r>
      <rPr>
        <b/>
        <sz val="9"/>
        <color rgb="FF000000"/>
        <rFont val="Arial"/>
        <family val="2"/>
      </rPr>
      <t xml:space="preserve">D. PARTICIPACIÓN (3): </t>
    </r>
    <r>
      <rPr>
        <sz val="9"/>
        <color rgb="FF000000"/>
        <rFont val="Arial"/>
        <family val="2"/>
      </rPr>
      <t xml:space="preserve">Ciudadanía: Barrio Bilbao Suba: PPMyEG; participación y representación con equidad. Mujeres Jornada Única Electoral: participación y representación con equidad.  
</t>
    </r>
    <r>
      <rPr>
        <b/>
        <sz val="9"/>
        <color rgb="FF000000"/>
        <rFont val="Arial"/>
        <family val="2"/>
      </rPr>
      <t xml:space="preserve">D. TRABAJO (3): </t>
    </r>
    <r>
      <rPr>
        <sz val="9"/>
        <color rgb="FF000000"/>
        <rFont val="Arial"/>
        <family val="2"/>
      </rPr>
      <t xml:space="preserve">Entidades distritales (2) y Alcaldía Local Santa Fe: Socialización Decreto 332/2020. 
</t>
    </r>
    <r>
      <rPr>
        <b/>
        <sz val="9"/>
        <color rgb="FF000000"/>
        <rFont val="Arial"/>
        <family val="2"/>
      </rPr>
      <t xml:space="preserve">D. SALUD (1): </t>
    </r>
    <r>
      <rPr>
        <sz val="9"/>
        <color rgb="FF000000"/>
        <rFont val="Arial"/>
        <family val="2"/>
      </rPr>
      <t xml:space="preserve">SDMujer: Situación salud mujeres Bogotá.  
</t>
    </r>
    <r>
      <rPr>
        <b/>
        <sz val="9"/>
        <color rgb="FF000000"/>
        <rFont val="Arial"/>
        <family val="2"/>
      </rPr>
      <t xml:space="preserve">D. EDUCACIÓN (3): </t>
    </r>
    <r>
      <rPr>
        <sz val="9"/>
        <color rgb="FF000000"/>
        <rFont val="Arial"/>
        <family val="2"/>
      </rPr>
      <t xml:space="preserve">Docentes Distrito: Educación no sexista. Equipos Casas Refugio SDMujer (2): Educación con equidad.  
</t>
    </r>
    <r>
      <rPr>
        <b/>
        <sz val="9"/>
        <color rgb="FF000000"/>
        <rFont val="Arial"/>
        <family val="2"/>
      </rPr>
      <t xml:space="preserve">D. CULTURA (1): </t>
    </r>
    <r>
      <rPr>
        <sz val="9"/>
        <color rgb="FF000000"/>
        <rFont val="Arial"/>
        <family val="2"/>
      </rPr>
      <t xml:space="preserve">SDIS: Derechos cultura y trabajo hab. calle. 
</t>
    </r>
    <r>
      <rPr>
        <b/>
        <sz val="9"/>
        <color rgb="FF000000"/>
        <rFont val="Arial"/>
        <family val="2"/>
      </rPr>
      <t xml:space="preserve">D. HABITAT (2): </t>
    </r>
    <r>
      <rPr>
        <sz val="9"/>
        <color rgb="FF000000"/>
        <rFont val="Arial"/>
        <family val="2"/>
      </rPr>
      <t xml:space="preserve">SDMujer: POT. Ciudadanía mujeres recicladoras: Derechos PPMyEG. </t>
    </r>
  </si>
  <si>
    <t>La tarea no cuenta con programación de acciones para el mes de agosto</t>
  </si>
  <si>
    <t xml:space="preserve">Mesas de validación de planes de trabajo (1):  INT (1).
Alistamiento Alcaldías Locales (3): 3 Mesas de trabajo de socialización de metodología diagnostica.
Acompañamiento a la implementación de planes de trabajo del mecanismo Sello (2):  
EDU (1): Se realiza reunión con IDEP para revisión compromisos asistencia técnica para el desarrollo de Plan de Trabajo SDIG. 
JBB (1): Mesa de trabajo con el JBB para coordinar la asistencia técnica desde la SDMujer en las actividades del Plan de Trabajo.  
Personería (1): 1 Reunión de seguimiento
Festivales al Parque (1): 1 Reunión de seguimiento
Apertura Fase Diagnostica de 15 Secretarías Distritales (6): 
SEG (1) SAL (1) HAB (1) Mesas de trabajo para asistencia técnica en el proceso de diagnóstico de Sello
PLN (1) Aplicación de instrumento de observación de instalaciones.  
AMB (1) Aplicación de instrumento de observación de instalaciones.  
(2) Reuniones de articulación interna
</t>
  </si>
  <si>
    <t>N.A</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</si>
  <si>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</si>
  <si>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</si>
  <si>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</si>
  <si>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</si>
  <si>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(8):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</si>
  <si>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</si>
  <si>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 xml:space="preserve">Acciones concernientes al Sello (13):  
Reuniones (2): Primer contacto con empresas. 
Documentos de compromiso (4): Firma de empresa. Mesas de trabajo (2): con empresas. 
Socialización (1): Implementación de taller del Catálogo de Herramientas.  
Reunión de trabajo (4): Estrategia de prevención de acoso callejero en frentes de obra.    
Acciones para las Conmemoraciones Derechos (4):  
Documento (1): Documento de sentido versión final conmemoración 8 Marzo 2025. 
Metodología (1): Diseño de metodología de taller sobre 8M para colaboradores/as del Distrito.  
Sensibilizaciones (2): Taller virtual a sector privado sobre 8M. 
Comunicaciones (8): 
Brief solicitud área Comunicaciones (1): RevBeladas
Brief información área Comunicaciones (3): 1 RevBeladas, 1 Acompañamiento Avantia, 1 Billetes Lotería de Bogotá.
Diseño (3): 1 PPT CIM - Sesión 1, 2 piezas grupos focales POT
Campaña (1): Activa tu poder en el TPIEG. </t>
  </si>
  <si>
    <t xml:space="preserve">Acciones concernientes al Sello (18): 
Reuniones primer contacto (4).
Documentos de compromiso (4). 
Mesas de trabajo (2).  Socialización (1). 
Reunión de trabajo (1).  
Comunicaciones (13).  
Acciones para las Conmemoraciones Derechos (4).  
Conmemoraciones Derechos (1). </t>
  </si>
  <si>
    <t xml:space="preserve">
Implementar la estrategia de buenas prácticas llevó a la consecución de los siguientes logros en abril:
Acciones concernientes al Sello (17):  
Identificación de buenas prácticas: 3 Reuniones 1 PPT. 
Reuniones Primer contacto con empresas (3)
Documentos de compromiso (2): Firma de empresas.  
Mesas de trabajo (2): con empresas.  
Talleres (3): Implementación de taller del Catálogo de Herramientas. (20pers) con identidades de género: femen13; mascul6; transfemen0; transmasc0; NoBinaria1, otras0.  
Reuniones de trabajo (3): Estrategia de prevención de acoso callejero en frentes de obra. (2) Articulación Sello Bogotá Incluyente (1).   
Acciones para las Conmemoraciones Derechos (3): Alistamiento 28M: 2 reuniones internas: referenta sector salud y comunicaciones. 1 documento preliminar conmemoración 28 mayo, día acción global por la salud plena de las mujeres. 
Sensibilizaciones (2): Taller virtual a sector privado sobre 8M.   
Comunicaciones (8): 
Brief solicitud Comunicaciones (2): 1 Plantillas para invitaciones, 1 Videos buenas prácticas Sello Privado.  
Diseño (4): 1 documento Lineamientos espacios públicos libres de violencias, 1 documento Informe TPIEG 2024, 1 PPT TPIEG 2024, 1 PPT UTA Sesión 4 2025.  
Redacción y/o edición (3): 1 Nota TPIEG, 1 documento Barreras acceso a la salud, 1 documento Brújula para la igualdad - Conceptos</t>
  </si>
  <si>
    <t xml:space="preserve">Durante el primer cuatrimestre del año, la implementación de la estrategia de buenas prácticas llevó a la consecución de los siguientes logros: 
Acciones concernientes al Sello (39): 
Identificación de Buenas prácticas (4) 
Reuniones 1er contacto (10) 
Documentos de compromiso (6).  
Mesas de trabajo (5).  
Talleres (7). 
Reunión de trabajo (3).  
Acciones para las Conmemoraciones Derechos (4).  
Conmemoraciones Derechos (1). 
Alistamiento 28M (3) 
Comunicaciones (21).  
</t>
  </si>
  <si>
    <r>
      <rPr>
        <b/>
        <sz val="10"/>
        <color rgb="FF000000"/>
        <rFont val="Arial"/>
        <family val="2"/>
      </rPr>
      <t xml:space="preserve">Acciones concernientes al Sello (19):  
Identificación de buenas prácticas para socialización en la UTA: </t>
    </r>
    <r>
      <rPr>
        <sz val="10"/>
        <color rgb="FF000000"/>
        <rFont val="Arial"/>
        <family val="2"/>
      </rPr>
      <t xml:space="preserve">1 Reunión 1 PPT.  
</t>
    </r>
    <r>
      <rPr>
        <b/>
        <sz val="10"/>
        <color rgb="FF000000"/>
        <rFont val="Arial"/>
        <family val="2"/>
      </rPr>
      <t xml:space="preserve">
Reuniones Primer contacto con empresas (3).  
Documentos de compromiso (2): </t>
    </r>
    <r>
      <rPr>
        <sz val="10"/>
        <color rgb="FF000000"/>
        <rFont val="Arial"/>
        <family val="2"/>
      </rPr>
      <t xml:space="preserve">Firma de empresas.  
</t>
    </r>
    <r>
      <rPr>
        <b/>
        <sz val="10"/>
        <color rgb="FF000000"/>
        <rFont val="Arial"/>
        <family val="2"/>
      </rPr>
      <t>Documentos metodológicos (1) 
Talleres (3):</t>
    </r>
    <r>
      <rPr>
        <sz val="10"/>
        <color rgb="FF000000"/>
        <rFont val="Arial"/>
        <family val="2"/>
      </rPr>
      <t xml:space="preserve"> 1 Derecho a una vida libre de violencias; 2 Uso de la herramienta de autodiagnóstico. (20pers) con identidades de género: femen13; mascul6; transfemen0; transmasc0; NoBinaria1, otras0. 
Reuniones de trabajo (3): Estrategia de prevención de acoso callejero en frentes de obra. (2) Articulación Sello Bogotá Incluyente (1). </t>
    </r>
    <r>
      <rPr>
        <b/>
        <sz val="10"/>
        <color rgb="FF000000"/>
        <rFont val="Arial"/>
        <family val="2"/>
      </rPr>
      <t xml:space="preserve">  
Acciones para las Conmemoraciones Derechos (3):</t>
    </r>
    <r>
      <rPr>
        <sz val="10"/>
        <color rgb="FF000000"/>
        <rFont val="Arial"/>
        <family val="2"/>
      </rPr>
      <t xml:space="preserve"> Alistamiento 21 de junio- Educación no sexista; Alistamiento 22 julio - Trabajo doméstico; 
28 mayo - Salud plena.   
</t>
    </r>
    <r>
      <rPr>
        <b/>
        <sz val="10"/>
        <color rgb="FF000000"/>
        <rFont val="Arial"/>
        <family val="2"/>
      </rPr>
      <t xml:space="preserve">
Comunicaciones (8): 
Brief solicitud Comunicaciones (3)</t>
    </r>
    <r>
      <rPr>
        <sz val="10"/>
        <color rgb="FF000000"/>
        <rFont val="Arial"/>
        <family val="2"/>
      </rPr>
      <t xml:space="preserve">:1 Concejo Sello En Igualdad, 1 Conmemoración 28M, 1 Jornada Única Electoral 
</t>
    </r>
    <r>
      <rPr>
        <b/>
        <sz val="10"/>
        <color rgb="FF000000"/>
        <rFont val="Arial"/>
        <family val="2"/>
      </rPr>
      <t>Brief información Comunicaciones (1):</t>
    </r>
    <r>
      <rPr>
        <sz val="10"/>
        <color rgb="FF000000"/>
        <rFont val="Arial"/>
        <family val="2"/>
      </rPr>
      <t xml:space="preserve"> Concejo Sello En Igualdad.</t>
    </r>
    <r>
      <rPr>
        <b/>
        <sz val="10"/>
        <color rgb="FF000000"/>
        <rFont val="Arial"/>
        <family val="2"/>
      </rPr>
      <t xml:space="preserve"> 
Diseño (11): </t>
    </r>
    <r>
      <rPr>
        <sz val="10"/>
        <color rgb="FF000000"/>
        <rFont val="Arial"/>
        <family val="2"/>
      </rPr>
      <t xml:space="preserve">1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family val="2"/>
      </rPr>
      <t xml:space="preserve">Invitaciones (8): </t>
    </r>
    <r>
      <rPr>
        <sz val="10"/>
        <color rgb="FF000000"/>
        <rFont val="Arial"/>
        <family val="2"/>
      </rPr>
      <t>Foro de Acoso Laboral.</t>
    </r>
    <r>
      <rPr>
        <b/>
        <sz val="10"/>
        <color rgb="FF000000"/>
        <rFont val="Arial"/>
        <family val="2"/>
      </rPr>
      <t xml:space="preserve"> </t>
    </r>
    <r>
      <rPr>
        <sz val="10"/>
        <color rgb="FF7030A0"/>
        <rFont val="Arial"/>
        <family val="2"/>
      </rPr>
      <t xml:space="preserve"> </t>
    </r>
  </si>
  <si>
    <r>
      <rPr>
        <b/>
        <sz val="10"/>
        <color rgb="FF000000"/>
        <rFont val="Arial"/>
        <family val="2"/>
      </rPr>
      <t xml:space="preserve">Acciones concernientes al Sello (26): 
</t>
    </r>
    <r>
      <rPr>
        <sz val="10"/>
        <color rgb="FF000000"/>
        <rFont val="Arial"/>
        <family val="2"/>
      </rPr>
      <t xml:space="preserve">Identificación de Buenas prácticas (2) 
Reuniones 1er contacto (10).
Documentos de compromiso (8).  
Documentos metodológicos (1).
Mesas de trabajo (3).  
Talleres (7). 
Socialización (1). 
Reunión de trabajo (1).  
</t>
    </r>
    <r>
      <rPr>
        <b/>
        <sz val="10"/>
        <color rgb="FF000000"/>
        <rFont val="Arial"/>
        <family val="2"/>
      </rPr>
      <t xml:space="preserve">Acciones para las Conmemoraciones Derechos (5).
</t>
    </r>
    <r>
      <rPr>
        <sz val="10"/>
        <color rgb="FF000000"/>
        <rFont val="Arial"/>
        <family val="2"/>
      </rPr>
      <t xml:space="preserve">Conmemoraciones Derechos (1). 
Alistamiento de conmemoraciones (4): 28M; 21 de junio - Educación no sexista; Alistamiento 22 julio - Trabajo doméstico; 28 mayo - Salud plena. 
</t>
    </r>
    <r>
      <rPr>
        <b/>
        <sz val="10"/>
        <color rgb="FF000000"/>
        <rFont val="Arial"/>
        <family val="2"/>
      </rPr>
      <t xml:space="preserve">Comunicaciones (44).  </t>
    </r>
  </si>
  <si>
    <r>
      <rPr>
        <b/>
        <sz val="10"/>
        <color rgb="FF000000"/>
        <rFont val="Arial"/>
        <family val="2"/>
      </rPr>
      <t xml:space="preserve">Acciones concernientes al Sello (14):  
</t>
    </r>
    <r>
      <rPr>
        <sz val="10"/>
        <color rgb="FF000000"/>
        <rFont val="Arial"/>
        <family val="2"/>
      </rPr>
      <t xml:space="preserve">Reuniones  (4):  Primer contacto con empresas
Documentos de compromiso (7): Firma de empresas
Mesas de trabajo (2): Reuniones para implementación de catálogo de herramientas autogestionables.
Sensibilizaciones (1): 1 Taller sobre Enfoque de género y derecho a la participación; (47pers) con identidades de género: femen47; mascul0; transfemen0; transmasc0; NoBinaria0, otras0.  
Reunión de trabajo (2): Estrategia de prevención de acoso callejero en frentes de obra (2) 
</t>
    </r>
    <r>
      <rPr>
        <sz val="10"/>
        <color rgb="FF7030A0"/>
        <rFont val="Arial"/>
        <family val="2"/>
      </rPr>
      <t xml:space="preserve">
</t>
    </r>
    <r>
      <rPr>
        <b/>
        <sz val="10"/>
        <color rgb="FF000000"/>
        <rFont val="Arial"/>
        <family val="2"/>
      </rPr>
      <t xml:space="preserve">Acciones para las Conmemoraciones Derechos (4): 
</t>
    </r>
    <r>
      <rPr>
        <u/>
        <sz val="10"/>
        <color rgb="FF000000"/>
        <rFont val="Arial"/>
        <family val="2"/>
      </rPr>
      <t xml:space="preserve">Alistamiento 21 de Junio - Educación no sexista: </t>
    </r>
    <r>
      <rPr>
        <sz val="10"/>
        <color rgb="FF000000"/>
        <rFont val="Arial"/>
        <family val="2"/>
      </rPr>
      <t xml:space="preserve">1 documento de sentido diagramado. 
</t>
    </r>
    <r>
      <rPr>
        <u/>
        <sz val="10"/>
        <color rgb="FF000000"/>
        <rFont val="Arial"/>
        <family val="2"/>
      </rPr>
      <t>Alistamiento 22 Julio - Trabajo doméstico:</t>
    </r>
    <r>
      <rPr>
        <sz val="10"/>
        <color rgb="FF000000"/>
        <rFont val="Arial"/>
        <family val="2"/>
      </rPr>
      <t xml:space="preserve"> 1 reuión interna articulación Comunicaciones; 1 ppt propuesta conmemoraciones 22 y 24 julio: 1 preliminar documento de sentido en revisión directivas. 
</t>
    </r>
    <r>
      <rPr>
        <sz val="10"/>
        <color rgb="FF7030A0"/>
        <rFont val="Arial"/>
        <family val="2"/>
      </rPr>
      <t xml:space="preserve">
</t>
    </r>
    <r>
      <rPr>
        <b/>
        <sz val="10"/>
        <color rgb="FF000000"/>
        <rFont val="Arial"/>
        <family val="2"/>
      </rPr>
      <t xml:space="preserve">Comunicaciones (7):
</t>
    </r>
    <r>
      <rPr>
        <sz val="10"/>
        <color rgb="FF000000"/>
        <rFont val="Arial"/>
        <family val="2"/>
      </rPr>
      <t>Brief solicitud Comunicaciones (1): 1 Educación no sexista
Brief información Comunicaciones (1): 1 Foro acoso laboral
Diseño (5): 1 PPT UTA Sesión 6 2025, 1 PPT Sello IES, 1 PPT Evento acoso laboral, 1 PPT Brújula para la igualdad, 1 Documento PPLEO</t>
    </r>
  </si>
  <si>
    <r>
      <rPr>
        <sz val="10"/>
        <color rgb="FF000000"/>
        <rFont val="Arial"/>
        <family val="2"/>
      </rPr>
      <t xml:space="preserve">Durante el primer semestre del año, la implementación de la estrategia de buenas prácticas llevó a la consecución de los siguientes logros: 
</t>
    </r>
    <r>
      <rPr>
        <b/>
        <sz val="10"/>
        <color rgb="FF000000"/>
        <rFont val="Arial"/>
        <family val="2"/>
      </rPr>
      <t xml:space="preserve">Acciones concernientes al Sello (40): 
</t>
    </r>
    <r>
      <rPr>
        <sz val="10"/>
        <color rgb="FF000000"/>
        <rFont val="Arial"/>
        <family val="2"/>
      </rPr>
      <t xml:space="preserve">Identificación de Buenas prácticas (2) 
Reuniones 1er contacto (14).
Documentos de compromiso (15).  
Documentos metodológicos (1).
Mesas de trabajo (6).  
Talleres (7). 
Socialización (2). 
</t>
    </r>
    <r>
      <rPr>
        <b/>
        <sz val="10"/>
        <color rgb="FF000000"/>
        <rFont val="Arial"/>
        <family val="2"/>
      </rPr>
      <t xml:space="preserve">Acciones para las Conmemoraciones Derechos (9):
</t>
    </r>
    <r>
      <rPr>
        <sz val="10"/>
        <color rgb="FF000000"/>
        <rFont val="Arial"/>
        <family val="2"/>
      </rPr>
      <t xml:space="preserve">Conmemoraciones Derechos (1). 
Alistamiento de conmemoraciones (6): 28M; 21 de junio - Educación no sexista; Alistamiento 22 julio - Trabajo doméstico; 28 mayo - Salud plena; 21 de Junio - Educación no sexista; 22 Julio - Trabajo doméstico. 
</t>
    </r>
    <r>
      <rPr>
        <b/>
        <sz val="10"/>
        <color rgb="FF000000"/>
        <rFont val="Arial"/>
        <family val="2"/>
      </rPr>
      <t xml:space="preserve">Comunicaciones (51) </t>
    </r>
  </si>
  <si>
    <r>
      <rPr>
        <b/>
        <sz val="9"/>
        <color rgb="FF000000"/>
        <rFont val="Arial"/>
        <family val="2"/>
      </rPr>
      <t>Acciones para conmemoraciones de derechos humanos de las mujeres (6): 
21 de Junio - Educación no sexista</t>
    </r>
    <r>
      <rPr>
        <sz val="9"/>
        <color rgb="FF000000"/>
        <rFont val="Arial"/>
        <family val="2"/>
      </rPr>
      <t xml:space="preserve">: Metodología y 1 evento conmemoración.
</t>
    </r>
    <r>
      <rPr>
        <b/>
        <sz val="9"/>
        <color rgb="FF000000"/>
        <rFont val="Arial"/>
        <family val="2"/>
      </rPr>
      <t>22 Julio - Trabajo doméstico</t>
    </r>
    <r>
      <rPr>
        <sz val="9"/>
        <color rgb="FF000000"/>
        <rFont val="Arial"/>
        <family val="2"/>
      </rPr>
      <t xml:space="preserve">: 1 brief para Comunicaciones; videos; 1 documento de sentido. 1 evento conmemoraciones 22 y 24 julio.
</t>
    </r>
    <r>
      <rPr>
        <b/>
        <sz val="9"/>
        <color rgb="FF000000"/>
        <rFont val="Arial"/>
        <family val="2"/>
      </rPr>
      <t xml:space="preserve">Comunicaciones (11):
</t>
    </r>
    <r>
      <rPr>
        <sz val="9"/>
        <color rgb="FF000000"/>
        <rFont val="Arial"/>
        <family val="2"/>
      </rPr>
      <t xml:space="preserve">Brief solicitud Comunicaciones (2):1 Conmemoraciones 22 y 24J, 1 Cine foro Estimados señores,
Brief información Comunicaciones (1): 1 Conmemoraciones 22 y 24J
Diseño (7): 1 Informe de derechos PPPMyEG 2024, 1 ABC Capitalidad del tiempo, 1 PPT Capitalidad del tiempo,   1 PPT CIM 2, 1 invitación Estimados señores, 1 invitación charla PPMyEG, 1 Agéndate Foro internacional
Campaña (1): Frentes de obra
</t>
    </r>
    <r>
      <rPr>
        <b/>
        <sz val="9"/>
        <color rgb="FF000000"/>
        <rFont val="Arial"/>
        <family val="2"/>
      </rPr>
      <t xml:space="preserve">Acciones concernientes al Sello (14): </t>
    </r>
    <r>
      <rPr>
        <sz val="9"/>
        <color rgb="FF000000"/>
        <rFont val="Arial"/>
        <family val="2"/>
      </rPr>
      <t xml:space="preserve"> 
</t>
    </r>
    <r>
      <rPr>
        <b/>
        <sz val="9"/>
        <color rgb="FF000000"/>
        <rFont val="Arial"/>
        <family val="2"/>
      </rPr>
      <t xml:space="preserve">Reuniones  (5): </t>
    </r>
    <r>
      <rPr>
        <sz val="9"/>
        <color rgb="FF000000"/>
        <rFont val="Arial"/>
        <family val="2"/>
      </rPr>
      <t xml:space="preserve"> Primer contacto con empresas
</t>
    </r>
    <r>
      <rPr>
        <b/>
        <sz val="9"/>
        <color rgb="FF000000"/>
        <rFont val="Arial"/>
        <family val="2"/>
      </rPr>
      <t>Documentos de compromiso (8):</t>
    </r>
    <r>
      <rPr>
        <sz val="9"/>
        <color rgb="FF000000"/>
        <rFont val="Arial"/>
        <family val="2"/>
      </rPr>
      <t xml:space="preserve"> Firma de empresas
</t>
    </r>
    <r>
      <rPr>
        <b/>
        <sz val="9"/>
        <color rgb="FF000000"/>
        <rFont val="Arial"/>
        <family val="2"/>
      </rPr>
      <t>Mesas de trabajo (2):</t>
    </r>
    <r>
      <rPr>
        <sz val="9"/>
        <color rgb="FF000000"/>
        <rFont val="Arial"/>
        <family val="2"/>
      </rPr>
      <t xml:space="preserve"> Reuniones para implementación de catálogo de herramientas autogestionables.
</t>
    </r>
    <r>
      <rPr>
        <b/>
        <sz val="9"/>
        <color rgb="FF000000"/>
        <rFont val="Arial"/>
        <family val="2"/>
      </rPr>
      <t xml:space="preserve">Diseño metodológico (1): </t>
    </r>
    <r>
      <rPr>
        <sz val="9"/>
        <color rgb="FF000000"/>
        <rFont val="Arial"/>
        <family val="2"/>
      </rPr>
      <t xml:space="preserve"> Taller Entornos libres de acoso laboral y acoso sexual laboral
</t>
    </r>
    <r>
      <rPr>
        <b/>
        <sz val="9"/>
        <color rgb="FF000000"/>
        <rFont val="Arial"/>
        <family val="2"/>
      </rPr>
      <t>Sensibilizaciones (4):</t>
    </r>
    <r>
      <rPr>
        <sz val="9"/>
        <color rgb="FF000000"/>
        <rFont val="Arial"/>
        <family val="2"/>
      </rPr>
      <t xml:space="preserve"> 1 Taller sobre Enfoque de género y derecho a la participación; (47pers) con identidades de género: femen47; mascul0; transfemen0; transmasc0; NoBinaria0, otras0.  
</t>
    </r>
    <r>
      <rPr>
        <b/>
        <sz val="9"/>
        <color rgb="FF000000"/>
        <rFont val="Arial"/>
        <family val="2"/>
      </rPr>
      <t>Reunión de trabajo (3):</t>
    </r>
    <r>
      <rPr>
        <sz val="9"/>
        <color rgb="FF000000"/>
        <rFont val="Arial"/>
        <family val="2"/>
      </rPr>
      <t xml:space="preserve"> Estrategia de prevención de acoso callejero en frentes de obra (2) </t>
    </r>
  </si>
  <si>
    <r>
      <rPr>
        <b/>
        <sz val="9"/>
        <color rgb="FF000000"/>
        <rFont val="Arial"/>
        <family val="2"/>
      </rPr>
      <t xml:space="preserve">
Durante el año hasta julio, la implementación de la estrategia de buenas prácticas llevó a la consecución de los siguientes logros: 
Acciones concernientes al Sello (54): 
Identificación de Buenas prácticas (2) 
Reuniones 1er contacto (19).
Documentos de compromiso (23).  
Documentos metodológicos (2).
Mesas de trabajo (8).  
Talleres (7). 
Socializaciones (6). 
Conmemoraciones Derechos Humanos Mujeres (4): </t>
    </r>
    <r>
      <rPr>
        <sz val="9"/>
        <color rgb="FF000000"/>
        <rFont val="Arial"/>
        <family val="2"/>
      </rPr>
      <t xml:space="preserve">8M; 28 Mayo - Salud plena; 21 de junio - Educación no sexista; 22 julio - Trabajo doméstico (articulación intra e intersectorial, documentos de sentido, brief, piezas comunicativas, ppt, metodologías y eventos conmemoraciones).
</t>
    </r>
    <r>
      <rPr>
        <b/>
        <sz val="9"/>
        <color rgb="FF000000"/>
        <rFont val="Arial"/>
        <family val="2"/>
      </rPr>
      <t xml:space="preserve">
Comunicaciones (62) 
</t>
    </r>
  </si>
  <si>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</si>
  <si>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</si>
  <si>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</si>
  <si>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family val="2"/>
      </rPr>
      <t>Conmemoraciones derechos</t>
    </r>
    <r>
      <rPr>
        <sz val="10"/>
        <color rgb="FF000000"/>
        <rFont val="Arial"/>
        <family val="2"/>
      </rPr>
      <t xml:space="preserve">: </t>
    </r>
    <r>
      <rPr>
        <b/>
        <u/>
        <sz val="10"/>
        <color rgb="FF000000"/>
        <rFont val="Arial"/>
        <family val="2"/>
      </rPr>
      <t>Alistamiento 8M</t>
    </r>
    <r>
      <rPr>
        <sz val="10"/>
        <color rgb="FF000000"/>
        <rFont val="Arial"/>
        <family val="2"/>
      </rPr>
      <t xml:space="preserve">: 1 reunión interna, solicitud datos al OMEG, 1 documento preliminar hitos derechos 2023-2025. </t>
    </r>
  </si>
  <si>
    <r>
      <rPr>
        <b/>
        <sz val="10"/>
        <color rgb="FF000000"/>
        <rFont val="Arial"/>
        <family val="2"/>
      </rPr>
      <t xml:space="preserve">Brief solicitud Comunicaciones (1): </t>
    </r>
    <r>
      <rPr>
        <sz val="10"/>
        <color rgb="FF000000"/>
        <rFont val="Arial"/>
        <family val="2"/>
      </rPr>
      <t xml:space="preserve">Brújula para la Igualdad 
</t>
    </r>
    <r>
      <rPr>
        <b/>
        <sz val="10"/>
        <color rgb="FF000000"/>
        <rFont val="Arial"/>
        <family val="2"/>
      </rPr>
      <t xml:space="preserve">Documento de sentido (1): </t>
    </r>
    <r>
      <rPr>
        <sz val="10"/>
        <color rgb="FF000000"/>
        <rFont val="Arial"/>
        <family val="2"/>
      </rPr>
      <t xml:space="preserve">8M. </t>
    </r>
    <r>
      <rPr>
        <b/>
        <sz val="10"/>
        <color rgb="FF000000"/>
        <rFont val="Arial"/>
        <family val="2"/>
      </rPr>
      <t xml:space="preserve"> 
Diseño (1): </t>
    </r>
    <r>
      <rPr>
        <sz val="10"/>
        <color rgb="FF000000"/>
        <rFont val="Arial"/>
        <family val="2"/>
      </rPr>
      <t xml:space="preserve">PPT para UTA - Sesión 1 2025. </t>
    </r>
  </si>
  <si>
    <t>TAREA 15</t>
  </si>
  <si>
    <t>TAREA 16</t>
  </si>
  <si>
    <r>
      <rPr>
        <sz val="10"/>
        <color rgb="FF000000"/>
        <rFont val="Arial"/>
        <family val="2"/>
      </rPr>
      <t xml:space="preserve">Conmemoraciones derechos: 
</t>
    </r>
    <r>
      <rPr>
        <u/>
        <sz val="10"/>
        <color rgb="FF000000"/>
        <rFont val="Arial"/>
        <family val="2"/>
      </rPr>
      <t>Documento (1</t>
    </r>
    <r>
      <rPr>
        <sz val="10"/>
        <color rgb="FF000000"/>
        <rFont val="Arial"/>
        <family val="2"/>
      </rPr>
      <t>): Alistamiento 8M. Documento de sentido preliminar conmemoración 8 Marzo 2025. 
Metodología (1): Diseño de metodología de taller sobre 8M para colaboradores/as del Distrito.</t>
    </r>
  </si>
  <si>
    <r>
      <rPr>
        <b/>
        <sz val="10"/>
        <color rgb="FF000000"/>
        <rFont val="Arial"/>
        <family val="2"/>
      </rPr>
      <t>Reuniones (2:)Primer contacto con empresas. 
Documentos de compromiso(1):</t>
    </r>
    <r>
      <rPr>
        <sz val="10"/>
        <color rgb="FF000000"/>
        <rFont val="Arial"/>
        <family val="2"/>
      </rPr>
      <t xml:space="preserve">  Firma de empresa.
</t>
    </r>
    <r>
      <rPr>
        <b/>
        <sz val="10"/>
        <color rgb="FF000000"/>
        <rFont val="Arial"/>
        <family val="2"/>
      </rPr>
      <t xml:space="preserve">Metodologías(1): </t>
    </r>
    <r>
      <rPr>
        <b/>
        <u/>
        <sz val="10"/>
        <color rgb="FF000000"/>
        <rFont val="Arial"/>
        <family val="2"/>
      </rPr>
      <t>Componente pedagógico del Catálogo de Herramientas:</t>
    </r>
    <r>
      <rPr>
        <b/>
        <sz val="10"/>
        <color rgb="FF000000"/>
        <rFont val="Arial"/>
        <family val="2"/>
      </rPr>
      <t xml:space="preserve"> Diseño de metodología de sensibilización.
</t>
    </r>
    <r>
      <rPr>
        <sz val="10"/>
        <color rgb="FF000000"/>
        <rFont val="Arial"/>
        <family val="2"/>
      </rPr>
      <t xml:space="preserve">Socializaciones (1): Componente de buenas prácticas del Catálogo de Herramientas: 1 socialización de la herramienta de autodiagnóstico:
Mesas de trabajo (2): con empresas.
</t>
    </r>
    <r>
      <rPr>
        <b/>
        <sz val="10"/>
        <color rgb="FF000000"/>
        <rFont val="Arial"/>
        <family val="2"/>
      </rPr>
      <t xml:space="preserve">Estrategia de prevención de acoso callejero en frentes de obra: </t>
    </r>
    <r>
      <rPr>
        <sz val="10"/>
        <color rgb="FF000000"/>
        <rFont val="Arial"/>
        <family val="2"/>
      </rPr>
      <t xml:space="preserve"> Reunión de trabajo(1).</t>
    </r>
  </si>
  <si>
    <t>TAREA 17</t>
  </si>
  <si>
    <t xml:space="preserve">Conmemoraciones en el marco de los derechos humanos de las mujeres:  
Documento (1): Documento de sentido versión final conmemoración 8 Marzo 2025.  
Metodología (1): Diseño de metodología de taller sobre 8M para colaboradores/as del Distrito. 
Sensibilizaciones (2): Taller virtual a sector privado sobre 8M. (53pers) con identidades de género: femen45; mascul8; transfemen0; transmasc0; NoBinaria0, otras0.  </t>
  </si>
  <si>
    <r>
      <rPr>
        <b/>
        <sz val="10"/>
        <color rgb="FF000000"/>
        <rFont val="Arial"/>
        <family val="2"/>
      </rPr>
      <t xml:space="preserve">Brief solicitud Comunicaciones (1): </t>
    </r>
    <r>
      <rPr>
        <sz val="10"/>
        <color rgb="FF000000"/>
        <rFont val="Arial"/>
        <family val="2"/>
      </rPr>
      <t xml:space="preserve">RevBeladas
</t>
    </r>
    <r>
      <rPr>
        <b/>
        <sz val="10"/>
        <color rgb="FF000000"/>
        <rFont val="Arial"/>
        <family val="2"/>
      </rPr>
      <t>Brief información Comunicaciones (3):</t>
    </r>
    <r>
      <rPr>
        <sz val="10"/>
        <color rgb="FF000000"/>
        <rFont val="Arial"/>
        <family val="2"/>
      </rPr>
      <t xml:space="preserve"> 1 RevBeladas, 1 Acompañamiento Avantia, 1 Billetes Lotería de Bogotá.
</t>
    </r>
    <r>
      <rPr>
        <b/>
        <sz val="10"/>
        <color rgb="FF000000"/>
        <rFont val="Arial"/>
        <family val="2"/>
      </rPr>
      <t xml:space="preserve">Diseño (3): </t>
    </r>
    <r>
      <rPr>
        <sz val="10"/>
        <color rgb="FF000000"/>
        <rFont val="Arial"/>
        <family val="2"/>
      </rPr>
      <t xml:space="preserve">1 PPT CIM - Sesión 1, 2 piezas grupos focales POT
</t>
    </r>
    <r>
      <rPr>
        <b/>
        <sz val="10"/>
        <color rgb="FF000000"/>
        <rFont val="Arial"/>
        <family val="2"/>
      </rPr>
      <t>Campaña (1):</t>
    </r>
    <r>
      <rPr>
        <sz val="10"/>
        <color rgb="FF000000"/>
        <rFont val="Arial"/>
        <family val="2"/>
      </rPr>
      <t xml:space="preserve"> Activa tu poder en el TPIEG</t>
    </r>
  </si>
  <si>
    <t xml:space="preserve">Reuniones (2): Primer contacto con empresas.  
Documentos de compromiso (4): Firma de empresasas. 
Mesas de trabajo (2): con empresas. 
Talleres (1): Implementación de taller del Catálogo de Herramientas. (8pers) con identidades de género: femen8; mascul0; transfemen0; transmasc0; NoBinaria0, otras0. 
Reunión de trabajo (4): Estrategia de prevención de acoso callejero en frentes de obra.   </t>
  </si>
  <si>
    <r>
      <rPr>
        <sz val="11"/>
        <color rgb="FF000000"/>
        <rFont val="Arial"/>
        <family val="2"/>
      </rPr>
      <t xml:space="preserve">Identificación de buenas prácticas para socialización en la UTA: 1 Reunión 1 PPT. 
</t>
    </r>
    <r>
      <rPr>
        <b/>
        <sz val="11"/>
        <color rgb="FF000000"/>
        <rFont val="Arial"/>
        <family val="2"/>
      </rPr>
      <t xml:space="preserve">Conmemoraciones en el marco de los derechos humanos de las mujeres:  </t>
    </r>
    <r>
      <rPr>
        <sz val="11"/>
        <color rgb="FF000000"/>
        <rFont val="Arial"/>
        <family val="2"/>
      </rPr>
      <t xml:space="preserve"> </t>
    </r>
    <r>
      <rPr>
        <u/>
        <sz val="11"/>
        <color rgb="FF000000"/>
        <rFont val="Arial"/>
        <family val="2"/>
      </rPr>
      <t>Alistamiento 28M</t>
    </r>
    <r>
      <rPr>
        <sz val="11"/>
        <color rgb="FF000000"/>
        <rFont val="Arial"/>
        <family val="2"/>
      </rPr>
      <t xml:space="preserve">: 2 reuniones internas: referenta sector salud y comunicaciones. 1 documento preliminar conmemoración 28 mayo, día acción global por la salud plena de las mujeres. </t>
    </r>
  </si>
  <si>
    <r>
      <rPr>
        <b/>
        <sz val="10"/>
        <color rgb="FF000000"/>
        <rFont val="Arial"/>
        <family val="2"/>
      </rPr>
      <t>Brief solicitud Comunicaciones (2):</t>
    </r>
    <r>
      <rPr>
        <sz val="10"/>
        <color rgb="FF000000"/>
        <rFont val="Arial"/>
        <family val="2"/>
      </rPr>
      <t xml:space="preserve"> 1 Plantillas para invitaciones, 1 Videos buenas prácticas Sello Privado. 
</t>
    </r>
    <r>
      <rPr>
        <b/>
        <sz val="10"/>
        <color rgb="FF000000"/>
        <rFont val="Arial"/>
        <family val="2"/>
      </rPr>
      <t xml:space="preserve">Diseño (4): </t>
    </r>
    <r>
      <rPr>
        <sz val="10"/>
        <color rgb="FF000000"/>
        <rFont val="Arial"/>
        <family val="2"/>
      </rPr>
      <t xml:space="preserve">1 documento Lineamientos espacios públicos libres de violencias, 1 documento Informe TPIEG 2024, 1 PPT TPIEG 2024, 1 PPT UTA Sesión 4 2025. 
</t>
    </r>
    <r>
      <rPr>
        <b/>
        <sz val="10"/>
        <color rgb="FF000000"/>
        <rFont val="Arial"/>
        <family val="2"/>
      </rPr>
      <t>Redacción y/o edición (3):</t>
    </r>
    <r>
      <rPr>
        <sz val="10"/>
        <color rgb="FF000000"/>
        <rFont val="Arial"/>
        <family val="2"/>
      </rPr>
      <t xml:space="preserve"> 1 Nota TPIEG, 1 documento Barreras acceso a la salud, 1 documento Brújula para la igualdad - Conceptos. </t>
    </r>
  </si>
  <si>
    <t>Reuniones (5): Primer contacto con empresas.  
Documentos de compromiso (4): Firma de empresas. 
Mesas de trabajo (1): con empresas. 
Talleres (4): Implementación de taller del Catálogo de Herramientas. (83pers) con identidades de género: femen60; mascul22; transfemen0; transmasc0; NoBinaria1, otras0. 
Reunión de trabajo (4): Estrategia de prevención de acoso callejero en frentes de obra.  (3) Articulación Sello Bogotá Incluyente (1)</t>
  </si>
  <si>
    <t>Tarea 15</t>
  </si>
  <si>
    <t>Tarea 17</t>
  </si>
  <si>
    <r>
      <rPr>
        <b/>
        <u/>
        <sz val="10"/>
        <color rgb="FF000000"/>
        <rFont val="Arial"/>
        <family val="2"/>
      </rPr>
      <t>I</t>
    </r>
    <r>
      <rPr>
        <b/>
        <sz val="10"/>
        <color rgb="FF000000"/>
        <rFont val="Arial"/>
        <family val="2"/>
      </rPr>
      <t xml:space="preserve">dentificación de buenas prácticas para socialización en la UTA (3): </t>
    </r>
    <r>
      <rPr>
        <sz val="10"/>
        <color rgb="FF000000"/>
        <rFont val="Arial"/>
        <family val="2"/>
      </rPr>
      <t xml:space="preserve">2 Reuniones 1 PPT.  
</t>
    </r>
    <r>
      <rPr>
        <b/>
        <sz val="10"/>
        <color rgb="FF000000"/>
        <rFont val="Arial"/>
        <family val="2"/>
      </rPr>
      <t xml:space="preserve">Conmemoraciones en el marco de los derechos humanos de las mujeres:  
Alistamiento 21 de junio - </t>
    </r>
    <r>
      <rPr>
        <sz val="10"/>
        <color rgb="FF000000"/>
        <rFont val="Arial"/>
        <family val="2"/>
      </rPr>
      <t xml:space="preserve">Educación no sexista: 1 documento y ppt propuesta conmemoración; 1 documento de sentido preliminar; 1 reunión de articulación interna para el alistamiento; 1 reunión articulación Secretaría de Educación y Atenea. 
</t>
    </r>
    <r>
      <rPr>
        <b/>
        <sz val="10"/>
        <color rgb="FF000000"/>
        <rFont val="Arial"/>
        <family val="2"/>
      </rPr>
      <t xml:space="preserve">Alistamiento 22 julio - Trabajo doméstico: </t>
    </r>
    <r>
      <rPr>
        <sz val="10"/>
        <color rgb="FF000000"/>
        <rFont val="Arial"/>
        <family val="2"/>
      </rPr>
      <t xml:space="preserve">1 reunión interna alistamiento; gestión de datos OMEG: 1 borrador documento de sentido. 
</t>
    </r>
    <r>
      <rPr>
        <b/>
        <sz val="10"/>
        <color rgb="FF000000"/>
        <rFont val="Arial"/>
        <family val="2"/>
      </rPr>
      <t xml:space="preserve">28 mayo - Salud plena: </t>
    </r>
    <r>
      <rPr>
        <sz val="10"/>
        <color rgb="FF000000"/>
        <rFont val="Arial"/>
        <family val="2"/>
      </rPr>
      <t xml:space="preserve">3 Reuniones de articulación interna para el alistamiento: referenta sector salud; manzanas de cuidado (2). 1 reunión articulación Secretaría de Salud. 1 Documento de sentido y piezas comunicativas conmemoración. Actas y soportes asistencia 2 ferias conmemoración (Bosa y San Cristóbal). </t>
    </r>
  </si>
  <si>
    <r>
      <rPr>
        <b/>
        <sz val="10"/>
        <color rgb="FF000000"/>
        <rFont val="Arial"/>
        <family val="2"/>
      </rPr>
      <t>Brief solicitud Comunicaciones (3):</t>
    </r>
    <r>
      <rPr>
        <sz val="10"/>
        <color rgb="FF000000"/>
        <rFont val="Arial"/>
        <family val="2"/>
      </rPr>
      <t xml:space="preserve">1 Concejo Sello En Igualdad, 1 Conmemoración 28M, 1 Jornada Única Electoral 
</t>
    </r>
    <r>
      <rPr>
        <b/>
        <sz val="10"/>
        <color rgb="FF000000"/>
        <rFont val="Arial"/>
        <family val="2"/>
      </rPr>
      <t xml:space="preserve">Brief información Comunicaciones (1): </t>
    </r>
    <r>
      <rPr>
        <sz val="10"/>
        <color rgb="FF000000"/>
        <rFont val="Arial"/>
        <family val="2"/>
      </rPr>
      <t xml:space="preserve">Concejo Sello En Igualdad 
</t>
    </r>
    <r>
      <rPr>
        <b/>
        <sz val="10"/>
        <color rgb="FF000000"/>
        <rFont val="Arial"/>
        <family val="2"/>
      </rPr>
      <t>Diseño (11): 1</t>
    </r>
    <r>
      <rPr>
        <sz val="10"/>
        <color rgb="FF000000"/>
        <rFont val="Arial"/>
        <family val="2"/>
      </rPr>
      <t xml:space="preserve">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family val="2"/>
      </rPr>
      <t xml:space="preserve">Invitaciones (8): </t>
    </r>
    <r>
      <rPr>
        <sz val="10"/>
        <color rgb="FF000000"/>
        <rFont val="Arial"/>
        <family val="2"/>
      </rPr>
      <t>Foro de Acoso Laboral.</t>
    </r>
    <r>
      <rPr>
        <b/>
        <sz val="10"/>
        <color rgb="FF000000"/>
        <rFont val="Arial"/>
        <family val="2"/>
      </rPr>
      <t xml:space="preserve"> </t>
    </r>
  </si>
  <si>
    <r>
      <rPr>
        <b/>
        <sz val="10"/>
        <color rgb="FF000000"/>
        <rFont val="Arial"/>
        <family val="2"/>
      </rPr>
      <t xml:space="preserve">Reuniones (3): </t>
    </r>
    <r>
      <rPr>
        <sz val="10"/>
        <color rgb="FF000000"/>
        <rFont val="Arial"/>
        <family val="2"/>
      </rPr>
      <t xml:space="preserve">Primer contacto con empresas.  
</t>
    </r>
    <r>
      <rPr>
        <b/>
        <sz val="10"/>
        <color rgb="FF000000"/>
        <rFont val="Arial"/>
        <family val="2"/>
      </rPr>
      <t>Documentos de compromiso (2):</t>
    </r>
    <r>
      <rPr>
        <sz val="10"/>
        <color rgb="FF000000"/>
        <rFont val="Arial"/>
        <family val="2"/>
      </rPr>
      <t xml:space="preserve"> Firma de empresas.
</t>
    </r>
    <r>
      <rPr>
        <b/>
        <sz val="10"/>
        <color rgb="FF000000"/>
        <rFont val="Arial"/>
        <family val="2"/>
      </rPr>
      <t>Mesas de trabajo (2):</t>
    </r>
    <r>
      <rPr>
        <sz val="10"/>
        <color rgb="FF000000"/>
        <rFont val="Arial"/>
        <family val="2"/>
      </rPr>
      <t xml:space="preserve"> Reuniones para implementación de catálogo de herramientas autogestionables.
</t>
    </r>
    <r>
      <rPr>
        <b/>
        <sz val="10"/>
        <color rgb="FF000000"/>
        <rFont val="Arial"/>
        <family val="2"/>
      </rPr>
      <t>Diseño metodológico (1):</t>
    </r>
    <r>
      <rPr>
        <sz val="10"/>
        <color rgb="FF000000"/>
        <rFont val="Arial"/>
        <family val="2"/>
      </rPr>
      <t xml:space="preserve"> Taller sobre la Herramienta de Autodiagnóstico.  
</t>
    </r>
    <r>
      <rPr>
        <b/>
        <sz val="10"/>
        <color rgb="FF000000"/>
        <rFont val="Arial"/>
        <family val="2"/>
      </rPr>
      <t>Sensibilizaciones (3):</t>
    </r>
    <r>
      <rPr>
        <sz val="10"/>
        <color rgb="FF000000"/>
        <rFont val="Arial"/>
        <family val="2"/>
      </rPr>
      <t xml:space="preserve"> 1 Taller sobre el derecho a una vida libre de violencias; 2 Talleres sobre el uso de la herramienta de autodiagnóstico. (20pers) con identidades de género: femen13; mascul6; transfemen0; transmasc0; NoBinaria1, otras0.  
</t>
    </r>
    <r>
      <rPr>
        <b/>
        <sz val="10"/>
        <color rgb="FF000000"/>
        <rFont val="Arial"/>
        <family val="2"/>
      </rPr>
      <t>Reunión de trabajo (3):</t>
    </r>
    <r>
      <rPr>
        <sz val="10"/>
        <color rgb="FF000000"/>
        <rFont val="Arial"/>
        <family val="2"/>
      </rPr>
      <t xml:space="preserve"> Estrategia de prevención de acoso callejero en frentes de obra (2) Articulación Sello Bogotá Incluyente (1). </t>
    </r>
  </si>
  <si>
    <r>
      <rPr>
        <sz val="10"/>
        <color rgb="FF000000"/>
        <rFont val="Arial"/>
        <family val="2"/>
      </rPr>
      <t xml:space="preserve">
</t>
    </r>
    <r>
      <rPr>
        <b/>
        <sz val="10"/>
        <color rgb="FF000000"/>
        <rFont val="Arial"/>
        <family val="2"/>
      </rPr>
      <t xml:space="preserve">Conmemoraciones en el marco de los derechos humanos de las mujeres:  
</t>
    </r>
    <r>
      <rPr>
        <sz val="10"/>
        <color rgb="FF000000"/>
        <rFont val="Arial"/>
        <family val="2"/>
      </rPr>
      <t xml:space="preserve">
</t>
    </r>
    <r>
      <rPr>
        <b/>
        <sz val="10"/>
        <color rgb="FF000000"/>
        <rFont val="Arial"/>
        <family val="2"/>
      </rPr>
      <t>Alistamiento 21 de Junio -</t>
    </r>
    <r>
      <rPr>
        <sz val="10"/>
        <color rgb="FF000000"/>
        <rFont val="Arial"/>
        <family val="2"/>
      </rPr>
      <t xml:space="preserve"> Educación no sexista: 1 documento de sentido diagramado.
</t>
    </r>
    <r>
      <rPr>
        <b/>
        <sz val="10"/>
        <color rgb="FF000000"/>
        <rFont val="Arial"/>
        <family val="2"/>
      </rPr>
      <t xml:space="preserve">Alistamiento 22 Julio - </t>
    </r>
    <r>
      <rPr>
        <sz val="10"/>
        <color rgb="FF000000"/>
        <rFont val="Arial"/>
        <family val="2"/>
      </rPr>
      <t xml:space="preserve">Trabajo doméstico: 1 reuión interna articulación Comunicaciones; 1 ppt propuesta conmemoraciones 22 y 24 julio: 1 preliminar documento de sentido en revisión directivas. 
</t>
    </r>
  </si>
  <si>
    <r>
      <rPr>
        <b/>
        <sz val="10"/>
        <color rgb="FF000000"/>
        <rFont val="Arial"/>
        <family val="2"/>
      </rPr>
      <t xml:space="preserve">Brief solicitud Comunicaciones (1): </t>
    </r>
    <r>
      <rPr>
        <sz val="10"/>
        <color rgb="FF000000"/>
        <rFont val="Arial"/>
        <family val="2"/>
      </rPr>
      <t>1</t>
    </r>
    <r>
      <rPr>
        <b/>
        <sz val="10"/>
        <color rgb="FF000000"/>
        <rFont val="Arial"/>
        <family val="2"/>
      </rPr>
      <t xml:space="preserve"> </t>
    </r>
    <r>
      <rPr>
        <sz val="10"/>
        <color rgb="FF000000"/>
        <rFont val="Arial"/>
        <family val="2"/>
      </rPr>
      <t xml:space="preserve">Educación no sexista
</t>
    </r>
    <r>
      <rPr>
        <b/>
        <sz val="10"/>
        <color rgb="FF000000"/>
        <rFont val="Arial"/>
        <family val="2"/>
      </rPr>
      <t xml:space="preserve">Brief información Comunicaciones (1): </t>
    </r>
    <r>
      <rPr>
        <sz val="10"/>
        <color rgb="FF000000"/>
        <rFont val="Arial"/>
        <family val="2"/>
      </rPr>
      <t>1</t>
    </r>
    <r>
      <rPr>
        <b/>
        <sz val="10"/>
        <color rgb="FF000000"/>
        <rFont val="Arial"/>
        <family val="2"/>
      </rPr>
      <t xml:space="preserve"> </t>
    </r>
    <r>
      <rPr>
        <sz val="10"/>
        <color rgb="FF000000"/>
        <rFont val="Arial"/>
        <family val="2"/>
      </rPr>
      <t xml:space="preserve">Foro acoso laboral
</t>
    </r>
    <r>
      <rPr>
        <b/>
        <sz val="10"/>
        <color rgb="FF000000"/>
        <rFont val="Arial"/>
        <family val="2"/>
      </rPr>
      <t xml:space="preserve">Diseño (5): </t>
    </r>
    <r>
      <rPr>
        <sz val="10"/>
        <color rgb="FF000000"/>
        <rFont val="Arial"/>
        <family val="2"/>
      </rPr>
      <t>1</t>
    </r>
    <r>
      <rPr>
        <b/>
        <sz val="10"/>
        <color rgb="FF000000"/>
        <rFont val="Arial"/>
        <family val="2"/>
      </rPr>
      <t xml:space="preserve"> </t>
    </r>
    <r>
      <rPr>
        <sz val="10"/>
        <color rgb="FF000000"/>
        <rFont val="Arial"/>
        <family val="2"/>
      </rPr>
      <t xml:space="preserve">PPT UTA Sesión 6 2025, 1 PPT Sello IES, 1 PPT Evento acoso laboral, 1 PPT Brújula para la igualdad, 1 Documento PPLEO
</t>
    </r>
  </si>
  <si>
    <r>
      <rPr>
        <b/>
        <sz val="10"/>
        <color rgb="FF000000"/>
        <rFont val="Arial"/>
        <family val="2"/>
      </rPr>
      <t xml:space="preserve">Reuniones  (4): </t>
    </r>
    <r>
      <rPr>
        <sz val="10"/>
        <color rgb="FF000000"/>
        <rFont val="Arial"/>
        <family val="2"/>
      </rPr>
      <t xml:space="preserve"> Primer contacto con empresas
</t>
    </r>
    <r>
      <rPr>
        <b/>
        <sz val="10"/>
        <color rgb="FF000000"/>
        <rFont val="Arial"/>
        <family val="2"/>
      </rPr>
      <t>Documentos de compromiso (7):</t>
    </r>
    <r>
      <rPr>
        <sz val="10"/>
        <color rgb="FF000000"/>
        <rFont val="Arial"/>
        <family val="2"/>
      </rPr>
      <t xml:space="preserve"> Firma de empresas
</t>
    </r>
    <r>
      <rPr>
        <b/>
        <sz val="10"/>
        <color rgb="FF000000"/>
        <rFont val="Arial"/>
        <family val="2"/>
      </rPr>
      <t xml:space="preserve">Mesas de trabajo (2): </t>
    </r>
    <r>
      <rPr>
        <sz val="10"/>
        <color rgb="FF000000"/>
        <rFont val="Arial"/>
        <family val="2"/>
      </rPr>
      <t xml:space="preserve">Reuniones para implementación de catálogo de herramientas autogestionables.
</t>
    </r>
    <r>
      <rPr>
        <b/>
        <sz val="10"/>
        <color rgb="FF000000"/>
        <rFont val="Arial"/>
        <family val="2"/>
      </rPr>
      <t xml:space="preserve">Sensibilizaciones (1): </t>
    </r>
    <r>
      <rPr>
        <sz val="10"/>
        <color rgb="FF000000"/>
        <rFont val="Arial"/>
        <family val="2"/>
      </rPr>
      <t xml:space="preserve">1 Taller sobre Enfoque de género y derecho a la participación; (47pers) con identidades de género: femen47; mascul0; transfemen0; transmasc0; NoBinaria0, otras0. </t>
    </r>
    <r>
      <rPr>
        <b/>
        <sz val="10"/>
        <color rgb="FF000000"/>
        <rFont val="Arial"/>
        <family val="2"/>
      </rPr>
      <t xml:space="preserve"> 
Reunión de trabajo (2): </t>
    </r>
    <r>
      <rPr>
        <sz val="10"/>
        <color rgb="FF000000"/>
        <rFont val="Arial"/>
        <family val="2"/>
      </rPr>
      <t xml:space="preserve">Estrategia de prevención de acoso callejero en frentes de obra (2) </t>
    </r>
  </si>
  <si>
    <r>
      <rPr>
        <b/>
        <sz val="10"/>
        <color rgb="FF000000"/>
        <rFont val="Arial"/>
        <family val="2"/>
      </rPr>
      <t xml:space="preserve">Conmemoraciones en el marco de los derechos humanos de las mujeres: 
21 de junio - </t>
    </r>
    <r>
      <rPr>
        <sz val="10"/>
        <color rgb="FF000000"/>
        <rFont val="Arial"/>
        <family val="2"/>
      </rPr>
      <t xml:space="preserve">Educación no sexista: Metodología y 1 evento conmemoración. 
</t>
    </r>
    <r>
      <rPr>
        <b/>
        <sz val="10"/>
        <color rgb="FF000000"/>
        <rFont val="Arial"/>
        <family val="2"/>
      </rPr>
      <t xml:space="preserve">22 de julio - </t>
    </r>
    <r>
      <rPr>
        <sz val="10"/>
        <color rgb="FF000000"/>
        <rFont val="Arial"/>
        <family val="2"/>
      </rPr>
      <t xml:space="preserve">Trabajo doméstico: 1 brief para Comunicaciones; videos; 1 documento de sentido. 1 evento conmemoraciones 22 y 24 julio. </t>
    </r>
  </si>
  <si>
    <r>
      <rPr>
        <b/>
        <sz val="10"/>
        <color rgb="FF000000"/>
        <rFont val="Arial"/>
        <family val="2"/>
      </rPr>
      <t>Brief solicitud Comunicaciones (2):</t>
    </r>
    <r>
      <rPr>
        <sz val="10"/>
        <color rgb="FF000000"/>
        <rFont val="Arial"/>
        <family val="2"/>
      </rPr>
      <t xml:space="preserve">1 Conmemoraciones 22 y 24J, 1 Cine foro Estimados señores,
</t>
    </r>
    <r>
      <rPr>
        <b/>
        <sz val="10"/>
        <color rgb="FF000000"/>
        <rFont val="Arial"/>
        <family val="2"/>
      </rPr>
      <t>Brief información Comunicaciones (1):</t>
    </r>
    <r>
      <rPr>
        <sz val="10"/>
        <color rgb="FF000000"/>
        <rFont val="Arial"/>
        <family val="2"/>
      </rPr>
      <t xml:space="preserve"> 1 Conmemoraciones 22 y 24J
</t>
    </r>
    <r>
      <rPr>
        <b/>
        <sz val="10"/>
        <color rgb="FF000000"/>
        <rFont val="Arial"/>
        <family val="2"/>
      </rPr>
      <t xml:space="preserve">Diseño (7): </t>
    </r>
    <r>
      <rPr>
        <sz val="10"/>
        <color rgb="FF000000"/>
        <rFont val="Arial"/>
        <family val="2"/>
      </rPr>
      <t xml:space="preserve">1 Informe de derechos PPPMyEG 2024, 1 ABC Capitalidad del tiempo, 1 PPT Capitalidad del tiempo, 1 PPT CIM 2, 1 invitación Estimados señores, 1 invitación charla PPMyEG, 1 Agéndate Foro internacional
</t>
    </r>
    <r>
      <rPr>
        <b/>
        <sz val="10"/>
        <color rgb="FF000000"/>
        <rFont val="Arial"/>
        <family val="2"/>
      </rPr>
      <t xml:space="preserve">Campaña (1): </t>
    </r>
    <r>
      <rPr>
        <sz val="10"/>
        <color rgb="FF000000"/>
        <rFont val="Arial"/>
        <family val="2"/>
      </rPr>
      <t>Frentes de obra</t>
    </r>
  </si>
  <si>
    <t xml:space="preserve">Reuniones  (5):  Primer contacto con empresas
Documentos de compromiso (8): Firma de empresas
Mesas de trabajo (2): Reuniones para implementación de catálogo de herramientas autogestionables.
Diseño metodológico (1):  Taller Entornos libres de acoso laboral y acoso sexual laboral
Sensibilizaciones (4): 1 Taller sobre Enfoque de género y derecho a la participación; 1 Taller Género y masculinidades; 1 Taller Comunicación incluyente; 1 Taller Derecho a una vida libre de violencias;  (165pers) con identidades de género: femen129; mascul33; transfemen0; transmasc0; NoBinaria0, otras3.  
Reunión de trabajo (3): Estrategia de prevención de acoso callejero en frentes de obra (2) </t>
  </si>
  <si>
    <r>
      <t>Conmemoraciones en el marco de los derechos humanos de las mujeres: 
Alistamiento 28 de septiembre - Día de Acción Global por el Acceso al Aborto Legal, Seguro y Gratuit</t>
    </r>
    <r>
      <rPr>
        <sz val="9"/>
        <color rgb="FF000000"/>
        <rFont val="Arial"/>
        <family val="2"/>
      </rPr>
      <t>: 1 Preliminar</t>
    </r>
    <r>
      <rPr>
        <b/>
        <sz val="9"/>
        <color rgb="FF000000"/>
        <rFont val="Arial"/>
        <family val="2"/>
      </rPr>
      <t xml:space="preserve"> </t>
    </r>
    <r>
      <rPr>
        <sz val="9"/>
        <color rgb="FF000000"/>
        <rFont val="Arial"/>
        <family val="2"/>
      </rPr>
      <t xml:space="preserve">documento  de sentido; 1 propuesta kit de herramientas psicojurídicas; 1 ppt socialización conmemoración para equipos de psicologías de CIOM; 1 reunión articulación intena con referenta sector salud; 1 reunión de articulación con SED.
</t>
    </r>
    <r>
      <rPr>
        <b/>
        <sz val="9"/>
        <color rgb="FF000000"/>
        <rFont val="Arial"/>
        <family val="2"/>
      </rPr>
      <t>Alistamiento 23 de octubre: Día Nacional  de Reconocimiento a las Mujeres Buscadoras de Víctimas de Desaparición Forzada</t>
    </r>
    <r>
      <rPr>
        <sz val="9"/>
        <color rgb="FF000000"/>
        <rFont val="Arial"/>
        <family val="2"/>
      </rPr>
      <t xml:space="preserve">: 1 ppt propuesta conmemoración. </t>
    </r>
  </si>
  <si>
    <r>
      <rPr>
        <b/>
        <sz val="10"/>
        <color rgb="FF000000"/>
        <rFont val="Arial"/>
        <family val="2"/>
      </rPr>
      <t xml:space="preserve">Brief solicitud Comunicaciones (4): </t>
    </r>
    <r>
      <rPr>
        <sz val="10"/>
        <color rgb="FF000000"/>
        <rFont val="Arial"/>
        <family val="2"/>
      </rPr>
      <t xml:space="preserve">1 Insignias Sello privados, 1 Certificados Sello privados, 1 Previo SOFA, 1 Reto Diseño
</t>
    </r>
    <r>
      <rPr>
        <b/>
        <sz val="10"/>
        <color rgb="FF000000"/>
        <rFont val="Arial"/>
        <family val="2"/>
      </rPr>
      <t>Brief información Comunicaciones (1):</t>
    </r>
    <r>
      <rPr>
        <sz val="10"/>
        <color rgb="FF000000"/>
        <rFont val="Arial"/>
        <family val="2"/>
      </rPr>
      <t xml:space="preserve"> 1 Cine foroEstimados señores
</t>
    </r>
    <r>
      <rPr>
        <b/>
        <sz val="10"/>
        <color rgb="FF000000"/>
        <rFont val="Arial"/>
        <family val="2"/>
      </rPr>
      <t xml:space="preserve">Diseño (2): </t>
    </r>
    <r>
      <rPr>
        <sz val="10"/>
        <color rgb="FF000000"/>
        <rFont val="Arial"/>
        <family val="2"/>
      </rPr>
      <t>1 PPT UTA agosto 2025, (1) Brújula para la igualdad - Espacios de bienestar</t>
    </r>
  </si>
  <si>
    <t>Reuniones  (3):  Primer contacto con empresas
Documentos de compromiso (3): Firma de empresas
Sensibilizaciones (5):  2 Taller "Enfoque de género y participación"; 1 Taller Autodiagnostico; 1 Taller Trabajo de cuidado no remunerado; 1 Taller transversalización enfoque de género en políticas institucionales IES; (394pers) con identidades de género: femen 301; mascul 79; transfemen0; transmasc 4; NoBinaria 2, otras8.
Reunión de trabajo (1): Estrategia de prevención de acocos callejero en frentes de obra.</t>
  </si>
  <si>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</si>
  <si>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</si>
  <si>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</si>
  <si>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</si>
  <si>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</si>
  <si>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</si>
  <si>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</si>
  <si>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</si>
  <si>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</si>
  <si>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</si>
  <si>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</si>
  <si>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</si>
  <si>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</si>
  <si>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</si>
  <si>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</si>
  <si>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</si>
  <si>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</si>
  <si>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</si>
  <si>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</si>
  <si>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</si>
  <si>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</si>
  <si>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</si>
  <si>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family val="2"/>
      </rPr>
      <t>OMEG</t>
    </r>
    <r>
      <rPr>
        <sz val="10"/>
        <color rgb="FF000000"/>
        <rFont val="Arial Narrow"/>
        <family val="2"/>
      </rPr>
      <t>: Observatorio de Mujeres y Equidad de Género.</t>
    </r>
  </si>
  <si>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</si>
  <si>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</si>
  <si>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</si>
  <si>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 xml:space="preserve">Código: </t>
  </si>
  <si>
    <t>CONTROL DE CAMBIOS</t>
  </si>
  <si>
    <t xml:space="preserve">Página </t>
  </si>
  <si>
    <t>CONTROL DE CAMBIOS EN EL PLAN DE ACCIÓN</t>
  </si>
  <si>
    <t>Fecha de  solicitud del cambio</t>
  </si>
  <si>
    <t>Fecha de aprobación del cambio</t>
  </si>
  <si>
    <t>Cambio</t>
  </si>
  <si>
    <t>Justificación del cambio</t>
  </si>
  <si>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</si>
  <si>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</si>
  <si>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</si>
  <si>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</si>
  <si>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</si>
  <si>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</si>
  <si>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</si>
  <si>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</si>
  <si>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</si>
  <si>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</si>
  <si>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</si>
  <si>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</si>
  <si>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</si>
  <si>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</si>
  <si>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</si>
  <si>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</si>
  <si>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</si>
  <si>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 xml:space="preserve">UTA-CIM: se realizó la invitación y la reunión de forma simultánea para la primera sesión CIM y la 3ra sesión. UTA: (Evidencias en proceso de aprobación).  
Documentos de compromiso (4): Empresas firmaron para comprometerse con la implementación del mecanismo Sello en Igualdad. 
Realización de (1) evento: Revbeladas, para visibilizar a las mujeres destacadas en espacios tradicionalmente masculinozados.  </t>
  </si>
  <si>
    <t xml:space="preserve">UTA (3). 
CIM (1)
Documentos de compromiso (5): Firma de empresasas. 
Evento (1): Revbeladas. </t>
  </si>
  <si>
    <t xml:space="preserve">
Documentos de compromiso (4): Empresas firmaron para comprometerse con la implementación del mecanismo Sello en Igualdad. 
UTA(1): Se realizó convocatoria y reunión de la IV sesión (evidencias en proceso de aprobación) 
CIM: Se realizó el informe de gestión trimestral.
 </t>
  </si>
  <si>
    <t xml:space="preserve">UTA (4). 
CIM (1)
CIM (1): Informe de gestión trimestral.
Documentos de compromiso (9): Firma de empresas. 
Evento (1): Revbeladas. </t>
  </si>
  <si>
    <t xml:space="preserve">Documentos de compromiso (2): Empresas firmaron para comprometerse con la implementación del mecanismo Sello en Igualdad. 
UTA (1): Se realizó la quinta sesión de la UTA-CIM, se desarrolló una presentación en Power Point (evidencia de acta en revisión para aprobación por parte de los sectores). 
</t>
  </si>
  <si>
    <t xml:space="preserve">UTA (5). 
CIM (1)
CIM (1): Informe de gestión trimestral.
Documentos de compromiso (11): Firma de empresasas. 
Evento (1): Revbeladas. </t>
  </si>
  <si>
    <t xml:space="preserve">Documentos de compromiso (7): Empresas firmaron para comprometerse con la implementación del mecanismo Sello en Igualdad. 
UTA (1): Se realizó la sexta sesión de la UTA-CIM, se desarrolló una presentación en Power Point (evidencia de acta en revisión para aprobación por parte de los sectores). 
</t>
  </si>
  <si>
    <t xml:space="preserve">UTA (6). 
CIM (1)
CIM (1): Informe de gestión trimestral.
Documentos de compromiso (15): Firma de empresasas. 
Evento (1): Revbeladas. </t>
  </si>
  <si>
    <t xml:space="preserve">Documentos de compromiso (8): Empresas firmaron para comprometerse con la implementación del mecanismo Sello en Igualdad.
UTA (1): Se realizó la sexta sesión de la UTA-CIM, se desarrolló una presentación en Power Point (evidencia de acta en revisión para aprobación por parte de los sectores). 
CIM (1): Se realizó la segunda sesión CIM de manera presencial, se desarrolló una presentación en Power Point conjunta para la UTA-CIM (evidencia de acta en revisión para aprobación por parte de los sectores).  </t>
  </si>
  <si>
    <t xml:space="preserve">UTA (7). 
CIM (2)
CIM (2): Informe de gestión trimestral.
Documentos de compromiso (23): Firma de empresasas. 
Evento (1): Revbeladas. </t>
  </si>
  <si>
    <t xml:space="preserve">Documentos de compromiso (3): Empresas firmaron para comprometerse con la implementación del mecanismo Sello en Igualdad.
UTA (1): Se realizó la octava sesión de la UTA-CIM, se desarrolló una presentación en Power Point (evidencia de acta en revisión para aprobación por parte de los sectores). 
  </t>
  </si>
  <si>
    <t xml:space="preserve">UTA (8). 
CIM (2)
CIM (2): Informe de gestión trimestral.
Documentos de compromiso (26): Firma de empresasas. 
Evento (1): Revbeladas. </t>
  </si>
  <si>
    <t>Elaboró</t>
  </si>
  <si>
    <t>Firma</t>
  </si>
  <si>
    <t>Aprobó (Según aplique Gerenta de proyecto, Líder técnica y responsable de proceso)</t>
  </si>
  <si>
    <t>Revisó (Oficina Asesora de Planeación)</t>
  </si>
  <si>
    <t>VoBo:</t>
  </si>
  <si>
    <t>Nombre</t>
  </si>
  <si>
    <t>Nombre:</t>
  </si>
  <si>
    <t>Cargo</t>
  </si>
  <si>
    <t>Cargo: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</si>
  <si>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</si>
  <si>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</si>
  <si>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</si>
  <si>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</si>
  <si>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</si>
  <si>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</si>
  <si>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</si>
  <si>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</si>
  <si>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</si>
  <si>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</si>
  <si>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</si>
  <si>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</si>
  <si>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</si>
  <si>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</si>
  <si>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</si>
  <si>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</si>
  <si>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</si>
  <si>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</si>
  <si>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</si>
  <si>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</si>
  <si>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</si>
  <si>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</si>
  <si>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</si>
  <si>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</si>
  <si>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</si>
  <si>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</si>
  <si>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</si>
  <si>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</si>
  <si>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</si>
  <si>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</si>
  <si>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</si>
  <si>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</si>
  <si>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</si>
  <si>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</si>
  <si>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</si>
  <si>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</si>
  <si>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</si>
  <si>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</si>
  <si>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</si>
  <si>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</si>
  <si>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</si>
  <si>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</si>
  <si>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</si>
  <si>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</si>
  <si>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</si>
  <si>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</si>
  <si>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</si>
  <si>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</si>
  <si>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</si>
  <si>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</si>
  <si>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</si>
  <si>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</si>
  <si>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</si>
  <si>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</si>
  <si>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</si>
  <si>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</si>
  <si>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</si>
  <si>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</si>
  <si>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</si>
  <si>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</si>
  <si>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</si>
  <si>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</si>
  <si>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</si>
  <si>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</si>
  <si>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</si>
  <si>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</si>
  <si>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</si>
  <si>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</si>
  <si>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</si>
  <si>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</si>
  <si>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</si>
  <si>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</si>
  <si>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</si>
  <si>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</si>
  <si>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</si>
  <si>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</si>
  <si>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</si>
  <si>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</si>
  <si>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</si>
  <si>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</si>
  <si>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</si>
  <si>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</si>
  <si>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</si>
  <si>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</si>
  <si>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</si>
  <si>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</si>
  <si>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</si>
  <si>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</si>
  <si>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</si>
  <si>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</si>
  <si>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</si>
  <si>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</si>
  <si>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</si>
  <si>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</si>
  <si>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</si>
  <si>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</si>
  <si>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</si>
  <si>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</si>
  <si>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</si>
  <si>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</si>
  <si>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</si>
  <si>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</si>
  <si>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</si>
  <si>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</si>
  <si>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</si>
  <si>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</si>
  <si>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</si>
  <si>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</si>
  <si>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</si>
  <si>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</si>
  <si>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</si>
  <si>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</si>
  <si>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</si>
  <si>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</si>
  <si>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</si>
  <si>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</si>
  <si>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</si>
  <si>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</si>
  <si>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</si>
  <si>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</si>
  <si>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</si>
  <si>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</si>
  <si>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</si>
  <si>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</si>
  <si>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</si>
  <si>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</si>
  <si>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</si>
  <si>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</si>
  <si>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</si>
  <si>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</si>
  <si>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</si>
  <si>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</si>
  <si>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</si>
  <si>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</si>
  <si>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</si>
  <si>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</si>
  <si>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</si>
  <si>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</si>
  <si>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</si>
  <si>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</si>
  <si>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</si>
  <si>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</si>
  <si>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</si>
  <si>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</si>
  <si>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</si>
  <si>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</si>
  <si>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</si>
  <si>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</si>
  <si>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</si>
  <si>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</si>
  <si>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</si>
  <si>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</si>
  <si>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</si>
  <si>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</si>
  <si>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</si>
  <si>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</si>
  <si>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</si>
  <si>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</si>
  <si>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</si>
  <si>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</si>
  <si>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</si>
  <si>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</si>
  <si>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</si>
  <si>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</si>
  <si>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</si>
  <si>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</si>
  <si>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</si>
  <si>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</si>
  <si>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</si>
  <si>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</si>
  <si>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</si>
  <si>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</si>
  <si>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</si>
  <si>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</si>
  <si>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</si>
  <si>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</si>
  <si>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</si>
  <si>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</si>
  <si>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</si>
  <si>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</si>
  <si>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</si>
  <si>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</si>
  <si>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</si>
  <si>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</si>
  <si>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</si>
  <si>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</si>
  <si>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</si>
  <si>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</si>
  <si>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</si>
  <si>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</si>
  <si>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</si>
  <si>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La Asistencia Técnica es constante. Por lo cual se acompañan a los 15 sectores de la Administración Distrital.</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</si>
  <si>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</si>
  <si>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</si>
  <si>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</si>
  <si>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 xml:space="preserve"> Se reiteró por correo electrónico los reportes de seguimiento a los planes de acción:
  PPMYEG - 15 secotres de la adminitración distrital
 PPASP - 14 secotres de la adminitración distrital </t>
  </si>
  <si>
    <t>Se realizó retroalimentación de los reportes de Plan de Acción de la PPMyEG y PPASP, correspondiente al segundo semestre de 2024.</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</si>
  <si>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</si>
  <si>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</si>
  <si>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</si>
  <si>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</si>
  <si>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</si>
  <si>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Elaboración de insumos de seguimiento para las mesas sectoriales de la PPMyEG. 
Revisión y proyección de observaciones del Informe de Seguimiento a Productos de la PPMYEG vigencia 2024.
Elaboración del informe preliminar de  Implementación de los Derechos Priorizados de la PPMYEG/PIOEG en la vigencia 2024.</t>
  </si>
  <si>
    <t>Elaboración de insumos de seguimiento para las mesas sectoriales de la PPMyEG. 
Revisión y proyección de observaciones del Informe de Seguimiento a Productos de la PPMYEG vigencia 2024.
Elaboración de informe preliminar de Balance de la PPMyEG para la vigencia 2024; Elaboración de informe preliminar de Balance de la PPASP para la vigencia 2024; e Informe de Implementación de los Derechos Priorizados de la Política Pública de Mujeres y Equidad de Género (PPMYEG): Plan de Igualdad de Oportunidades para la Equidad de Género1 (PIOEG) en la vigencia 2024.</t>
  </si>
  <si>
    <t>EJECUCIÓN PRESUPUESTAL DEL PRODUCTO III TRIMESTRE</t>
  </si>
  <si>
    <t>La Asistencia Técnica es constante. Por lo cual se acompañan a los 15 sectores de la Administración Distrital</t>
  </si>
  <si>
    <t>Elaboración de insumos de seguimiento para las mesas sectoriales de la PPMyEG. 
Revisión y proyección de observaciones del Informe de Seguimiento a Productos de la PPMYEG vigencia 2024.
Elaboración de informe de Balance de la PPMyEG para la vigencia 2024; Elaboración de informe de Balance de la PPASP para la vigencia 2024</t>
  </si>
  <si>
    <t>EJECUCIÓN PRESUPUESTAL DEL PRODUCTO IV TRIMESTRE</t>
  </si>
  <si>
    <t>NOVIEMBRE</t>
  </si>
  <si>
    <t>Acompañar el 100% del seguimiento a la implementación de las PPMYEG y PPASP así como a los ompromisos de la SDMujer en otras políticas públicas.</t>
  </si>
  <si>
    <r>
      <t xml:space="preserve">Mesas de trabajo internas (3): </t>
    </r>
    <r>
      <rPr>
        <sz val="11"/>
        <color rgb="FF000000"/>
        <rFont val="Arial"/>
        <family val="2"/>
      </rPr>
      <t xml:space="preserve">mesas para revisión del proceso de depuración plan de acción PPMYEG
</t>
    </r>
    <r>
      <rPr>
        <b/>
        <sz val="11"/>
        <color rgb="FF000000"/>
        <rFont val="Arial"/>
        <family val="2"/>
      </rPr>
      <t xml:space="preserve">Socializaciones PPMYEG (5): </t>
    </r>
    <r>
      <rPr>
        <sz val="11"/>
        <color rgb="FF000000"/>
        <rFont val="Arial"/>
        <family val="2"/>
      </rPr>
      <t>En COLMYEG localidad Antonio Nariño (1) ,UAESP(1). SDH(1) Y  con las candidatas al Consejo Consultivo de Mujeres</t>
    </r>
    <r>
      <rPr>
        <b/>
        <sz val="11"/>
        <color rgb="FF000000"/>
        <rFont val="Arial"/>
        <family val="2"/>
      </rPr>
      <t xml:space="preserve"> (2)</t>
    </r>
  </si>
  <si>
    <r>
      <rPr>
        <b/>
        <sz val="11"/>
        <color rgb="FF000000"/>
        <rFont val="Arial"/>
        <family val="2"/>
      </rPr>
      <t>UTA (1):</t>
    </r>
    <r>
      <rPr>
        <sz val="11"/>
        <color rgb="FF000000"/>
        <rFont val="Arial"/>
        <family val="2"/>
      </rPr>
      <t xml:space="preserve"> Se realizó la octava  sesión de la UTA-CIM de manera virtual.Se desarrolló una presentación en Power Point  y la proyección de Acta (evidencia de acta en revisión para aprobación por parte de los sectores).  
</t>
    </r>
  </si>
  <si>
    <r>
      <rPr>
        <b/>
        <sz val="11"/>
        <color rgb="FF000000"/>
        <rFont val="Arial"/>
        <family val="2"/>
      </rPr>
      <t>Mesas Interinstitucionales (1):</t>
    </r>
    <r>
      <rPr>
        <sz val="11"/>
        <color rgb="FF000000"/>
        <rFont val="Arial"/>
        <family val="2"/>
      </rPr>
      <t xml:space="preserve"> participación en la Sesión 008 de la Mesa ZESAI que tuvo como objetivo la revisión de las jornadas de derechos humanos de las localidades de Suba y Los Mártires. 
</t>
    </r>
    <r>
      <rPr>
        <b/>
        <sz val="11"/>
        <color rgb="FF000000"/>
        <rFont val="Arial"/>
        <family val="2"/>
      </rPr>
      <t>Socializaciones PPASP (3)</t>
    </r>
    <r>
      <rPr>
        <sz val="11"/>
        <color rgb="FF000000"/>
        <rFont val="Arial"/>
        <family val="2"/>
      </rPr>
      <t xml:space="preserve">: feria de servicios dirigida a mujeres y personas que realizan ASP, desarrollada en las instalaciones de casa de todas el 14 de agosto.
Fortalecimiento de capacidades a las alcaldías locales que adelantaran jornadas de DDHH en favor de las PRAP, el 20 de agosto. 
Participación en el panel "Jornada MAS Bienestar” de la SDSalud – Prespectiva ASP, el 22 de agosto.
</t>
    </r>
    <r>
      <rPr>
        <b/>
        <sz val="11"/>
        <color rgb="FF000000"/>
        <rFont val="Arial"/>
        <family val="2"/>
      </rPr>
      <t>Socialización Sentencia T594/16 (4):</t>
    </r>
    <r>
      <rPr>
        <sz val="11"/>
        <color rgb="FF000000"/>
        <rFont val="Arial"/>
        <family val="2"/>
      </rPr>
      <t xml:space="preserve"> Desarrollo de cuatro jornadas de sensibilización en el marco de la Sentencia T594/16, con personal de vigilancia de la estación de policía de Barrios Unidos. Seguimiento Componente Social y Cultural ZESAI: Participación en la reunión del 26 de agosto, coordinación de acciones territoriales en favor de PRASP. 
</t>
    </r>
    <r>
      <rPr>
        <b/>
        <sz val="11"/>
        <color rgb="FF000000"/>
        <rFont val="Arial"/>
        <family val="2"/>
      </rPr>
      <t>Acompañamiento Técnico (7):</t>
    </r>
    <r>
      <rPr>
        <sz val="11"/>
        <color rgb="FF000000"/>
        <rFont val="Arial"/>
        <family val="2"/>
      </rPr>
      <t xml:space="preserve"> de las cuales 3 mesas de trabajo para depuración de productos del plan de acción de la PPASP, 1 con Casa de Todas de la DED, 1 revisión productos SDIS, 1 proyección de la asamblea/balance de la PPASP 2025, 1 revisión de acciones de socialización de la PPASP con sector seguridad..
</t>
    </r>
  </si>
  <si>
    <t xml:space="preserve">Se realizó la revisión y retroalimentación de la matriz de reporte del plan de acción de la Política Pública de Mujeres y Equidad de Género – PPMYEG para el primer semestre , con respecto a los reportes recibidos de los sectores: Educación; Desarrollo Económico, Gestión Jurídica, Hacienda, Seguridad, Gobierno, Gestión Pública, Movilidad, Salud, Cultura, Ambiente, Hábitat, Integración Social.
Se realizó la consolidación de información cuantitativa y cualitativa en la matriz de Seguimiento a Productos de la PPMYEG para el primer semestre de la vigencia 2025, de la Secretaría Distrital de Planeación.  
En el marco del proceso de depuración de políticas públicas se realizó la revisión y clasificación de los productos de la PPMYEG, a partir de un análisis concertado entre la SDMujer y SDP. 
</t>
  </si>
  <si>
    <r>
      <rPr>
        <b/>
        <sz val="11"/>
        <color rgb="FF000000"/>
        <rFont val="Arial"/>
        <family val="2"/>
      </rPr>
      <t xml:space="preserve">
</t>
    </r>
    <r>
      <rPr>
        <sz val="11"/>
        <color rgb="FF000000"/>
        <rFont val="Arial"/>
        <family val="2"/>
      </rPr>
      <t xml:space="preserve">Lo que va del año hasta Agosto,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sz val="11"/>
        <color rgb="FF000000"/>
        <rFont val="Arial"/>
        <family val="2"/>
      </rPr>
      <t xml:space="preserve">
Acciones de Acompañamiento técnico (185)
</t>
    </r>
    <r>
      <rPr>
        <sz val="11"/>
        <color rgb="FF000000"/>
        <rFont val="Arial"/>
        <family val="2"/>
      </rPr>
      <t xml:space="preserve">Participación en Instancias (47).
CT Sectores (25): 3MOV; 4HAB; 2HAC; 3INT; 3GEP; SAL; 2AMB; 2SEG; DEE; 3GOB; PLN 
DT Sectores (10): 2SEG; CUL; 3HAB; 2SAL; MOV; AMB
CT y DT Normativos (8): (2) PA 009 de 2025; PA 255-2025; PA 207-2025; PA 263-2025; PA 229 de 2025; PA 342 de 2025 y PA 739 de 2025.
Sensibilizaciones (90).
Metodologías (4): GOB-SEG; GEP; INT
Bullets (1)
</t>
    </r>
    <r>
      <rPr>
        <b/>
        <sz val="11"/>
        <color rgb="FF000000"/>
        <rFont val="Arial"/>
        <family val="2"/>
      </rPr>
      <t xml:space="preserve">
</t>
    </r>
    <r>
      <rPr>
        <sz val="11"/>
        <color rgb="FF000000"/>
        <rFont val="Arial"/>
        <family val="2"/>
      </rPr>
      <t xml:space="preserve">
</t>
    </r>
    <r>
      <rPr>
        <b/>
        <sz val="11"/>
        <color rgb="FF000000"/>
        <rFont val="Arial"/>
        <family val="2"/>
      </rPr>
      <t xml:space="preserve">Gestiones para la garantía de los DDHH mujeres:  
</t>
    </r>
    <r>
      <rPr>
        <sz val="11"/>
        <color rgb="FF000000"/>
        <rFont val="Arial"/>
        <family val="2"/>
      </rPr>
      <t>Reuniones intersectoriales (</t>
    </r>
    <r>
      <rPr>
        <b/>
        <sz val="11"/>
        <color rgb="FF000000"/>
        <rFont val="Arial"/>
        <family val="2"/>
      </rPr>
      <t>212</t>
    </r>
    <r>
      <rPr>
        <sz val="11"/>
        <color rgb="FF000000"/>
        <rFont val="Arial"/>
        <family val="2"/>
      </rPr>
      <t>). 
Reuniones Internas (</t>
    </r>
    <r>
      <rPr>
        <b/>
        <sz val="11"/>
        <color rgb="FF000000"/>
        <rFont val="Arial"/>
        <family val="2"/>
      </rPr>
      <t>163</t>
    </r>
    <r>
      <rPr>
        <sz val="11"/>
        <color rgb="FF000000"/>
        <rFont val="Arial"/>
        <family val="2"/>
      </rPr>
      <t>).   
Sensibilizaciones (</t>
    </r>
    <r>
      <rPr>
        <b/>
        <sz val="11"/>
        <color rgb="FF000000"/>
        <rFont val="Arial"/>
        <family val="2"/>
      </rPr>
      <t>39</t>
    </r>
    <r>
      <rPr>
        <sz val="11"/>
        <color rgb="FF000000"/>
        <rFont val="Arial"/>
        <family val="2"/>
      </rPr>
      <t>).  
Metodologías (</t>
    </r>
    <r>
      <rPr>
        <b/>
        <sz val="11"/>
        <color rgb="FF000000"/>
        <rFont val="Arial"/>
        <family val="2"/>
      </rPr>
      <t>74</t>
    </r>
    <r>
      <rPr>
        <sz val="11"/>
        <color rgb="FF000000"/>
        <rFont val="Arial"/>
        <family val="2"/>
      </rPr>
      <t xml:space="preserve">).  
Documentos técnicos (11).
Conceptos técnicos a entidades distritales (16).
Conceptos técnicos proyectos de Acuerdo (15).
Bullets eventos distritales (7).
Respuestas Proposiciones Concejo (6).
Respuestas organismos de control (2).
SDQS (8).
En el marco de las acciones afirmativas PIOEG, durante el segundo trimestre 2025 se realizó retroalimentación implementacion de acciones afirmativas en los planes de Sello Grupo 2, II semestre 2024, de 13 entidades distritales. Asi mismo, se realizaron propuestas de acciones afirmativas y mesas de validación en los planes de Sello en Igualdad de 7 entidades - Grupo 1.
</t>
    </r>
    <r>
      <rPr>
        <b/>
        <sz val="11"/>
        <color rgb="FF000000"/>
        <rFont val="Arial"/>
        <family val="2"/>
      </rPr>
      <t xml:space="preserve">Acciones de Implementación del mecanismo Sello En Iguldad en linea de trabajo con sector público:
</t>
    </r>
    <r>
      <rPr>
        <sz val="11"/>
        <color rgb="FF000000"/>
        <rFont val="Arial"/>
        <family val="2"/>
      </rPr>
      <t xml:space="preserve">Acompañamiento a la implementación de planes de trabajo del mecanismo Sello (26):  Revisión y orientación técnica a los planes de trabajo del Sello En Igualdad con:  AMB (3), CUL(1), DEE (2), EDU(3)  GEP (1), GOB (1), HAB (5), HAC (1) INT (1) MOV (2) SAL (2) SEG (4)
Validación de nuevos planes de trabajo (26):  Elaboración de las propuestas de planes de trabajo Sello (11):  UAECOB, Transmilenio, IDRD, IDARTES, IPES, IDPAC. DASC, IDIPRON, JBB, UAESP. / Mesas de validación AMB (2); CUL (3); HAB (1); DEE (2), GEP (1) GOB (2) HAB (1) INT (2) MOV (2) SEG (1)
Apertura Fase Diagnostica de 15 Secretarías Distritales (4):  Mesas de socialización de metodología de recolección de información diagnóstica (2). Instrumentos de observacion de instalaciones aplicados (2)
Apertura Fase Diagnostica de 20 Alcaldías Locales (9): Reuniones de alistamiento en el marco del mecanismo Sello (7), Socialización de mesa territorialización (2) 
Personería (9):   Documento de compromiso de Sello firmado con Personería.(1) Talleres de fortalecimiento técnico (7) Mesa de seguimiento a la implementación (1)
Concejo de Bogotá (6): Reuniones de alistamiento.(4)  Diseño metodológico (1). Implementación de talleres (1)
</t>
    </r>
  </si>
  <si>
    <r>
      <t xml:space="preserve">
Elaboración de insumos (9): 
HAC (1): </t>
    </r>
    <r>
      <rPr>
        <sz val="11"/>
        <color rgb="FF000000"/>
        <rFont val="Arial"/>
        <family val="2"/>
      </rPr>
      <t xml:space="preserve">CT Uso categorías plataforma SAP-SDH 
</t>
    </r>
    <r>
      <rPr>
        <b/>
        <sz val="11"/>
        <color rgb="FF000000"/>
        <rFont val="Arial"/>
        <family val="2"/>
      </rPr>
      <t xml:space="preserve">INT (2): </t>
    </r>
    <r>
      <rPr>
        <sz val="11"/>
        <color rgb="FF000000"/>
        <rFont val="Arial"/>
        <family val="2"/>
      </rPr>
      <t xml:space="preserve">CT Incidencia en Políticas Públicas; CT Módulo de liderazgo-SDIS 
</t>
    </r>
    <r>
      <rPr>
        <b/>
        <sz val="11"/>
        <color rgb="FF000000"/>
        <rFont val="Arial"/>
        <family val="2"/>
      </rPr>
      <t xml:space="preserve">SEG (1): </t>
    </r>
    <r>
      <rPr>
        <sz val="11"/>
        <color rgb="FF000000"/>
        <rFont val="Arial"/>
        <family val="2"/>
      </rPr>
      <t xml:space="preserve">CT Campaña prevención acoso sexual laboral-SDSCJ 
</t>
    </r>
    <r>
      <rPr>
        <b/>
        <sz val="11"/>
        <color rgb="FF000000"/>
        <rFont val="Arial"/>
        <family val="2"/>
      </rPr>
      <t xml:space="preserve">GOB (1): </t>
    </r>
    <r>
      <rPr>
        <sz val="11"/>
        <color rgb="FF000000"/>
        <rFont val="Arial"/>
        <family val="2"/>
      </rPr>
      <t xml:space="preserve">CT Recomendaciones para actualización de Ruta por la Reconciliación.  
</t>
    </r>
    <r>
      <rPr>
        <b/>
        <sz val="11"/>
        <color rgb="FF000000"/>
        <rFont val="Arial"/>
        <family val="2"/>
      </rPr>
      <t xml:space="preserve">
HAB (2):</t>
    </r>
    <r>
      <rPr>
        <sz val="11"/>
        <color rgb="FF000000"/>
        <rFont val="Arial"/>
        <family val="2"/>
      </rPr>
      <t xml:space="preserve"> DT Incorporación de enfoques en señalética-CVP; DT Curso Trv. enfoques para el trabajo territorial -CVP 
</t>
    </r>
    <r>
      <rPr>
        <b/>
        <sz val="11"/>
        <color rgb="FF000000"/>
        <rFont val="Arial"/>
        <family val="2"/>
      </rPr>
      <t xml:space="preserve">SAL (1): </t>
    </r>
    <r>
      <rPr>
        <sz val="11"/>
        <color rgb="FF000000"/>
        <rFont val="Arial"/>
        <family val="2"/>
      </rPr>
      <t xml:space="preserve">DT Recomendaciones para la garantía de los derechos humanos de personas contratistas en proceso y etapa de lactancia 
</t>
    </r>
    <r>
      <rPr>
        <b/>
        <sz val="11"/>
        <color rgb="FF000000"/>
        <rFont val="Arial"/>
        <family val="2"/>
      </rPr>
      <t xml:space="preserve">AMB (1): </t>
    </r>
    <r>
      <rPr>
        <sz val="11"/>
        <color rgb="FF000000"/>
        <rFont val="Arial"/>
        <family val="2"/>
      </rPr>
      <t xml:space="preserve">DT Recomendaciones para la instalación de microsensores de medición de la calidad del aire en Bogotá D.C., con enfoque de género y derechos humanos de las mujeres AVANTIA-SDA
</t>
    </r>
    <r>
      <rPr>
        <b/>
        <sz val="11"/>
        <color rgb="FF000000"/>
        <rFont val="Arial"/>
        <family val="2"/>
      </rPr>
      <t xml:space="preserve">
Orientación en las siguientes instancias (13):
EDU (1):</t>
    </r>
    <r>
      <rPr>
        <sz val="11"/>
        <color rgb="FF000000"/>
        <rFont val="Arial"/>
        <family val="2"/>
      </rPr>
      <t xml:space="preserve"> Se participa en encuentro Mesa Acuerdo 909 agosto 2025.  
</t>
    </r>
    <r>
      <rPr>
        <b/>
        <sz val="11"/>
        <color rgb="FF000000"/>
        <rFont val="Arial"/>
        <family val="2"/>
      </rPr>
      <t xml:space="preserve">MOV (1): </t>
    </r>
    <r>
      <rPr>
        <sz val="11"/>
        <color rgb="FF000000"/>
        <rFont val="Arial"/>
        <family val="2"/>
      </rPr>
      <t xml:space="preserve">Mesa de género sectorial sesión 3.  
</t>
    </r>
    <r>
      <rPr>
        <b/>
        <sz val="11"/>
        <color rgb="FF000000"/>
        <rFont val="Arial"/>
        <family val="2"/>
      </rPr>
      <t xml:space="preserve">SAL (5): </t>
    </r>
    <r>
      <rPr>
        <sz val="11"/>
        <color rgb="FF000000"/>
        <rFont val="Arial"/>
        <family val="2"/>
      </rPr>
      <t xml:space="preserve">3Mesa de prevención y promoción; 1UTA Lactancia; 1Consejo Distrital Estupefacientes. 
</t>
    </r>
    <r>
      <rPr>
        <b/>
        <sz val="11"/>
        <color rgb="FF000000"/>
        <rFont val="Arial"/>
        <family val="2"/>
      </rPr>
      <t xml:space="preserve">SEG (6): </t>
    </r>
    <r>
      <rPr>
        <sz val="11"/>
        <color rgb="FF000000"/>
        <rFont val="Arial"/>
        <family val="2"/>
      </rPr>
      <t>5Comisión Distrital de Seguridad, Comodidad y Convivencia en el Fútbol de Bogotá – CDSCCFB; 1Mesa Técnica de Monitoreo y Seguimiento al Plan de Seguridad Ciudadana para los Ciclistas de Bogotá.</t>
    </r>
  </si>
  <si>
    <r>
      <t xml:space="preserve">Reuniones internas (19):
</t>
    </r>
    <r>
      <rPr>
        <sz val="11"/>
        <color rgb="FF000000"/>
        <rFont val="Arial"/>
        <family val="2"/>
      </rPr>
      <t xml:space="preserve">D.PAZ (2): Seguimiento compromisos paz, intercambio información con OCPVR.
D. PARTICIPACIÓN (3): Socialización proceso eleccionario CCM-SCPI; revisión productos PPMyEG SDIS y SDMujer (2).
D. TRABAJO (1): Revisión productos PPMyEG SDDE. 1 propuesta clasificación productos del derecho en PPMyEG catalogados por SDP como de gestión.
D. SALUD (2): Articulación conmemoración prevención del suicidio.
D. EDUCACIÓN (1): Revisión productos PPMyEG SED.
D. CULTURA (8): Articulación IDARTES; alistamiento evento jugar también es resistir (4); documento PPLEO; fortalecimiento capacidades Comisarías de Familia; Sello Festivales al Parque.
D. HÁBITAT (2): Elaboracion metodología sesión Ciudades Seguras enfoques CVP; revisión productos PPMYEG Renobo.
</t>
    </r>
    <r>
      <rPr>
        <b/>
        <sz val="11"/>
        <color rgb="FF000000"/>
        <rFont val="Arial"/>
        <family val="2"/>
      </rPr>
      <t xml:space="preserve">
Reuniones intersectoriales (34): </t>
    </r>
    <r>
      <rPr>
        <sz val="11"/>
        <color rgb="FF000000"/>
        <rFont val="Arial"/>
        <family val="2"/>
      </rPr>
      <t xml:space="preserve"> 
D.PAZ (3): Plan de formación mujeres víctimas en articulación OCPVR (2), alistamiento socialización ruta reconciliación. 1 consolidado y 1 ppt acciones SDMujer en plan género mujeres firmantes paz.
D. PARTICIPACIÓN (2): Articulación IDPAC cine foro representaciones electas Jornada Única Electoral Ciudadana; socialización proceso eleccionario CCM a Red de Mujeres Comunales.
D. TRABAJO: 1 informe y oficio remisorio implementación Decreto 332/2020 en I semestre 2025.
D. SALUD (3): Mesa prev maternidades tempranas: mesa mortalidad materna; mesa Concejo PP sustancias psicoactivas.
D. EDUCACIÓN (7): Articulación Academia Atenea (2), Atenea pasantia social, reformulación PP Ciencia, Tecnología e Innovación (2), Comité educación DDHH, Comité formación docente.
D. CULTURA (8):Articulación IDPC; IDRD franjas género parques; SDSCJ escuela mujeres futboleras (2); IDARTES laboratorios creativos; panelistas evento jugar también es resistir (2); mesa bici IDPC.
D. HÁBITAT (10): Articulación CVP reto diseño; preparación taller y definición señalética barrio Bilbao (2); taller arquitectura social barrio Bilbao; SDH PIMI Suba; socialización resultados visita Change Pública; CIEP; UTA CIEP (3).</t>
    </r>
  </si>
  <si>
    <r>
      <t xml:space="preserve">Fortalecimiento de capacidades de los sectores:
Sensibilizaciones (10):
AMB (1): </t>
    </r>
    <r>
      <rPr>
        <sz val="11"/>
        <color rgb="FF000000"/>
        <rFont val="Arial"/>
        <family val="2"/>
      </rPr>
      <t xml:space="preserve">Ficha de resultados Derecho a la Participación, espacio para las y los colaboradores del IDYPBA.  
</t>
    </r>
    <r>
      <rPr>
        <b/>
        <sz val="11"/>
        <color rgb="FF000000"/>
        <rFont val="Arial"/>
        <family val="2"/>
      </rPr>
      <t xml:space="preserve">GOB (1): </t>
    </r>
    <r>
      <rPr>
        <sz val="11"/>
        <color rgb="FF000000"/>
        <rFont val="Arial"/>
        <family val="2"/>
      </rPr>
      <t xml:space="preserve">Se realiza sensibilización dirigida a gestoras y gestores territoriales del Instituto Distrital de la Participación y la Acción Comunal, sobre comunicación libre de sexismo y discriminación. 
</t>
    </r>
    <r>
      <rPr>
        <b/>
        <sz val="11"/>
        <color rgb="FF000000"/>
        <rFont val="Arial"/>
        <family val="2"/>
      </rPr>
      <t xml:space="preserve">HÁB (1): </t>
    </r>
    <r>
      <rPr>
        <sz val="11"/>
        <color rgb="FF000000"/>
        <rFont val="Arial"/>
        <family val="2"/>
      </rPr>
      <t xml:space="preserve">Recomendaciones técnicas para la incorporación de enfoques de género, derechos humanos de las mujeres y el poblacional-diferencial en el diseño de señalética en el espacio público en el barrio Bilbao. 
</t>
    </r>
    <r>
      <rPr>
        <b/>
        <sz val="11"/>
        <color rgb="FF000000"/>
        <rFont val="Arial"/>
        <family val="2"/>
      </rPr>
      <t xml:space="preserve">JUR(1): </t>
    </r>
    <r>
      <rPr>
        <sz val="11"/>
        <color rgb="FF000000"/>
        <rFont val="Arial"/>
        <family val="2"/>
      </rPr>
      <t xml:space="preserve">Ficha de resultados Enfoque de género y PPMYEG- SJD 
</t>
    </r>
    <r>
      <rPr>
        <b/>
        <sz val="11"/>
        <color rgb="FF000000"/>
        <rFont val="Arial"/>
        <family val="2"/>
      </rPr>
      <t xml:space="preserve">MOV (2): </t>
    </r>
    <r>
      <rPr>
        <sz val="11"/>
        <color rgb="FF000000"/>
        <rFont val="Arial"/>
        <family val="2"/>
      </rPr>
      <t xml:space="preserve">Ficha de resultados conceptos básicos y transversalización del enfoque de género; sensibilización sobre acoso laboral y acoso sexual laboral desde el enfoque de género a colaboradoras y colaboradores del comité de convivencia, seguridad y salud en el trabajo 
</t>
    </r>
    <r>
      <rPr>
        <b/>
        <sz val="11"/>
        <color rgb="FF000000"/>
        <rFont val="Arial"/>
        <family val="2"/>
      </rPr>
      <t xml:space="preserve">PLA (1): </t>
    </r>
    <r>
      <rPr>
        <sz val="11"/>
        <color rgb="FF000000"/>
        <rFont val="Arial"/>
        <family val="2"/>
      </rPr>
      <t xml:space="preserve">Ficha de resultados Derecho a la Cultura Laboral Libre de Sexismo, espacio para las y los colaboradores de la oficina jurídica de la SDP. </t>
    </r>
    <r>
      <rPr>
        <b/>
        <sz val="11"/>
        <color rgb="FF000000"/>
        <rFont val="Arial"/>
        <family val="2"/>
      </rPr>
      <t xml:space="preserve"> 
SEG (3): </t>
    </r>
    <r>
      <rPr>
        <sz val="11"/>
        <color rgb="FF000000"/>
        <rFont val="Arial"/>
        <family val="2"/>
      </rPr>
      <t xml:space="preserve">Ficha de resultados “Encuentro de reflexión sobre género para hombres” Guardias adscritos al Cuerpo de Custodia y Vigilancia de SDSCJ 
</t>
    </r>
    <r>
      <rPr>
        <b/>
        <sz val="11"/>
        <color rgb="FF000000"/>
        <rFont val="Arial"/>
        <family val="2"/>
      </rPr>
      <t xml:space="preserve">
Ficha Metodológica (2): </t>
    </r>
    <r>
      <rPr>
        <sz val="11"/>
        <color rgb="FF000000"/>
        <rFont val="Arial"/>
        <family val="2"/>
      </rPr>
      <t xml:space="preserve">1GEP_Propuesta metodológica para sensibilización sobre gestión documental con enfoque de género; 1INT_Ficha metodológica Participación incidente de mujeres habitantes de calle en Bogotá. 
</t>
    </r>
    <r>
      <rPr>
        <b/>
        <sz val="11"/>
        <color rgb="FF000000"/>
        <rFont val="Arial"/>
        <family val="2"/>
      </rPr>
      <t xml:space="preserve">En relación con la Implementación de 7 derechos se avanzó en: 
</t>
    </r>
    <r>
      <rPr>
        <sz val="11"/>
        <color rgb="FF000000"/>
        <rFont val="Arial"/>
        <family val="2"/>
      </rPr>
      <t xml:space="preserve">
</t>
    </r>
    <r>
      <rPr>
        <b/>
        <sz val="11"/>
        <color rgb="FF000000"/>
        <rFont val="Arial"/>
        <family val="2"/>
      </rPr>
      <t xml:space="preserve">Sensibilizaciones (6): 
</t>
    </r>
    <r>
      <rPr>
        <sz val="11"/>
        <color rgb="FF000000"/>
        <rFont val="Arial"/>
        <family val="2"/>
      </rPr>
      <t xml:space="preserve">D.PAZ (1): Talento humano SDMujer: Conversatorio afectaciones conflicto armado mujeres trans. 
D. PARTICIPACIÓN (1): IDPYBA: derecho participación y representación con equdiad. 
D. TRABAJO (2): Ciudadanía: TID y mujeres emprendedoras. Alcaldía Local Rafael Uribe Uribe: Socialización Decreto 332/2020.
D. CULTURA (1): SDP: Derecho cultura libre de sexismo y micromachismos.
D. HABITAT (1): Ciudadanía barrio Bilbao Suba: Taller diseño señalética con enfoques género, DDHH mujeres y poblacional diferencial. 
</t>
    </r>
    <r>
      <rPr>
        <b/>
        <sz val="11"/>
        <color rgb="FF000000"/>
        <rFont val="Arial"/>
        <family val="2"/>
      </rPr>
      <t xml:space="preserve">Metodologías (24):
</t>
    </r>
    <r>
      <rPr>
        <sz val="11"/>
        <color rgb="FF000000"/>
        <rFont val="Arial"/>
        <family val="2"/>
      </rPr>
      <t>D. PAZ (1): Propuesta formación mujeres procesos paz OCPVR+L96
D. PARTICIPACIÓN (4): Metodologías agenda mujeres hab calle, conversatorio POT Casa de Todas, sensibilización IDPYBA+ppt..
D. TRABAJO (2): Metodologías sensibilización ciudadanía, cápsula acciones afirmativas UTA, 
D. SALUD (1): Propuesta carrusel comunicaciones prevención suicidio.
D. EDUCACIÓN (2): Metodología sensibilización talento humano SDMujer; ppt sensibilización IES Sello. 
D. CULTURA (6): Metodoogía, ppt y brief comunicaciones evento jugar también es resistir; propuesta articulación IDRD; ppt escuela mujeres futboleras; ppt sensibilización SDPlaneación. 
D. HABITAt (1): ppt taller señalética enfoques género-DD-diferencial.
7D: (7) Metodologías paneles evento internacional (5: usos del tiempo, movilidad, disfrutar la ciudad, diseño urbano, ciudades 24hr).Metodología y ppt sensibilización PPMyEG Derechos candidatas CCM.</t>
    </r>
  </si>
  <si>
    <r>
      <t xml:space="preserve">Reportes de PPDistritales:  </t>
    </r>
    <r>
      <rPr>
        <sz val="11"/>
        <color rgb="FF000000"/>
        <rFont val="Arial"/>
        <family val="2"/>
      </rPr>
      <t>Se realizó gestión, solicitud, retroalimentación y envío a las entidades líderes de reportes de las siguientes políticas públicas distritales: (1) PP Rroom,  ajuste (1) PP acción climatica. (1) PP LGBTI, Depuración de (1) PP depuración acción climatica, (1) PP seguridad</t>
    </r>
  </si>
  <si>
    <r>
      <t xml:space="preserve">En lo transcurrido del año hasta el mes de agosto en cuanto al acompañamiento técnico en el marco de los requerimientos asociados a la incorporación del enfoque de género se ve reflejado mediante:   
Socializaciones </t>
    </r>
    <r>
      <rPr>
        <sz val="11"/>
        <rFont val="Arial"/>
        <family val="2"/>
      </rPr>
      <t xml:space="preserve">(38): PPASP (20); PPMyEG (18).  
Mesas Intersectoriales (34): PPASP (7); PPMyEG (27). 
Mesas interinstitucionales (2): PPASP.  
Acompañamiento Técnico (13). 
Mesas de Trabajo (27): PPASP (8); PMyEG (14).  
Mesas Técnicas (4): PPMyEG (4).  
CIM (2).  
CIM_INFORME (2).  
UTA (8).  
Oficios/Respuestas (17).  </t>
    </r>
  </si>
  <si>
    <t xml:space="preserve">El acompañamiento en el seguimiento a la implementación de las PPMyEG y PPASP, así como a los compromisos de la SDMujer en otras PP se puede observar mediante los siguientes logros obtenidos en Agosto:  
Reportes de PPDistritales (Se realizó gestión, solicitud, retroalimentación y envío a las entidades líderes de reportes de las siguientes políticas públicas distritales: (1) PP Rroom,  ajuste (1) PP acción climatica. (1) PP LGBTI, Depuración de (1) PP acción climatica.
Solicitud de reportes (2): PPMYEG (1):  Recopilación de la información allegada por los sectores para la solicitud de ajustes de productos. PPASP (1): Recopilación de la información allegada por los sectores para la solicitud de ajustes de productos de la PPASP. 
Actualización de matrices (5): PPMyEG(3): Actualización de la matriz de consolidación interna del plan de acción de la Política Pública de Mujeres y Equidad de Género – PPMYEG para la vigencia 2024, ajuste de la matriz interna de rezagos, la matriz de la SDP y actualización del reporte financiero de la PPMYEG para la vigencia 2024, con respecto a alcances recibidos. PPASP (1): Actualización de la matriz de consolidación interna del plan de acción de la Política Pública de Actividades Sexuales Pagadas – PPASP para la vigencia 2024, ajuste de la matriz interna de rezagos y la matriz de la SDP, con respecto a alcances recibidos. Sello (1): Se actualizó la matriz consolidada del plan de trabajo de Sello En Igualdad de la vigencia 2024. 
Acciones en el marco del TPIEG (2): Acompañamiento técnico (1): sobre propuesta de marcación TPIEG: 1taller 1 a 1 con Universidad Distrital Francisco José de Caldas. </t>
  </si>
  <si>
    <r>
      <t>Elaboración de insumos (9): 
HAC (1):</t>
    </r>
    <r>
      <rPr>
        <sz val="11"/>
        <rFont val="Arial"/>
        <family val="2"/>
      </rPr>
      <t xml:space="preserve"> CT Uso categorías plataforma SAP-SDH 
</t>
    </r>
    <r>
      <rPr>
        <b/>
        <sz val="11"/>
        <rFont val="Arial"/>
        <family val="2"/>
      </rPr>
      <t xml:space="preserve">INT (2): </t>
    </r>
    <r>
      <rPr>
        <sz val="11"/>
        <rFont val="Arial"/>
        <family val="2"/>
      </rPr>
      <t xml:space="preserve">CT Incidencia en Políticas Públicas; CT Módulo de liderazgo-SDIS 
</t>
    </r>
    <r>
      <rPr>
        <b/>
        <sz val="11"/>
        <rFont val="Arial"/>
        <family val="2"/>
      </rPr>
      <t xml:space="preserve">SEG (1): </t>
    </r>
    <r>
      <rPr>
        <sz val="11"/>
        <rFont val="Arial"/>
        <family val="2"/>
      </rPr>
      <t xml:space="preserve">CT Campaña prevención acoso sexual laboral-SDSCJ 
</t>
    </r>
    <r>
      <rPr>
        <b/>
        <sz val="11"/>
        <rFont val="Arial"/>
        <family val="2"/>
      </rPr>
      <t xml:space="preserve">GOB (1): </t>
    </r>
    <r>
      <rPr>
        <sz val="11"/>
        <rFont val="Arial"/>
        <family val="2"/>
      </rPr>
      <t xml:space="preserve">CT Recomendaciones para actualización de Ruta por la Reconciliación.  
</t>
    </r>
    <r>
      <rPr>
        <b/>
        <sz val="11"/>
        <rFont val="Arial"/>
        <family val="2"/>
      </rPr>
      <t xml:space="preserve">
HAB (2): </t>
    </r>
    <r>
      <rPr>
        <sz val="11"/>
        <rFont val="Arial"/>
        <family val="2"/>
      </rPr>
      <t xml:space="preserve">DT Incorporación de enfoques en señalética-CVP; DT Curso Trv. enfoques para el trabajo territorial -CVP 
</t>
    </r>
    <r>
      <rPr>
        <b/>
        <sz val="11"/>
        <rFont val="Arial"/>
        <family val="2"/>
      </rPr>
      <t xml:space="preserve">SAL (1): </t>
    </r>
    <r>
      <rPr>
        <sz val="11"/>
        <rFont val="Arial"/>
        <family val="2"/>
      </rPr>
      <t>DT Recomendaciones para la garantía de los derechos humanos de personas contratistas en proceso y etapa de lactancia</t>
    </r>
    <r>
      <rPr>
        <b/>
        <sz val="11"/>
        <rFont val="Arial"/>
        <family val="2"/>
      </rPr>
      <t xml:space="preserve"> 
AMB (1): </t>
    </r>
    <r>
      <rPr>
        <sz val="11"/>
        <rFont val="Arial"/>
        <family val="2"/>
      </rPr>
      <t xml:space="preserve">DT Recomendaciones para la instalación de microsensores de medición de la calidad del aire en Bogotá D.C., con enfoque de género y derechos humanos de las mujeres AVANTIA-SDA
</t>
    </r>
    <r>
      <rPr>
        <b/>
        <sz val="11"/>
        <rFont val="Arial"/>
        <family val="2"/>
      </rPr>
      <t xml:space="preserve">
Orientación en las siguientes instancias (13):
EDU (1): Se participa en encuentro Mesa Acuerdo 909 agosto 2025.  
MOV (1): Mesa de género sectorial sesión 3.  
SAL (5): 3Mesa de prevención y promoción; 1UTA Lactancia; 1Consejo Distrital Estupefacientes. 
SEG (6): 5Comisión Distrital de Seguridad, Comodidad y Convivencia en el Fútbol de Bogotá – CDSCCFB; 1Mesa Técnica de Monitoreo y Seguimiento al Plan de Seguridad Ciudadana para los Ciclistas de Bogotá.
CT y DT Normativos
</t>
    </r>
    <r>
      <rPr>
        <sz val="11"/>
        <rFont val="Arial"/>
        <family val="2"/>
      </rPr>
      <t xml:space="preserve">MOV (1): CT PA 739: Por medio del cual se crean los consejos locales de movilidad y el consejo distrital de movilidad en el distrito capital y se dictan otras disposiciones. 
</t>
    </r>
    <r>
      <rPr>
        <b/>
        <sz val="11"/>
        <rFont val="Arial"/>
        <family val="2"/>
      </rPr>
      <t xml:space="preserve">
Fortalecimiento de capacidades de los sectores: 
Sensibilizaciones (10):
</t>
    </r>
    <r>
      <rPr>
        <sz val="11"/>
        <rFont val="Arial"/>
        <family val="2"/>
      </rPr>
      <t xml:space="preserve">AMB (1): Ficha de resultados Derecho a la Participación, espacio para las y los colaboradores del IDYPBA.  
GOB (1): Se realiza sensibilización dirigida a gestoras y gestores territoriales del Instituto Distrital de la Participación y la Acción Comunal, sobre comunicación libre de sexismo y discriminación. 
HÁB (1): Recomendaciones técnicas para la incorporación de enfoques de género, derechos humanos de las mujeres y el poblacional-diferencial en el diseño de señalética en el espacio público en el barrio Bilbao. 
JUR(1): Ficha de resultados Enfoque de género y PPMYEG- SJD 
MOV (2): Ficha de resultados conceptos básicos y transversalización del enfoque de género; sensibilización sobre acoso laboral y acoso sexual laboral desde el enfoque de género a colaboradoras y colaboradores del comité de convivencia, seguridad y salud en el trabajo 
PLA (1): Ficha de resultados Derecho a la Cultura Laboral Libre de Sexismo, espacio para las y los colaboradores de la oficina jurídica de la SDP.  
SEG (3): Ficha de resultados “Encuentro de reflexión sobre género para hombres” Guardias adscritos al Cuerpo de Custodia y Vigilancia de SDSCJ 
</t>
    </r>
    <r>
      <rPr>
        <b/>
        <sz val="11"/>
        <rFont val="Arial"/>
        <family val="2"/>
      </rPr>
      <t xml:space="preserve">
Ficha Metodológica (2): </t>
    </r>
    <r>
      <rPr>
        <sz val="11"/>
        <rFont val="Arial"/>
        <family val="2"/>
      </rPr>
      <t xml:space="preserve">1GEP_Propuesta metodológica para sensibilización sobre gestión documental con enfoque de género; 1INT_Ficha metodológica Participación incidente de mujeres habitantes de calle en Bogotá. 
</t>
    </r>
    <r>
      <rPr>
        <b/>
        <sz val="11"/>
        <rFont val="Arial"/>
        <family val="2"/>
      </rPr>
      <t xml:space="preserve">
</t>
    </r>
    <r>
      <rPr>
        <b/>
        <u/>
        <sz val="11"/>
        <rFont val="Arial"/>
        <family val="2"/>
      </rPr>
      <t xml:space="preserve">Gestiones para la garantía de los DDHH mujeres 
</t>
    </r>
    <r>
      <rPr>
        <b/>
        <sz val="11"/>
        <rFont val="Arial"/>
        <family val="2"/>
      </rPr>
      <t>Reuniones internas (19</t>
    </r>
    <r>
      <rPr>
        <sz val="11"/>
        <rFont val="Arial"/>
        <family val="2"/>
      </rPr>
      <t xml:space="preserve">): 
D.PAZ (2): Seguimiento compromisos paz, intercambio información con OCPVR.
D. PARTICIPACIÓN (3): Socialización proceso eleccionario CCM-SCPI; revisión productos PPMyEG SDIS y SDMujer (2). D. TRABAJO (1): Revisión productos PPMyEG SDDE. 1 propuesta clasificación productos del derecho en PPMyEG catalogados por SDP como de gestión.  D. SALUD (2): Articulación conmemoración prevención del suicidio. D. EDUCACIÓN (1): Revisión productos PPMyEG SED. D. CULTURA (8): Articulación IDARTES; alistamiento evento jugar también es resistir (4); documento PPLEO; fortalecimiento capacidades Comisarías de Familia; Sello Festivales al Parque. D. HÁBITAT (2): Elaboracion metodología sesión Ciudades Seguras enfoques CVP; revisión productos PPMYEG Renobo.
</t>
    </r>
    <r>
      <rPr>
        <b/>
        <sz val="11"/>
        <rFont val="Arial"/>
        <family val="2"/>
      </rPr>
      <t>Reuniones intersectoriales (34)</t>
    </r>
    <r>
      <rPr>
        <sz val="11"/>
        <rFont val="Arial"/>
        <family val="2"/>
      </rPr>
      <t xml:space="preserve">:  
D.PAZ (3): Plan de formación mujeres víctimas en articulación OCPVR (2), alistamiento socialización ruta reconciliación. 1 consolidado y 1 ppt acciones SDMujer en plan género mujeres firmantes paz. D. PARTICIPACIÓN (2): Articulación IDPAC cine foro representaciones electas Jornada Única Electoral Ciudadana; socialización proceso eleccionario CCM a Red de Mujeres Comunales. D. TRABAJO: 1 informe y oficio remisorio implementación Decreto 332/2020 en I semestre 2025. D. SALUD (3): Mesa prev maternidades tempranas: mesa mortalidad materna; mesa Concejo PP sustancias psicoactivas. D. EDUCACIÓN (7): Articulación Academia Atenea (2), Atenea pasantia social, reformulación PP Ciencia, Tecnología e Innovación (2), Comité educación DDHH, Comité formación docente.D. CULTURA (8):Articulación IDPC; IDRD franjas género parques; SDSCJ escuela mujeres futboleras (2); IDARTES laboratorios creativos; panelistas evento jugar también es resistir (2); mesa bici IDPC. D. HÁBITAT (10): Articulación CVP reto diseño; preparación taller y definición señalética barrio Bilbao (2); taller arquitectura social barrio Bilbao; SDH PIMI Suba; socialización resultados visita Change Pública; CIEP; UTA CIEP (3).
</t>
    </r>
    <r>
      <rPr>
        <b/>
        <sz val="11"/>
        <rFont val="Arial"/>
        <family val="2"/>
      </rPr>
      <t>Sensibilizaciones (6):</t>
    </r>
    <r>
      <rPr>
        <sz val="11"/>
        <rFont val="Arial"/>
        <family val="2"/>
      </rPr>
      <t xml:space="preserve"> 
D.PAZ (1): Talento humano SDMujer: Conversatorio afectaciones conflicto armado mujeres trans. D. PARTICIPACIÓN (1): IDPYBA: derecho participación y representación con equdiad. D. TRABAJO (2): Ciudadanía: TID y mujeres emprendedoras. Alcaldía Local Rafael Uribe Uribe: Socialización Decreto 332/2020.
D. CULTURA (1): SDP: Derecho cultura libre de sexismo y micromachismos.D. HABITAT (1): Ciudadanía barrio Bilbao Suba: Taller diseño señalética con enfoques género, DDHH mujeres y poblacional diferencial. 
</t>
    </r>
    <r>
      <rPr>
        <b/>
        <sz val="11"/>
        <rFont val="Arial"/>
        <family val="2"/>
      </rPr>
      <t>Metodologías (24</t>
    </r>
    <r>
      <rPr>
        <sz val="11"/>
        <rFont val="Arial"/>
        <family val="2"/>
      </rPr>
      <t xml:space="preserve">): 
D. PAZ (1): Propuesta formación mujeres procesos paz OCPVR+L96. 
D. PARTICIPACIÓN (4): Metodologías agenda mujeres hab calle, conversatorio POT Casa de Todas, sensibilización IDPYBA+ppt..D. TRABAJO (2): Metodologías sensibilización ciudadanía, cápsula acciones afirmativas UTA, 
D. SALUD (1): Propuesta carrusel comunicaciones prevención suicidio.D. EDUCACIÓN (2): Metodología sensibilización talento humano SDMujer; ppt sensibilización IES Sello. D. CULTURA (6): Metodoogía, ppt y brief comunicaciones evento jugar también es resistir; propuesta articulación IDRD; ppt escuela mujeres futboleras; ppt sensibilización SDPlaneación. D. HABITAt (1): ppt taller señalética enfoques género-DD-diferencial.
7D: (7) Metodologías paneles evento internacional (5: usos del tiempo, movilidad, disfrutar la ciudad, diseño urbano, ciudades 24hr).Metodología y ppt sensibilización PPMyEG Derechos candidatas CCM. 
</t>
    </r>
    <r>
      <rPr>
        <b/>
        <sz val="11"/>
        <rFont val="Arial"/>
        <family val="2"/>
      </rPr>
      <t xml:space="preserve">
Sello En Igualdad: 
Mesas de validación de planes de trabajo (1):  INT (1).
Alistamiento Alcaldías Locales (3): 3 Mesas de trabajo de socialización de metodología diagnostica.
Acompañamiento a la implementación de planes de trabajo del mecanismo Sello (2):  
Personería (1): 1 Reunión de seguimiento
Festivales al Parque (1): 1 Reunión de seguimiento
Apertura Fase Diagnostica de 15 Secretarías Distritales (6)
</t>
    </r>
  </si>
  <si>
    <r>
      <t xml:space="preserve">
</t>
    </r>
    <r>
      <rPr>
        <b/>
        <sz val="11"/>
        <color rgb="FF000000"/>
        <rFont val="Arial"/>
        <family val="2"/>
      </rPr>
      <t xml:space="preserve">CT y DT Normativos
</t>
    </r>
    <r>
      <rPr>
        <sz val="11"/>
        <color rgb="FF000000"/>
        <rFont val="Arial"/>
        <family val="2"/>
      </rPr>
      <t xml:space="preserve">MOV (1): CT PA 739: Por medio del cual se crean los consejos locales de movilidad y el consejo distrital de movilidad en el distrito capital y se dictan otras disposiciones. 
</t>
    </r>
  </si>
  <si>
    <r>
      <rPr>
        <b/>
        <sz val="9"/>
        <color rgb="FF000000"/>
        <rFont val="Arial"/>
        <family val="2"/>
      </rPr>
      <t xml:space="preserve">Conmemoraciones en el marco de los derechos humanos de las mujeres: </t>
    </r>
    <r>
      <rPr>
        <sz val="9"/>
        <color rgb="FF000000"/>
        <rFont val="Arial"/>
        <family val="2"/>
      </rPr>
      <t xml:space="preserve"> 
</t>
    </r>
    <r>
      <rPr>
        <b/>
        <sz val="9"/>
        <color rgb="FF000000"/>
        <rFont val="Arial"/>
        <family val="2"/>
      </rPr>
      <t>Alistamiento 28 de septiembre - Día de Acción Global por el Acceso al Aborto Legal, Seguro y Gratuito:</t>
    </r>
    <r>
      <rPr>
        <sz val="9"/>
        <color rgb="FF000000"/>
        <rFont val="Arial"/>
        <family val="2"/>
      </rPr>
      <t xml:space="preserve"> 1 Preliminar documento  de sentido; 1 propuesta kit de herramientas psicojurídicas; 1 ppt socialización conmemoración para equipos de psicologías de CIOM; 1 reunión articulación intena con referenta sector salud; 1 reunión de articulación con SED.
</t>
    </r>
    <r>
      <rPr>
        <b/>
        <sz val="9"/>
        <color rgb="FF000000"/>
        <rFont val="Arial"/>
        <family val="2"/>
      </rPr>
      <t>Alistamiento 23 de octubre: Día Nacional  de Reconocimiento a las Mujeres Buscadoras de Víctimas de Desaparición Forzada</t>
    </r>
    <r>
      <rPr>
        <sz val="9"/>
        <color rgb="FF000000"/>
        <rFont val="Arial"/>
        <family val="2"/>
      </rPr>
      <t xml:space="preserve">: 1 ppt propuesta conmemoración. 
</t>
    </r>
    <r>
      <rPr>
        <b/>
        <sz val="9"/>
        <color rgb="FF000000"/>
        <rFont val="Arial"/>
        <family val="2"/>
      </rPr>
      <t xml:space="preserve">
Comunicaciones (7):
</t>
    </r>
    <r>
      <rPr>
        <sz val="9"/>
        <color rgb="FF000000"/>
        <rFont val="Arial"/>
        <family val="2"/>
      </rPr>
      <t>Brief solicitud Comunicaciones (4): 1 Insignias Sello privados, 1 Certificados Sello privados, 1 Previo SOFA, 1 Reto Diseño
Brief información Comunicaciones (1): 1 Cine foroEstimados señores
Diseño (2): 1 PPT UTA agosto 2025, (1) Brújula para la igualdad - Espacios de bienestar
Acciones concernientes al Sello (12):  
Reuniones  (3):  Primer contacto con empresas
Documentos de compromiso (3): Firma de empresas
Sensibilizaciones (5):  2 Taller "Enfoque de género y participación"; 1 Taller Autodiagnostico; 1 Taller Trabajo de cuidado no remunerado; 1 Taller transversalización enfoque de género en políticas institucionales IES; (394pers) con identidades de género: femen 301; mascul 79; transfemen0; transmasc 4; NoBinaria 2, otras8.
Reunión de trabajo (1): Estrategia de prevención de acocos callejero en frentes de obra.</t>
    </r>
  </si>
  <si>
    <r>
      <t xml:space="preserve">Durante el año hasta agosto, la implementación de la estrategia de buenas prácticas llevó a la consecución de los siguientes logros: 
Acciones concernientes al Sello (79): 
Identificación de Buenas prácticas (2) 
Reuniones 1er contacto (22).
Documentos de compromiso (26).  
Documentos metodológicos (2).
Mesas de trabajo (9).  
Talleres (12). 
Socializaciones (6). 
Comunicaciones (69) 
Conmemoraciones en el marco de los derechos humanos de las mujeres (4 conmemoraciones, 2 alistamiento conmemoraciones):
</t>
    </r>
    <r>
      <rPr>
        <sz val="9"/>
        <color rgb="FF000000"/>
        <rFont val="Arial"/>
        <family val="2"/>
      </rPr>
      <t xml:space="preserve">- </t>
    </r>
    <r>
      <rPr>
        <b/>
        <sz val="9"/>
        <color rgb="FF000000"/>
        <rFont val="Arial"/>
        <family val="2"/>
      </rPr>
      <t>8 de marzo 2025</t>
    </r>
    <r>
      <rPr>
        <sz val="9"/>
        <color rgb="FF000000"/>
        <rFont val="Arial"/>
        <family val="2"/>
      </rPr>
      <t>,</t>
    </r>
    <r>
      <rPr>
        <b/>
        <sz val="9"/>
        <color rgb="FF000000"/>
        <rFont val="Arial"/>
        <family val="2"/>
      </rPr>
      <t xml:space="preserve"> Día Internacional de la Mujer</t>
    </r>
    <r>
      <rPr>
        <sz val="9"/>
        <color rgb="FF000000"/>
        <rFont val="Arial"/>
        <family val="2"/>
      </rPr>
      <t xml:space="preserve">: Documento de sentido, videos, notas de prensa y piezas comunicativas. Evento distrital con participación del Alcalde Mayor y su gabinete de gobierno y prestación de servicios de los 15 sectores de la administración distrital para las mujeres, además se realizaron eventos locales de conmemoración. Las notas de prensa y videos pueden consultarse en: https://8m.sdmujer.gov.co/ 
- </t>
    </r>
    <r>
      <rPr>
        <b/>
        <sz val="9"/>
        <color rgb="FF000000"/>
        <rFont val="Arial"/>
        <family val="2"/>
      </rPr>
      <t>28 de mayo 2025, Día Internacional de Acción por la Salud de las Mujeres</t>
    </r>
    <r>
      <rPr>
        <sz val="9"/>
        <color rgb="FF000000"/>
        <rFont val="Arial"/>
        <family val="2"/>
      </rPr>
      <t xml:space="preserve">: Documento de sentido y piezas comunicativas. En articulación con SDS y Sistema de Cuidado se realizaron ferias de servicios de salud para las mujeres en las 4 subredes de servicios integrados de salud. 
- </t>
    </r>
    <r>
      <rPr>
        <b/>
        <sz val="9"/>
        <color rgb="FF000000"/>
        <rFont val="Arial"/>
        <family val="2"/>
      </rPr>
      <t>21 de junio 2025, Día Día Internacional de la Educación No Sexista:</t>
    </r>
    <r>
      <rPr>
        <sz val="9"/>
        <color rgb="FF000000"/>
        <rFont val="Arial"/>
        <family val="2"/>
      </rPr>
      <t xml:space="preserve"> Documento de sentido. Evento distrital en articulación SED, Agencia Atenea, Universidad Distrital, Jardín Botánico e Instituto Técnico Internacional. 
- </t>
    </r>
    <r>
      <rPr>
        <b/>
        <sz val="9"/>
        <color rgb="FF000000"/>
        <rFont val="Arial"/>
        <family val="2"/>
      </rPr>
      <t>22 de julio 2025, Día Internacional del Trabajo Doméstico y de Cuidado No Remunerado y 24 de julio 2025, Día Nacional de las Personas Cuidadoras y Asistentes Personales de Personas con Discapacidad</t>
    </r>
    <r>
      <rPr>
        <sz val="9"/>
        <color rgb="FF000000"/>
        <rFont val="Arial"/>
        <family val="2"/>
      </rPr>
      <t xml:space="preserve">: Documento de sentido, piezas comunciativas y video. Evento distrital en articulación con Universidad Área Andina y Sistema de Cuidado. 
- </t>
    </r>
    <r>
      <rPr>
        <b/>
        <sz val="9"/>
        <color rgb="FF000000"/>
        <rFont val="Arial"/>
        <family val="2"/>
      </rPr>
      <t>Alistamiento 28 de septiembre - Día de Acción Global por el Acceso al Aborto Legal, Seguro y Gratuito</t>
    </r>
    <r>
      <rPr>
        <sz val="9"/>
        <color rgb="FF000000"/>
        <rFont val="Arial"/>
        <family val="2"/>
      </rPr>
      <t xml:space="preserve">: 1 Preliminar documento  de sentido; 1 propuesta kit de herramientas psicojurídicas; 1 ppt socialización conmemoración para equipos de psicologías de CIOM; 1 reunión articulación intena con referenta sector salud; 1 reunión de articulación con SED.
- </t>
    </r>
    <r>
      <rPr>
        <b/>
        <sz val="9"/>
        <color rgb="FF000000"/>
        <rFont val="Arial"/>
        <family val="2"/>
      </rPr>
      <t>Alistamiento 23 de octubre: Día Nacional  de Reconocimiento a las Mujeres Buscadoras de Víctimas de Desaparición Forzada</t>
    </r>
    <r>
      <rPr>
        <sz val="9"/>
        <color rgb="FF000000"/>
        <rFont val="Arial"/>
        <family val="2"/>
      </rPr>
      <t>: 1 ppt propuesta conmemoración.</t>
    </r>
  </si>
  <si>
    <t xml:space="preserve">Para el presente periodo, el acompañamiento en el seguimiento a la implementación de las PPMyEG y PPASP, así como a los compromisos de la SDMujer en otras PP se puede observar mediante: 
Reportes de PPDistritales (96).  
Retroalimentaciones (57): SECTROES (26) y Sello (31). 
Retroalimentaciones_OFICIOS (22):  PPMyEG_ OFICIOS (11), PASP_OFICIOS (11).  
Actualización de Matrices (43): PPMyEG (22), PPASP (20) y SELLO (1).
Acompañamiento técnico (32): PPMyEG (17) y PPASP (15). 
Acciones en el marco de Sello (41). 
Acciones en el marco del TPIEG (139): 
Revisión de Boletines (38): Envío de Boletines (38). Informe (1); (45) Propuestas de marcación; Acompañamientos (16). 
Informes (5). </t>
  </si>
  <si>
    <t>Liliana Andrea Hernández Moreno</t>
  </si>
  <si>
    <t>Contratista Oficina Asesora de Planeación</t>
  </si>
  <si>
    <t>Jefe Oficina Asesora de Planeación</t>
  </si>
  <si>
    <t>Paola Rojas Mayorga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</si>
</sst>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s>
  <fonts count="9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3"/>
      <color rgb="FF000000"/>
      <name val="Arial"/>
      <family val="2"/>
    </font>
    <font>
      <b/>
      <sz val="13"/>
      <color rgb="FF000000"/>
      <name val="Arial"/>
      <family val="2"/>
    </font>
    <font>
      <sz val="10"/>
      <color rgb="FF000000"/>
      <name val="Arial"/>
      <family val="2"/>
    </font>
    <font>
      <b/>
      <sz val="10"/>
      <color rgb="FF000000"/>
      <name val="Arial"/>
      <family val="2"/>
    </font>
    <font>
      <sz val="10"/>
      <color rgb="FF000000"/>
      <name val="Arial"/>
      <family val="2"/>
    </font>
    <font>
      <u/>
      <sz val="11"/>
      <color rgb="FF000000"/>
      <name val="Calibri"/>
      <family val="2"/>
      <scheme val="minor"/>
    </font>
    <font>
      <b/>
      <u/>
      <sz val="10"/>
      <color rgb="FF000000"/>
      <name val="Arial"/>
      <family val="2"/>
    </font>
    <font>
      <b/>
      <sz val="10"/>
      <color rgb="FF9BBB59"/>
      <name val="Arial"/>
      <family val="2"/>
    </font>
    <font>
      <b/>
      <sz val="9"/>
      <color indexed="81"/>
      <name val="Tahoma"/>
      <family val="2"/>
    </font>
    <font>
      <sz val="13"/>
      <name val="Arial"/>
      <family val="2"/>
    </font>
    <font>
      <sz val="9"/>
      <color rgb="FF000000"/>
      <name val="Arial"/>
      <family val="2"/>
    </font>
    <font>
      <sz val="10"/>
      <color theme="0" tint="-0.89999084444715716"/>
      <name val="Arial"/>
      <family val="2"/>
    </font>
    <font>
      <sz val="12"/>
      <color theme="1"/>
      <name val="Calibri"/>
      <family val="2"/>
      <scheme val="minor"/>
    </font>
    <font>
      <u/>
      <sz val="9"/>
      <color rgb="FF000000"/>
      <name val="Arial"/>
      <family val="2"/>
    </font>
    <font>
      <sz val="11"/>
      <color rgb="FF000000"/>
      <name val="Arial"/>
      <family val="2"/>
    </font>
    <font>
      <b/>
      <sz val="11"/>
      <color rgb="FF000000"/>
      <name val="Arial"/>
      <family val="2"/>
    </font>
    <font>
      <u/>
      <sz val="11"/>
      <color rgb="FF000000"/>
      <name val="Arial"/>
      <family val="2"/>
    </font>
    <font>
      <b/>
      <sz val="10"/>
      <color rgb="FF7030A0"/>
      <name val="Arial"/>
      <family val="2"/>
    </font>
    <font>
      <sz val="10"/>
      <color rgb="FFF79646"/>
      <name val="Arial"/>
      <family val="2"/>
    </font>
    <font>
      <sz val="10"/>
      <color rgb="FF7030A0"/>
      <name val="Arial"/>
      <family val="2"/>
    </font>
    <font>
      <sz val="10"/>
      <color rgb="FF000000"/>
      <name val="Arial"/>
      <family val="2"/>
    </font>
    <font>
      <b/>
      <sz val="10"/>
      <color rgb="FF000000"/>
      <name val="Arial"/>
      <family val="2"/>
    </font>
    <font>
      <sz val="9"/>
      <color rgb="FF000000"/>
      <name val="Arial"/>
      <family val="2"/>
    </font>
    <font>
      <b/>
      <u/>
      <sz val="9"/>
      <color rgb="FF000000"/>
      <name val="Arial"/>
      <family val="2"/>
    </font>
    <font>
      <b/>
      <sz val="9"/>
      <color rgb="FF000000"/>
      <name val="Arial"/>
      <family val="2"/>
    </font>
    <font>
      <sz val="10"/>
      <color rgb="FF7030A0"/>
      <name val="Arial"/>
      <family val="2"/>
    </font>
    <font>
      <b/>
      <sz val="10"/>
      <color rgb="FF7030A0"/>
      <name val="Arial"/>
      <family val="2"/>
    </font>
    <font>
      <u/>
      <sz val="10"/>
      <color rgb="FF000000"/>
      <name val="Arial"/>
      <family val="2"/>
    </font>
    <font>
      <sz val="11"/>
      <color rgb="FF000000"/>
      <name val="Arial"/>
      <family val="2"/>
    </font>
    <font>
      <sz val="9"/>
      <color theme="1"/>
      <name val="Arial"/>
      <family val="2"/>
    </font>
    <font>
      <sz val="10"/>
      <color theme="1"/>
      <name val="Arial"/>
      <family val="2"/>
    </font>
    <font>
      <sz val="13"/>
      <color rgb="FF000000"/>
      <name val="Arial"/>
      <family val="2"/>
    </font>
    <font>
      <sz val="11"/>
      <color rgb="FF000000"/>
      <name val="Arial"/>
      <family val="2"/>
    </font>
    <font>
      <sz val="10"/>
      <color rgb="FF000000"/>
      <name val="Arial"/>
      <family val="2"/>
    </font>
    <font>
      <b/>
      <sz val="9"/>
      <color rgb="FF000000"/>
      <name val="Arial"/>
      <family val="2"/>
    </font>
    <font>
      <sz val="11"/>
      <color rgb="FF000000"/>
      <name val="Calibri"/>
      <family val="2"/>
    </font>
    <font>
      <b/>
      <sz val="9"/>
      <color rgb="FFFF0000"/>
      <name val="Arial"/>
      <family val="2"/>
    </font>
    <font>
      <sz val="11"/>
      <name val="Calibri"/>
      <family val="2"/>
      <scheme val="minor"/>
    </font>
    <font>
      <b/>
      <u/>
      <sz val="11"/>
      <name val="Arial"/>
      <family val="2"/>
    </font>
  </fonts>
  <fills count="27">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
      <patternFill patternType="solid">
        <fgColor rgb="FFFFFFFF"/>
        <bgColor indexed="64"/>
      </patternFill>
    </fill>
  </fills>
  <borders count="1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rgb="FF000000"/>
      </left>
      <right style="medium">
        <color rgb="FF000000"/>
      </right>
      <top/>
      <bottom style="medium">
        <color rgb="FF000000"/>
      </bottom>
      <diagonal/>
    </border>
    <border>
      <left style="thin">
        <color indexed="64"/>
      </left>
      <right/>
      <top style="medium">
        <color indexed="64"/>
      </top>
      <bottom style="thin">
        <color indexed="64"/>
      </bottom>
      <diagonal/>
    </border>
  </borders>
  <cellStyleXfs count="21">
    <xf numFmtId="0" fontId="0" fillId="0" borderId="0"/>
    <xf numFmtId="9" fontId="19" fillId="0" borderId="0" applyFont="0" applyFill="0" applyBorder="0" applyAlignment="0" applyProtection="0"/>
    <xf numFmtId="0" fontId="24" fillId="0" borderId="11"/>
    <xf numFmtId="0" fontId="4" fillId="0" borderId="11"/>
    <xf numFmtId="165" fontId="4" fillId="0" borderId="11" applyFont="0" applyFill="0" applyBorder="0" applyAlignment="0" applyProtection="0"/>
    <xf numFmtId="168" fontId="4" fillId="0" borderId="11" applyFont="0" applyFill="0" applyBorder="0" applyAlignment="0" applyProtection="0"/>
    <xf numFmtId="9" fontId="4" fillId="0" borderId="11" applyFont="0" applyFill="0" applyBorder="0" applyAlignment="0" applyProtection="0"/>
    <xf numFmtId="170" fontId="4" fillId="0" borderId="11" applyFont="0" applyFill="0" applyBorder="0" applyAlignment="0" applyProtection="0"/>
    <xf numFmtId="164" fontId="4" fillId="0" borderId="11" applyFont="0" applyFill="0" applyBorder="0" applyAlignment="0" applyProtection="0"/>
    <xf numFmtId="9" fontId="24" fillId="0" borderId="11" applyFont="0" applyFill="0" applyBorder="0" applyAlignment="0" applyProtection="0"/>
    <xf numFmtId="9" fontId="30" fillId="0" borderId="11" applyFont="0" applyFill="0" applyBorder="0" applyAlignment="0" applyProtection="0"/>
    <xf numFmtId="172" fontId="35" fillId="0" borderId="55" applyNumberFormat="0" applyAlignment="0" applyProtection="0">
      <alignment horizontal="right" vertical="center"/>
    </xf>
    <xf numFmtId="172" fontId="35" fillId="0" borderId="56" applyNumberFormat="0" applyAlignment="0" applyProtection="0">
      <alignment horizontal="left" vertical="center" indent="1"/>
    </xf>
    <xf numFmtId="0" fontId="36" fillId="0" borderId="56" applyAlignment="0" applyProtection="0">
      <alignment horizontal="left" vertical="center" indent="1"/>
    </xf>
    <xf numFmtId="0" fontId="37" fillId="23" borderId="11" applyNumberFormat="0" applyAlignment="0" applyProtection="0">
      <alignment horizontal="left" vertical="center" indent="1"/>
    </xf>
    <xf numFmtId="172" fontId="38" fillId="0" borderId="55" applyNumberFormat="0" applyFill="0" applyBorder="0" applyAlignment="0" applyProtection="0">
      <alignment horizontal="right" vertical="center"/>
    </xf>
    <xf numFmtId="0" fontId="31" fillId="0" borderId="11" applyNumberFormat="0" applyFill="0" applyBorder="0" applyAlignment="0" applyProtection="0"/>
    <xf numFmtId="0" fontId="3" fillId="0" borderId="11"/>
    <xf numFmtId="43" fontId="48" fillId="0" borderId="0" applyFont="0" applyFill="0" applyBorder="0" applyAlignment="0" applyProtection="0"/>
    <xf numFmtId="0" fontId="2" fillId="0" borderId="11"/>
    <xf numFmtId="0" fontId="55" fillId="0" borderId="11"/>
  </cellStyleXfs>
  <cellXfs count="1002">
    <xf numFmtId="0" fontId="0" fillId="0" borderId="0" xfId="0"/>
    <xf numFmtId="0" fontId="5" fillId="0" borderId="0" xfId="0" applyFont="1"/>
    <xf numFmtId="0" fontId="7" fillId="0" borderId="1" xfId="0" applyFont="1" applyBorder="1" applyAlignment="1">
      <alignment horizontal="center"/>
    </xf>
    <xf numFmtId="166" fontId="9" fillId="0" borderId="1" xfId="0" applyNumberFormat="1" applyFont="1" applyBorder="1" applyAlignment="1">
      <alignment vertical="center"/>
    </xf>
    <xf numFmtId="0" fontId="9" fillId="0" borderId="0" xfId="0" applyFont="1"/>
    <xf numFmtId="0" fontId="7"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6" fontId="5" fillId="0" borderId="0" xfId="0" applyNumberFormat="1" applyFont="1"/>
    <xf numFmtId="166" fontId="11" fillId="0" borderId="1" xfId="0" applyNumberFormat="1" applyFont="1" applyBorder="1" applyAlignment="1">
      <alignment horizontal="center" vertical="center"/>
    </xf>
    <xf numFmtId="6" fontId="9" fillId="0" borderId="1"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7" fontId="9" fillId="0" borderId="1" xfId="0" applyNumberFormat="1" applyFont="1" applyBorder="1" applyAlignment="1">
      <alignment horizontal="center" vertical="center"/>
    </xf>
    <xf numFmtId="167" fontId="11" fillId="0" borderId="1" xfId="0" applyNumberFormat="1" applyFont="1" applyBorder="1" applyAlignment="1">
      <alignment horizontal="center" vertical="center"/>
    </xf>
    <xf numFmtId="166" fontId="11" fillId="0" borderId="1" xfId="0" applyNumberFormat="1" applyFont="1" applyBorder="1" applyAlignment="1">
      <alignment vertical="center"/>
    </xf>
    <xf numFmtId="9" fontId="9"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0" fillId="0" borderId="0" xfId="0" applyFont="1"/>
    <xf numFmtId="0" fontId="8"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7" fillId="0" borderId="11" xfId="3" applyFont="1" applyAlignment="1">
      <alignment vertical="center"/>
    </xf>
    <xf numFmtId="0" fontId="26" fillId="19" borderId="11" xfId="2" applyFont="1" applyFill="1" applyAlignment="1">
      <alignment vertical="center" wrapText="1"/>
    </xf>
    <xf numFmtId="0" fontId="26" fillId="19" borderId="33" xfId="2" applyFont="1" applyFill="1" applyBorder="1" applyAlignment="1">
      <alignment vertical="center" wrapText="1"/>
    </xf>
    <xf numFmtId="0" fontId="26" fillId="0" borderId="33" xfId="2" applyFont="1" applyBorder="1" applyAlignment="1">
      <alignment vertical="center" wrapText="1"/>
    </xf>
    <xf numFmtId="0" fontId="26" fillId="0" borderId="11" xfId="2" applyFont="1" applyAlignment="1">
      <alignment vertical="center" wrapText="1"/>
    </xf>
    <xf numFmtId="0" fontId="26" fillId="0" borderId="11" xfId="2" applyFont="1" applyAlignment="1">
      <alignment horizontal="center" vertical="center" wrapText="1"/>
    </xf>
    <xf numFmtId="0" fontId="28" fillId="0" borderId="11" xfId="3" applyFont="1" applyAlignment="1">
      <alignment horizontal="center" vertical="center"/>
    </xf>
    <xf numFmtId="0" fontId="27" fillId="0" borderId="11" xfId="3" applyFont="1" applyAlignment="1">
      <alignment horizontal="center" vertical="center"/>
    </xf>
    <xf numFmtId="0" fontId="26" fillId="19" borderId="33" xfId="2" applyFont="1" applyFill="1" applyBorder="1" applyAlignment="1">
      <alignment horizontal="center" vertical="center" wrapText="1"/>
    </xf>
    <xf numFmtId="0" fontId="29" fillId="19" borderId="11" xfId="2" applyFont="1" applyFill="1" applyAlignment="1">
      <alignment horizontal="center" vertical="center" wrapText="1"/>
    </xf>
    <xf numFmtId="0" fontId="26" fillId="19" borderId="11" xfId="2" applyFont="1" applyFill="1" applyAlignment="1">
      <alignment horizontal="center" vertical="center" wrapText="1"/>
    </xf>
    <xf numFmtId="0" fontId="29" fillId="0" borderId="11" xfId="2" applyFont="1" applyAlignment="1">
      <alignment horizontal="center" vertical="center" wrapText="1"/>
    </xf>
    <xf numFmtId="0" fontId="26" fillId="21" borderId="11" xfId="2" applyFont="1" applyFill="1" applyAlignment="1">
      <alignment vertical="center" wrapText="1"/>
    </xf>
    <xf numFmtId="0" fontId="26" fillId="20" borderId="28" xfId="2" applyFont="1" applyFill="1" applyBorder="1" applyAlignment="1">
      <alignment horizontal="center" vertical="center" wrapText="1"/>
    </xf>
    <xf numFmtId="0" fontId="26" fillId="20" borderId="29" xfId="2" applyFont="1" applyFill="1" applyBorder="1" applyAlignment="1">
      <alignment horizontal="center" vertical="center" wrapText="1"/>
    </xf>
    <xf numFmtId="169" fontId="27" fillId="0" borderId="34" xfId="5" applyNumberFormat="1" applyFont="1" applyBorder="1" applyAlignment="1">
      <alignment vertical="center"/>
    </xf>
    <xf numFmtId="169" fontId="27" fillId="0" borderId="35" xfId="5" applyNumberFormat="1" applyFont="1" applyBorder="1" applyAlignment="1">
      <alignment vertical="center"/>
    </xf>
    <xf numFmtId="0" fontId="26" fillId="20" borderId="46" xfId="2" applyFont="1" applyFill="1" applyBorder="1" applyAlignment="1">
      <alignment vertical="center" wrapText="1"/>
    </xf>
    <xf numFmtId="169" fontId="27" fillId="0" borderId="47" xfId="5" applyNumberFormat="1" applyFont="1" applyBorder="1" applyAlignment="1">
      <alignment vertical="center"/>
    </xf>
    <xf numFmtId="169" fontId="27" fillId="0" borderId="49" xfId="5" applyNumberFormat="1" applyFont="1" applyBorder="1" applyAlignment="1">
      <alignment vertical="center"/>
    </xf>
    <xf numFmtId="0" fontId="26" fillId="20" borderId="37" xfId="2" applyFont="1" applyFill="1" applyBorder="1" applyAlignment="1">
      <alignment vertical="center" wrapText="1"/>
    </xf>
    <xf numFmtId="169" fontId="27" fillId="0" borderId="38" xfId="5" applyNumberFormat="1" applyFont="1" applyBorder="1" applyAlignment="1">
      <alignment vertical="center"/>
    </xf>
    <xf numFmtId="0" fontId="27" fillId="0" borderId="11" xfId="3" applyFont="1"/>
    <xf numFmtId="0" fontId="26" fillId="22" borderId="27" xfId="2" applyFont="1" applyFill="1" applyBorder="1" applyAlignment="1">
      <alignment vertical="center" wrapText="1"/>
    </xf>
    <xf numFmtId="169" fontId="27" fillId="0" borderId="39" xfId="5" applyNumberFormat="1" applyFont="1" applyBorder="1" applyAlignment="1">
      <alignment vertical="center"/>
    </xf>
    <xf numFmtId="0" fontId="17" fillId="0" borderId="11" xfId="3" applyFont="1" applyAlignment="1">
      <alignment vertical="center"/>
    </xf>
    <xf numFmtId="0" fontId="27" fillId="0" borderId="11" xfId="3" applyFont="1" applyAlignment="1">
      <alignment horizontal="center" vertical="center" wrapText="1"/>
    </xf>
    <xf numFmtId="0" fontId="34" fillId="0" borderId="11" xfId="3" applyFont="1" applyAlignment="1">
      <alignment vertical="center"/>
    </xf>
    <xf numFmtId="0" fontId="32" fillId="0" borderId="51" xfId="3" applyFont="1" applyBorder="1" applyAlignment="1">
      <alignment horizontal="center" vertical="center"/>
    </xf>
    <xf numFmtId="0" fontId="32" fillId="0" borderId="32" xfId="3" applyFont="1" applyBorder="1" applyAlignment="1">
      <alignment horizontal="center" vertical="center"/>
    </xf>
    <xf numFmtId="0" fontId="32" fillId="0" borderId="52" xfId="3" applyFont="1" applyBorder="1" applyAlignment="1">
      <alignment horizontal="center" vertical="center"/>
    </xf>
    <xf numFmtId="0" fontId="32" fillId="0" borderId="53" xfId="3" applyFont="1" applyBorder="1" applyAlignment="1">
      <alignment horizontal="center" vertical="center"/>
    </xf>
    <xf numFmtId="0" fontId="39" fillId="0" borderId="11" xfId="3" applyFont="1" applyAlignment="1">
      <alignment vertical="center"/>
    </xf>
    <xf numFmtId="0" fontId="41" fillId="20" borderId="47" xfId="2" applyFont="1" applyFill="1" applyBorder="1" applyAlignment="1">
      <alignment horizontal="center" vertical="center" wrapText="1"/>
    </xf>
    <xf numFmtId="0" fontId="40" fillId="0" borderId="47" xfId="3" applyFont="1" applyBorder="1" applyAlignment="1">
      <alignment horizontal="center" vertical="center"/>
    </xf>
    <xf numFmtId="0" fontId="43" fillId="20" borderId="53" xfId="3" applyFont="1" applyFill="1" applyBorder="1" applyAlignment="1">
      <alignment horizontal="center" vertical="center" wrapText="1"/>
    </xf>
    <xf numFmtId="0" fontId="43" fillId="20" borderId="36" xfId="3" applyFont="1" applyFill="1" applyBorder="1" applyAlignment="1">
      <alignment horizontal="center" vertical="center" wrapText="1"/>
    </xf>
    <xf numFmtId="0" fontId="43" fillId="20" borderId="51" xfId="3" applyFont="1" applyFill="1" applyBorder="1" applyAlignment="1">
      <alignment horizontal="center" vertical="center" wrapText="1"/>
    </xf>
    <xf numFmtId="0" fontId="43" fillId="20" borderId="30" xfId="3" applyFont="1" applyFill="1" applyBorder="1" applyAlignment="1">
      <alignment horizontal="center" vertical="center" wrapText="1"/>
    </xf>
    <xf numFmtId="0" fontId="43" fillId="20" borderId="32" xfId="3" applyFont="1" applyFill="1" applyBorder="1" applyAlignment="1">
      <alignment horizontal="center" vertical="center" wrapText="1"/>
    </xf>
    <xf numFmtId="0" fontId="43" fillId="20" borderId="47" xfId="2" applyFont="1" applyFill="1" applyBorder="1" applyAlignment="1">
      <alignment horizontal="center" vertical="center" wrapText="1"/>
    </xf>
    <xf numFmtId="0" fontId="43" fillId="20" borderId="47" xfId="0" applyFont="1" applyFill="1" applyBorder="1" applyAlignment="1">
      <alignment horizontal="center" vertical="center"/>
    </xf>
    <xf numFmtId="9" fontId="43" fillId="20" borderId="47" xfId="3" applyNumberFormat="1" applyFont="1" applyFill="1" applyBorder="1" applyAlignment="1">
      <alignment horizontal="center" vertical="center"/>
    </xf>
    <xf numFmtId="9" fontId="43" fillId="24" borderId="47" xfId="0" applyNumberFormat="1" applyFont="1" applyFill="1" applyBorder="1" applyAlignment="1">
      <alignment horizontal="center" vertical="center"/>
    </xf>
    <xf numFmtId="9" fontId="43" fillId="20" borderId="47" xfId="0" applyNumberFormat="1" applyFont="1" applyFill="1" applyBorder="1" applyAlignment="1">
      <alignment horizontal="center"/>
    </xf>
    <xf numFmtId="9" fontId="33" fillId="19" borderId="47" xfId="0" applyNumberFormat="1" applyFont="1" applyFill="1" applyBorder="1" applyAlignment="1">
      <alignment horizontal="center"/>
    </xf>
    <xf numFmtId="0" fontId="32" fillId="0" borderId="31" xfId="3" applyFont="1" applyBorder="1" applyAlignment="1">
      <alignment horizontal="center" vertical="center"/>
    </xf>
    <xf numFmtId="0" fontId="18" fillId="0" borderId="11" xfId="3" applyFont="1" applyAlignment="1">
      <alignment vertical="center"/>
    </xf>
    <xf numFmtId="9" fontId="27" fillId="0" borderId="49" xfId="1" applyFont="1" applyBorder="1" applyAlignment="1">
      <alignment vertical="center"/>
    </xf>
    <xf numFmtId="0" fontId="26" fillId="20" borderId="51" xfId="2" applyFont="1" applyFill="1" applyBorder="1" applyAlignment="1">
      <alignment vertical="center" wrapText="1"/>
    </xf>
    <xf numFmtId="0" fontId="26" fillId="0" borderId="51" xfId="2" applyFont="1" applyBorder="1" applyAlignment="1">
      <alignment vertical="center" wrapText="1"/>
    </xf>
    <xf numFmtId="0" fontId="27" fillId="0" borderId="0" xfId="0" applyFont="1"/>
    <xf numFmtId="0" fontId="26" fillId="20" borderId="37" xfId="2" applyFont="1" applyFill="1" applyBorder="1" applyAlignment="1">
      <alignment horizontal="center" vertical="center" wrapText="1"/>
    </xf>
    <xf numFmtId="0" fontId="26" fillId="20" borderId="38" xfId="2" applyFont="1" applyFill="1" applyBorder="1" applyAlignment="1">
      <alignment horizontal="center" vertical="center" wrapText="1"/>
    </xf>
    <xf numFmtId="15" fontId="27" fillId="0" borderId="65" xfId="0" applyNumberFormat="1" applyFont="1" applyBorder="1" applyAlignment="1">
      <alignment horizontal="center" vertical="center" wrapText="1"/>
    </xf>
    <xf numFmtId="0" fontId="27" fillId="0" borderId="48" xfId="0" applyFont="1" applyBorder="1" applyAlignment="1">
      <alignment horizontal="justify" vertical="center" wrapText="1"/>
    </xf>
    <xf numFmtId="15" fontId="27" fillId="0" borderId="46" xfId="0" applyNumberFormat="1" applyFont="1" applyBorder="1" applyAlignment="1">
      <alignment horizontal="center" vertical="center" wrapText="1"/>
    </xf>
    <xf numFmtId="0" fontId="27" fillId="0" borderId="47" xfId="0" applyFont="1" applyBorder="1" applyAlignment="1">
      <alignment horizontal="center" vertical="center" wrapText="1"/>
    </xf>
    <xf numFmtId="14" fontId="27" fillId="0" borderId="46" xfId="0" applyNumberFormat="1"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34" xfId="0" applyFont="1" applyBorder="1" applyAlignment="1">
      <alignment vertical="center" wrapText="1"/>
    </xf>
    <xf numFmtId="0" fontId="27" fillId="0" borderId="47" xfId="0" applyFont="1" applyBorder="1" applyAlignment="1">
      <alignment vertical="center" wrapText="1"/>
    </xf>
    <xf numFmtId="0" fontId="27" fillId="0" borderId="47" xfId="0" applyFont="1" applyBorder="1" applyAlignment="1">
      <alignment vertical="top" wrapText="1"/>
    </xf>
    <xf numFmtId="0" fontId="27" fillId="0" borderId="47" xfId="0" applyFont="1" applyBorder="1" applyAlignment="1">
      <alignment vertical="center"/>
    </xf>
    <xf numFmtId="0" fontId="27" fillId="19" borderId="33" xfId="3" applyFont="1" applyFill="1" applyBorder="1" applyAlignment="1">
      <alignment vertical="center"/>
    </xf>
    <xf numFmtId="0" fontId="27" fillId="19" borderId="11" xfId="3" applyFont="1" applyFill="1" applyAlignment="1">
      <alignment vertical="center"/>
    </xf>
    <xf numFmtId="0" fontId="26" fillId="19" borderId="40" xfId="2" applyFont="1" applyFill="1" applyBorder="1" applyAlignment="1">
      <alignment horizontal="center" vertical="center" wrapText="1"/>
    </xf>
    <xf numFmtId="0" fontId="25" fillId="0" borderId="0" xfId="0" applyFont="1" applyAlignment="1">
      <alignment vertical="center"/>
    </xf>
    <xf numFmtId="0" fontId="25" fillId="0" borderId="33" xfId="2" applyFont="1" applyBorder="1" applyAlignment="1">
      <alignment horizontal="center" vertical="center" wrapText="1"/>
    </xf>
    <xf numFmtId="0" fontId="26" fillId="0" borderId="11" xfId="2" applyFont="1" applyAlignment="1">
      <alignment horizontal="center" vertical="center"/>
    </xf>
    <xf numFmtId="0" fontId="46" fillId="0" borderId="11" xfId="0" applyFont="1" applyBorder="1" applyAlignment="1">
      <alignment horizontal="left" vertical="center" wrapText="1"/>
    </xf>
    <xf numFmtId="0" fontId="26" fillId="0" borderId="51" xfId="0" applyFont="1" applyBorder="1" applyAlignment="1">
      <alignment horizontal="left" vertical="center" wrapText="1"/>
    </xf>
    <xf numFmtId="0" fontId="26" fillId="0" borderId="11" xfId="2" applyFont="1" applyAlignment="1">
      <alignment vertical="center"/>
    </xf>
    <xf numFmtId="0" fontId="46" fillId="0" borderId="51" xfId="0" applyFont="1" applyBorder="1" applyAlignment="1">
      <alignment horizontal="left" vertical="center" wrapText="1"/>
    </xf>
    <xf numFmtId="0" fontId="13" fillId="0" borderId="51" xfId="0" applyFont="1" applyBorder="1" applyAlignment="1">
      <alignment horizontal="left" vertical="center" wrapText="1"/>
    </xf>
    <xf numFmtId="0" fontId="33" fillId="0" borderId="51" xfId="3" applyFont="1" applyBorder="1" applyAlignment="1">
      <alignment horizontal="center" vertical="center"/>
    </xf>
    <xf numFmtId="9" fontId="33" fillId="0" borderId="51" xfId="3" applyNumberFormat="1" applyFont="1" applyBorder="1" applyAlignment="1">
      <alignment horizontal="center" vertical="center"/>
    </xf>
    <xf numFmtId="9" fontId="32" fillId="0" borderId="51" xfId="3" applyNumberFormat="1" applyFont="1" applyBorder="1" applyAlignment="1">
      <alignment horizontal="center" vertical="center"/>
    </xf>
    <xf numFmtId="0" fontId="26" fillId="0" borderId="51" xfId="2" applyFont="1" applyBorder="1" applyAlignment="1">
      <alignment horizontal="center" vertical="center" wrapText="1"/>
    </xf>
    <xf numFmtId="0" fontId="27" fillId="0" borderId="51" xfId="3" applyFont="1" applyBorder="1" applyAlignment="1">
      <alignment horizontal="center" vertical="center"/>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2" fillId="0" borderId="0" xfId="0" applyFont="1"/>
    <xf numFmtId="0" fontId="43" fillId="16" borderId="47" xfId="3" applyFont="1" applyFill="1" applyBorder="1" applyAlignment="1">
      <alignment horizontal="center" vertical="center"/>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7" fillId="0" borderId="47" xfId="3" applyFont="1" applyBorder="1" applyAlignment="1">
      <alignment vertical="center"/>
    </xf>
    <xf numFmtId="0" fontId="27" fillId="0" borderId="46" xfId="3" applyFont="1" applyBorder="1" applyAlignment="1">
      <alignment vertical="center"/>
    </xf>
    <xf numFmtId="0" fontId="27" fillId="0" borderId="37" xfId="3" applyFont="1" applyBorder="1" applyAlignment="1">
      <alignment vertical="center"/>
    </xf>
    <xf numFmtId="0" fontId="27" fillId="0" borderId="38" xfId="3" applyFont="1" applyBorder="1" applyAlignment="1">
      <alignment vertical="center"/>
    </xf>
    <xf numFmtId="0" fontId="27" fillId="0" borderId="69" xfId="3" applyFont="1" applyBorder="1" applyAlignment="1">
      <alignment vertical="center" wrapText="1"/>
    </xf>
    <xf numFmtId="169" fontId="27" fillId="0" borderId="69" xfId="5" applyNumberFormat="1" applyFont="1" applyBorder="1" applyAlignment="1">
      <alignment vertical="center"/>
    </xf>
    <xf numFmtId="169" fontId="27" fillId="0" borderId="70" xfId="5" applyNumberFormat="1" applyFont="1" applyBorder="1" applyAlignment="1">
      <alignment vertical="center"/>
    </xf>
    <xf numFmtId="43" fontId="51" fillId="20" borderId="77" xfId="18" applyFont="1" applyFill="1" applyBorder="1" applyAlignment="1">
      <alignment horizontal="center" vertical="center" wrapText="1"/>
    </xf>
    <xf numFmtId="43" fontId="51" fillId="20" borderId="79" xfId="18" applyFont="1" applyFill="1" applyBorder="1" applyAlignment="1">
      <alignment horizontal="center" vertical="center" wrapText="1"/>
    </xf>
    <xf numFmtId="43" fontId="51" fillId="20" borderId="80" xfId="18" applyFont="1" applyFill="1" applyBorder="1" applyAlignment="1">
      <alignment horizontal="center" vertical="center" wrapText="1"/>
    </xf>
    <xf numFmtId="169" fontId="27" fillId="0" borderId="65" xfId="5" applyNumberFormat="1" applyFont="1" applyBorder="1" applyAlignment="1">
      <alignment vertical="center"/>
    </xf>
    <xf numFmtId="169" fontId="27" fillId="0" borderId="46" xfId="5" applyNumberFormat="1" applyFont="1" applyBorder="1" applyAlignment="1">
      <alignment vertical="center"/>
    </xf>
    <xf numFmtId="169" fontId="27" fillId="0" borderId="37" xfId="5" applyNumberFormat="1" applyFont="1" applyBorder="1" applyAlignment="1">
      <alignment vertical="center"/>
    </xf>
    <xf numFmtId="0" fontId="26" fillId="0" borderId="66" xfId="2" applyFont="1" applyBorder="1" applyAlignment="1">
      <alignment vertical="center" wrapText="1"/>
    </xf>
    <xf numFmtId="0" fontId="26" fillId="0" borderId="68" xfId="2" applyFont="1" applyBorder="1" applyAlignment="1">
      <alignment vertical="center" wrapText="1"/>
    </xf>
    <xf numFmtId="0" fontId="26" fillId="20" borderId="30"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26" fillId="20" borderId="51" xfId="3" applyFont="1" applyFill="1" applyBorder="1" applyAlignment="1">
      <alignment horizontal="center" vertical="center" wrapText="1"/>
    </xf>
    <xf numFmtId="0" fontId="49" fillId="0" borderId="51" xfId="0" applyFont="1" applyBorder="1" applyAlignment="1">
      <alignment horizontal="center" vertical="center"/>
    </xf>
    <xf numFmtId="0" fontId="49" fillId="0" borderId="51" xfId="2" applyFont="1" applyBorder="1" applyAlignment="1">
      <alignment horizontal="center" wrapText="1"/>
    </xf>
    <xf numFmtId="0" fontId="49" fillId="0" borderId="51" xfId="2" applyFont="1" applyBorder="1" applyAlignment="1">
      <alignment horizontal="center" vertical="center" wrapText="1"/>
    </xf>
    <xf numFmtId="0" fontId="49" fillId="0" borderId="51" xfId="2" applyFont="1" applyBorder="1" applyAlignment="1">
      <alignment vertical="center" wrapText="1"/>
    </xf>
    <xf numFmtId="0" fontId="25" fillId="20" borderId="51" xfId="2" applyFont="1" applyFill="1" applyBorder="1" applyAlignment="1">
      <alignment vertical="center" wrapText="1"/>
    </xf>
    <xf numFmtId="0" fontId="25" fillId="20" borderId="51" xfId="0" applyFont="1" applyFill="1" applyBorder="1" applyAlignment="1">
      <alignment vertical="center"/>
    </xf>
    <xf numFmtId="0" fontId="26" fillId="20" borderId="53" xfId="3" applyFont="1" applyFill="1" applyBorder="1" applyAlignment="1">
      <alignment horizontal="center" vertical="center" wrapText="1"/>
    </xf>
    <xf numFmtId="0" fontId="17" fillId="20" borderId="53" xfId="3" applyFont="1" applyFill="1" applyBorder="1" applyAlignment="1">
      <alignment vertical="center" wrapText="1"/>
    </xf>
    <xf numFmtId="0" fontId="27" fillId="0" borderId="32" xfId="3" applyFont="1" applyBorder="1" applyAlignment="1">
      <alignment vertical="center" wrapText="1"/>
    </xf>
    <xf numFmtId="0" fontId="27" fillId="0" borderId="33" xfId="3" applyFont="1" applyBorder="1" applyAlignment="1">
      <alignment horizontal="center" vertical="center"/>
    </xf>
    <xf numFmtId="0" fontId="27" fillId="0" borderId="32" xfId="3" applyFont="1" applyBorder="1" applyAlignment="1">
      <alignment horizontal="center" vertical="center"/>
    </xf>
    <xf numFmtId="0" fontId="27" fillId="0" borderId="31" xfId="3" applyFont="1" applyBorder="1" applyAlignment="1">
      <alignment horizontal="center" vertical="center"/>
    </xf>
    <xf numFmtId="0" fontId="25" fillId="0" borderId="51" xfId="0" applyFont="1" applyBorder="1" applyAlignment="1">
      <alignment horizontal="left" vertical="center" wrapText="1"/>
    </xf>
    <xf numFmtId="0" fontId="50" fillId="20" borderId="51" xfId="2" applyFont="1" applyFill="1" applyBorder="1" applyAlignment="1">
      <alignment vertical="center" wrapText="1"/>
    </xf>
    <xf numFmtId="0" fontId="50" fillId="20" borderId="51" xfId="0" applyFont="1" applyFill="1" applyBorder="1" applyAlignment="1">
      <alignment vertical="center"/>
    </xf>
    <xf numFmtId="0" fontId="26" fillId="0" borderId="51" xfId="0" applyFont="1" applyBorder="1" applyAlignment="1">
      <alignment horizontal="center" vertical="center"/>
    </xf>
    <xf numFmtId="0" fontId="26" fillId="0" borderId="51" xfId="2" applyFont="1" applyBorder="1" applyAlignment="1">
      <alignment horizontal="center" wrapText="1"/>
    </xf>
    <xf numFmtId="0" fontId="17" fillId="0" borderId="51" xfId="3" applyFont="1" applyBorder="1" applyAlignment="1">
      <alignment vertical="center"/>
    </xf>
    <xf numFmtId="0" fontId="27" fillId="0" borderId="51" xfId="3" applyFont="1" applyBorder="1" applyAlignment="1">
      <alignment vertical="center"/>
    </xf>
    <xf numFmtId="0" fontId="30" fillId="0" borderId="47" xfId="20" applyFont="1" applyBorder="1" applyAlignment="1">
      <alignment horizontal="left" vertical="center" wrapText="1"/>
    </xf>
    <xf numFmtId="0" fontId="53" fillId="0" borderId="11" xfId="20" applyFont="1" applyAlignment="1">
      <alignment horizontal="left" vertical="top"/>
    </xf>
    <xf numFmtId="1" fontId="53" fillId="0" borderId="1" xfId="20" applyNumberFormat="1" applyFont="1" applyBorder="1" applyAlignment="1">
      <alignment horizontal="center" vertical="center" shrinkToFit="1"/>
    </xf>
    <xf numFmtId="0" fontId="30" fillId="0" borderId="1" xfId="20" applyFont="1" applyBorder="1" applyAlignment="1">
      <alignment horizontal="center" vertical="center" wrapText="1"/>
    </xf>
    <xf numFmtId="0" fontId="53" fillId="25" borderId="11" xfId="20" applyFont="1" applyFill="1" applyAlignment="1">
      <alignment horizontal="left" vertical="top" wrapText="1"/>
    </xf>
    <xf numFmtId="0" fontId="53" fillId="25" borderId="11" xfId="20" applyFont="1" applyFill="1" applyAlignment="1">
      <alignment horizontal="left" vertical="top"/>
    </xf>
    <xf numFmtId="0" fontId="53" fillId="0" borderId="11" xfId="20" applyFont="1" applyAlignment="1">
      <alignment horizontal="left" vertical="top" wrapText="1"/>
    </xf>
    <xf numFmtId="0" fontId="54" fillId="16" borderId="1" xfId="20" applyFont="1" applyFill="1" applyBorder="1" applyAlignment="1">
      <alignment horizontal="center" vertical="center" wrapText="1"/>
    </xf>
    <xf numFmtId="0" fontId="26" fillId="0" borderId="65" xfId="2" applyFont="1" applyBorder="1" applyAlignment="1">
      <alignment horizontal="center" vertical="center" wrapText="1"/>
    </xf>
    <xf numFmtId="169" fontId="27" fillId="0" borderId="65" xfId="5" applyNumberFormat="1" applyFont="1" applyBorder="1" applyAlignment="1">
      <alignment horizontal="center" vertical="center"/>
    </xf>
    <xf numFmtId="169" fontId="27" fillId="0" borderId="69" xfId="5" applyNumberFormat="1" applyFont="1" applyBorder="1" applyAlignment="1">
      <alignment horizontal="center" vertical="center"/>
    </xf>
    <xf numFmtId="169" fontId="27" fillId="0" borderId="70" xfId="5" applyNumberFormat="1" applyFont="1" applyBorder="1" applyAlignment="1">
      <alignment horizontal="center" vertical="center"/>
    </xf>
    <xf numFmtId="43" fontId="43" fillId="20" borderId="47" xfId="18" applyFont="1" applyFill="1" applyBorder="1" applyAlignment="1">
      <alignment horizontal="center"/>
    </xf>
    <xf numFmtId="43" fontId="43" fillId="24" borderId="47" xfId="18" applyFont="1" applyFill="1" applyBorder="1" applyAlignment="1">
      <alignment horizontal="center" vertical="center"/>
    </xf>
    <xf numFmtId="0" fontId="30" fillId="0" borderId="12" xfId="20" applyFont="1" applyBorder="1" applyAlignment="1">
      <alignment vertical="center" wrapText="1"/>
    </xf>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0" borderId="11" xfId="3" applyFont="1" applyAlignment="1">
      <alignment horizontal="center" vertical="center" wrapText="1"/>
    </xf>
    <xf numFmtId="0" fontId="12" fillId="6" borderId="11" xfId="0" applyFont="1" applyFill="1" applyBorder="1" applyAlignment="1">
      <alignment vertical="center"/>
    </xf>
    <xf numFmtId="0" fontId="18" fillId="8" borderId="11" xfId="0" applyFont="1" applyFill="1" applyBorder="1" applyAlignment="1">
      <alignment vertical="center"/>
    </xf>
    <xf numFmtId="9" fontId="32" fillId="0" borderId="33" xfId="3" applyNumberFormat="1" applyFont="1" applyBorder="1" applyAlignment="1">
      <alignment horizontal="center" vertical="center"/>
    </xf>
    <xf numFmtId="9" fontId="32" fillId="0" borderId="36" xfId="3" applyNumberFormat="1" applyFont="1" applyBorder="1" applyAlignment="1">
      <alignment horizontal="center" vertical="center"/>
    </xf>
    <xf numFmtId="9" fontId="43" fillId="20" borderId="47" xfId="0" applyNumberFormat="1" applyFont="1" applyFill="1" applyBorder="1" applyAlignment="1">
      <alignment horizontal="center" vertical="center"/>
    </xf>
    <xf numFmtId="0" fontId="32" fillId="0" borderId="33" xfId="3" applyFont="1" applyBorder="1" applyAlignment="1">
      <alignment horizontal="center" vertical="center"/>
    </xf>
    <xf numFmtId="0" fontId="43" fillId="20" borderId="1" xfId="2" applyFont="1" applyFill="1" applyBorder="1" applyAlignment="1">
      <alignment horizontal="center" vertical="center" wrapText="1"/>
    </xf>
    <xf numFmtId="0" fontId="43" fillId="20" borderId="69" xfId="2" applyFont="1" applyFill="1" applyBorder="1" applyAlignment="1">
      <alignment horizontal="center" vertical="center" wrapText="1"/>
    </xf>
    <xf numFmtId="0" fontId="43" fillId="0" borderId="11" xfId="2" applyFont="1" applyAlignment="1">
      <alignment vertical="center" wrapText="1"/>
    </xf>
    <xf numFmtId="0" fontId="43" fillId="0" borderId="11" xfId="3" applyFont="1" applyAlignment="1">
      <alignment horizontal="center" vertical="center"/>
    </xf>
    <xf numFmtId="9" fontId="43" fillId="0" borderId="11" xfId="3" applyNumberFormat="1" applyFont="1" applyAlignment="1">
      <alignment horizontal="center" vertical="center"/>
    </xf>
    <xf numFmtId="9" fontId="43" fillId="0" borderId="11" xfId="0" applyNumberFormat="1" applyFont="1" applyBorder="1" applyAlignment="1">
      <alignment horizontal="center" vertical="center"/>
    </xf>
    <xf numFmtId="43" fontId="43" fillId="0" borderId="11" xfId="18" applyFont="1" applyFill="1" applyBorder="1" applyAlignment="1">
      <alignment horizontal="center" vertical="center"/>
    </xf>
    <xf numFmtId="9" fontId="33" fillId="0" borderId="11" xfId="0" applyNumberFormat="1" applyFont="1" applyBorder="1" applyAlignment="1">
      <alignment horizontal="center"/>
    </xf>
    <xf numFmtId="0" fontId="43" fillId="16" borderId="1" xfId="3" applyFont="1" applyFill="1" applyBorder="1" applyAlignment="1">
      <alignment horizontal="center" vertical="center"/>
    </xf>
    <xf numFmtId="9" fontId="43" fillId="20" borderId="1" xfId="3" applyNumberFormat="1" applyFont="1" applyFill="1" applyBorder="1" applyAlignment="1">
      <alignment horizontal="center" vertical="center"/>
    </xf>
    <xf numFmtId="9" fontId="43" fillId="24" borderId="1" xfId="0" applyNumberFormat="1" applyFont="1" applyFill="1" applyBorder="1" applyAlignment="1">
      <alignment horizontal="center" vertical="center"/>
    </xf>
    <xf numFmtId="9" fontId="43" fillId="20" borderId="1" xfId="0" applyNumberFormat="1" applyFont="1" applyFill="1" applyBorder="1" applyAlignment="1">
      <alignment horizontal="center" vertical="center"/>
    </xf>
    <xf numFmtId="9" fontId="43" fillId="20" borderId="1" xfId="0" applyNumberFormat="1" applyFont="1" applyFill="1" applyBorder="1" applyAlignment="1">
      <alignment horizontal="center"/>
    </xf>
    <xf numFmtId="43" fontId="43" fillId="20" borderId="1" xfId="18" applyFont="1" applyFill="1" applyBorder="1" applyAlignment="1">
      <alignment horizontal="center"/>
    </xf>
    <xf numFmtId="43" fontId="43" fillId="24" borderId="1" xfId="18" applyFont="1" applyFill="1" applyBorder="1" applyAlignment="1">
      <alignment horizontal="center" vertical="center"/>
    </xf>
    <xf numFmtId="0" fontId="43" fillId="20" borderId="1" xfId="0" applyFont="1" applyFill="1" applyBorder="1" applyAlignment="1">
      <alignment horizontal="center" vertical="center"/>
    </xf>
    <xf numFmtId="9" fontId="33" fillId="19" borderId="1" xfId="0" applyNumberFormat="1" applyFont="1" applyFill="1" applyBorder="1" applyAlignment="1">
      <alignment horizontal="center"/>
    </xf>
    <xf numFmtId="0" fontId="53" fillId="0" borderId="11" xfId="20" applyFont="1" applyAlignment="1">
      <alignment horizontal="left" vertical="center"/>
    </xf>
    <xf numFmtId="0" fontId="32" fillId="0" borderId="54" xfId="3" applyFont="1" applyBorder="1" applyAlignment="1">
      <alignment horizontal="center" vertical="center"/>
    </xf>
    <xf numFmtId="0" fontId="43" fillId="20" borderId="44" xfId="3" applyFont="1" applyFill="1" applyBorder="1" applyAlignment="1">
      <alignment horizontal="center" vertical="center" wrapText="1"/>
    </xf>
    <xf numFmtId="0" fontId="43" fillId="20" borderId="84" xfId="3" applyFont="1" applyFill="1" applyBorder="1" applyAlignment="1">
      <alignment horizontal="center" vertical="center" wrapText="1"/>
    </xf>
    <xf numFmtId="0" fontId="43" fillId="20" borderId="85" xfId="3" applyFont="1" applyFill="1" applyBorder="1" applyAlignment="1">
      <alignment horizontal="center" vertical="center" wrapText="1"/>
    </xf>
    <xf numFmtId="0" fontId="53" fillId="0" borderId="1" xfId="20" applyFont="1" applyBorder="1" applyAlignment="1">
      <alignment horizontal="left" vertical="top"/>
    </xf>
    <xf numFmtId="0" fontId="27" fillId="0" borderId="47" xfId="3" applyFont="1" applyBorder="1" applyAlignment="1">
      <alignment vertical="center" wrapText="1"/>
    </xf>
    <xf numFmtId="43" fontId="51" fillId="20" borderId="59" xfId="18" applyFont="1" applyFill="1" applyBorder="1" applyAlignment="1">
      <alignment horizontal="center" vertical="center" wrapText="1"/>
    </xf>
    <xf numFmtId="43" fontId="51" fillId="20" borderId="60" xfId="18" applyFont="1" applyFill="1" applyBorder="1" applyAlignment="1">
      <alignment horizontal="center" vertical="center" wrapText="1"/>
    </xf>
    <xf numFmtId="43" fontId="51" fillId="20" borderId="61" xfId="18" applyFont="1" applyFill="1" applyBorder="1" applyAlignment="1">
      <alignment horizontal="center" vertical="center" wrapText="1"/>
    </xf>
    <xf numFmtId="0" fontId="26" fillId="20" borderId="78" xfId="2" applyFont="1" applyFill="1" applyBorder="1" applyAlignment="1">
      <alignment horizontal="center" vertical="center" wrapText="1"/>
    </xf>
    <xf numFmtId="0" fontId="26" fillId="20" borderId="58" xfId="2" applyFont="1" applyFill="1" applyBorder="1" applyAlignment="1">
      <alignment horizontal="center" vertical="center" wrapText="1"/>
    </xf>
    <xf numFmtId="0" fontId="26" fillId="20" borderId="75" xfId="2" applyFont="1" applyFill="1" applyBorder="1" applyAlignment="1">
      <alignment vertical="center" wrapText="1"/>
    </xf>
    <xf numFmtId="0" fontId="27" fillId="0" borderId="42" xfId="3" applyFont="1" applyBorder="1" applyAlignment="1">
      <alignment horizontal="center" vertical="center" wrapText="1"/>
    </xf>
    <xf numFmtId="0" fontId="27" fillId="0" borderId="38" xfId="3" applyFont="1" applyBorder="1" applyAlignment="1">
      <alignment horizontal="center" vertical="center" wrapText="1"/>
    </xf>
    <xf numFmtId="0" fontId="17" fillId="20" borderId="44" xfId="3" applyFont="1" applyFill="1" applyBorder="1" applyAlignment="1">
      <alignment horizontal="center" vertical="center" wrapText="1"/>
    </xf>
    <xf numFmtId="0" fontId="17" fillId="0" borderId="83" xfId="3" applyFont="1" applyBorder="1" applyAlignment="1">
      <alignment horizontal="center" vertical="center" wrapText="1"/>
    </xf>
    <xf numFmtId="0" fontId="17" fillId="0" borderId="58" xfId="3" applyFont="1" applyBorder="1" applyAlignment="1">
      <alignment horizontal="center" vertical="center" wrapText="1"/>
    </xf>
    <xf numFmtId="0" fontId="17" fillId="0" borderId="78" xfId="3" applyFont="1" applyBorder="1" applyAlignment="1">
      <alignment horizontal="center" vertical="center" wrapText="1"/>
    </xf>
    <xf numFmtId="0" fontId="27" fillId="0" borderId="37" xfId="3" applyFont="1" applyBorder="1" applyAlignment="1">
      <alignment horizontal="center" vertical="center" wrapText="1"/>
    </xf>
    <xf numFmtId="0" fontId="27" fillId="0" borderId="39" xfId="3" applyFont="1" applyBorder="1" applyAlignment="1">
      <alignment horizontal="center" vertical="center" wrapText="1"/>
    </xf>
    <xf numFmtId="0" fontId="27" fillId="0" borderId="34" xfId="3" applyFont="1" applyBorder="1" applyAlignment="1">
      <alignment vertical="center" wrapText="1"/>
    </xf>
    <xf numFmtId="0" fontId="27" fillId="0" borderId="38" xfId="3" applyFont="1" applyBorder="1" applyAlignment="1">
      <alignment vertical="center" wrapText="1"/>
    </xf>
    <xf numFmtId="0" fontId="27" fillId="0" borderId="77" xfId="3" applyFont="1" applyBorder="1" applyAlignment="1">
      <alignment vertical="center" wrapText="1"/>
    </xf>
    <xf numFmtId="43" fontId="51" fillId="20" borderId="81" xfId="18" applyFont="1" applyFill="1" applyBorder="1" applyAlignment="1">
      <alignment horizontal="center" vertical="center" wrapText="1"/>
    </xf>
    <xf numFmtId="43" fontId="51" fillId="20" borderId="28" xfId="18" applyFont="1" applyFill="1" applyBorder="1" applyAlignment="1">
      <alignment horizontal="center" vertical="center" wrapText="1"/>
    </xf>
    <xf numFmtId="43" fontId="51" fillId="20" borderId="29" xfId="18" applyFont="1" applyFill="1" applyBorder="1" applyAlignment="1">
      <alignment horizontal="center" vertical="center" wrapText="1"/>
    </xf>
    <xf numFmtId="9" fontId="32" fillId="0" borderId="52" xfId="3" applyNumberFormat="1" applyFont="1" applyBorder="1" applyAlignment="1">
      <alignment horizontal="center" vertical="center"/>
    </xf>
    <xf numFmtId="9" fontId="27" fillId="0" borderId="39" xfId="5" applyNumberFormat="1" applyFont="1" applyBorder="1" applyAlignment="1">
      <alignment vertical="center"/>
    </xf>
    <xf numFmtId="0" fontId="61" fillId="0" borderId="11" xfId="3" applyFont="1" applyAlignment="1">
      <alignment vertical="center"/>
    </xf>
    <xf numFmtId="0" fontId="58" fillId="20" borderId="47" xfId="2" applyFont="1" applyFill="1" applyBorder="1" applyAlignment="1">
      <alignment horizontal="center" vertical="center" wrapText="1"/>
    </xf>
    <xf numFmtId="9" fontId="58" fillId="20" borderId="1" xfId="3" applyNumberFormat="1" applyFont="1" applyFill="1" applyBorder="1" applyAlignment="1">
      <alignment horizontal="center" vertical="center"/>
    </xf>
    <xf numFmtId="9" fontId="58" fillId="20" borderId="47" xfId="3" applyNumberFormat="1" applyFont="1" applyFill="1" applyBorder="1" applyAlignment="1">
      <alignment horizontal="center" vertical="center"/>
    </xf>
    <xf numFmtId="0" fontId="12" fillId="0" borderId="44" xfId="3" applyFont="1" applyBorder="1" applyAlignment="1">
      <alignment horizontal="left" vertical="center" wrapText="1"/>
    </xf>
    <xf numFmtId="9" fontId="43" fillId="22" borderId="47" xfId="3" applyNumberFormat="1" applyFont="1" applyFill="1" applyBorder="1" applyAlignment="1">
      <alignment horizontal="center" vertical="center"/>
    </xf>
    <xf numFmtId="9" fontId="43" fillId="22" borderId="47" xfId="0" applyNumberFormat="1" applyFont="1" applyFill="1" applyBorder="1" applyAlignment="1">
      <alignment horizontal="center" vertical="center"/>
    </xf>
    <xf numFmtId="0" fontId="43" fillId="20" borderId="54" xfId="3" applyFont="1" applyFill="1" applyBorder="1" applyAlignment="1">
      <alignment horizontal="center" vertical="center" wrapText="1"/>
    </xf>
    <xf numFmtId="173" fontId="32" fillId="0" borderId="51" xfId="3" applyNumberFormat="1" applyFont="1" applyBorder="1" applyAlignment="1">
      <alignment vertical="center"/>
    </xf>
    <xf numFmtId="173" fontId="33" fillId="0" borderId="51" xfId="3" applyNumberFormat="1" applyFont="1" applyBorder="1" applyAlignment="1">
      <alignment vertical="center"/>
    </xf>
    <xf numFmtId="0" fontId="43" fillId="20" borderId="42" xfId="3" applyFont="1" applyFill="1" applyBorder="1" applyAlignment="1">
      <alignment horizontal="center" vertical="center" wrapText="1"/>
    </xf>
    <xf numFmtId="0" fontId="26" fillId="0" borderId="51" xfId="0" applyFont="1" applyBorder="1" applyAlignment="1">
      <alignment horizontal="center" vertical="center" wrapText="1"/>
    </xf>
    <xf numFmtId="0" fontId="26" fillId="20" borderId="54" xfId="3" applyFont="1" applyFill="1" applyBorder="1" applyAlignment="1">
      <alignment horizontal="center" vertical="center" wrapText="1"/>
    </xf>
    <xf numFmtId="0" fontId="27" fillId="0" borderId="30" xfId="3" applyFont="1" applyBorder="1" applyAlignment="1">
      <alignment horizontal="center" vertical="center"/>
    </xf>
    <xf numFmtId="0" fontId="26" fillId="20" borderId="27" xfId="3" applyFont="1" applyFill="1" applyBorder="1" applyAlignment="1">
      <alignment horizontal="center" vertical="center" wrapText="1"/>
    </xf>
    <xf numFmtId="0" fontId="26" fillId="20" borderId="42" xfId="3" applyFont="1" applyFill="1" applyBorder="1" applyAlignment="1">
      <alignment horizontal="center" vertical="center" wrapText="1"/>
    </xf>
    <xf numFmtId="0" fontId="26" fillId="20" borderId="44" xfId="3" applyFont="1" applyFill="1" applyBorder="1" applyAlignment="1">
      <alignment horizontal="center" vertical="center" wrapText="1"/>
    </xf>
    <xf numFmtId="0" fontId="31" fillId="0" borderId="93" xfId="16" applyBorder="1" applyAlignment="1">
      <alignment horizontal="center" vertical="center"/>
    </xf>
    <xf numFmtId="0" fontId="26" fillId="20" borderId="101" xfId="3" applyFont="1" applyFill="1" applyBorder="1" applyAlignment="1">
      <alignment horizontal="center" vertical="center" wrapText="1"/>
    </xf>
    <xf numFmtId="0" fontId="31" fillId="0" borderId="102" xfId="16" applyBorder="1" applyAlignment="1">
      <alignment horizontal="center" vertical="center"/>
    </xf>
    <xf numFmtId="0" fontId="12" fillId="0" borderId="45" xfId="3" applyFont="1" applyBorder="1" applyAlignment="1">
      <alignment horizontal="left" vertical="center" wrapText="1"/>
    </xf>
    <xf numFmtId="0" fontId="26" fillId="20" borderId="43" xfId="3" applyFont="1" applyFill="1" applyBorder="1" applyAlignment="1">
      <alignment horizontal="center" vertical="center" wrapText="1"/>
    </xf>
    <xf numFmtId="0" fontId="59" fillId="0" borderId="91" xfId="0" applyFont="1" applyBorder="1" applyAlignment="1">
      <alignment horizontal="left" vertical="center" wrapText="1"/>
    </xf>
    <xf numFmtId="0" fontId="26" fillId="20" borderId="45" xfId="3" applyFont="1" applyFill="1" applyBorder="1" applyAlignment="1">
      <alignment horizontal="center" vertical="center" wrapText="1"/>
    </xf>
    <xf numFmtId="0" fontId="26" fillId="20" borderId="30" xfId="2" applyFont="1" applyFill="1" applyBorder="1" applyAlignment="1">
      <alignment vertical="center" wrapText="1"/>
    </xf>
    <xf numFmtId="0" fontId="26" fillId="20" borderId="32" xfId="2" applyFont="1" applyFill="1" applyBorder="1" applyAlignment="1">
      <alignment vertical="center" wrapText="1"/>
    </xf>
    <xf numFmtId="43" fontId="27" fillId="0" borderId="11" xfId="3" applyNumberFormat="1" applyFont="1" applyAlignment="1">
      <alignment vertical="center"/>
    </xf>
    <xf numFmtId="169" fontId="27" fillId="0" borderId="11" xfId="3" applyNumberFormat="1" applyFont="1" applyAlignment="1">
      <alignment vertical="center"/>
    </xf>
    <xf numFmtId="0" fontId="57" fillId="0" borderId="51" xfId="3" applyFont="1" applyBorder="1" applyAlignment="1">
      <alignment horizontal="center" vertical="center"/>
    </xf>
    <xf numFmtId="0" fontId="27" fillId="0" borderId="54" xfId="3" applyFont="1" applyBorder="1" applyAlignment="1">
      <alignment horizontal="center" vertical="center"/>
    </xf>
    <xf numFmtId="0" fontId="26" fillId="20" borderId="110" xfId="3" applyFont="1" applyFill="1" applyBorder="1" applyAlignment="1">
      <alignment horizontal="center" vertical="center" wrapText="1"/>
    </xf>
    <xf numFmtId="0" fontId="26" fillId="20" borderId="112" xfId="3" applyFont="1" applyFill="1" applyBorder="1" applyAlignment="1">
      <alignment horizontal="center" vertical="center" wrapText="1"/>
    </xf>
    <xf numFmtId="0" fontId="26" fillId="20" borderId="113" xfId="3" applyFont="1" applyFill="1" applyBorder="1" applyAlignment="1">
      <alignment horizontal="center" vertical="center" wrapText="1"/>
    </xf>
    <xf numFmtId="0" fontId="31" fillId="0" borderId="115" xfId="16" applyBorder="1" applyAlignment="1">
      <alignment horizontal="center" vertical="center"/>
    </xf>
    <xf numFmtId="0" fontId="26" fillId="20" borderId="108" xfId="3" applyFont="1" applyFill="1" applyBorder="1" applyAlignment="1">
      <alignment horizontal="center" vertical="center" wrapText="1"/>
    </xf>
    <xf numFmtId="0" fontId="27" fillId="0" borderId="118" xfId="3" applyFont="1" applyBorder="1" applyAlignment="1">
      <alignment horizontal="center" vertical="center"/>
    </xf>
    <xf numFmtId="0" fontId="27" fillId="0" borderId="119" xfId="3" applyFont="1" applyBorder="1" applyAlignment="1">
      <alignment horizontal="center" vertical="center"/>
    </xf>
    <xf numFmtId="0" fontId="31" fillId="0" borderId="97" xfId="16" applyBorder="1" applyAlignment="1">
      <alignment horizontal="center" vertical="center"/>
    </xf>
    <xf numFmtId="0" fontId="27" fillId="0" borderId="100" xfId="3" applyFont="1" applyBorder="1" applyAlignment="1">
      <alignment horizontal="center" vertical="center"/>
    </xf>
    <xf numFmtId="0" fontId="27" fillId="0" borderId="122" xfId="3" applyFont="1" applyBorder="1" applyAlignment="1">
      <alignment horizontal="center" vertical="center"/>
    </xf>
    <xf numFmtId="0" fontId="12" fillId="0" borderId="11" xfId="3" applyFont="1" applyAlignment="1">
      <alignment horizontal="left" vertical="center" wrapText="1"/>
    </xf>
    <xf numFmtId="0" fontId="12" fillId="0" borderId="123" xfId="3" applyFont="1" applyBorder="1" applyAlignment="1">
      <alignment horizontal="left" vertical="center" wrapText="1"/>
    </xf>
    <xf numFmtId="0" fontId="52" fillId="0" borderId="30" xfId="3" applyFont="1" applyBorder="1" applyAlignment="1">
      <alignment horizontal="center" vertical="center"/>
    </xf>
    <xf numFmtId="0" fontId="26" fillId="20" borderId="105" xfId="3" applyFont="1" applyFill="1" applyBorder="1" applyAlignment="1">
      <alignment horizontal="center" vertical="center" wrapText="1"/>
    </xf>
    <xf numFmtId="0" fontId="27" fillId="0" borderId="120" xfId="3" applyFont="1" applyBorder="1" applyAlignment="1">
      <alignment horizontal="center" vertical="center"/>
    </xf>
    <xf numFmtId="0" fontId="26" fillId="20" borderId="41" xfId="3" applyFont="1" applyFill="1" applyBorder="1" applyAlignment="1">
      <alignment horizontal="center" vertical="center" wrapText="1"/>
    </xf>
    <xf numFmtId="9" fontId="32" fillId="0" borderId="53" xfId="3" applyNumberFormat="1" applyFont="1" applyBorder="1" applyAlignment="1">
      <alignment horizontal="center" vertical="center"/>
    </xf>
    <xf numFmtId="0" fontId="32" fillId="0" borderId="44" xfId="3" applyFont="1" applyBorder="1" applyAlignment="1">
      <alignment horizontal="center" vertical="center"/>
    </xf>
    <xf numFmtId="9" fontId="43" fillId="24" borderId="71" xfId="0" applyNumberFormat="1" applyFont="1" applyFill="1" applyBorder="1" applyAlignment="1">
      <alignment horizontal="center" vertical="center"/>
    </xf>
    <xf numFmtId="0" fontId="32" fillId="0" borderId="123" xfId="3" applyFont="1" applyBorder="1" applyAlignment="1">
      <alignment horizontal="center" vertical="center"/>
    </xf>
    <xf numFmtId="9" fontId="43" fillId="20" borderId="71" xfId="3" applyNumberFormat="1" applyFont="1" applyFill="1" applyBorder="1" applyAlignment="1">
      <alignment horizontal="center" vertical="center"/>
    </xf>
    <xf numFmtId="0" fontId="12" fillId="0" borderId="32" xfId="3" applyFont="1" applyBorder="1" applyAlignment="1">
      <alignment horizontal="left" vertical="center" wrapText="1"/>
    </xf>
    <xf numFmtId="0" fontId="12" fillId="0" borderId="32" xfId="3" applyFont="1" applyBorder="1" applyAlignment="1">
      <alignment vertical="center" wrapText="1"/>
    </xf>
    <xf numFmtId="0" fontId="43" fillId="20" borderId="27" xfId="3" applyFont="1" applyFill="1" applyBorder="1" applyAlignment="1">
      <alignment horizontal="center" vertical="center" wrapText="1"/>
    </xf>
    <xf numFmtId="9" fontId="32" fillId="0" borderId="30" xfId="3" applyNumberFormat="1" applyFont="1" applyBorder="1" applyAlignment="1">
      <alignment horizontal="center" vertical="center"/>
    </xf>
    <xf numFmtId="9" fontId="32" fillId="0" borderId="91" xfId="3" applyNumberFormat="1" applyFont="1" applyBorder="1" applyAlignment="1">
      <alignment horizontal="center" vertical="center"/>
    </xf>
    <xf numFmtId="9" fontId="32" fillId="0" borderId="92" xfId="3" applyNumberFormat="1" applyFont="1" applyBorder="1" applyAlignment="1">
      <alignment horizontal="center" vertical="center"/>
    </xf>
    <xf numFmtId="0" fontId="59" fillId="0" borderId="32" xfId="3" applyFont="1" applyBorder="1" applyAlignment="1">
      <alignment horizontal="left" vertical="center" wrapText="1"/>
    </xf>
    <xf numFmtId="0" fontId="59" fillId="0" borderId="44" xfId="3" applyFont="1" applyBorder="1" applyAlignment="1">
      <alignment horizontal="left" vertical="center" wrapText="1"/>
    </xf>
    <xf numFmtId="0" fontId="43" fillId="20" borderId="52" xfId="3" applyFont="1" applyFill="1" applyBorder="1" applyAlignment="1">
      <alignment horizontal="center" vertical="center" wrapText="1"/>
    </xf>
    <xf numFmtId="0" fontId="88" fillId="0" borderId="13" xfId="0" applyFont="1" applyBorder="1" applyAlignment="1">
      <alignment horizontal="center" vertical="center"/>
    </xf>
    <xf numFmtId="0" fontId="59" fillId="0" borderId="11" xfId="3" applyFont="1" applyAlignment="1">
      <alignment vertical="center"/>
    </xf>
    <xf numFmtId="0" fontId="67" fillId="0" borderId="44" xfId="3" applyFont="1" applyBorder="1" applyAlignment="1">
      <alignment horizontal="left" vertical="center" wrapText="1"/>
    </xf>
    <xf numFmtId="0" fontId="32" fillId="0" borderId="119" xfId="3" applyFont="1" applyBorder="1" applyAlignment="1">
      <alignment horizontal="center" vertical="center"/>
    </xf>
    <xf numFmtId="0" fontId="31" fillId="0" borderId="127" xfId="16" applyBorder="1" applyAlignment="1">
      <alignment horizontal="center" vertical="center"/>
    </xf>
    <xf numFmtId="0" fontId="12" fillId="0" borderId="91" xfId="3" applyFont="1" applyBorder="1" applyAlignment="1">
      <alignment horizontal="left" vertical="center" wrapText="1"/>
    </xf>
    <xf numFmtId="0" fontId="26" fillId="20" borderId="31" xfId="3" applyFont="1" applyFill="1" applyBorder="1" applyAlignment="1">
      <alignment horizontal="center" vertical="center" wrapText="1"/>
    </xf>
    <xf numFmtId="9" fontId="27" fillId="0" borderId="11" xfId="3" applyNumberFormat="1" applyFont="1" applyAlignment="1">
      <alignment vertical="center"/>
    </xf>
    <xf numFmtId="0" fontId="27" fillId="0" borderId="11" xfId="3" applyFont="1" applyAlignment="1">
      <alignment vertical="center" wrapText="1"/>
    </xf>
    <xf numFmtId="9" fontId="43" fillId="20" borderId="2" xfId="3" applyNumberFormat="1" applyFont="1" applyFill="1" applyBorder="1" applyAlignment="1">
      <alignment horizontal="center" vertical="center"/>
    </xf>
    <xf numFmtId="9" fontId="43" fillId="20" borderId="2" xfId="0" applyNumberFormat="1" applyFont="1" applyFill="1" applyBorder="1" applyAlignment="1">
      <alignment horizontal="center"/>
    </xf>
    <xf numFmtId="9" fontId="43" fillId="24" borderId="2" xfId="0" applyNumberFormat="1" applyFont="1" applyFill="1" applyBorder="1" applyAlignment="1">
      <alignment horizontal="center" vertical="center"/>
    </xf>
    <xf numFmtId="0" fontId="43" fillId="20" borderId="4" xfId="2" applyFont="1" applyFill="1" applyBorder="1" applyAlignment="1">
      <alignment horizontal="center" vertical="center" wrapText="1"/>
    </xf>
    <xf numFmtId="0" fontId="43" fillId="20" borderId="121" xfId="3" applyFont="1" applyFill="1" applyBorder="1" applyAlignment="1">
      <alignment horizontal="center" vertical="center" wrapText="1"/>
    </xf>
    <xf numFmtId="0" fontId="57" fillId="0" borderId="53" xfId="3" applyFont="1" applyBorder="1" applyAlignment="1">
      <alignment horizontal="center" vertical="center"/>
    </xf>
    <xf numFmtId="0" fontId="27" fillId="0" borderId="31" xfId="3" applyFont="1" applyBorder="1" applyAlignment="1">
      <alignment horizontal="left" vertical="top"/>
    </xf>
    <xf numFmtId="0" fontId="27" fillId="0" borderId="86" xfId="3" applyFont="1" applyBorder="1" applyAlignment="1">
      <alignment horizontal="center" vertical="center"/>
    </xf>
    <xf numFmtId="0" fontId="27" fillId="0" borderId="87" xfId="3" applyFont="1" applyBorder="1" applyAlignment="1">
      <alignment horizontal="center" vertical="center"/>
    </xf>
    <xf numFmtId="0" fontId="27" fillId="0" borderId="51" xfId="3" applyFont="1" applyBorder="1" applyAlignment="1">
      <alignment horizontal="left" vertical="top"/>
    </xf>
    <xf numFmtId="0" fontId="12" fillId="0" borderId="91" xfId="3" applyFont="1" applyBorder="1" applyAlignment="1">
      <alignment horizontal="left" vertical="top" wrapText="1"/>
    </xf>
    <xf numFmtId="0" fontId="0" fillId="0" borderId="47" xfId="0" applyBorder="1"/>
    <xf numFmtId="15" fontId="27" fillId="0" borderId="75" xfId="0" applyNumberFormat="1" applyFont="1" applyBorder="1" applyAlignment="1">
      <alignment horizontal="center" vertical="center" wrapText="1"/>
    </xf>
    <xf numFmtId="0" fontId="27" fillId="0" borderId="128" xfId="0" applyFont="1" applyBorder="1" applyAlignment="1">
      <alignment horizontal="justify" vertical="center" wrapText="1"/>
    </xf>
    <xf numFmtId="0" fontId="0" fillId="0" borderId="46" xfId="0" applyBorder="1"/>
    <xf numFmtId="0" fontId="0" fillId="0" borderId="37" xfId="0" applyBorder="1"/>
    <xf numFmtId="0" fontId="0" fillId="0" borderId="38" xfId="0" applyBorder="1"/>
    <xf numFmtId="0" fontId="7" fillId="0" borderId="0" xfId="0" applyFont="1" applyAlignment="1">
      <alignment horizontal="left" vertical="top"/>
    </xf>
    <xf numFmtId="0" fontId="0" fillId="0" borderId="0" xfId="0"/>
    <xf numFmtId="0" fontId="9" fillId="0" borderId="2" xfId="0" applyFont="1" applyBorder="1" applyAlignment="1">
      <alignment horizontal="center" vertical="center"/>
    </xf>
    <xf numFmtId="0" fontId="8" fillId="0" borderId="4" xfId="0" applyFont="1" applyBorder="1"/>
    <xf numFmtId="0" fontId="7" fillId="0" borderId="0" xfId="0" applyFont="1" applyAlignment="1">
      <alignment horizontal="left"/>
    </xf>
    <xf numFmtId="0" fontId="9" fillId="0" borderId="0" xfId="0" applyFont="1" applyAlignment="1">
      <alignment horizontal="center" vertical="center" textRotation="90" wrapText="1"/>
    </xf>
    <xf numFmtId="0" fontId="9" fillId="3" borderId="2" xfId="0" applyFont="1" applyFill="1" applyBorder="1" applyAlignment="1">
      <alignment horizontal="center" vertical="center" wrapText="1"/>
    </xf>
    <xf numFmtId="0" fontId="8" fillId="0" borderId="3" xfId="0" applyFont="1" applyBorder="1"/>
    <xf numFmtId="0" fontId="9" fillId="0" borderId="13" xfId="0" applyFont="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6"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22" xfId="0" applyFont="1" applyBorder="1" applyAlignment="1">
      <alignment horizontal="center"/>
    </xf>
    <xf numFmtId="0" fontId="8" fillId="0" borderId="23" xfId="0" applyFont="1" applyBorder="1"/>
    <xf numFmtId="166" fontId="9" fillId="0" borderId="22" xfId="0" applyNumberFormat="1" applyFont="1" applyBorder="1" applyAlignment="1">
      <alignment vertical="center"/>
    </xf>
    <xf numFmtId="0" fontId="9" fillId="17" borderId="2" xfId="0" applyFont="1" applyFill="1" applyBorder="1" applyAlignment="1">
      <alignment horizontal="center" vertical="center" wrapText="1"/>
    </xf>
    <xf numFmtId="0" fontId="8" fillId="17" borderId="3" xfId="0" applyFont="1" applyFill="1" applyBorder="1"/>
    <xf numFmtId="0" fontId="8" fillId="17" borderId="4" xfId="0" applyFont="1" applyFill="1" applyBorder="1"/>
    <xf numFmtId="0" fontId="9" fillId="5" borderId="2" xfId="0" applyFont="1" applyFill="1" applyBorder="1" applyAlignment="1">
      <alignment horizontal="center" vertical="center" wrapText="1"/>
    </xf>
    <xf numFmtId="0" fontId="7" fillId="0" borderId="11" xfId="0" applyFont="1" applyBorder="1" applyAlignment="1">
      <alignment horizontal="left" vertical="top"/>
    </xf>
    <xf numFmtId="0" fontId="12" fillId="8" borderId="11" xfId="0" applyFont="1" applyFill="1" applyBorder="1" applyAlignment="1">
      <alignment horizontal="center" vertical="center"/>
    </xf>
    <xf numFmtId="0" fontId="8" fillId="0" borderId="11" xfId="0" applyFont="1" applyBorder="1"/>
    <xf numFmtId="0" fontId="15" fillId="2" borderId="11" xfId="0" applyFont="1" applyFill="1" applyBorder="1" applyAlignment="1">
      <alignment horizontal="center" vertical="center"/>
    </xf>
    <xf numFmtId="0" fontId="15" fillId="2" borderId="22" xfId="0" applyFont="1" applyFill="1" applyBorder="1" applyAlignment="1">
      <alignment horizontal="center" vertical="center"/>
    </xf>
    <xf numFmtId="0" fontId="12" fillId="8" borderId="22" xfId="0" applyFont="1" applyFill="1" applyBorder="1" applyAlignment="1">
      <alignment horizontal="center" vertical="center"/>
    </xf>
    <xf numFmtId="0" fontId="8" fillId="0" borderId="12" xfId="0" applyFont="1" applyBorder="1"/>
    <xf numFmtId="0" fontId="12" fillId="8" borderId="18" xfId="0" applyFont="1" applyFill="1" applyBorder="1" applyAlignment="1">
      <alignment horizontal="center" vertical="center"/>
    </xf>
    <xf numFmtId="0" fontId="8" fillId="0" borderId="19" xfId="0" applyFont="1" applyBorder="1"/>
    <xf numFmtId="0" fontId="8" fillId="0" borderId="20" xfId="0" applyFont="1" applyBorder="1"/>
    <xf numFmtId="0" fontId="15" fillId="8" borderId="11" xfId="0" applyFont="1" applyFill="1" applyBorder="1" applyAlignment="1">
      <alignment horizontal="right" vertical="center"/>
    </xf>
    <xf numFmtId="0" fontId="12" fillId="2" borderId="22" xfId="0" applyFont="1" applyFill="1" applyBorder="1" applyAlignment="1">
      <alignment horizontal="left" vertical="center" wrapText="1"/>
    </xf>
    <xf numFmtId="0" fontId="12" fillId="2" borderId="22"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13" xfId="0" applyFont="1" applyBorder="1"/>
    <xf numFmtId="0" fontId="15" fillId="2" borderId="15" xfId="0" applyFont="1" applyFill="1" applyBorder="1" applyAlignment="1">
      <alignment horizontal="center" vertical="center"/>
    </xf>
    <xf numFmtId="0" fontId="8" fillId="0" borderId="16" xfId="0" applyFont="1" applyBorder="1"/>
    <xf numFmtId="0" fontId="14" fillId="2" borderId="11" xfId="0" applyFont="1" applyFill="1" applyBorder="1" applyAlignment="1">
      <alignment horizontal="center" vertical="center"/>
    </xf>
    <xf numFmtId="0" fontId="8" fillId="0" borderId="14" xfId="0" applyFont="1" applyBorder="1"/>
    <xf numFmtId="0" fontId="12" fillId="2" borderId="5" xfId="0" applyFont="1" applyFill="1" applyBorder="1" applyAlignment="1">
      <alignment horizontal="center" vertical="center"/>
    </xf>
    <xf numFmtId="0" fontId="8" fillId="0" borderId="7" xfId="0" applyFont="1" applyBorder="1"/>
    <xf numFmtId="0" fontId="8" fillId="0" borderId="8" xfId="0" applyFont="1" applyBorder="1"/>
    <xf numFmtId="0" fontId="8" fillId="0" borderId="6" xfId="0" applyFont="1" applyBorder="1"/>
    <xf numFmtId="0" fontId="8" fillId="0" borderId="26" xfId="0" applyFont="1" applyBorder="1"/>
    <xf numFmtId="0" fontId="8" fillId="0" borderId="24" xfId="0" applyFont="1" applyBorder="1"/>
    <xf numFmtId="0" fontId="8" fillId="0" borderId="25"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6" fillId="8" borderId="22" xfId="0" applyFont="1" applyFill="1" applyBorder="1" applyAlignment="1">
      <alignment horizontal="left" vertical="center" wrapText="1"/>
    </xf>
    <xf numFmtId="0" fontId="12" fillId="8" borderId="22" xfId="0" applyFont="1" applyFill="1" applyBorder="1" applyAlignment="1">
      <alignment horizontal="left" vertical="center"/>
    </xf>
    <xf numFmtId="0" fontId="15" fillId="12" borderId="22" xfId="0" applyFont="1" applyFill="1" applyBorder="1" applyAlignment="1">
      <alignment horizontal="center" vertical="center" wrapText="1"/>
    </xf>
    <xf numFmtId="14" fontId="12" fillId="8" borderId="22" xfId="0" applyNumberFormat="1"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9" fontId="27" fillId="0" borderId="1" xfId="3" applyNumberFormat="1" applyFont="1" applyBorder="1" applyAlignment="1">
      <alignment horizontal="center" vertical="center"/>
    </xf>
    <xf numFmtId="9" fontId="27" fillId="0" borderId="11" xfId="3" applyNumberFormat="1" applyFont="1" applyAlignment="1">
      <alignment horizontal="center" vertical="center"/>
    </xf>
    <xf numFmtId="0" fontId="12" fillId="8" borderId="1" xfId="0" applyFont="1" applyFill="1" applyBorder="1" applyAlignment="1">
      <alignment horizontal="left" vertical="center" wrapText="1"/>
    </xf>
    <xf numFmtId="0" fontId="44" fillId="0" borderId="11" xfId="3" applyFont="1" applyAlignment="1">
      <alignment horizontal="center" vertical="center" wrapText="1"/>
    </xf>
    <xf numFmtId="0" fontId="32" fillId="0" borderId="1" xfId="3" applyFont="1" applyBorder="1" applyAlignment="1">
      <alignment horizontal="center" vertical="center" wrapText="1"/>
    </xf>
    <xf numFmtId="0" fontId="31" fillId="0" borderId="22" xfId="16" applyBorder="1" applyAlignment="1">
      <alignment horizontal="center" vertical="center" wrapText="1"/>
    </xf>
    <xf numFmtId="0" fontId="44" fillId="0" borderId="23" xfId="3" applyFont="1" applyBorder="1" applyAlignment="1">
      <alignment horizontal="center" vertical="center" wrapText="1"/>
    </xf>
    <xf numFmtId="0" fontId="59" fillId="0" borderId="1" xfId="3" applyFont="1" applyBorder="1" applyAlignment="1">
      <alignment horizontal="left" vertical="center" wrapText="1"/>
    </xf>
    <xf numFmtId="0" fontId="44" fillId="0" borderId="11" xfId="0" applyFont="1" applyBorder="1" applyAlignment="1">
      <alignment horizontal="center" vertical="center" wrapText="1"/>
    </xf>
    <xf numFmtId="0" fontId="12" fillId="0" borderId="1" xfId="3" applyFont="1" applyBorder="1" applyAlignment="1">
      <alignment horizontal="left" vertical="center" wrapText="1"/>
    </xf>
    <xf numFmtId="0" fontId="32" fillId="0" borderId="11" xfId="3" applyFont="1" applyAlignment="1">
      <alignment horizontal="center" vertical="center"/>
    </xf>
    <xf numFmtId="0" fontId="31" fillId="0" borderId="22" xfId="16" applyFill="1" applyBorder="1" applyAlignment="1">
      <alignment horizontal="center" vertical="center" wrapText="1" readingOrder="1"/>
    </xf>
    <xf numFmtId="0" fontId="32" fillId="0" borderId="23" xfId="3" applyFont="1" applyBorder="1" applyAlignment="1">
      <alignment horizontal="center" vertical="center" wrapText="1"/>
    </xf>
    <xf numFmtId="0" fontId="31" fillId="0" borderId="1" xfId="16" applyFill="1" applyBorder="1" applyAlignment="1">
      <alignment horizontal="center" vertical="center" wrapText="1"/>
    </xf>
    <xf numFmtId="0" fontId="59" fillId="0" borderId="1" xfId="3" applyFont="1" applyBorder="1" applyAlignment="1">
      <alignment vertical="center" wrapText="1"/>
    </xf>
    <xf numFmtId="0" fontId="12" fillId="0" borderId="1" xfId="3" applyFont="1" applyBorder="1" applyAlignment="1">
      <alignment vertical="center"/>
    </xf>
    <xf numFmtId="0" fontId="31" fillId="0" borderId="1" xfId="16" applyBorder="1" applyAlignment="1">
      <alignment horizontal="center" vertical="center"/>
    </xf>
    <xf numFmtId="0" fontId="32" fillId="0" borderId="1" xfId="3" applyFont="1" applyBorder="1" applyAlignment="1">
      <alignment horizontal="center" vertical="center"/>
    </xf>
    <xf numFmtId="0" fontId="60" fillId="0" borderId="1" xfId="3" applyFont="1" applyBorder="1" applyAlignment="1">
      <alignment vertical="center" wrapText="1"/>
    </xf>
    <xf numFmtId="0" fontId="59" fillId="0" borderId="1" xfId="3" applyFont="1" applyBorder="1" applyAlignment="1">
      <alignment vertical="center"/>
    </xf>
    <xf numFmtId="0" fontId="32" fillId="0" borderId="11" xfId="0" applyFont="1" applyBorder="1" applyAlignment="1">
      <alignment horizontal="center"/>
    </xf>
    <xf numFmtId="0" fontId="31" fillId="0" borderId="1" xfId="16" applyBorder="1" applyAlignment="1">
      <alignment horizontal="center" vertical="center" wrapText="1"/>
    </xf>
    <xf numFmtId="0" fontId="44" fillId="0" borderId="1" xfId="3" applyFont="1" applyBorder="1" applyAlignment="1">
      <alignment horizontal="center" vertical="center" wrapText="1"/>
    </xf>
    <xf numFmtId="0" fontId="12" fillId="0" borderId="22" xfId="3" applyFont="1" applyBorder="1" applyAlignment="1">
      <alignment horizontal="left" vertical="center" wrapText="1"/>
    </xf>
    <xf numFmtId="0" fontId="12" fillId="0" borderId="23" xfId="3" applyFont="1" applyBorder="1" applyAlignment="1">
      <alignment horizontal="left" vertical="center" wrapText="1"/>
    </xf>
    <xf numFmtId="0" fontId="59" fillId="0" borderId="22" xfId="3" applyFont="1" applyBorder="1" applyAlignment="1">
      <alignment horizontal="center" vertical="center" wrapText="1"/>
    </xf>
    <xf numFmtId="0" fontId="59" fillId="0" borderId="23" xfId="3" applyFont="1" applyBorder="1" applyAlignment="1">
      <alignment horizontal="center" vertical="center" wrapText="1"/>
    </xf>
    <xf numFmtId="0" fontId="41" fillId="16" borderId="1" xfId="2" applyFont="1" applyFill="1" applyBorder="1" applyAlignment="1">
      <alignment horizontal="center" vertical="center" wrapText="1"/>
    </xf>
    <xf numFmtId="0" fontId="26" fillId="0" borderId="51" xfId="0" applyFont="1" applyBorder="1" applyAlignment="1">
      <alignment horizontal="center" vertical="center" wrapText="1"/>
    </xf>
    <xf numFmtId="0" fontId="26" fillId="20" borderId="30" xfId="2" applyFont="1" applyFill="1" applyBorder="1" applyAlignment="1">
      <alignment horizontal="center" vertical="center" wrapText="1"/>
    </xf>
    <xf numFmtId="0" fontId="26" fillId="20" borderId="31" xfId="2" applyFont="1" applyFill="1" applyBorder="1" applyAlignment="1">
      <alignment horizontal="center" vertical="center" wrapText="1"/>
    </xf>
    <xf numFmtId="0" fontId="26" fillId="20" borderId="32" xfId="2" applyFont="1" applyFill="1" applyBorder="1" applyAlignment="1">
      <alignment horizontal="center" vertical="center" wrapText="1"/>
    </xf>
    <xf numFmtId="171" fontId="43" fillId="20" borderId="1" xfId="3" applyNumberFormat="1" applyFont="1" applyFill="1" applyBorder="1" applyAlignment="1">
      <alignment horizontal="center" vertical="center" wrapText="1"/>
    </xf>
    <xf numFmtId="171" fontId="43" fillId="20" borderId="1" xfId="3" applyNumberFormat="1" applyFont="1" applyFill="1" applyBorder="1" applyAlignment="1">
      <alignment horizontal="center" vertical="center"/>
    </xf>
    <xf numFmtId="171" fontId="43" fillId="0" borderId="11" xfId="3" applyNumberFormat="1" applyFont="1" applyAlignment="1">
      <alignment horizontal="center" vertical="center" wrapText="1"/>
    </xf>
    <xf numFmtId="171" fontId="43" fillId="0" borderId="11" xfId="3" applyNumberFormat="1" applyFont="1" applyAlignment="1">
      <alignment horizontal="center" vertical="center"/>
    </xf>
    <xf numFmtId="0" fontId="44" fillId="0" borderId="11" xfId="3" applyFont="1" applyAlignment="1">
      <alignment horizontal="left" vertical="center" wrapText="1"/>
    </xf>
    <xf numFmtId="0" fontId="41" fillId="16" borderId="2" xfId="2" applyFont="1" applyFill="1" applyBorder="1" applyAlignment="1">
      <alignment horizontal="center" vertical="center" wrapText="1"/>
    </xf>
    <xf numFmtId="0" fontId="79" fillId="0" borderId="30" xfId="3" applyFont="1" applyBorder="1" applyAlignment="1">
      <alignment vertical="center" wrapText="1"/>
    </xf>
    <xf numFmtId="0" fontId="79" fillId="0" borderId="32" xfId="3" applyFont="1" applyBorder="1" applyAlignment="1">
      <alignmen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32" xfId="0" applyFont="1" applyBorder="1" applyAlignment="1">
      <alignment horizontal="left" vertical="center" wrapText="1"/>
    </xf>
    <xf numFmtId="0" fontId="26" fillId="0" borderId="27" xfId="2" applyFont="1" applyBorder="1" applyAlignment="1">
      <alignment horizontal="center" vertical="center"/>
    </xf>
    <xf numFmtId="0" fontId="26" fillId="0" borderId="43" xfId="2" applyFont="1" applyBorder="1" applyAlignment="1">
      <alignment horizontal="center" vertical="center"/>
    </xf>
    <xf numFmtId="0" fontId="26" fillId="0" borderId="42" xfId="2" applyFont="1" applyBorder="1" applyAlignment="1">
      <alignment horizontal="center" vertical="center"/>
    </xf>
    <xf numFmtId="0" fontId="26" fillId="0" borderId="33" xfId="2" applyFont="1" applyBorder="1" applyAlignment="1">
      <alignment horizontal="center" vertical="center"/>
    </xf>
    <xf numFmtId="0" fontId="26" fillId="0" borderId="11" xfId="2" applyFont="1" applyAlignment="1">
      <alignment horizontal="center" vertical="center"/>
    </xf>
    <xf numFmtId="0" fontId="26" fillId="0" borderId="41" xfId="2" applyFont="1" applyBorder="1" applyAlignment="1">
      <alignment horizontal="center" vertical="center"/>
    </xf>
    <xf numFmtId="0" fontId="26" fillId="0" borderId="36" xfId="2" applyFont="1" applyBorder="1" applyAlignment="1">
      <alignment horizontal="center" vertical="center"/>
    </xf>
    <xf numFmtId="0" fontId="26" fillId="0" borderId="45" xfId="2" applyFont="1" applyBorder="1" applyAlignment="1">
      <alignment horizontal="center" vertical="center"/>
    </xf>
    <xf numFmtId="0" fontId="26" fillId="0" borderId="44" xfId="2" applyFont="1" applyBorder="1" applyAlignment="1">
      <alignment horizontal="center" vertical="center"/>
    </xf>
    <xf numFmtId="0" fontId="26" fillId="0" borderId="27" xfId="2" applyFont="1" applyBorder="1" applyAlignment="1">
      <alignment horizontal="left" vertical="center" wrapText="1"/>
    </xf>
    <xf numFmtId="0" fontId="26" fillId="0" borderId="43" xfId="2" applyFont="1" applyBorder="1" applyAlignment="1">
      <alignment horizontal="left" vertical="center" wrapText="1"/>
    </xf>
    <xf numFmtId="0" fontId="26" fillId="0" borderId="42" xfId="2" applyFont="1" applyBorder="1" applyAlignment="1">
      <alignment horizontal="left" vertical="center" wrapText="1"/>
    </xf>
    <xf numFmtId="0" fontId="26" fillId="0" borderId="33" xfId="2" applyFont="1" applyBorder="1" applyAlignment="1">
      <alignment horizontal="left" vertical="center" wrapText="1"/>
    </xf>
    <xf numFmtId="0" fontId="26" fillId="0" borderId="11" xfId="2" applyFont="1" applyAlignment="1">
      <alignment horizontal="left" vertical="center" wrapText="1"/>
    </xf>
    <xf numFmtId="0" fontId="26" fillId="0" borderId="41" xfId="2" applyFont="1" applyBorder="1" applyAlignment="1">
      <alignment horizontal="left" vertical="center" wrapText="1"/>
    </xf>
    <xf numFmtId="0" fontId="26" fillId="0" borderId="36" xfId="2" applyFont="1" applyBorder="1" applyAlignment="1">
      <alignment horizontal="left" vertical="center" wrapText="1"/>
    </xf>
    <xf numFmtId="0" fontId="26" fillId="0" borderId="45" xfId="2" applyFont="1" applyBorder="1" applyAlignment="1">
      <alignment horizontal="left" vertical="center" wrapText="1"/>
    </xf>
    <xf numFmtId="0" fontId="26" fillId="0" borderId="44" xfId="2" applyFont="1" applyBorder="1" applyAlignment="1">
      <alignment horizontal="left" vertical="center" wrapText="1"/>
    </xf>
    <xf numFmtId="0" fontId="26" fillId="0" borderId="51" xfId="2" applyFont="1" applyBorder="1" applyAlignment="1">
      <alignment horizontal="left" vertical="center" wrapText="1"/>
    </xf>
    <xf numFmtId="0" fontId="25" fillId="0" borderId="27"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6" xfId="2" applyFont="1" applyBorder="1" applyAlignment="1">
      <alignment horizontal="center" vertical="center" wrapText="1"/>
    </xf>
    <xf numFmtId="0" fontId="26" fillId="20" borderId="51" xfId="2" applyFont="1" applyFill="1" applyBorder="1" applyAlignment="1">
      <alignment horizontal="center" vertical="center" wrapText="1"/>
    </xf>
    <xf numFmtId="0" fontId="26" fillId="20" borderId="51" xfId="2" applyFont="1" applyFill="1" applyBorder="1" applyAlignment="1">
      <alignment horizontal="left" vertical="center" wrapText="1"/>
    </xf>
    <xf numFmtId="0" fontId="26" fillId="0" borderId="103" xfId="2" applyFont="1" applyBorder="1" applyAlignment="1">
      <alignment horizontal="left" vertical="center" wrapText="1"/>
    </xf>
    <xf numFmtId="0" fontId="26" fillId="0" borderId="104" xfId="2" applyFont="1" applyBorder="1" applyAlignment="1">
      <alignment horizontal="left" vertical="center" wrapText="1"/>
    </xf>
    <xf numFmtId="0" fontId="26" fillId="0" borderId="92" xfId="2" applyFont="1" applyBorder="1" applyAlignment="1">
      <alignment horizontal="left" vertical="center" wrapText="1"/>
    </xf>
    <xf numFmtId="0" fontId="26" fillId="19" borderId="11" xfId="2" applyFont="1" applyFill="1" applyAlignment="1">
      <alignment horizontal="left" vertical="center" wrapText="1"/>
    </xf>
    <xf numFmtId="0" fontId="26" fillId="20" borderId="27" xfId="2" applyFont="1" applyFill="1" applyBorder="1" applyAlignment="1">
      <alignment horizontal="left" vertical="center" wrapText="1"/>
    </xf>
    <xf numFmtId="0" fontId="26" fillId="20" borderId="33" xfId="2" applyFont="1" applyFill="1" applyBorder="1" applyAlignment="1">
      <alignment horizontal="left" vertical="center" wrapText="1"/>
    </xf>
    <xf numFmtId="0" fontId="26" fillId="20" borderId="36" xfId="2" applyFont="1" applyFill="1" applyBorder="1" applyAlignment="1">
      <alignment horizontal="left" vertical="center" wrapText="1"/>
    </xf>
    <xf numFmtId="0" fontId="43" fillId="20" borderId="30" xfId="3" applyFont="1" applyFill="1" applyBorder="1" applyAlignment="1">
      <alignment horizontal="center" vertical="center" wrapText="1"/>
    </xf>
    <xf numFmtId="0" fontId="43" fillId="20" borderId="32" xfId="3" applyFont="1" applyFill="1" applyBorder="1" applyAlignment="1">
      <alignment horizontal="center" vertical="center" wrapText="1"/>
    </xf>
    <xf numFmtId="0" fontId="43" fillId="20" borderId="31" xfId="3" applyFont="1" applyFill="1" applyBorder="1" applyAlignment="1">
      <alignment horizontal="center" vertical="center" wrapText="1"/>
    </xf>
    <xf numFmtId="0" fontId="33" fillId="20" borderId="30" xfId="3" applyFont="1" applyFill="1" applyBorder="1" applyAlignment="1">
      <alignment horizontal="center" vertical="center"/>
    </xf>
    <xf numFmtId="0" fontId="33" fillId="20" borderId="31" xfId="3" applyFont="1" applyFill="1" applyBorder="1" applyAlignment="1">
      <alignment horizontal="center" vertical="center"/>
    </xf>
    <xf numFmtId="0" fontId="33" fillId="20" borderId="32" xfId="3" applyFont="1" applyFill="1" applyBorder="1" applyAlignment="1">
      <alignment horizontal="center" vertical="center"/>
    </xf>
    <xf numFmtId="0" fontId="33" fillId="0" borderId="30" xfId="3" applyFont="1" applyBorder="1" applyAlignment="1">
      <alignment horizontal="center" vertical="center" wrapText="1"/>
    </xf>
    <xf numFmtId="0" fontId="33" fillId="0" borderId="31" xfId="3" applyFont="1" applyBorder="1" applyAlignment="1">
      <alignment horizontal="center" vertical="center" wrapText="1"/>
    </xf>
    <xf numFmtId="0" fontId="33" fillId="0" borderId="32" xfId="3" applyFont="1" applyBorder="1" applyAlignment="1">
      <alignment horizontal="center" vertical="center" wrapText="1"/>
    </xf>
    <xf numFmtId="9" fontId="33" fillId="0" borderId="36" xfId="3" applyNumberFormat="1" applyFont="1" applyBorder="1" applyAlignment="1">
      <alignment horizontal="center" vertical="center"/>
    </xf>
    <xf numFmtId="9" fontId="33" fillId="0" borderId="44" xfId="3" applyNumberFormat="1" applyFont="1" applyBorder="1" applyAlignment="1">
      <alignment horizontal="center" vertical="center"/>
    </xf>
    <xf numFmtId="0" fontId="12" fillId="0" borderId="30" xfId="3" applyFont="1" applyBorder="1" applyAlignment="1">
      <alignment horizontal="left" vertical="center" wrapText="1"/>
    </xf>
    <xf numFmtId="0" fontId="12" fillId="0" borderId="32" xfId="3" applyFont="1" applyBorder="1" applyAlignment="1">
      <alignment horizontal="left" vertical="center" wrapText="1"/>
    </xf>
    <xf numFmtId="0" fontId="12" fillId="0" borderId="31" xfId="3" applyFont="1" applyBorder="1" applyAlignment="1">
      <alignment horizontal="left" vertical="center" wrapText="1"/>
    </xf>
    <xf numFmtId="0" fontId="33" fillId="0" borderId="30" xfId="3" applyFont="1" applyBorder="1" applyAlignment="1">
      <alignment horizontal="left" vertical="center"/>
    </xf>
    <xf numFmtId="0" fontId="33" fillId="0" borderId="31" xfId="3" applyFont="1" applyBorder="1" applyAlignment="1">
      <alignment horizontal="left" vertical="center"/>
    </xf>
    <xf numFmtId="0" fontId="33" fillId="0" borderId="32" xfId="3" applyFont="1" applyBorder="1" applyAlignment="1">
      <alignment horizontal="left" vertical="center"/>
    </xf>
    <xf numFmtId="0" fontId="43" fillId="20" borderId="54" xfId="3" applyFont="1" applyFill="1" applyBorder="1" applyAlignment="1">
      <alignment horizontal="center" vertical="center" wrapText="1"/>
    </xf>
    <xf numFmtId="0" fontId="43" fillId="20" borderId="36" xfId="3" applyFont="1" applyFill="1" applyBorder="1" applyAlignment="1">
      <alignment horizontal="center" vertical="center" wrapText="1"/>
    </xf>
    <xf numFmtId="0" fontId="43" fillId="20" borderId="53" xfId="3" applyFont="1" applyFill="1" applyBorder="1" applyAlignment="1">
      <alignment horizontal="center" vertical="center" wrapText="1"/>
    </xf>
    <xf numFmtId="0" fontId="33" fillId="0" borderId="51" xfId="3" applyFont="1" applyBorder="1" applyAlignment="1">
      <alignment horizontal="center" vertical="center"/>
    </xf>
    <xf numFmtId="0" fontId="86" fillId="0" borderId="30" xfId="3" applyFont="1" applyBorder="1" applyAlignment="1">
      <alignment horizontal="left" vertical="center" wrapText="1"/>
    </xf>
    <xf numFmtId="0" fontId="86" fillId="0" borderId="31" xfId="3" applyFont="1" applyBorder="1" applyAlignment="1">
      <alignment horizontal="left" vertical="center"/>
    </xf>
    <xf numFmtId="0" fontId="59" fillId="0" borderId="30" xfId="3" applyFont="1" applyBorder="1" applyAlignment="1">
      <alignment vertical="center" wrapText="1"/>
    </xf>
    <xf numFmtId="0" fontId="59" fillId="0" borderId="32" xfId="3" applyFont="1" applyBorder="1" applyAlignment="1">
      <alignment vertical="center" wrapText="1"/>
    </xf>
    <xf numFmtId="0" fontId="59" fillId="0" borderId="30" xfId="3" applyFont="1" applyBorder="1" applyAlignment="1">
      <alignment horizontal="left" vertical="center" wrapText="1"/>
    </xf>
    <xf numFmtId="0" fontId="32" fillId="0" borderId="32" xfId="3" applyFont="1" applyBorder="1" applyAlignment="1">
      <alignment horizontal="left" vertical="center" wrapText="1"/>
    </xf>
    <xf numFmtId="0" fontId="59" fillId="0" borderId="31" xfId="3" applyFont="1" applyBorder="1" applyAlignment="1">
      <alignment horizontal="left" vertical="center" wrapText="1"/>
    </xf>
    <xf numFmtId="0" fontId="59" fillId="0" borderId="32" xfId="3" applyFont="1" applyBorder="1" applyAlignment="1">
      <alignment horizontal="left" vertical="center" wrapText="1"/>
    </xf>
    <xf numFmtId="0" fontId="59" fillId="0" borderId="31" xfId="3" applyFont="1" applyBorder="1" applyAlignment="1">
      <alignment vertical="center" wrapText="1"/>
    </xf>
    <xf numFmtId="0" fontId="94" fillId="0" borderId="0" xfId="0" applyFont="1" applyAlignment="1">
      <alignment horizontal="left" vertical="top" wrapText="1"/>
    </xf>
    <xf numFmtId="0" fontId="25" fillId="0" borderId="32" xfId="3" applyFont="1" applyBorder="1" applyAlignment="1">
      <alignment horizontal="left" vertical="top" wrapText="1"/>
    </xf>
    <xf numFmtId="0" fontId="43" fillId="20" borderId="1" xfId="2" applyFont="1" applyFill="1" applyBorder="1" applyAlignment="1">
      <alignment horizontal="center" vertical="center" wrapText="1"/>
    </xf>
    <xf numFmtId="0" fontId="1" fillId="0" borderId="0" xfId="0" applyFont="1" applyAlignment="1">
      <alignment vertical="top" wrapText="1"/>
    </xf>
    <xf numFmtId="0" fontId="27" fillId="0" borderId="31" xfId="3" applyFont="1" applyBorder="1" applyAlignment="1">
      <alignment horizontal="left" vertical="top"/>
    </xf>
    <xf numFmtId="0" fontId="32" fillId="0" borderId="30" xfId="3" applyFont="1" applyBorder="1" applyAlignment="1">
      <alignment horizontal="center" vertical="center"/>
    </xf>
    <xf numFmtId="0" fontId="32" fillId="0" borderId="32" xfId="3" applyFont="1" applyBorder="1" applyAlignment="1">
      <alignment horizontal="center" vertical="center"/>
    </xf>
    <xf numFmtId="0" fontId="31" fillId="0" borderId="11" xfId="16" applyBorder="1" applyAlignment="1">
      <alignment horizontal="center" vertical="center" wrapText="1"/>
    </xf>
    <xf numFmtId="0" fontId="31" fillId="0" borderId="4" xfId="16" applyBorder="1" applyAlignment="1">
      <alignment horizontal="center" vertical="center" wrapText="1"/>
    </xf>
    <xf numFmtId="0" fontId="32" fillId="0" borderId="4" xfId="3" applyFont="1" applyBorder="1" applyAlignment="1">
      <alignment horizontal="center" vertical="center" wrapText="1"/>
    </xf>
    <xf numFmtId="0" fontId="32" fillId="0" borderId="11" xfId="3" applyFont="1" applyAlignment="1">
      <alignment horizontal="center" vertical="center" wrapText="1"/>
    </xf>
    <xf numFmtId="0" fontId="32" fillId="0" borderId="1" xfId="0" applyFont="1" applyBorder="1" applyAlignment="1">
      <alignment horizontal="center"/>
    </xf>
    <xf numFmtId="0" fontId="32" fillId="0" borderId="31" xfId="3" applyFont="1" applyBorder="1" applyAlignment="1">
      <alignment horizontal="center" vertical="center"/>
    </xf>
    <xf numFmtId="0" fontId="71" fillId="0" borderId="1" xfId="0" applyFont="1" applyBorder="1" applyAlignment="1">
      <alignment horizontal="left" vertical="top" wrapText="1"/>
    </xf>
    <xf numFmtId="0" fontId="71" fillId="0" borderId="1" xfId="3" applyFont="1" applyBorder="1" applyAlignment="1">
      <alignment horizontal="left" vertical="top" wrapText="1"/>
    </xf>
    <xf numFmtId="0" fontId="92" fillId="0" borderId="1" xfId="0" applyFont="1" applyBorder="1" applyAlignment="1">
      <alignment horizontal="left" vertical="top" wrapText="1"/>
    </xf>
    <xf numFmtId="0" fontId="27" fillId="0" borderId="1" xfId="3" applyFont="1" applyBorder="1" applyAlignment="1">
      <alignment horizontal="left" vertical="top" wrapText="1"/>
    </xf>
    <xf numFmtId="43" fontId="32" fillId="0" borderId="1" xfId="18" applyFont="1" applyBorder="1" applyAlignment="1">
      <alignment horizontal="center"/>
    </xf>
    <xf numFmtId="43" fontId="32" fillId="0" borderId="11" xfId="18" applyFont="1" applyFill="1" applyBorder="1" applyAlignment="1">
      <alignment horizontal="center"/>
    </xf>
    <xf numFmtId="0" fontId="78" fillId="0" borderId="1" xfId="3" applyFont="1" applyBorder="1" applyAlignment="1">
      <alignment vertical="center" wrapText="1"/>
    </xf>
    <xf numFmtId="0" fontId="87" fillId="0" borderId="1" xfId="3" applyFont="1" applyBorder="1" applyAlignment="1">
      <alignment vertical="center"/>
    </xf>
    <xf numFmtId="0" fontId="77" fillId="0" borderId="1" xfId="3" applyFont="1" applyBorder="1" applyAlignment="1">
      <alignment vertical="center" wrapText="1"/>
    </xf>
    <xf numFmtId="0" fontId="77" fillId="0" borderId="1" xfId="0" applyFont="1" applyBorder="1" applyAlignment="1">
      <alignment horizontal="left" vertical="center" wrapText="1"/>
    </xf>
    <xf numFmtId="0" fontId="32" fillId="0" borderId="11" xfId="0" applyFont="1" applyBorder="1" applyAlignment="1">
      <alignment horizontal="center" vertical="center" wrapText="1"/>
    </xf>
    <xf numFmtId="0" fontId="30" fillId="0" borderId="22" xfId="20" applyFont="1" applyBorder="1" applyAlignment="1">
      <alignment horizontal="center" vertical="center" wrapText="1"/>
    </xf>
    <xf numFmtId="0" fontId="30" fillId="0" borderId="12" xfId="20" applyFont="1" applyBorder="1" applyAlignment="1">
      <alignment horizontal="center" vertical="center" wrapText="1"/>
    </xf>
    <xf numFmtId="0" fontId="30" fillId="0" borderId="23" xfId="20" applyFont="1" applyBorder="1" applyAlignment="1">
      <alignment horizontal="center" vertical="center" wrapText="1"/>
    </xf>
    <xf numFmtId="0" fontId="53" fillId="0" borderId="22" xfId="20" applyFont="1" applyBorder="1" applyAlignment="1">
      <alignment horizontal="center" vertical="center" wrapText="1"/>
    </xf>
    <xf numFmtId="0" fontId="53" fillId="0" borderId="23" xfId="20" applyFont="1" applyBorder="1" applyAlignment="1">
      <alignment horizontal="center" vertical="center" wrapText="1"/>
    </xf>
    <xf numFmtId="0" fontId="54" fillId="16" borderId="22" xfId="20" applyFont="1" applyFill="1" applyBorder="1" applyAlignment="1">
      <alignment horizontal="center" vertical="center" wrapText="1"/>
    </xf>
    <xf numFmtId="0" fontId="54" fillId="16" borderId="23" xfId="20" applyFont="1" applyFill="1" applyBorder="1" applyAlignment="1">
      <alignment horizontal="center" vertical="center" wrapText="1"/>
    </xf>
    <xf numFmtId="0" fontId="54" fillId="16" borderId="12" xfId="20" applyFont="1" applyFill="1" applyBorder="1" applyAlignment="1">
      <alignment horizontal="center" vertical="center" wrapText="1"/>
    </xf>
    <xf numFmtId="0" fontId="54" fillId="16" borderId="7" xfId="20" applyFont="1" applyFill="1" applyBorder="1" applyAlignment="1">
      <alignment horizontal="center" vertical="center" wrapText="1"/>
    </xf>
    <xf numFmtId="0" fontId="54" fillId="16" borderId="8" xfId="20" applyFont="1" applyFill="1" applyBorder="1" applyAlignment="1">
      <alignment horizontal="center" vertical="center" wrapText="1"/>
    </xf>
    <xf numFmtId="0" fontId="54" fillId="16" borderId="47" xfId="20" applyFont="1" applyFill="1" applyBorder="1" applyAlignment="1">
      <alignment horizontal="center" vertical="center" wrapText="1"/>
    </xf>
    <xf numFmtId="0" fontId="54" fillId="16" borderId="48" xfId="20" applyFont="1" applyFill="1" applyBorder="1" applyAlignment="1">
      <alignment horizontal="center" vertical="center" wrapText="1"/>
    </xf>
    <xf numFmtId="0" fontId="30" fillId="0" borderId="24" xfId="20" applyFont="1" applyBorder="1" applyAlignment="1">
      <alignment horizontal="center" vertical="center" wrapText="1"/>
    </xf>
    <xf numFmtId="0" fontId="30" fillId="0" borderId="25" xfId="20" applyFont="1" applyBorder="1" applyAlignment="1">
      <alignment horizontal="center" vertical="center" wrapText="1"/>
    </xf>
    <xf numFmtId="0" fontId="53" fillId="0" borderId="22" xfId="20" applyFont="1" applyBorder="1" applyAlignment="1">
      <alignment horizontal="left" vertical="center" wrapText="1"/>
    </xf>
    <xf numFmtId="0" fontId="53" fillId="0" borderId="12" xfId="20" applyFont="1" applyBorder="1" applyAlignment="1">
      <alignment horizontal="left" vertical="center" wrapText="1"/>
    </xf>
    <xf numFmtId="0" fontId="53" fillId="0" borderId="23" xfId="20" applyFont="1" applyBorder="1" applyAlignment="1">
      <alignment horizontal="left" vertical="center" wrapText="1"/>
    </xf>
    <xf numFmtId="0" fontId="53" fillId="0" borderId="12" xfId="20" applyFont="1" applyBorder="1" applyAlignment="1">
      <alignment horizontal="center" vertical="center" wrapText="1"/>
    </xf>
    <xf numFmtId="9" fontId="53" fillId="0" borderId="22" xfId="1" applyFont="1" applyBorder="1" applyAlignment="1">
      <alignment horizontal="center" vertical="center" shrinkToFit="1"/>
    </xf>
    <xf numFmtId="9" fontId="53" fillId="0" borderId="12" xfId="1" applyFont="1" applyBorder="1" applyAlignment="1">
      <alignment horizontal="center" vertical="center" shrinkToFit="1"/>
    </xf>
    <xf numFmtId="9" fontId="53" fillId="0" borderId="23" xfId="1" applyFont="1" applyBorder="1" applyAlignment="1">
      <alignment horizontal="center" vertical="center" shrinkToFit="1"/>
    </xf>
    <xf numFmtId="0" fontId="54" fillId="16" borderId="5" xfId="20" applyFont="1" applyFill="1" applyBorder="1" applyAlignment="1">
      <alignment horizontal="center" vertical="center" wrapText="1"/>
    </xf>
    <xf numFmtId="0" fontId="54" fillId="16" borderId="13" xfId="20" applyFont="1" applyFill="1" applyBorder="1" applyAlignment="1">
      <alignment horizontal="center" vertical="center" wrapText="1"/>
    </xf>
    <xf numFmtId="0" fontId="54" fillId="16" borderId="26" xfId="20" applyFont="1" applyFill="1" applyBorder="1" applyAlignment="1">
      <alignment horizontal="center" vertical="center" wrapText="1"/>
    </xf>
    <xf numFmtId="0" fontId="54" fillId="16" borderId="24" xfId="20" applyFont="1" applyFill="1" applyBorder="1" applyAlignment="1">
      <alignment horizontal="center" vertical="center" wrapText="1"/>
    </xf>
    <xf numFmtId="0" fontId="54" fillId="16" borderId="25" xfId="20" applyFont="1" applyFill="1" applyBorder="1" applyAlignment="1">
      <alignment horizontal="center" vertical="center" wrapText="1"/>
    </xf>
    <xf numFmtId="0" fontId="30" fillId="0" borderId="26" xfId="20" applyFont="1" applyBorder="1" applyAlignment="1">
      <alignment horizontal="left" vertical="center" wrapText="1"/>
    </xf>
    <xf numFmtId="0" fontId="30" fillId="0" borderId="24" xfId="20" applyFont="1" applyBorder="1" applyAlignment="1">
      <alignment horizontal="left" vertical="center" wrapText="1"/>
    </xf>
    <xf numFmtId="0" fontId="30" fillId="0" borderId="25" xfId="20" applyFont="1" applyBorder="1" applyAlignment="1">
      <alignment horizontal="left" vertical="center" wrapText="1"/>
    </xf>
    <xf numFmtId="0" fontId="30" fillId="0" borderId="22" xfId="20" applyFont="1" applyBorder="1" applyAlignment="1">
      <alignment horizontal="left" vertical="center" wrapText="1"/>
    </xf>
    <xf numFmtId="0" fontId="30" fillId="0" borderId="12" xfId="20" applyFont="1" applyBorder="1" applyAlignment="1">
      <alignment horizontal="left" vertical="center" wrapText="1"/>
    </xf>
    <xf numFmtId="0" fontId="30" fillId="0" borderId="23" xfId="20" applyFont="1" applyBorder="1" applyAlignment="1">
      <alignment horizontal="left" vertical="center" wrapText="1"/>
    </xf>
    <xf numFmtId="0" fontId="30" fillId="0" borderId="1" xfId="20" applyFont="1" applyBorder="1" applyAlignment="1">
      <alignment horizontal="left"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8"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1" xfId="20" applyFont="1" applyAlignment="1">
      <alignment horizontal="center" vertical="center" wrapText="1"/>
    </xf>
    <xf numFmtId="0" fontId="53" fillId="0" borderId="13" xfId="20" applyFont="1" applyBorder="1" applyAlignment="1">
      <alignment horizontal="center" vertical="center" wrapText="1"/>
    </xf>
    <xf numFmtId="0" fontId="53" fillId="0" borderId="26" xfId="20" applyFont="1" applyBorder="1" applyAlignment="1">
      <alignment horizontal="center" vertical="center" wrapText="1"/>
    </xf>
    <xf numFmtId="0" fontId="53" fillId="0" borderId="24" xfId="20" applyFont="1" applyBorder="1" applyAlignment="1">
      <alignment horizontal="center" vertical="center" wrapText="1"/>
    </xf>
    <xf numFmtId="0" fontId="53" fillId="0" borderId="25" xfId="20" applyFont="1" applyBorder="1" applyAlignment="1">
      <alignment horizontal="center" vertical="center" wrapText="1"/>
    </xf>
    <xf numFmtId="0" fontId="54" fillId="0" borderId="5" xfId="20" applyFont="1" applyBorder="1" applyAlignment="1">
      <alignment horizontal="center" vertical="center" wrapText="1"/>
    </xf>
    <xf numFmtId="0" fontId="54" fillId="0" borderId="7" xfId="20" applyFont="1" applyBorder="1" applyAlignment="1">
      <alignment horizontal="center" vertical="center" wrapText="1"/>
    </xf>
    <xf numFmtId="0" fontId="54" fillId="0" borderId="26" xfId="20" applyFont="1" applyBorder="1" applyAlignment="1">
      <alignment horizontal="center" vertical="center" wrapText="1"/>
    </xf>
    <xf numFmtId="0" fontId="54" fillId="0" borderId="24" xfId="20" applyFont="1" applyBorder="1" applyAlignment="1">
      <alignment horizontal="center" vertical="center" wrapText="1"/>
    </xf>
    <xf numFmtId="0" fontId="30" fillId="0" borderId="11" xfId="20" applyFont="1" applyAlignment="1">
      <alignment horizontal="center" vertical="center" wrapText="1"/>
    </xf>
    <xf numFmtId="0" fontId="26" fillId="0" borderId="51" xfId="2" applyFont="1" applyBorder="1" applyAlignment="1">
      <alignment horizontal="center" vertical="center" wrapText="1"/>
    </xf>
    <xf numFmtId="0" fontId="12" fillId="0" borderId="30" xfId="3" applyFont="1" applyBorder="1" applyAlignment="1">
      <alignment vertical="center" wrapText="1"/>
    </xf>
    <xf numFmtId="0" fontId="12" fillId="0" borderId="32" xfId="3" applyFont="1" applyBorder="1" applyAlignment="1">
      <alignment vertical="center" wrapText="1"/>
    </xf>
    <xf numFmtId="0" fontId="77" fillId="0" borderId="30" xfId="3" applyFont="1" applyBorder="1" applyAlignment="1">
      <alignment horizontal="left" vertical="center" wrapText="1"/>
    </xf>
    <xf numFmtId="0" fontId="12" fillId="0" borderId="32" xfId="3" applyFont="1" applyBorder="1" applyAlignment="1">
      <alignment horizontal="left" vertical="center"/>
    </xf>
    <xf numFmtId="0" fontId="60" fillId="0" borderId="30" xfId="3" applyFont="1" applyBorder="1" applyAlignment="1">
      <alignment horizontal="left" vertical="top" wrapText="1"/>
    </xf>
    <xf numFmtId="0" fontId="59" fillId="0" borderId="32" xfId="3" applyFont="1" applyBorder="1" applyAlignment="1">
      <alignment horizontal="left" vertical="top"/>
    </xf>
    <xf numFmtId="0" fontId="71" fillId="0" borderId="30" xfId="3" applyFont="1" applyBorder="1" applyAlignment="1">
      <alignment horizontal="left" vertical="top" wrapText="1"/>
    </xf>
    <xf numFmtId="0" fontId="71" fillId="0" borderId="32" xfId="3" applyFont="1" applyBorder="1" applyAlignment="1">
      <alignment horizontal="left" vertical="top"/>
    </xf>
    <xf numFmtId="171" fontId="43" fillId="20" borderId="74" xfId="3" applyNumberFormat="1" applyFont="1" applyFill="1" applyBorder="1" applyAlignment="1">
      <alignment horizontal="center" vertical="center" wrapText="1"/>
    </xf>
    <xf numFmtId="171" fontId="43" fillId="20" borderId="76" xfId="3" applyNumberFormat="1" applyFont="1" applyFill="1" applyBorder="1" applyAlignment="1">
      <alignment horizontal="center" vertical="center"/>
    </xf>
    <xf numFmtId="9" fontId="27" fillId="0" borderId="48" xfId="3" applyNumberFormat="1" applyFont="1" applyBorder="1" applyAlignment="1">
      <alignment horizontal="center" vertical="center"/>
    </xf>
    <xf numFmtId="9" fontId="27" fillId="0" borderId="50" xfId="3" applyNumberFormat="1" applyFont="1" applyBorder="1" applyAlignment="1">
      <alignment horizontal="center" vertical="center"/>
    </xf>
    <xf numFmtId="0" fontId="40" fillId="0" borderId="57" xfId="3" applyFont="1" applyBorder="1" applyAlignment="1">
      <alignment horizontal="center" vertical="center"/>
    </xf>
    <xf numFmtId="0" fontId="41" fillId="16" borderId="71" xfId="2" applyFont="1" applyFill="1" applyBorder="1" applyAlignment="1">
      <alignment horizontal="center" vertical="center" wrapText="1"/>
    </xf>
    <xf numFmtId="0" fontId="41" fillId="16" borderId="69" xfId="2" applyFont="1" applyFill="1" applyBorder="1" applyAlignment="1">
      <alignment horizontal="center"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59" fillId="0" borderId="48" xfId="3" applyFont="1" applyBorder="1" applyAlignment="1">
      <alignment horizontal="left" vertical="center" wrapText="1"/>
    </xf>
    <xf numFmtId="0" fontId="59" fillId="0" borderId="50" xfId="3" applyFont="1" applyBorder="1" applyAlignment="1">
      <alignment horizontal="left" vertical="center" wrapText="1"/>
    </xf>
    <xf numFmtId="0" fontId="59" fillId="0" borderId="48" xfId="0" applyFont="1" applyBorder="1" applyAlignment="1">
      <alignment vertical="center" wrapText="1"/>
    </xf>
    <xf numFmtId="0" fontId="59" fillId="0" borderId="88" xfId="0" applyFont="1" applyBorder="1" applyAlignment="1">
      <alignment vertical="center" wrapText="1"/>
    </xf>
    <xf numFmtId="0" fontId="31" fillId="0" borderId="48" xfId="16" applyBorder="1" applyAlignment="1">
      <alignment horizontal="center" vertical="center" wrapText="1"/>
    </xf>
    <xf numFmtId="0" fontId="32" fillId="0" borderId="50" xfId="3" applyFont="1" applyBorder="1" applyAlignment="1">
      <alignment horizontal="center" vertical="center" wrapText="1"/>
    </xf>
    <xf numFmtId="0" fontId="44" fillId="0" borderId="50" xfId="3" applyFont="1" applyBorder="1" applyAlignment="1">
      <alignment horizontal="center" vertical="center" wrapText="1"/>
    </xf>
    <xf numFmtId="0" fontId="59" fillId="0" borderId="90" xfId="0" applyFont="1" applyBorder="1" applyAlignment="1">
      <alignment vertical="center" wrapText="1"/>
    </xf>
    <xf numFmtId="0" fontId="59" fillId="0" borderId="48" xfId="3" applyFont="1" applyBorder="1" applyAlignment="1">
      <alignment vertical="center" wrapText="1"/>
    </xf>
    <xf numFmtId="0" fontId="12" fillId="0" borderId="50" xfId="3" applyFont="1" applyBorder="1" applyAlignment="1">
      <alignment vertical="center" wrapText="1"/>
    </xf>
    <xf numFmtId="0" fontId="59" fillId="0" borderId="50" xfId="3" applyFont="1" applyBorder="1" applyAlignment="1">
      <alignment vertical="center" wrapText="1"/>
    </xf>
    <xf numFmtId="0" fontId="42" fillId="0" borderId="50" xfId="3" applyFont="1" applyBorder="1" applyAlignment="1">
      <alignment horizontal="center" vertical="center" wrapText="1"/>
    </xf>
    <xf numFmtId="0" fontId="59" fillId="0" borderId="47" xfId="3" applyFont="1" applyBorder="1" applyAlignment="1">
      <alignment horizontal="left" vertical="center" wrapText="1"/>
    </xf>
    <xf numFmtId="0" fontId="59" fillId="0" borderId="47" xfId="3" applyFont="1" applyBorder="1" applyAlignment="1">
      <alignment horizontal="left" vertical="center"/>
    </xf>
    <xf numFmtId="0" fontId="31" fillId="0" borderId="48" xfId="16" applyBorder="1" applyAlignment="1">
      <alignment horizontal="center" vertical="center"/>
    </xf>
    <xf numFmtId="0" fontId="32" fillId="0" borderId="50" xfId="3" applyFont="1" applyBorder="1" applyAlignment="1">
      <alignment horizontal="center" vertical="center"/>
    </xf>
    <xf numFmtId="0" fontId="78" fillId="19" borderId="47" xfId="3" applyFont="1" applyFill="1" applyBorder="1" applyAlignment="1">
      <alignment horizontal="left" vertical="center" wrapText="1"/>
    </xf>
    <xf numFmtId="0" fontId="59" fillId="19" borderId="47" xfId="3" applyFont="1" applyFill="1" applyBorder="1" applyAlignment="1">
      <alignment horizontal="left" vertical="center" wrapText="1"/>
    </xf>
    <xf numFmtId="0" fontId="59" fillId="19" borderId="48" xfId="3" applyFont="1" applyFill="1" applyBorder="1" applyAlignment="1">
      <alignment horizontal="left" vertical="center" wrapText="1"/>
    </xf>
    <xf numFmtId="0" fontId="59" fillId="19" borderId="50" xfId="3" applyFont="1" applyFill="1" applyBorder="1" applyAlignment="1">
      <alignment horizontal="left" vertical="center"/>
    </xf>
    <xf numFmtId="0" fontId="59" fillId="19" borderId="47" xfId="3" applyFont="1" applyFill="1" applyBorder="1" applyAlignment="1">
      <alignment horizontal="left" vertical="center"/>
    </xf>
    <xf numFmtId="0" fontId="59" fillId="19" borderId="50" xfId="3" applyFont="1" applyFill="1" applyBorder="1" applyAlignment="1">
      <alignment horizontal="left" vertical="center" wrapText="1"/>
    </xf>
    <xf numFmtId="0" fontId="31" fillId="0" borderId="50" xfId="16" applyBorder="1" applyAlignment="1">
      <alignment horizontal="center" vertical="center" wrapText="1"/>
    </xf>
    <xf numFmtId="0" fontId="78" fillId="0" borderId="47" xfId="3" applyFont="1" applyBorder="1" applyAlignment="1">
      <alignment horizontal="left" vertical="center" wrapText="1"/>
    </xf>
    <xf numFmtId="0" fontId="12" fillId="0" borderId="48" xfId="0" applyFont="1" applyBorder="1" applyAlignment="1">
      <alignment horizontal="left" vertical="center" wrapText="1"/>
    </xf>
    <xf numFmtId="0" fontId="12" fillId="0" borderId="50" xfId="0" applyFont="1" applyBorder="1" applyAlignment="1">
      <alignment horizontal="left" vertical="center"/>
    </xf>
    <xf numFmtId="0" fontId="12" fillId="0" borderId="47" xfId="0" applyFont="1" applyBorder="1" applyAlignment="1">
      <alignment horizontal="left" vertical="center" wrapText="1"/>
    </xf>
    <xf numFmtId="0" fontId="12" fillId="0" borderId="47" xfId="0" applyFont="1" applyBorder="1" applyAlignment="1">
      <alignment horizontal="left" vertical="center"/>
    </xf>
    <xf numFmtId="0" fontId="72" fillId="0" borderId="47" xfId="3" applyFont="1" applyBorder="1" applyAlignment="1">
      <alignment horizontal="left" vertical="top" wrapText="1"/>
    </xf>
    <xf numFmtId="0" fontId="71" fillId="0" borderId="47" xfId="3" applyFont="1" applyBorder="1" applyAlignment="1">
      <alignment horizontal="left" vertical="top" wrapText="1"/>
    </xf>
    <xf numFmtId="0" fontId="27" fillId="0" borderId="48" xfId="0" applyFont="1" applyBorder="1" applyAlignment="1">
      <alignment horizontal="left" vertical="top" wrapText="1"/>
    </xf>
    <xf numFmtId="0" fontId="27" fillId="0" borderId="50" xfId="0" applyFont="1" applyBorder="1" applyAlignment="1">
      <alignment horizontal="left" vertical="top"/>
    </xf>
    <xf numFmtId="0" fontId="71" fillId="0" borderId="48" xfId="0" applyFont="1" applyBorder="1" applyAlignment="1">
      <alignment horizontal="left" vertical="top" wrapText="1"/>
    </xf>
    <xf numFmtId="0" fontId="71" fillId="0" borderId="50" xfId="0" applyFont="1" applyBorder="1" applyAlignment="1">
      <alignment horizontal="left" vertical="top"/>
    </xf>
    <xf numFmtId="0" fontId="32" fillId="0" borderId="47" xfId="0" applyFont="1" applyBorder="1" applyAlignment="1">
      <alignment horizontal="center"/>
    </xf>
    <xf numFmtId="0" fontId="32" fillId="0" borderId="48" xfId="3" applyFont="1" applyBorder="1" applyAlignment="1">
      <alignment horizontal="center" vertical="center"/>
    </xf>
    <xf numFmtId="0" fontId="12" fillId="0" borderId="48" xfId="3" applyFont="1" applyBorder="1" applyAlignment="1">
      <alignment vertical="center" wrapText="1"/>
    </xf>
    <xf numFmtId="43" fontId="32" fillId="0" borderId="47" xfId="18" applyFont="1" applyBorder="1" applyAlignment="1">
      <alignment horizontal="center"/>
    </xf>
    <xf numFmtId="0" fontId="77" fillId="19" borderId="47" xfId="3" applyFont="1" applyFill="1" applyBorder="1" applyAlignment="1">
      <alignment horizontal="left" vertical="center" wrapText="1"/>
    </xf>
    <xf numFmtId="0" fontId="85" fillId="0" borderId="47" xfId="0" applyFont="1" applyBorder="1" applyAlignment="1">
      <alignment vertical="center" wrapText="1"/>
    </xf>
    <xf numFmtId="0" fontId="71" fillId="0" borderId="47" xfId="0" applyFont="1" applyBorder="1" applyAlignment="1">
      <alignment vertical="center"/>
    </xf>
    <xf numFmtId="0" fontId="71" fillId="0" borderId="47" xfId="0" applyFont="1" applyBorder="1" applyAlignment="1">
      <alignment horizontal="left" vertical="top" wrapText="1"/>
    </xf>
    <xf numFmtId="0" fontId="27" fillId="0" borderId="47" xfId="0" applyFont="1" applyBorder="1" applyAlignment="1">
      <alignment horizontal="left" vertical="top"/>
    </xf>
    <xf numFmtId="0" fontId="59" fillId="0" borderId="48" xfId="0" applyFont="1" applyBorder="1" applyAlignment="1">
      <alignment horizontal="center" vertical="center" wrapText="1"/>
    </xf>
    <xf numFmtId="0" fontId="59" fillId="0" borderId="50" xfId="0" applyFont="1" applyBorder="1" applyAlignment="1">
      <alignment horizontal="center" vertical="center" wrapText="1"/>
    </xf>
    <xf numFmtId="0" fontId="31" fillId="0" borderId="48" xfId="16" applyFill="1" applyBorder="1" applyAlignment="1">
      <alignment horizontal="center" vertical="center" wrapText="1"/>
    </xf>
    <xf numFmtId="0" fontId="31" fillId="0" borderId="50" xfId="16" applyFill="1" applyBorder="1" applyAlignment="1">
      <alignment horizontal="center" vertical="center" wrapText="1"/>
    </xf>
    <xf numFmtId="0" fontId="57" fillId="0" borderId="48" xfId="0" applyFont="1" applyBorder="1" applyAlignment="1">
      <alignment horizontal="center" vertical="center" wrapText="1"/>
    </xf>
    <xf numFmtId="0" fontId="57" fillId="0" borderId="88" xfId="0" applyFont="1" applyBorder="1" applyAlignment="1">
      <alignment horizontal="center" vertical="center" wrapText="1"/>
    </xf>
    <xf numFmtId="0" fontId="31" fillId="0" borderId="90" xfId="16" applyFill="1" applyBorder="1" applyAlignment="1">
      <alignment horizontal="center" vertical="center" wrapText="1"/>
    </xf>
    <xf numFmtId="0" fontId="31" fillId="0" borderId="88" xfId="16" applyFill="1" applyBorder="1" applyAlignment="1">
      <alignment horizontal="center" vertical="center" wrapText="1"/>
    </xf>
    <xf numFmtId="0" fontId="31" fillId="0" borderId="74" xfId="16" applyBorder="1" applyAlignment="1">
      <alignment horizontal="center" vertical="center"/>
    </xf>
    <xf numFmtId="0" fontId="32" fillId="0" borderId="76" xfId="3" applyFont="1" applyBorder="1" applyAlignment="1">
      <alignment horizontal="center" vertical="center"/>
    </xf>
    <xf numFmtId="0" fontId="85" fillId="0" borderId="47" xfId="0" applyFont="1" applyBorder="1" applyAlignment="1">
      <alignment horizontal="left" vertical="center" wrapText="1"/>
    </xf>
    <xf numFmtId="0" fontId="27" fillId="0" borderId="47" xfId="0" applyFont="1" applyBorder="1" applyAlignment="1">
      <alignment horizontal="left" vertical="center"/>
    </xf>
    <xf numFmtId="0" fontId="71" fillId="0" borderId="47" xfId="0" applyFont="1" applyBorder="1" applyAlignment="1">
      <alignment horizontal="left" vertical="top"/>
    </xf>
    <xf numFmtId="0" fontId="77" fillId="0" borderId="22" xfId="3" applyFont="1" applyBorder="1" applyAlignment="1">
      <alignment horizontal="left" vertical="center" wrapText="1"/>
    </xf>
    <xf numFmtId="0" fontId="59" fillId="0" borderId="23" xfId="3" applyFont="1" applyBorder="1" applyAlignment="1">
      <alignment horizontal="left" vertical="center" wrapText="1"/>
    </xf>
    <xf numFmtId="0" fontId="62" fillId="0" borderId="48" xfId="16" applyFont="1" applyFill="1" applyBorder="1" applyAlignment="1">
      <alignment horizontal="center" vertical="center" wrapText="1"/>
    </xf>
    <xf numFmtId="0" fontId="62" fillId="0" borderId="50" xfId="16" applyFont="1" applyFill="1" applyBorder="1" applyAlignment="1">
      <alignment horizontal="center" vertical="center" wrapText="1"/>
    </xf>
    <xf numFmtId="0" fontId="77" fillId="0" borderId="48" xfId="3" applyFont="1" applyBorder="1" applyAlignment="1">
      <alignment horizontal="left" vertical="center" wrapText="1"/>
    </xf>
    <xf numFmtId="0" fontId="59" fillId="0" borderId="50" xfId="3" applyFont="1" applyBorder="1" applyAlignment="1">
      <alignment horizontal="left" vertical="center"/>
    </xf>
    <xf numFmtId="0" fontId="81" fillId="0" borderId="47" xfId="0" applyFont="1" applyBorder="1" applyAlignment="1">
      <alignment horizontal="left" vertical="center" wrapText="1"/>
    </xf>
    <xf numFmtId="0" fontId="23" fillId="0" borderId="47" xfId="0" applyFont="1" applyBorder="1" applyAlignment="1">
      <alignment horizontal="left" vertical="center"/>
    </xf>
    <xf numFmtId="0" fontId="72" fillId="0" borderId="47" xfId="0" applyFont="1" applyBorder="1" applyAlignment="1">
      <alignment horizontal="left" vertical="top" wrapText="1"/>
    </xf>
    <xf numFmtId="0" fontId="82" fillId="0" borderId="124" xfId="3" applyFont="1" applyBorder="1" applyAlignment="1">
      <alignment horizontal="left" vertical="center" wrapText="1"/>
    </xf>
    <xf numFmtId="0" fontId="76" fillId="0" borderId="50" xfId="3" applyFont="1" applyBorder="1" applyAlignment="1">
      <alignment horizontal="left" vertical="center" wrapText="1"/>
    </xf>
    <xf numFmtId="0" fontId="43" fillId="20" borderId="52" xfId="3" applyFont="1" applyFill="1" applyBorder="1" applyAlignment="1">
      <alignment horizontal="center" vertical="center" wrapText="1"/>
    </xf>
    <xf numFmtId="0" fontId="59" fillId="0" borderId="48" xfId="0" applyFont="1" applyBorder="1" applyAlignment="1">
      <alignment vertical="top" wrapText="1"/>
    </xf>
    <xf numFmtId="0" fontId="59" fillId="0" borderId="88" xfId="0" applyFont="1" applyBorder="1" applyAlignment="1">
      <alignment vertical="top" wrapText="1"/>
    </xf>
    <xf numFmtId="0" fontId="59" fillId="0" borderId="90" xfId="0" applyFont="1" applyBorder="1" applyAlignment="1">
      <alignment horizontal="left" vertical="center" wrapText="1"/>
    </xf>
    <xf numFmtId="0" fontId="64" fillId="0" borderId="88" xfId="0" applyFont="1" applyBorder="1" applyAlignment="1">
      <alignment horizontal="left" vertical="center" wrapText="1"/>
    </xf>
    <xf numFmtId="0" fontId="43" fillId="20" borderId="27" xfId="3" applyFont="1" applyFill="1" applyBorder="1" applyAlignment="1">
      <alignment horizontal="center" vertical="center" wrapText="1"/>
    </xf>
    <xf numFmtId="0" fontId="43" fillId="20" borderId="42" xfId="3" applyFont="1" applyFill="1" applyBorder="1" applyAlignment="1">
      <alignment horizontal="center" vertical="center" wrapText="1"/>
    </xf>
    <xf numFmtId="0" fontId="43" fillId="20" borderId="93" xfId="3" applyFont="1" applyFill="1" applyBorder="1" applyAlignment="1">
      <alignment horizontal="center" vertical="center" wrapText="1"/>
    </xf>
    <xf numFmtId="0" fontId="43" fillId="20" borderId="98" xfId="3" applyFont="1" applyFill="1" applyBorder="1" applyAlignment="1">
      <alignment horizontal="center" vertical="center" wrapText="1"/>
    </xf>
    <xf numFmtId="0" fontId="43" fillId="20" borderId="99" xfId="3" applyFont="1" applyFill="1" applyBorder="1" applyAlignment="1">
      <alignment horizontal="center" vertical="center" wrapText="1"/>
    </xf>
    <xf numFmtId="0" fontId="32" fillId="0" borderId="100" xfId="3" applyFont="1" applyBorder="1" applyAlignment="1">
      <alignment horizontal="center" vertical="center"/>
    </xf>
    <xf numFmtId="0" fontId="32" fillId="0" borderId="99" xfId="3" applyFont="1" applyBorder="1" applyAlignment="1">
      <alignment horizontal="center" vertical="center"/>
    </xf>
    <xf numFmtId="0" fontId="79" fillId="0" borderId="100" xfId="0" applyFont="1" applyBorder="1" applyAlignment="1">
      <alignment horizontal="left" vertical="center" wrapText="1"/>
    </xf>
    <xf numFmtId="0" fontId="67" fillId="0" borderId="95" xfId="0" applyFont="1" applyBorder="1" applyAlignment="1">
      <alignment horizontal="left" vertical="center" wrapText="1"/>
    </xf>
    <xf numFmtId="0" fontId="67" fillId="0" borderId="99" xfId="0" applyFont="1" applyBorder="1" applyAlignment="1">
      <alignment horizontal="left" vertical="center" wrapText="1"/>
    </xf>
    <xf numFmtId="0" fontId="67" fillId="0" borderId="97" xfId="0" applyFont="1" applyBorder="1" applyAlignment="1">
      <alignment horizontal="left" vertical="center" wrapText="1"/>
    </xf>
    <xf numFmtId="0" fontId="59" fillId="0" borderId="94" xfId="0" applyFont="1" applyBorder="1" applyAlignment="1">
      <alignment horizontal="left" vertical="center" wrapText="1"/>
    </xf>
    <xf numFmtId="0" fontId="59" fillId="0" borderId="95" xfId="0" applyFont="1" applyBorder="1" applyAlignment="1">
      <alignment horizontal="left" vertical="center" wrapText="1"/>
    </xf>
    <xf numFmtId="0" fontId="59" fillId="0" borderId="96" xfId="0" applyFont="1" applyBorder="1" applyAlignment="1">
      <alignment horizontal="left" vertical="center" wrapText="1"/>
    </xf>
    <xf numFmtId="0" fontId="59" fillId="0" borderId="97" xfId="0" applyFont="1" applyBorder="1" applyAlignment="1">
      <alignment horizontal="left" vertical="center" wrapText="1"/>
    </xf>
    <xf numFmtId="0" fontId="43" fillId="20" borderId="44" xfId="3" applyFont="1" applyFill="1" applyBorder="1" applyAlignment="1">
      <alignment horizontal="center" vertical="center" wrapText="1"/>
    </xf>
    <xf numFmtId="0" fontId="79" fillId="0" borderId="30" xfId="3" applyFont="1" applyBorder="1" applyAlignment="1">
      <alignment horizontal="left" vertical="top" wrapText="1"/>
    </xf>
    <xf numFmtId="0" fontId="67" fillId="0" borderId="32" xfId="3" applyFont="1" applyBorder="1" applyAlignment="1">
      <alignment horizontal="left" vertical="top"/>
    </xf>
    <xf numFmtId="0" fontId="79" fillId="0" borderId="30" xfId="3" applyFont="1" applyBorder="1" applyAlignment="1">
      <alignment horizontal="left" vertical="center" wrapText="1"/>
    </xf>
    <xf numFmtId="0" fontId="16" fillId="0" borderId="32" xfId="3" applyFont="1" applyBorder="1" applyAlignment="1">
      <alignment horizontal="left" vertical="center"/>
    </xf>
    <xf numFmtId="0" fontId="43" fillId="20" borderId="105" xfId="3" applyFont="1" applyFill="1" applyBorder="1" applyAlignment="1">
      <alignment horizontal="center" vertical="center" wrapText="1"/>
    </xf>
    <xf numFmtId="0" fontId="32" fillId="0" borderId="54" xfId="3" applyFont="1" applyBorder="1" applyAlignment="1">
      <alignment horizontal="center" vertical="center"/>
    </xf>
    <xf numFmtId="0" fontId="32" fillId="0" borderId="53" xfId="3" applyFont="1" applyBorder="1" applyAlignment="1">
      <alignment horizontal="center" vertical="center"/>
    </xf>
    <xf numFmtId="0" fontId="32" fillId="0" borderId="106" xfId="3" applyFont="1" applyBorder="1" applyAlignment="1">
      <alignment horizontal="center" vertical="center"/>
    </xf>
    <xf numFmtId="0" fontId="32" fillId="0" borderId="107" xfId="3" applyFont="1" applyBorder="1" applyAlignment="1">
      <alignment horizontal="center" vertical="center"/>
    </xf>
    <xf numFmtId="0" fontId="67" fillId="0" borderId="43" xfId="0" applyFont="1" applyBorder="1" applyAlignment="1">
      <alignment vertical="center" wrapText="1"/>
    </xf>
    <xf numFmtId="0" fontId="67" fillId="0" borderId="42" xfId="0" applyFont="1" applyBorder="1" applyAlignment="1">
      <alignment vertical="center" wrapText="1"/>
    </xf>
    <xf numFmtId="0" fontId="67" fillId="0" borderId="45" xfId="0" applyFont="1" applyBorder="1" applyAlignment="1">
      <alignment vertical="center" wrapText="1"/>
    </xf>
    <xf numFmtId="0" fontId="67" fillId="0" borderId="44" xfId="0" applyFont="1" applyBorder="1" applyAlignment="1">
      <alignment vertical="center" wrapText="1"/>
    </xf>
    <xf numFmtId="0" fontId="77" fillId="0" borderId="27" xfId="3" applyFont="1" applyBorder="1" applyAlignment="1">
      <alignment vertical="center" wrapText="1"/>
    </xf>
    <xf numFmtId="0" fontId="59" fillId="0" borderId="42" xfId="3" applyFont="1" applyBorder="1" applyAlignment="1">
      <alignment vertical="center" wrapText="1"/>
    </xf>
    <xf numFmtId="0" fontId="59" fillId="0" borderId="36" xfId="3" applyFont="1" applyBorder="1" applyAlignment="1">
      <alignment vertical="center" wrapText="1"/>
    </xf>
    <xf numFmtId="0" fontId="59" fillId="0" borderId="44" xfId="3" applyFont="1" applyBorder="1" applyAlignment="1">
      <alignment vertical="center" wrapText="1"/>
    </xf>
    <xf numFmtId="0" fontId="81" fillId="0" borderId="30" xfId="3" applyFont="1" applyBorder="1" applyAlignment="1">
      <alignment horizontal="left" vertical="top" wrapText="1"/>
    </xf>
    <xf numFmtId="0" fontId="16" fillId="0" borderId="32" xfId="3" applyFont="1" applyBorder="1" applyAlignment="1">
      <alignment horizontal="left" vertical="top" wrapText="1"/>
    </xf>
    <xf numFmtId="0" fontId="32" fillId="0" borderId="125" xfId="3" applyFont="1" applyBorder="1" applyAlignment="1">
      <alignment horizontal="center" vertical="center"/>
    </xf>
    <xf numFmtId="0" fontId="32" fillId="0" borderId="126" xfId="3" applyFont="1" applyBorder="1" applyAlignment="1">
      <alignment horizontal="center" vertical="center"/>
    </xf>
    <xf numFmtId="0" fontId="81" fillId="0" borderId="27" xfId="3" applyFont="1" applyBorder="1" applyAlignment="1">
      <alignment horizontal="left" vertical="center" wrapText="1"/>
    </xf>
    <xf numFmtId="0" fontId="81" fillId="0" borderId="42" xfId="3" applyFont="1" applyBorder="1" applyAlignment="1">
      <alignment horizontal="left" vertical="center" wrapText="1"/>
    </xf>
    <xf numFmtId="0" fontId="81" fillId="0" borderId="36" xfId="3" applyFont="1" applyBorder="1" applyAlignment="1">
      <alignment horizontal="left" vertical="center" wrapText="1"/>
    </xf>
    <xf numFmtId="0" fontId="81" fillId="0" borderId="44" xfId="3" applyFont="1" applyBorder="1" applyAlignment="1">
      <alignment horizontal="left" vertical="center" wrapText="1"/>
    </xf>
    <xf numFmtId="0" fontId="79" fillId="0" borderId="27" xfId="3" applyFont="1" applyBorder="1" applyAlignment="1">
      <alignment horizontal="left" vertical="center" wrapText="1"/>
    </xf>
    <xf numFmtId="0" fontId="79" fillId="0" borderId="42" xfId="3" applyFont="1" applyBorder="1" applyAlignment="1">
      <alignment horizontal="left" vertical="center" wrapText="1"/>
    </xf>
    <xf numFmtId="0" fontId="79" fillId="0" borderId="36" xfId="3" applyFont="1" applyBorder="1" applyAlignment="1">
      <alignment horizontal="left" vertical="center" wrapText="1"/>
    </xf>
    <xf numFmtId="0" fontId="79" fillId="0" borderId="44" xfId="3" applyFont="1" applyBorder="1" applyAlignment="1">
      <alignment horizontal="left" vertical="center" wrapText="1"/>
    </xf>
    <xf numFmtId="0" fontId="32" fillId="0" borderId="36" xfId="3" applyFont="1" applyBorder="1" applyAlignment="1">
      <alignment horizontal="center" vertical="center"/>
    </xf>
    <xf numFmtId="0" fontId="32" fillId="0" borderId="44" xfId="3" applyFont="1" applyBorder="1" applyAlignment="1">
      <alignment horizontal="center" vertical="center"/>
    </xf>
    <xf numFmtId="0" fontId="26" fillId="0" borderId="27" xfId="3" applyFont="1" applyBorder="1" applyAlignment="1">
      <alignment horizontal="justify" wrapText="1"/>
    </xf>
    <xf numFmtId="0" fontId="26" fillId="0" borderId="42" xfId="3" applyFont="1" applyBorder="1" applyAlignment="1">
      <alignment horizontal="justify" wrapText="1"/>
    </xf>
    <xf numFmtId="0" fontId="26" fillId="0" borderId="36" xfId="3" applyFont="1" applyBorder="1" applyAlignment="1">
      <alignment horizontal="justify" wrapText="1"/>
    </xf>
    <xf numFmtId="0" fontId="26" fillId="0" borderId="44" xfId="3" applyFont="1" applyBorder="1" applyAlignment="1">
      <alignment horizontal="justify" wrapText="1"/>
    </xf>
    <xf numFmtId="0" fontId="71" fillId="0" borderId="27" xfId="3" applyFont="1" applyBorder="1" applyAlignment="1">
      <alignment horizontal="justify" wrapText="1"/>
    </xf>
    <xf numFmtId="0" fontId="71" fillId="0" borderId="42" xfId="3" applyFont="1" applyBorder="1" applyAlignment="1">
      <alignment horizontal="justify" wrapText="1"/>
    </xf>
    <xf numFmtId="0" fontId="71" fillId="0" borderId="36" xfId="3" applyFont="1" applyBorder="1" applyAlignment="1">
      <alignment horizontal="justify" wrapText="1"/>
    </xf>
    <xf numFmtId="0" fontId="71" fillId="0" borderId="44" xfId="3" applyFont="1" applyBorder="1" applyAlignment="1">
      <alignment horizontal="justify" wrapText="1"/>
    </xf>
    <xf numFmtId="0" fontId="59" fillId="0" borderId="88" xfId="0" applyFont="1" applyBorder="1" applyAlignment="1">
      <alignment horizontal="center" vertical="center" wrapText="1"/>
    </xf>
    <xf numFmtId="0" fontId="77" fillId="0" borderId="48" xfId="0" applyFont="1" applyBorder="1" applyAlignment="1">
      <alignment vertical="center" wrapText="1"/>
    </xf>
    <xf numFmtId="0" fontId="59" fillId="0" borderId="48" xfId="0" applyFont="1" applyBorder="1" applyAlignment="1">
      <alignment horizontal="center" vertical="center"/>
    </xf>
    <xf numFmtId="0" fontId="59" fillId="0" borderId="50" xfId="0" applyFont="1" applyBorder="1" applyAlignment="1">
      <alignment horizontal="center" vertical="center"/>
    </xf>
    <xf numFmtId="0" fontId="68" fillId="0" borderId="48" xfId="3" applyFont="1" applyBorder="1" applyAlignment="1">
      <alignment vertical="center" wrapText="1"/>
    </xf>
    <xf numFmtId="0" fontId="68" fillId="0" borderId="50" xfId="3" applyFont="1" applyBorder="1" applyAlignment="1">
      <alignment vertical="center" wrapText="1"/>
    </xf>
    <xf numFmtId="0" fontId="60" fillId="0" borderId="48" xfId="3" applyFont="1" applyBorder="1" applyAlignment="1">
      <alignment horizontal="left" vertical="center" wrapText="1"/>
    </xf>
    <xf numFmtId="0" fontId="12" fillId="0" borderId="50" xfId="3" applyFont="1" applyBorder="1" applyAlignment="1">
      <alignment horizontal="left" vertical="center"/>
    </xf>
    <xf numFmtId="0" fontId="82" fillId="0" borderId="48" xfId="0" applyFont="1" applyBorder="1" applyAlignment="1">
      <alignment vertical="center" wrapText="1"/>
    </xf>
    <xf numFmtId="0" fontId="76" fillId="0" borderId="88" xfId="0" applyFont="1" applyBorder="1" applyAlignment="1">
      <alignment vertical="center" wrapText="1"/>
    </xf>
    <xf numFmtId="0" fontId="83" fillId="0" borderId="48" xfId="0" applyFont="1" applyBorder="1" applyAlignment="1">
      <alignment vertical="center" wrapText="1"/>
    </xf>
    <xf numFmtId="0" fontId="74" fillId="0" borderId="88" xfId="0" applyFont="1" applyBorder="1" applyAlignment="1">
      <alignment vertical="center" wrapText="1"/>
    </xf>
    <xf numFmtId="0" fontId="59" fillId="0" borderId="48" xfId="0" applyFont="1" applyBorder="1" applyAlignment="1">
      <alignment horizontal="left" vertical="center" wrapText="1"/>
    </xf>
    <xf numFmtId="0" fontId="12" fillId="0" borderId="90" xfId="0" applyFont="1" applyBorder="1" applyAlignment="1">
      <alignment horizontal="left" vertical="center" wrapText="1"/>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2" fillId="0" borderId="48" xfId="0" applyFont="1" applyBorder="1" applyAlignment="1">
      <alignment vertical="center" wrapText="1"/>
    </xf>
    <xf numFmtId="0" fontId="12" fillId="0" borderId="50" xfId="0" applyFont="1" applyBorder="1" applyAlignment="1">
      <alignment vertical="center" wrapText="1"/>
    </xf>
    <xf numFmtId="0" fontId="12" fillId="0" borderId="48" xfId="0" applyFont="1" applyBorder="1" applyAlignment="1">
      <alignment horizontal="center" vertical="center" wrapText="1"/>
    </xf>
    <xf numFmtId="0" fontId="12" fillId="0" borderId="88" xfId="0" applyFont="1" applyBorder="1" applyAlignment="1">
      <alignment horizontal="center" vertical="center" wrapText="1"/>
    </xf>
    <xf numFmtId="0" fontId="60" fillId="0" borderId="48" xfId="0" applyFont="1" applyBorder="1" applyAlignment="1">
      <alignment vertical="top" wrapText="1"/>
    </xf>
    <xf numFmtId="0" fontId="74" fillId="0" borderId="88" xfId="0" applyFont="1" applyBorder="1" applyAlignment="1">
      <alignment vertical="top" wrapText="1"/>
    </xf>
    <xf numFmtId="0" fontId="78" fillId="0" borderId="48" xfId="3" applyFont="1" applyBorder="1" applyAlignment="1">
      <alignment horizontal="left" vertical="center" wrapText="1"/>
    </xf>
    <xf numFmtId="0" fontId="59" fillId="0" borderId="48" xfId="0" applyFont="1" applyBorder="1" applyAlignment="1">
      <alignment vertical="center"/>
    </xf>
    <xf numFmtId="0" fontId="59" fillId="0" borderId="88" xfId="0" applyFont="1" applyBorder="1" applyAlignment="1">
      <alignment vertical="center"/>
    </xf>
    <xf numFmtId="0" fontId="81" fillId="0" borderId="48" xfId="0" applyFont="1" applyBorder="1" applyAlignment="1">
      <alignment vertical="center" wrapText="1"/>
    </xf>
    <xf numFmtId="0" fontId="81" fillId="0" borderId="88" xfId="0" applyFont="1" applyBorder="1" applyAlignment="1">
      <alignment vertical="center" wrapText="1"/>
    </xf>
    <xf numFmtId="0" fontId="72" fillId="0" borderId="48" xfId="3" applyFont="1" applyBorder="1" applyAlignment="1">
      <alignment horizontal="left" vertical="top" wrapText="1"/>
    </xf>
    <xf numFmtId="0" fontId="27" fillId="0" borderId="50" xfId="3" applyFont="1" applyBorder="1" applyAlignment="1">
      <alignment horizontal="left" vertical="top" wrapText="1"/>
    </xf>
    <xf numFmtId="0" fontId="71" fillId="0" borderId="48" xfId="0" applyFont="1" applyBorder="1" applyAlignment="1">
      <alignment horizontal="center" vertical="center"/>
    </xf>
    <xf numFmtId="0" fontId="71" fillId="0" borderId="88" xfId="0" applyFont="1" applyBorder="1" applyAlignment="1">
      <alignment horizontal="center" vertical="center"/>
    </xf>
    <xf numFmtId="0" fontId="72" fillId="0" borderId="48" xfId="0" applyFont="1" applyBorder="1" applyAlignment="1">
      <alignment vertical="top" wrapText="1"/>
    </xf>
    <xf numFmtId="0" fontId="72" fillId="0" borderId="88" xfId="0" applyFont="1" applyBorder="1" applyAlignment="1">
      <alignment vertical="top" wrapText="1"/>
    </xf>
    <xf numFmtId="0" fontId="32" fillId="0" borderId="48" xfId="0" applyFont="1" applyBorder="1" applyAlignment="1">
      <alignment horizontal="center"/>
    </xf>
    <xf numFmtId="0" fontId="32" fillId="0" borderId="50" xfId="0" applyFont="1" applyBorder="1" applyAlignment="1">
      <alignment horizontal="center"/>
    </xf>
    <xf numFmtId="0" fontId="32" fillId="0" borderId="42" xfId="3" applyFont="1" applyBorder="1" applyAlignment="1">
      <alignment horizontal="center" vertical="center"/>
    </xf>
    <xf numFmtId="0" fontId="12" fillId="0" borderId="54" xfId="3" applyFont="1" applyBorder="1" applyAlignment="1">
      <alignment horizontal="left" vertical="center" wrapText="1"/>
    </xf>
    <xf numFmtId="0" fontId="12" fillId="0" borderId="53" xfId="3" applyFont="1" applyBorder="1" applyAlignment="1">
      <alignment horizontal="left" vertical="center" wrapText="1"/>
    </xf>
    <xf numFmtId="0" fontId="32" fillId="0" borderId="48" xfId="3" applyFont="1" applyBorder="1" applyAlignment="1">
      <alignment horizontal="left" vertical="center" wrapText="1"/>
    </xf>
    <xf numFmtId="0" fontId="32" fillId="0" borderId="50" xfId="3" applyFont="1" applyBorder="1" applyAlignment="1">
      <alignment horizontal="left" vertical="center" wrapText="1"/>
    </xf>
    <xf numFmtId="0" fontId="77" fillId="0" borderId="47" xfId="3" applyFont="1" applyBorder="1" applyAlignment="1">
      <alignment horizontal="left" vertical="center" wrapText="1"/>
    </xf>
    <xf numFmtId="0" fontId="66" fillId="0" borderId="48" xfId="3" applyFont="1" applyBorder="1" applyAlignment="1">
      <alignment horizontal="center" vertical="center" wrapText="1"/>
    </xf>
    <xf numFmtId="0" fontId="66" fillId="0" borderId="50" xfId="3" applyFont="1" applyBorder="1" applyAlignment="1">
      <alignment horizontal="center" vertical="center" wrapText="1"/>
    </xf>
    <xf numFmtId="0" fontId="77" fillId="8" borderId="48" xfId="0" applyFont="1" applyFill="1" applyBorder="1" applyAlignment="1">
      <alignment horizontal="left" vertical="center" wrapText="1"/>
    </xf>
    <xf numFmtId="0" fontId="59" fillId="8" borderId="50" xfId="0" applyFont="1" applyFill="1" applyBorder="1" applyAlignment="1">
      <alignment horizontal="left" vertical="center" wrapText="1"/>
    </xf>
    <xf numFmtId="0" fontId="90" fillId="0" borderId="106" xfId="0" applyFont="1" applyBorder="1" applyAlignment="1">
      <alignment horizontal="left" vertical="center" wrapText="1"/>
    </xf>
    <xf numFmtId="0" fontId="90" fillId="0" borderId="107" xfId="0" applyFont="1" applyBorder="1" applyAlignment="1">
      <alignment horizontal="left" vertical="center" wrapText="1"/>
    </xf>
    <xf numFmtId="0" fontId="27" fillId="0" borderId="54" xfId="3" applyFont="1" applyBorder="1" applyAlignment="1">
      <alignment horizontal="center" vertical="center"/>
    </xf>
    <xf numFmtId="0" fontId="27" fillId="0" borderId="53" xfId="3" applyFont="1" applyBorder="1" applyAlignment="1">
      <alignment horizontal="center" vertical="center"/>
    </xf>
    <xf numFmtId="0" fontId="81" fillId="0" borderId="22" xfId="0" applyFont="1" applyBorder="1" applyAlignment="1">
      <alignment vertical="top" wrapText="1"/>
    </xf>
    <xf numFmtId="0" fontId="81" fillId="0" borderId="23" xfId="0" applyFont="1" applyBorder="1" applyAlignment="1">
      <alignment vertical="top" wrapText="1"/>
    </xf>
    <xf numFmtId="0" fontId="59" fillId="0" borderId="1" xfId="0" applyFont="1" applyBorder="1" applyAlignment="1">
      <alignment horizontal="left" vertical="center" wrapText="1"/>
    </xf>
    <xf numFmtId="0" fontId="77" fillId="0" borderId="23" xfId="0" applyFont="1" applyBorder="1" applyAlignment="1">
      <alignment horizontal="left" vertical="center" wrapText="1"/>
    </xf>
    <xf numFmtId="0" fontId="78" fillId="0" borderId="1" xfId="0" applyFont="1" applyBorder="1" applyAlignment="1">
      <alignment horizontal="left" vertical="center" wrapText="1"/>
    </xf>
    <xf numFmtId="0" fontId="60" fillId="0" borderId="1" xfId="0" applyFont="1" applyBorder="1" applyAlignment="1">
      <alignment horizontal="left" vertical="center"/>
    </xf>
    <xf numFmtId="0" fontId="78" fillId="0" borderId="22" xfId="0" applyFont="1" applyBorder="1" applyAlignment="1">
      <alignment vertical="center" wrapText="1"/>
    </xf>
    <xf numFmtId="0" fontId="60" fillId="0" borderId="23" xfId="0" applyFont="1" applyBorder="1" applyAlignment="1">
      <alignment vertical="center" wrapText="1"/>
    </xf>
    <xf numFmtId="0" fontId="59" fillId="0" borderId="1" xfId="0" applyFont="1" applyBorder="1" applyAlignment="1">
      <alignment horizontal="left" vertical="center"/>
    </xf>
    <xf numFmtId="0" fontId="60" fillId="0" borderId="1" xfId="3" applyFont="1" applyBorder="1" applyAlignment="1">
      <alignment horizontal="left" vertical="center" wrapText="1"/>
    </xf>
    <xf numFmtId="0" fontId="77" fillId="0" borderId="1" xfId="3" applyFont="1" applyBorder="1" applyAlignment="1">
      <alignment horizontal="left" vertical="center" wrapText="1"/>
    </xf>
    <xf numFmtId="0" fontId="63" fillId="0" borderId="1" xfId="3" applyFont="1" applyBorder="1" applyAlignment="1">
      <alignment horizontal="left" vertical="center" wrapText="1"/>
    </xf>
    <xf numFmtId="0" fontId="63" fillId="0" borderId="23" xfId="3" applyFont="1" applyBorder="1" applyAlignment="1">
      <alignment horizontal="left" vertical="center" wrapText="1"/>
    </xf>
    <xf numFmtId="0" fontId="78" fillId="0" borderId="1" xfId="3" applyFont="1" applyBorder="1" applyAlignment="1">
      <alignment horizontal="left" vertical="center" wrapText="1"/>
    </xf>
    <xf numFmtId="0" fontId="31" fillId="0" borderId="23" xfId="16" applyBorder="1" applyAlignment="1">
      <alignment horizontal="center" vertical="center" wrapText="1"/>
    </xf>
    <xf numFmtId="0" fontId="71" fillId="0" borderId="1" xfId="3" applyFont="1" applyBorder="1" applyAlignment="1">
      <alignment horizontal="left" vertical="center" wrapText="1"/>
    </xf>
    <xf numFmtId="0" fontId="27" fillId="0" borderId="23" xfId="3" applyFont="1" applyBorder="1" applyAlignment="1">
      <alignment horizontal="left" vertical="center" wrapText="1"/>
    </xf>
    <xf numFmtId="0" fontId="77" fillId="0" borderId="22" xfId="0" applyFont="1" applyBorder="1" applyAlignment="1">
      <alignment horizontal="left" vertical="center" wrapText="1"/>
    </xf>
    <xf numFmtId="0" fontId="59" fillId="0" borderId="23" xfId="0" applyFont="1" applyBorder="1" applyAlignment="1">
      <alignment horizontal="left" vertical="center" wrapText="1"/>
    </xf>
    <xf numFmtId="0" fontId="31" fillId="0" borderId="22" xfId="16" applyFill="1" applyBorder="1" applyAlignment="1">
      <alignment horizontal="center" vertical="center" wrapText="1"/>
    </xf>
    <xf numFmtId="0" fontId="31" fillId="0" borderId="23" xfId="16" applyFill="1" applyBorder="1" applyAlignment="1">
      <alignment horizontal="center" vertical="center" wrapText="1"/>
    </xf>
    <xf numFmtId="0" fontId="57" fillId="0" borderId="1" xfId="3" applyFont="1" applyBorder="1" applyAlignment="1">
      <alignment horizontal="center" vertical="center" wrapText="1"/>
    </xf>
    <xf numFmtId="0" fontId="60" fillId="0" borderId="22" xfId="0" applyFont="1" applyBorder="1" applyAlignment="1">
      <alignment vertical="center" wrapText="1"/>
    </xf>
    <xf numFmtId="0" fontId="67" fillId="0" borderId="30" xfId="0" applyFont="1" applyBorder="1" applyAlignment="1">
      <alignment vertical="top" wrapText="1"/>
    </xf>
    <xf numFmtId="0" fontId="67" fillId="0" borderId="108" xfId="0" applyFont="1" applyBorder="1" applyAlignment="1">
      <alignment vertical="top" wrapText="1"/>
    </xf>
    <xf numFmtId="0" fontId="81" fillId="0" borderId="30" xfId="0" applyFont="1" applyBorder="1" applyAlignment="1">
      <alignment vertical="top" wrapText="1"/>
    </xf>
    <xf numFmtId="0" fontId="91" fillId="0" borderId="108" xfId="0" applyFont="1" applyBorder="1" applyAlignment="1">
      <alignment vertical="top" wrapText="1"/>
    </xf>
    <xf numFmtId="0" fontId="74" fillId="0" borderId="30" xfId="0" applyFont="1" applyBorder="1" applyAlignment="1">
      <alignment vertical="center" wrapText="1"/>
    </xf>
    <xf numFmtId="0" fontId="74" fillId="0" borderId="32" xfId="0" applyFont="1" applyBorder="1" applyAlignment="1">
      <alignment vertical="center" wrapText="1"/>
    </xf>
    <xf numFmtId="0" fontId="59" fillId="19" borderId="30" xfId="3" applyFont="1" applyFill="1" applyBorder="1" applyAlignment="1">
      <alignment horizontal="left" vertical="center" wrapText="1"/>
    </xf>
    <xf numFmtId="0" fontId="59" fillId="19" borderId="32" xfId="3" applyFont="1" applyFill="1" applyBorder="1" applyAlignment="1">
      <alignment horizontal="left" vertical="center" wrapText="1"/>
    </xf>
    <xf numFmtId="0" fontId="59" fillId="0" borderId="30" xfId="0" applyFont="1" applyBorder="1" applyAlignment="1">
      <alignment vertical="center" wrapText="1"/>
    </xf>
    <xf numFmtId="0" fontId="59" fillId="0" borderId="108" xfId="0" applyFont="1" applyBorder="1" applyAlignment="1">
      <alignment vertical="center" wrapText="1"/>
    </xf>
    <xf numFmtId="0" fontId="59" fillId="0" borderId="22" xfId="0" applyFont="1" applyBorder="1" applyAlignment="1">
      <alignment vertical="center" wrapText="1"/>
    </xf>
    <xf numFmtId="0" fontId="59" fillId="0" borderId="23" xfId="0" applyFont="1" applyBorder="1" applyAlignment="1">
      <alignment vertical="center" wrapText="1"/>
    </xf>
    <xf numFmtId="0" fontId="59" fillId="0" borderId="12" xfId="0" applyFont="1" applyBorder="1" applyAlignment="1">
      <alignment vertical="center" wrapText="1"/>
    </xf>
    <xf numFmtId="0" fontId="56" fillId="0" borderId="22" xfId="0" applyFont="1" applyBorder="1" applyAlignment="1">
      <alignment vertical="top" wrapText="1"/>
    </xf>
    <xf numFmtId="0" fontId="56" fillId="0" borderId="12" xfId="0" applyFont="1" applyBorder="1" applyAlignment="1">
      <alignment vertical="top" wrapText="1"/>
    </xf>
    <xf numFmtId="0" fontId="56" fillId="0" borderId="23" xfId="0" applyFont="1" applyBorder="1" applyAlignment="1">
      <alignment vertical="top" wrapText="1"/>
    </xf>
    <xf numFmtId="0" fontId="53" fillId="0" borderId="22" xfId="1" applyNumberFormat="1" applyFont="1" applyBorder="1" applyAlignment="1">
      <alignment horizontal="center" vertical="center" shrinkToFit="1"/>
    </xf>
    <xf numFmtId="0" fontId="53" fillId="0" borderId="12" xfId="1" applyNumberFormat="1" applyFont="1" applyBorder="1" applyAlignment="1">
      <alignment horizontal="center" vertical="center" shrinkToFit="1"/>
    </xf>
    <xf numFmtId="0" fontId="53" fillId="0" borderId="23" xfId="1" applyNumberFormat="1" applyFont="1" applyBorder="1" applyAlignment="1">
      <alignment horizontal="center" vertical="center" shrinkToFit="1"/>
    </xf>
    <xf numFmtId="0" fontId="30" fillId="0" borderId="89" xfId="20" applyFont="1" applyBorder="1" applyAlignment="1">
      <alignment horizontal="center" vertical="center" wrapText="1"/>
    </xf>
    <xf numFmtId="0" fontId="54" fillId="16" borderId="50" xfId="20" applyFont="1" applyFill="1" applyBorder="1" applyAlignment="1">
      <alignment horizontal="center" vertical="center" wrapText="1"/>
    </xf>
    <xf numFmtId="0" fontId="54" fillId="16" borderId="88" xfId="20" applyFont="1" applyFill="1" applyBorder="1" applyAlignment="1">
      <alignment horizontal="center" vertical="center" wrapText="1"/>
    </xf>
    <xf numFmtId="0" fontId="30" fillId="0" borderId="47" xfId="20" applyFont="1" applyBorder="1" applyAlignment="1">
      <alignment horizontal="left" vertical="center" wrapText="1"/>
    </xf>
    <xf numFmtId="0" fontId="17" fillId="0" borderId="51" xfId="3" applyFont="1" applyBorder="1" applyAlignment="1">
      <alignment horizontal="left" vertical="center" wrapText="1"/>
    </xf>
    <xf numFmtId="0" fontId="17" fillId="0" borderId="51" xfId="3" applyFont="1" applyBorder="1" applyAlignment="1">
      <alignment horizontal="left" vertical="center"/>
    </xf>
    <xf numFmtId="0" fontId="27" fillId="0" borderId="51" xfId="3" applyFont="1" applyBorder="1" applyAlignment="1">
      <alignment horizontal="center" vertical="center"/>
    </xf>
    <xf numFmtId="0" fontId="59" fillId="0" borderId="30"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30" xfId="3" applyFont="1" applyBorder="1" applyAlignment="1">
      <alignment horizontal="center" vertical="center" wrapText="1"/>
    </xf>
    <xf numFmtId="0" fontId="26" fillId="20" borderId="27"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17" fillId="20" borderId="30" xfId="3" applyFont="1" applyFill="1" applyBorder="1" applyAlignment="1">
      <alignment horizontal="center" vertical="center" wrapText="1"/>
    </xf>
    <xf numFmtId="0" fontId="17" fillId="20" borderId="31" xfId="3" applyFont="1" applyFill="1" applyBorder="1" applyAlignment="1">
      <alignment horizontal="center" vertical="center" wrapText="1"/>
    </xf>
    <xf numFmtId="0" fontId="17" fillId="20" borderId="32" xfId="3" applyFont="1" applyFill="1" applyBorder="1" applyAlignment="1">
      <alignment horizontal="center" vertical="center" wrapText="1"/>
    </xf>
    <xf numFmtId="0" fontId="27" fillId="0" borderId="31" xfId="3" applyFont="1" applyBorder="1" applyAlignment="1">
      <alignment horizontal="center" vertical="center" wrapText="1"/>
    </xf>
    <xf numFmtId="0" fontId="17" fillId="0" borderId="36" xfId="3" applyFont="1" applyBorder="1" applyAlignment="1">
      <alignment horizontal="center" vertical="center"/>
    </xf>
    <xf numFmtId="0" fontId="17" fillId="0" borderId="45" xfId="3" applyFont="1" applyBorder="1" applyAlignment="1">
      <alignment horizontal="center" vertical="center"/>
    </xf>
    <xf numFmtId="0" fontId="17" fillId="0" borderId="31" xfId="3" applyFont="1" applyBorder="1" applyAlignment="1">
      <alignment horizontal="center" vertical="center"/>
    </xf>
    <xf numFmtId="0" fontId="17" fillId="0" borderId="32" xfId="3" applyFont="1" applyBorder="1" applyAlignment="1">
      <alignment horizontal="center" vertical="center"/>
    </xf>
    <xf numFmtId="0" fontId="26" fillId="20" borderId="54" xfId="3" applyFont="1" applyFill="1" applyBorder="1" applyAlignment="1">
      <alignment horizontal="center" vertical="center" wrapText="1"/>
    </xf>
    <xf numFmtId="0" fontId="26" fillId="20" borderId="53" xfId="3" applyFont="1" applyFill="1" applyBorder="1" applyAlignment="1">
      <alignment horizontal="center" vertical="center" wrapText="1"/>
    </xf>
    <xf numFmtId="0" fontId="26" fillId="20" borderId="30"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7" fillId="0" borderId="52" xfId="3" applyFont="1" applyBorder="1" applyAlignment="1">
      <alignment horizontal="center" vertical="center"/>
    </xf>
    <xf numFmtId="0" fontId="26" fillId="20" borderId="27" xfId="2" applyFont="1" applyFill="1" applyBorder="1" applyAlignment="1">
      <alignment horizontal="center" vertical="center" wrapText="1"/>
    </xf>
    <xf numFmtId="0" fontId="26" fillId="20" borderId="33" xfId="2" applyFont="1" applyFill="1" applyBorder="1" applyAlignment="1">
      <alignment horizontal="center" vertical="center" wrapText="1"/>
    </xf>
    <xf numFmtId="0" fontId="26" fillId="20" borderId="36" xfId="2" applyFont="1" applyFill="1" applyBorder="1" applyAlignment="1">
      <alignment horizontal="center" vertical="center" wrapText="1"/>
    </xf>
    <xf numFmtId="0" fontId="17" fillId="20" borderId="51" xfId="3" applyFont="1" applyFill="1" applyBorder="1" applyAlignment="1">
      <alignment horizontal="center" vertical="center"/>
    </xf>
    <xf numFmtId="0" fontId="26" fillId="0" borderId="33" xfId="2" applyFont="1" applyBorder="1" applyAlignment="1">
      <alignment horizontal="center" vertical="center" wrapText="1"/>
    </xf>
    <xf numFmtId="0" fontId="26" fillId="0" borderId="11" xfId="2" applyFont="1" applyAlignment="1">
      <alignment horizontal="center" vertical="center" wrapText="1"/>
    </xf>
    <xf numFmtId="0" fontId="26" fillId="20" borderId="33" xfId="3" applyFont="1" applyFill="1" applyBorder="1" applyAlignment="1">
      <alignment horizontal="center" vertical="center" wrapText="1"/>
    </xf>
    <xf numFmtId="0" fontId="27" fillId="0" borderId="43" xfId="3" applyFont="1" applyBorder="1" applyAlignment="1">
      <alignment horizontal="center" vertical="center" wrapText="1"/>
    </xf>
    <xf numFmtId="0" fontId="27" fillId="0" borderId="42" xfId="3" applyFont="1" applyBorder="1" applyAlignment="1">
      <alignment horizontal="center" vertical="center" wrapText="1"/>
    </xf>
    <xf numFmtId="0" fontId="27" fillId="0" borderId="27" xfId="3" applyFont="1" applyBorder="1" applyAlignment="1">
      <alignment horizontal="center" vertical="center" wrapText="1"/>
    </xf>
    <xf numFmtId="0" fontId="26" fillId="20" borderId="116" xfId="3" applyFont="1" applyFill="1" applyBorder="1" applyAlignment="1">
      <alignment horizontal="center" vertical="center" wrapText="1"/>
    </xf>
    <xf numFmtId="0" fontId="26" fillId="20" borderId="117" xfId="3" applyFont="1" applyFill="1" applyBorder="1" applyAlignment="1">
      <alignment horizontal="center" vertical="center" wrapText="1"/>
    </xf>
    <xf numFmtId="0" fontId="27" fillId="0" borderId="120" xfId="3" applyFont="1" applyBorder="1" applyAlignment="1">
      <alignment horizontal="center" vertical="center" wrapText="1"/>
    </xf>
    <xf numFmtId="0" fontId="27" fillId="0" borderId="121" xfId="3" applyFont="1" applyBorder="1" applyAlignment="1">
      <alignment horizontal="center" vertical="center"/>
    </xf>
    <xf numFmtId="0" fontId="26" fillId="20" borderId="109" xfId="3" applyFont="1" applyFill="1" applyBorder="1" applyAlignment="1">
      <alignment horizontal="center" vertical="center" wrapText="1"/>
    </xf>
    <xf numFmtId="0" fontId="26" fillId="20" borderId="114" xfId="3" applyFont="1" applyFill="1" applyBorder="1" applyAlignment="1">
      <alignment horizontal="center" vertical="center" wrapText="1"/>
    </xf>
    <xf numFmtId="0" fontId="26" fillId="20" borderId="110" xfId="3" applyFont="1" applyFill="1" applyBorder="1" applyAlignment="1">
      <alignment horizontal="center" vertical="center" wrapText="1"/>
    </xf>
    <xf numFmtId="0" fontId="26" fillId="20" borderId="111" xfId="3" applyFont="1" applyFill="1" applyBorder="1" applyAlignment="1">
      <alignment horizontal="center" vertical="center" wrapText="1"/>
    </xf>
    <xf numFmtId="0" fontId="89" fillId="26" borderId="27" xfId="0" applyFont="1" applyFill="1" applyBorder="1" applyAlignment="1">
      <alignment horizontal="center" vertical="center" wrapText="1"/>
    </xf>
    <xf numFmtId="0" fontId="89" fillId="26" borderId="42" xfId="0" applyFont="1" applyFill="1" applyBorder="1" applyAlignment="1">
      <alignment horizontal="center" vertical="center" wrapText="1"/>
    </xf>
    <xf numFmtId="0" fontId="27" fillId="0" borderId="32" xfId="3" applyFont="1" applyBorder="1" applyAlignment="1">
      <alignment horizontal="center" vertical="center"/>
    </xf>
    <xf numFmtId="0" fontId="26" fillId="20" borderId="52" xfId="3" applyFont="1" applyFill="1" applyBorder="1" applyAlignment="1">
      <alignment horizontal="center" vertical="center" wrapText="1"/>
    </xf>
    <xf numFmtId="0" fontId="26" fillId="20" borderId="44" xfId="3" applyFont="1" applyFill="1" applyBorder="1" applyAlignment="1">
      <alignment horizontal="center" vertical="center" wrapText="1"/>
    </xf>
    <xf numFmtId="0" fontId="27" fillId="0" borderId="30" xfId="3" applyFont="1" applyBorder="1" applyAlignment="1">
      <alignment horizontal="center" vertical="center"/>
    </xf>
    <xf numFmtId="0" fontId="27" fillId="0" borderId="31" xfId="3" applyFont="1" applyBorder="1" applyAlignment="1">
      <alignment horizontal="center" vertical="center"/>
    </xf>
    <xf numFmtId="0" fontId="89" fillId="26" borderId="30" xfId="0" applyFont="1" applyFill="1" applyBorder="1" applyAlignment="1">
      <alignment horizontal="left" vertical="top" wrapText="1"/>
    </xf>
    <xf numFmtId="0" fontId="89" fillId="26" borderId="32" xfId="0" applyFont="1" applyFill="1" applyBorder="1" applyAlignment="1">
      <alignment horizontal="left" vertical="top" wrapText="1"/>
    </xf>
    <xf numFmtId="0" fontId="27" fillId="0" borderId="30" xfId="3" applyFont="1" applyBorder="1" applyAlignment="1">
      <alignment horizontal="left" vertical="top" wrapText="1"/>
    </xf>
    <xf numFmtId="0" fontId="27" fillId="0" borderId="32" xfId="3" applyFont="1" applyBorder="1" applyAlignment="1">
      <alignment horizontal="left" vertical="top"/>
    </xf>
    <xf numFmtId="0" fontId="12"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7" fillId="8" borderId="11"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0" borderId="22" xfId="0" applyFont="1" applyBorder="1" applyAlignment="1">
      <alignment horizontal="center" vertical="center" wrapText="1"/>
    </xf>
    <xf numFmtId="0" fontId="15" fillId="2" borderId="22" xfId="0" applyFont="1" applyFill="1" applyBorder="1" applyAlignment="1">
      <alignment horizontal="left" vertical="center" wrapText="1"/>
    </xf>
    <xf numFmtId="0" fontId="26" fillId="0" borderId="83" xfId="2" applyFont="1" applyBorder="1" applyAlignment="1">
      <alignment horizontal="center" vertical="center" wrapText="1"/>
    </xf>
    <xf numFmtId="0" fontId="26" fillId="0" borderId="80" xfId="2" applyFont="1" applyBorder="1" applyAlignment="1">
      <alignment horizontal="center" vertical="center" wrapText="1"/>
    </xf>
    <xf numFmtId="0" fontId="26" fillId="0" borderId="78" xfId="2" applyFont="1" applyBorder="1" applyAlignment="1">
      <alignment horizontal="center" vertical="center" wrapText="1"/>
    </xf>
    <xf numFmtId="0" fontId="26" fillId="0" borderId="79" xfId="2" applyFont="1" applyBorder="1" applyAlignment="1">
      <alignment horizontal="center" vertical="center" wrapText="1"/>
    </xf>
    <xf numFmtId="0" fontId="26" fillId="0" borderId="65" xfId="2" applyFont="1" applyBorder="1" applyAlignment="1">
      <alignment horizontal="center" vertical="center" wrapText="1"/>
    </xf>
    <xf numFmtId="0" fontId="26" fillId="0" borderId="70" xfId="2" applyFont="1" applyBorder="1" applyAlignment="1">
      <alignment horizontal="center" vertical="center" wrapText="1"/>
    </xf>
    <xf numFmtId="0" fontId="26" fillId="20" borderId="75" xfId="2" applyFont="1" applyFill="1" applyBorder="1" applyAlignment="1">
      <alignment horizontal="center" vertical="center" wrapText="1"/>
    </xf>
    <xf numFmtId="0" fontId="26" fillId="20" borderId="37" xfId="2" applyFont="1" applyFill="1" applyBorder="1" applyAlignment="1">
      <alignment horizontal="center" vertical="center" wrapText="1"/>
    </xf>
    <xf numFmtId="0" fontId="26" fillId="20" borderId="34" xfId="2" applyFont="1" applyFill="1" applyBorder="1" applyAlignment="1">
      <alignment horizontal="center" vertical="center" wrapText="1"/>
    </xf>
    <xf numFmtId="0" fontId="26" fillId="20" borderId="38" xfId="2" applyFont="1" applyFill="1" applyBorder="1" applyAlignment="1">
      <alignment horizontal="center" vertical="center" wrapText="1"/>
    </xf>
    <xf numFmtId="0" fontId="26" fillId="16" borderId="30" xfId="2" applyFont="1" applyFill="1" applyBorder="1" applyAlignment="1">
      <alignment horizontal="center" vertical="center" wrapText="1"/>
    </xf>
    <xf numFmtId="0" fontId="26" fillId="16" borderId="31" xfId="2" applyFont="1" applyFill="1" applyBorder="1" applyAlignment="1">
      <alignment horizontal="center" vertical="center" wrapText="1"/>
    </xf>
    <xf numFmtId="0" fontId="26" fillId="16" borderId="32" xfId="2" applyFont="1" applyFill="1" applyBorder="1" applyAlignment="1">
      <alignment horizontal="center" vertical="center" wrapText="1"/>
    </xf>
    <xf numFmtId="169" fontId="27" fillId="0" borderId="72" xfId="5" applyNumberFormat="1" applyFont="1" applyBorder="1" applyAlignment="1">
      <alignment horizontal="center" vertical="center"/>
    </xf>
    <xf numFmtId="169" fontId="27" fillId="0" borderId="80" xfId="5" applyNumberFormat="1" applyFont="1" applyBorder="1" applyAlignment="1">
      <alignment horizontal="center" vertical="center"/>
    </xf>
    <xf numFmtId="169" fontId="27" fillId="0" borderId="71" xfId="5" applyNumberFormat="1" applyFont="1" applyBorder="1" applyAlignment="1">
      <alignment horizontal="center" vertical="center"/>
    </xf>
    <xf numFmtId="169" fontId="27" fillId="0" borderId="77" xfId="5" applyNumberFormat="1" applyFont="1" applyBorder="1" applyAlignment="1">
      <alignment horizontal="center" vertical="center"/>
    </xf>
    <xf numFmtId="169" fontId="27" fillId="0" borderId="83" xfId="5" applyNumberFormat="1" applyFont="1" applyBorder="1" applyAlignment="1">
      <alignment horizontal="center" vertical="center"/>
    </xf>
    <xf numFmtId="169" fontId="27" fillId="0" borderId="65" xfId="5" applyNumberFormat="1" applyFont="1" applyBorder="1" applyAlignment="1">
      <alignment horizontal="center" vertical="center"/>
    </xf>
    <xf numFmtId="169" fontId="27" fillId="0" borderId="73" xfId="5" applyNumberFormat="1" applyFont="1" applyBorder="1" applyAlignment="1">
      <alignment horizontal="center" vertical="center"/>
    </xf>
    <xf numFmtId="169" fontId="27" fillId="0" borderId="79" xfId="5" applyNumberFormat="1" applyFont="1" applyBorder="1" applyAlignment="1">
      <alignment horizontal="center" vertical="center"/>
    </xf>
    <xf numFmtId="169" fontId="27" fillId="0" borderId="78" xfId="5" applyNumberFormat="1" applyFont="1" applyBorder="1" applyAlignment="1">
      <alignment horizontal="center" vertical="center"/>
    </xf>
    <xf numFmtId="169" fontId="27" fillId="0" borderId="70" xfId="5" applyNumberFormat="1" applyFont="1" applyBorder="1" applyAlignment="1">
      <alignment horizontal="center" vertical="center"/>
    </xf>
    <xf numFmtId="169" fontId="27" fillId="0" borderId="58" xfId="5" applyNumberFormat="1" applyFont="1" applyBorder="1" applyAlignment="1">
      <alignment horizontal="center" vertical="center"/>
    </xf>
    <xf numFmtId="169" fontId="27" fillId="0" borderId="69" xfId="5" applyNumberFormat="1" applyFont="1" applyBorder="1" applyAlignment="1">
      <alignment horizontal="center" vertical="center"/>
    </xf>
    <xf numFmtId="0" fontId="69" fillId="0" borderId="73" xfId="18" applyNumberFormat="1" applyFont="1" applyFill="1" applyBorder="1" applyAlignment="1">
      <alignment horizontal="center" vertical="center" wrapText="1"/>
    </xf>
    <xf numFmtId="0" fontId="69" fillId="0" borderId="70" xfId="18" applyNumberFormat="1" applyFont="1" applyFill="1" applyBorder="1" applyAlignment="1">
      <alignment horizontal="center" vertical="center" wrapText="1"/>
    </xf>
    <xf numFmtId="169" fontId="27" fillId="0" borderId="73" xfId="5" applyNumberFormat="1" applyFont="1" applyBorder="1" applyAlignment="1">
      <alignment horizontal="center" vertical="center" wrapText="1"/>
    </xf>
    <xf numFmtId="169" fontId="27" fillId="0" borderId="83" xfId="5" applyNumberFormat="1" applyFont="1" applyFill="1" applyBorder="1" applyAlignment="1">
      <alignment horizontal="center" vertical="center"/>
    </xf>
    <xf numFmtId="169" fontId="27" fillId="0" borderId="65" xfId="5" applyNumberFormat="1" applyFont="1" applyFill="1" applyBorder="1" applyAlignment="1">
      <alignment horizontal="center" vertical="center"/>
    </xf>
    <xf numFmtId="169" fontId="27" fillId="0" borderId="58" xfId="5" applyNumberFormat="1" applyFont="1" applyFill="1" applyBorder="1" applyAlignment="1">
      <alignment horizontal="center" vertical="center"/>
    </xf>
    <xf numFmtId="169" fontId="27" fillId="0" borderId="69" xfId="5" applyNumberFormat="1" applyFont="1" applyFill="1" applyBorder="1" applyAlignment="1">
      <alignment horizontal="center" vertical="center"/>
    </xf>
    <xf numFmtId="43" fontId="69" fillId="0" borderId="73" xfId="18" applyFont="1" applyFill="1" applyBorder="1" applyAlignment="1">
      <alignment horizontal="center" vertical="center" wrapText="1"/>
    </xf>
    <xf numFmtId="43" fontId="69" fillId="0" borderId="70" xfId="18" applyFont="1" applyFill="1" applyBorder="1" applyAlignment="1">
      <alignment horizontal="center" vertical="center" wrapText="1"/>
    </xf>
    <xf numFmtId="43" fontId="69" fillId="0" borderId="72" xfId="18" applyFont="1" applyFill="1" applyBorder="1" applyAlignment="1">
      <alignment horizontal="center" vertical="center" wrapText="1"/>
    </xf>
    <xf numFmtId="43" fontId="69" fillId="0" borderId="65" xfId="18" applyFont="1" applyFill="1" applyBorder="1" applyAlignment="1">
      <alignment horizontal="center" vertical="center" wrapText="1"/>
    </xf>
    <xf numFmtId="43" fontId="51" fillId="0" borderId="71" xfId="18" applyFont="1" applyFill="1" applyBorder="1" applyAlignment="1">
      <alignment horizontal="center" vertical="center" wrapText="1"/>
    </xf>
    <xf numFmtId="43" fontId="51" fillId="0" borderId="69" xfId="18" applyFont="1" applyFill="1" applyBorder="1" applyAlignment="1">
      <alignment horizontal="center" vertical="center" wrapText="1"/>
    </xf>
    <xf numFmtId="0" fontId="26" fillId="0" borderId="11" xfId="0" applyFont="1" applyBorder="1" applyAlignment="1">
      <alignment horizontal="center" vertical="center" wrapText="1"/>
    </xf>
    <xf numFmtId="0" fontId="26" fillId="16" borderId="51" xfId="2" applyFont="1" applyFill="1" applyBorder="1" applyAlignment="1">
      <alignment horizontal="left" vertical="center" wrapText="1"/>
    </xf>
    <xf numFmtId="0" fontId="26" fillId="16" borderId="51" xfId="2" applyFont="1" applyFill="1" applyBorder="1" applyAlignment="1">
      <alignment horizontal="center" vertical="center" wrapText="1"/>
    </xf>
    <xf numFmtId="0" fontId="26" fillId="16" borderId="30" xfId="2" applyFont="1" applyFill="1" applyBorder="1" applyAlignment="1">
      <alignment horizontal="center" vertical="center"/>
    </xf>
    <xf numFmtId="0" fontId="26" fillId="16" borderId="31" xfId="2" applyFont="1" applyFill="1" applyBorder="1" applyAlignment="1">
      <alignment horizontal="center" vertical="center"/>
    </xf>
    <xf numFmtId="0" fontId="26" fillId="16" borderId="32" xfId="2" applyFont="1" applyFill="1" applyBorder="1" applyAlignment="1">
      <alignment horizontal="center" vertical="center"/>
    </xf>
    <xf numFmtId="0" fontId="26" fillId="20" borderId="78" xfId="2" applyFont="1" applyFill="1" applyBorder="1" applyAlignment="1">
      <alignment horizontal="center" vertical="center" wrapText="1"/>
    </xf>
    <xf numFmtId="0" fontId="26" fillId="20" borderId="79" xfId="2" applyFont="1" applyFill="1" applyBorder="1" applyAlignment="1">
      <alignment horizontal="center" vertical="center" wrapText="1"/>
    </xf>
    <xf numFmtId="0" fontId="26" fillId="20" borderId="62" xfId="2" applyFont="1" applyFill="1" applyBorder="1" applyAlignment="1">
      <alignment horizontal="center" vertical="center" wrapText="1"/>
    </xf>
    <xf numFmtId="0" fontId="26" fillId="20" borderId="63" xfId="2" applyFont="1" applyFill="1" applyBorder="1" applyAlignment="1">
      <alignment horizontal="center" vertical="center" wrapText="1"/>
    </xf>
    <xf numFmtId="0" fontId="26" fillId="20" borderId="64" xfId="2" applyFont="1" applyFill="1" applyBorder="1" applyAlignment="1">
      <alignment horizontal="center" vertical="center" wrapText="1"/>
    </xf>
    <xf numFmtId="0" fontId="26" fillId="20" borderId="43" xfId="2" applyFont="1" applyFill="1" applyBorder="1" applyAlignment="1">
      <alignment horizontal="center" vertical="center" wrapText="1"/>
    </xf>
    <xf numFmtId="0" fontId="26" fillId="20" borderId="42" xfId="2" applyFont="1" applyFill="1" applyBorder="1" applyAlignment="1">
      <alignment horizontal="center" vertical="center" wrapText="1"/>
    </xf>
    <xf numFmtId="0" fontId="26" fillId="20" borderId="35" xfId="2" applyFont="1" applyFill="1" applyBorder="1" applyAlignment="1">
      <alignment horizontal="center" vertical="center" wrapText="1"/>
    </xf>
    <xf numFmtId="169" fontId="27" fillId="0" borderId="59" xfId="5" applyNumberFormat="1" applyFont="1" applyBorder="1" applyAlignment="1">
      <alignment horizontal="center" vertical="center"/>
    </xf>
    <xf numFmtId="169" fontId="27" fillId="0" borderId="60" xfId="5" applyNumberFormat="1" applyFont="1" applyBorder="1" applyAlignment="1">
      <alignment horizontal="center" vertical="center"/>
    </xf>
    <xf numFmtId="169" fontId="27" fillId="0" borderId="61" xfId="5" applyNumberFormat="1" applyFont="1" applyBorder="1" applyAlignment="1">
      <alignment horizontal="center" vertical="center" wrapText="1"/>
    </xf>
    <xf numFmtId="0" fontId="26" fillId="0" borderId="61"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74" xfId="2" applyFont="1" applyBorder="1" applyAlignment="1">
      <alignment horizontal="center" vertical="center" wrapText="1"/>
    </xf>
    <xf numFmtId="43" fontId="69" fillId="0" borderId="71" xfId="18" applyFont="1" applyFill="1" applyBorder="1" applyAlignment="1">
      <alignment horizontal="center" vertical="center" wrapText="1"/>
    </xf>
    <xf numFmtId="43" fontId="69" fillId="0" borderId="69" xfId="18" applyFont="1" applyFill="1" applyBorder="1" applyAlignment="1">
      <alignment horizontal="center" vertical="center" wrapText="1"/>
    </xf>
    <xf numFmtId="43" fontId="69" fillId="0" borderId="73" xfId="18" applyFont="1" applyBorder="1" applyAlignment="1">
      <alignment horizontal="center" vertical="center" wrapText="1"/>
    </xf>
    <xf numFmtId="43" fontId="69" fillId="0" borderId="70" xfId="18" applyFont="1" applyBorder="1" applyAlignment="1">
      <alignment horizontal="center" vertical="center" wrapText="1"/>
    </xf>
    <xf numFmtId="169" fontId="27" fillId="19" borderId="83" xfId="5" applyNumberFormat="1" applyFont="1" applyFill="1" applyBorder="1" applyAlignment="1">
      <alignment horizontal="center" vertical="center"/>
    </xf>
    <xf numFmtId="169" fontId="27" fillId="19" borderId="65" xfId="5" applyNumberFormat="1" applyFont="1" applyFill="1" applyBorder="1" applyAlignment="1">
      <alignment horizontal="center" vertical="center"/>
    </xf>
    <xf numFmtId="169" fontId="27" fillId="0" borderId="78" xfId="5" applyNumberFormat="1" applyFont="1" applyBorder="1" applyAlignment="1">
      <alignment horizontal="center" vertical="center" wrapText="1"/>
    </xf>
    <xf numFmtId="169" fontId="27" fillId="0" borderId="79" xfId="5" applyNumberFormat="1" applyFont="1" applyBorder="1" applyAlignment="1">
      <alignment horizontal="center" vertical="center" wrapText="1"/>
    </xf>
    <xf numFmtId="0" fontId="27" fillId="0" borderId="78" xfId="5" applyNumberFormat="1" applyFont="1" applyBorder="1" applyAlignment="1">
      <alignment horizontal="center" vertical="center" wrapText="1"/>
    </xf>
    <xf numFmtId="0" fontId="27" fillId="0" borderId="79" xfId="5" applyNumberFormat="1"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42" xfId="0" applyFont="1" applyBorder="1" applyAlignment="1">
      <alignment horizontal="center" vertical="center" wrapText="1"/>
    </xf>
    <xf numFmtId="0" fontId="26" fillId="20" borderId="67" xfId="2" applyFont="1" applyFill="1" applyBorder="1" applyAlignment="1">
      <alignment horizontal="center" vertical="center" wrapText="1"/>
    </xf>
    <xf numFmtId="0" fontId="26" fillId="20" borderId="68" xfId="2" applyFont="1" applyFill="1" applyBorder="1" applyAlignment="1">
      <alignment horizontal="center" vertical="center" wrapText="1"/>
    </xf>
    <xf numFmtId="0" fontId="25" fillId="0" borderId="51" xfId="2" applyFont="1" applyBorder="1" applyAlignment="1">
      <alignment horizontal="center" vertical="center" wrapText="1"/>
    </xf>
    <xf numFmtId="0" fontId="26" fillId="0" borderId="54" xfId="2" applyFont="1" applyBorder="1" applyAlignment="1">
      <alignment horizontal="center" vertical="center"/>
    </xf>
    <xf numFmtId="0" fontId="26" fillId="0" borderId="52" xfId="2" applyFont="1" applyBorder="1" applyAlignment="1">
      <alignment horizontal="center" vertical="center"/>
    </xf>
    <xf numFmtId="0" fontId="26" fillId="0" borderId="41" xfId="2" applyFont="1" applyBorder="1" applyAlignment="1">
      <alignment horizontal="center" vertical="center" wrapText="1"/>
    </xf>
    <xf numFmtId="0" fontId="26" fillId="0" borderId="36"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44" xfId="2" applyFont="1" applyBorder="1" applyAlignment="1">
      <alignment horizontal="center"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ojh6QSo_rZMuTn-_iy2HhgBtKVpJdbX5-DGe-XO476MUg?e=D91SsA" TargetMode="External"/><Relationship Id="rId13" Type="http://schemas.openxmlformats.org/officeDocument/2006/relationships/hyperlink" Target="https://secretariadistritald.sharepoint.com/:f:/s/PLANDEACCIN-POADDDP2023/EgxlhZ0vzl9GrDCyIH8XqZMBPkwX1UFUSxxHTbHP_pYeew?e=j9jydG" TargetMode="External"/><Relationship Id="rId18" Type="http://schemas.openxmlformats.org/officeDocument/2006/relationships/hyperlink" Target="https://secretariadistritald.sharepoint.com/:f:/s/PLANDEACCIN-POADDDP2023/Eq06qlpLuPhBtqMKzRTbfmAB0MTtVdq5hbDqhuZlXOywkQ?e=bCSoDc" TargetMode="External"/><Relationship Id="rId26" Type="http://schemas.openxmlformats.org/officeDocument/2006/relationships/comments" Target="../comments1.xml"/><Relationship Id="rId3" Type="http://schemas.openxmlformats.org/officeDocument/2006/relationships/hyperlink" Target="https://secretariadistritald.sharepoint.com/:f:/s/PLANDEACCIN-POADDDP2023/EtjH4kEEZilEpX2GGdYMS5sBLa19TGvS-YxvGA9C8H-qVQ?e=CvTUd6" TargetMode="External"/><Relationship Id="rId21" Type="http://schemas.openxmlformats.org/officeDocument/2006/relationships/hyperlink" Target="https://secretariadistritald.sharepoint.com/:f:/s/PLANDEACCIN-POADDDP2023/EpAuKymswWVAsU8kMac3eKgB35pbffWQwnH8KKNNtUdG_g?e=4umo7i" TargetMode="External"/><Relationship Id="rId7" Type="http://schemas.openxmlformats.org/officeDocument/2006/relationships/hyperlink" Target="https://secretariadistritald.sharepoint.com/:f:/s/PLANDEACCIN-POADDDP2023/Em6LmyV6WhlJkd2c4_vzUjkBQTaSVkRtaTO9Qu3IRF0-7A?e=SjtFOI" TargetMode="External"/><Relationship Id="rId12" Type="http://schemas.openxmlformats.org/officeDocument/2006/relationships/hyperlink" Target="https://secretariadistritald.sharepoint.com/:f:/s/PLANDEACCIN-POADDDP2023/En1lnrjyXmJLm8RYhOETQ-QBTb0xQTP5t9tutnnuwlYQeA?e=gXidvM" TargetMode="External"/><Relationship Id="rId17" Type="http://schemas.openxmlformats.org/officeDocument/2006/relationships/hyperlink" Target="https://secretariadistritald.sharepoint.com/:f:/s/PLANDEACCIN-POADDDP2023/EhWsmVzaQQ1Mli9smkfpjSgBCcyanpxoahsu8Oqik2aIOA?e=PZ2OnM" TargetMode="External"/><Relationship Id="rId25" Type="http://schemas.openxmlformats.org/officeDocument/2006/relationships/vmlDrawing" Target="../drawings/vmlDrawing1.vml"/><Relationship Id="rId2" Type="http://schemas.openxmlformats.org/officeDocument/2006/relationships/hyperlink" Target="https://secretariadistritald.sharepoint.com/:f:/s/PLANDEACCIN-POADDDP2023/Ei24IYw116tNrbxIiJRQsMwBVxR-zh-rZ4F3gqOk7exeZA?e=UxwK7r" TargetMode="External"/><Relationship Id="rId16" Type="http://schemas.openxmlformats.org/officeDocument/2006/relationships/hyperlink" Target="https://secretariadistritald.sharepoint.com/:f:/s/PLANDEACCIN-POADDDP2023/ErcUXDk02ltNv9xesY9OKAoB7zKfjPK9Iy3AmMITeuVovg?e=HvtE27" TargetMode="External"/><Relationship Id="rId20" Type="http://schemas.openxmlformats.org/officeDocument/2006/relationships/hyperlink" Target="https://secretariadistritald.sharepoint.com/:f:/s/PLANDEACCIN-POADDDP2023/ErXojE25OSZJn6SBAsj-K-cBRFW-ALI2YUvC3S5VWSNKUg?e=efrT0U" TargetMode="External"/><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hyperlink" Target="https://secretariadistritald.sharepoint.com/:f:/s/PLANDEACCIN-POADDDP2023/En-G1LjoyFJOoqytvvEcEu4B800_kguh_MY2PCrchrghyg?e=MkogSn" TargetMode="External"/><Relationship Id="rId11" Type="http://schemas.openxmlformats.org/officeDocument/2006/relationships/hyperlink" Target="https://secretariadistritald.sharepoint.com/:f:/s/PLANDEACCIN-POADDDP2023/EorlfD5Yx7VBkyCTIA4QZ2gBBjV3gB47u_P9NHkvLVWzow?e=ZKB40m" TargetMode="External"/><Relationship Id="rId24" Type="http://schemas.openxmlformats.org/officeDocument/2006/relationships/drawing" Target="../drawings/drawing2.xml"/><Relationship Id="rId5" Type="http://schemas.openxmlformats.org/officeDocument/2006/relationships/hyperlink" Target="https://secretariadistritald.sharepoint.com/:f:/s/PLANDEACCIN-POADDDP2023/EsQeupQY28NNg21064ceGygBwAukFBjV3uFkXbM2vUZKzg?e=k1Bmfc" TargetMode="External"/><Relationship Id="rId15" Type="http://schemas.openxmlformats.org/officeDocument/2006/relationships/hyperlink" Target="https://secretariadistritald.sharepoint.com/:f:/s/PLANDEACCIN-POADDDP2023/Egupc309FX5Ps8tlCcNPRJ4B3mHRAfwLktCme-tltJQjyw?e=vHVm81" TargetMode="External"/><Relationship Id="rId23" Type="http://schemas.openxmlformats.org/officeDocument/2006/relationships/printerSettings" Target="../printerSettings/printerSettings1.bin"/><Relationship Id="rId10" Type="http://schemas.openxmlformats.org/officeDocument/2006/relationships/hyperlink" Target="https://secretariadistritald.sharepoint.com/:f:/s/PLANDEACCIN-POADDDP2023/EoQg9sRmLmVNlroDEgZ9r2UBv0poZxx5-Oq-JgGBp1uHuw?e=6rv6sZ" TargetMode="External"/><Relationship Id="rId19" Type="http://schemas.openxmlformats.org/officeDocument/2006/relationships/hyperlink" Target="https://secretariadistritald.sharepoint.com/:f:/s/PLANDEACCIN-POADDDP2023/EhAdEpKQ7SRNrKEg-iR_0fYBdT8Exs9i52MfpPwV2CWQ2Q?e=0gbTHw" TargetMode="External"/><Relationship Id="rId4" Type="http://schemas.openxmlformats.org/officeDocument/2006/relationships/hyperlink" Target="https://secretariadistritald.sharepoint.com/:f:/s/PLANDEACCIN-POADDDP2023/EnkPbyiQomFBsW4HvDJPjJEBFznfL8cSgyihYqp6j-qdtQ?e=DAxYek" TargetMode="External"/><Relationship Id="rId9" Type="http://schemas.openxmlformats.org/officeDocument/2006/relationships/hyperlink" Target="https://secretariadistritald.sharepoint.com/:f:/s/PLANDEACCIN-POADDDP2023/EgAtUWKOGk1Bo7EQnidQseEBzkSiw-grQ7Rduw7AEopFRg?e=DXc7bt" TargetMode="External"/><Relationship Id="rId14" Type="http://schemas.openxmlformats.org/officeDocument/2006/relationships/hyperlink" Target="https://secretariadistritald.sharepoint.com/:f:/s/PLANDEACCIN-POADDDP2023/EpvdzicJsQtOgmdajvBXL8oBNx5euEgaBy4Y7NbSji_-FQ?e=M6KxHo" TargetMode="External"/><Relationship Id="rId22" Type="http://schemas.openxmlformats.org/officeDocument/2006/relationships/hyperlink" Target="https://secretariadistritald.sharepoint.com/:f:/s/PLANDEACCIN-POADDDP2023/ErTXF3G_js5BtwzOHMje9fIB3TNweXjaKxHy5CVY8n4MBQ?e=LIxyHH"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https://secretariadistritald.sharepoint.com/:f:/s/PLANDEACCIN-POADDDP2023/Ei42EQNuyS9Fp19sCCqSzXYB-BG3OVG24geNRytjDPjOoA?e=uaxsxl" TargetMode="External"/><Relationship Id="rId18" Type="http://schemas.openxmlformats.org/officeDocument/2006/relationships/hyperlink" Target="https://secretariadistritald.sharepoint.com/:f:/s/PLANDEACCIN-POADDDP2023/EgE398K9uKFBqsdDd9ptLDUB98QNzgPSjihxJvm6DPuRgg?e=1fwxpZ" TargetMode="External"/><Relationship Id="rId26" Type="http://schemas.openxmlformats.org/officeDocument/2006/relationships/hyperlink" Target="https://secretariadistritald.sharepoint.com/:f:/s/PLANDEACCIN-POADDDP2023/Ej4-0QWD93lOpx_iwWytBZQB9W57Ndj5Z37m5T5NkBomYA?e=OyRuT1" TargetMode="External"/><Relationship Id="rId39" Type="http://schemas.openxmlformats.org/officeDocument/2006/relationships/hyperlink" Target="https://secretariadistritald.sharepoint.com/:f:/s/PLANDEACCIN-POADDDP2023/EhhlLPZyJ4BPn6P6OBRtn9gBajDPshsvIFHbm5ZB4Rm48g?e=s5bvF9" TargetMode="External"/><Relationship Id="rId21" Type="http://schemas.openxmlformats.org/officeDocument/2006/relationships/hyperlink" Target="https://secretariadistritald.sharepoint.com/:f:/s/PLANDEACCIN-POADDDP2023/EretcPhW-15OqLlmIfoGcjIBIIq4n23SPS0XO-pT_PabwA?e=f2i0xj" TargetMode="External"/><Relationship Id="rId34" Type="http://schemas.openxmlformats.org/officeDocument/2006/relationships/hyperlink" Target="https://secretariadistritald.sharepoint.com/:f:/s/PLANDEACCIN-POADDDP2023/Eo3RR6Hd2MFDhEDRw_5gmY8BB3quvbGt6CeBc9ymkKN2Fw?e=7Hh0Rj" TargetMode="External"/><Relationship Id="rId42" Type="http://schemas.openxmlformats.org/officeDocument/2006/relationships/drawing" Target="../drawings/drawing5.xml"/><Relationship Id="rId7" Type="http://schemas.openxmlformats.org/officeDocument/2006/relationships/hyperlink" Target="https://secretariadistritald.sharepoint.com/:f:/s/PLANDEACCIN-POADDDP2023/EoIZnWaUE5hBi7354qsu67kBWUc41F54bBFQycveE8JSzA?e=0x7k9x" TargetMode="External"/><Relationship Id="rId2" Type="http://schemas.openxmlformats.org/officeDocument/2006/relationships/hyperlink" Target="https://secretariadistritald.sharepoint.com/:f:/s/PLANDEACCIN-POADDDP2023/Ej9esn-WYQJOqSEPyqp-fD0BE8bh6ztJaycS5fK2ifJf2w?e=YWmgbm" TargetMode="External"/><Relationship Id="rId16" Type="http://schemas.openxmlformats.org/officeDocument/2006/relationships/hyperlink" Target="https://secretariadistritald.sharepoint.com/:f:/s/PLANDEACCIN-POADDDP2023/ErNYDKbET9dFrxNnvBpqV3EB19gcDjfWixUYH9X0C0phNQ?e=WElGmd" TargetMode="External"/><Relationship Id="rId20" Type="http://schemas.openxmlformats.org/officeDocument/2006/relationships/hyperlink" Target="https://secretariadistritald.sharepoint.com/:f:/s/PLANDEACCIN-POADDDP2023/Eh3npKdWSRlOnpiIFz_pg_IB74KIn_U23OjdZKIqpmQ-Jg?e=zP3o83" TargetMode="External"/><Relationship Id="rId29" Type="http://schemas.openxmlformats.org/officeDocument/2006/relationships/hyperlink" Target="https://secretariadistritald.sharepoint.com/:f:/s/PLANDEACCIN-POADDDP2023/Eg1QPlntP8xDmIG4cgZqcfoBqi0A4Ked-HdFQUYHrp8D4w?e=Nigi0p" TargetMode="External"/><Relationship Id="rId41" Type="http://schemas.openxmlformats.org/officeDocument/2006/relationships/printerSettings" Target="../printerSettings/printerSettings4.bin"/><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hyperlink" Target="https://secretariadistritald.sharepoint.com/:f:/s/PLANDEACCIN-POADDDP2023/EnTmKXjn4k5El_vVLpBr0IABNiPvS0KVtNNqciN4X67a_g?e=z0o9Df" TargetMode="External"/><Relationship Id="rId24" Type="http://schemas.openxmlformats.org/officeDocument/2006/relationships/hyperlink" Target="https://secretariadistritald.sharepoint.com/:f:/s/PLANDEACCIN-POADDDP2023/EgDHZz9dqPNHpttTrQMnfcMBaD0um5IKcCozQSfKF1xuKg?e=UGeuen" TargetMode="External"/><Relationship Id="rId32" Type="http://schemas.openxmlformats.org/officeDocument/2006/relationships/hyperlink" Target="https://secretariadistritald.sharepoint.com/:f:/s/PLANDEACCIN-POADDDP2023/EgE_Ed7aicpLtgiEZsW9ZsIBqbHMz-djzScwBsJQ1KZWAA?e=JnuR6L" TargetMode="External"/><Relationship Id="rId37" Type="http://schemas.openxmlformats.org/officeDocument/2006/relationships/hyperlink" Target="https://secretariadistritald.sharepoint.com/:f:/s/PLANDEACCIN-POADDDP2023/EhUiS0m_uY5Cqyr0934JU4kBpRU8cPuaQglZee5jeyFL4g?e=JuWauv" TargetMode="External"/><Relationship Id="rId40" Type="http://schemas.openxmlformats.org/officeDocument/2006/relationships/hyperlink" Target="https://secretariadistritald.sharepoint.com/:f:/s/PLANDEACCIN-POADDDP2023/Ej2P05nj7wBHrebVdTsLMXQBYPa32c2STBPdco9PV94oRA?e=TGg3KJ" TargetMode="External"/><Relationship Id="rId5" Type="http://schemas.openxmlformats.org/officeDocument/2006/relationships/hyperlink" Target="https://secretariadistritald.sharepoint.com/:f:/s/PLANDEACCIN-POADDDP2023/EvaljENNZ05EifPk3Ip9ha4BwV2aP1OyQQ7K4UOt3QIIUA?e=wq59an" TargetMode="External"/><Relationship Id="rId15" Type="http://schemas.openxmlformats.org/officeDocument/2006/relationships/hyperlink" Target="https://secretariadistritald.sharepoint.com/:f:/s/PLANDEACCIN-POADDDP2023/EpO6xEsUwLBHji2T979J6fgBxrkcmJhlwwvWy_Vzo9pf9Q?e=CeNWqI" TargetMode="External"/><Relationship Id="rId23" Type="http://schemas.openxmlformats.org/officeDocument/2006/relationships/hyperlink" Target="https://secretariadistritald.sharepoint.com/:f:/s/PLANDEACCIN-POADDDP2023/El0zs577xp5LoowLZvnysMABayteeI7ifH8XHa8rR0JLNA?e=RqCQak" TargetMode="External"/><Relationship Id="rId28" Type="http://schemas.openxmlformats.org/officeDocument/2006/relationships/hyperlink" Target="https://secretariadistritald.sharepoint.com/:f:/s/PLANDEACCIN-POADDDP2023/EksuVRUIIIhIoDxfuJSh2moBTlusqcxq9KI_d04RnuXyVQ?e=HmLicg" TargetMode="External"/><Relationship Id="rId36" Type="http://schemas.openxmlformats.org/officeDocument/2006/relationships/hyperlink" Target="https://secretariadistritald.sharepoint.com/:f:/s/PLANDEACCIN-POADDDP2023/EqTapt27Ax9LnUAsWGex-YMBDA7C8eMmuRRDf3nU1PQkNA?e=Arq6IC" TargetMode="External"/><Relationship Id="rId10" Type="http://schemas.openxmlformats.org/officeDocument/2006/relationships/hyperlink" Target="https://secretariadistritald.sharepoint.com/:f:/s/PLANDEACCIN-POADDDP2023/EiGvY1JShQZMoGYka959wPYBHVALWPsXpiiG1ypcLP9Oog?e=8TgurZ" TargetMode="External"/><Relationship Id="rId19" Type="http://schemas.openxmlformats.org/officeDocument/2006/relationships/hyperlink" Target="https://secretariadistritald.sharepoint.com/:f:/s/PLANDEACCIN-POADDDP2023/Emud340saEpDqOdUE7F4C-gBTpcpEomiISQsFJLUWyJRyA?e=5stowM" TargetMode="External"/><Relationship Id="rId31" Type="http://schemas.openxmlformats.org/officeDocument/2006/relationships/hyperlink" Target="https://secretariadistritald.sharepoint.com/:f:/s/PLANDEACCIN-POADDDP2023/EtXberX11vlCpSG4bpGaxNcBlknBF-dPeELveXske42G7w?e=cc2RpB" TargetMode="External"/><Relationship Id="rId44" Type="http://schemas.openxmlformats.org/officeDocument/2006/relationships/comments" Target="../comments2.xml"/><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hyperlink" Target="https://secretariadistritald.sharepoint.com/:f:/s/PLANDEACCIN-POADDDP2023/EquYhsQ1_LRGurMLviSCKzQB8uRAJeHghdf90PI8dJ9-Zg?e=ucyje5" TargetMode="External"/><Relationship Id="rId22" Type="http://schemas.openxmlformats.org/officeDocument/2006/relationships/hyperlink" Target="https://secretariadistritald.sharepoint.com/:f:/s/PLANDEACCIN-POADDDP2023/ElBzIJv9S3RMqb-0qY5sy0MB_3kvmxnar_QQXa5CkHtjVA?e=wbxCqU" TargetMode="External"/><Relationship Id="rId27" Type="http://schemas.openxmlformats.org/officeDocument/2006/relationships/hyperlink" Target="https://secretariadistritald.sharepoint.com/:f:/s/PLANDEACCIN-POADDDP2023/EgVkTYa3D19Klhhk8eBeMcgB9XOycYQrG9DaQQn8NcSJYg?e=TNp3Fl" TargetMode="External"/><Relationship Id="rId30" Type="http://schemas.openxmlformats.org/officeDocument/2006/relationships/hyperlink" Target="https://secretariadistritald.sharepoint.com/:f:/s/PLANDEACCIN-POADDDP2023/EsgsBwpD4qRLjqKujyynZaUBc3_itSXbq_u5FgxY-XHBNg?e=EnjDoY" TargetMode="External"/><Relationship Id="rId35" Type="http://schemas.openxmlformats.org/officeDocument/2006/relationships/hyperlink" Target="https://secretariadistritald.sharepoint.com/:f:/s/PLANDEACCIN-POADDDP2023/Eva-sSTB-ztGomYS6XCsteQBYE_J8vrihmeq0VLIrri_cQ?e=jI89Sc" TargetMode="External"/><Relationship Id="rId43" Type="http://schemas.openxmlformats.org/officeDocument/2006/relationships/vmlDrawing" Target="../drawings/vmlDrawing2.vml"/><Relationship Id="rId8" Type="http://schemas.openxmlformats.org/officeDocument/2006/relationships/hyperlink" Target="https://secretariadistritald.sharepoint.com/:f:/s/PLANDEACCIN-POADDDP2023/ElvmMKGRWPlEtI5udGelbb8Bzjyajk6slKQITdmw2EeaLA?e=sLjcHR" TargetMode="External"/><Relationship Id="rId3" Type="http://schemas.openxmlformats.org/officeDocument/2006/relationships/hyperlink" Target="https://secretariadistritald.sharepoint.com/:f:/s/PLANDEACCIN-POADDDP2023/Eg4ptBbdxiRIl2DI2qLDjV4ByjxluI6cKcmkWGEZuQoxPw?e=WRIMxc" TargetMode="External"/><Relationship Id="rId12" Type="http://schemas.openxmlformats.org/officeDocument/2006/relationships/hyperlink" Target="https://secretariadistritald.sharepoint.com/:f:/s/PLANDEACCIN-POADDDP2023/Et66VUFNHX1Ll8DAcTbwxZUB2ZOs2lssqPvcMgJLTR0K6Q?e=loCTsh" TargetMode="External"/><Relationship Id="rId17" Type="http://schemas.openxmlformats.org/officeDocument/2006/relationships/hyperlink" Target="https://secretariadistritald.sharepoint.com/:f:/s/PLANDEACCIN-POADDDP2023/Et1Jy-y3Z7lOkfg-d3U6r48By5UfhRizf9sB-6xkTMEF2Q?e=jaQ5tx" TargetMode="External"/><Relationship Id="rId25" Type="http://schemas.openxmlformats.org/officeDocument/2006/relationships/hyperlink" Target="https://secretariadistritald.sharepoint.com/:f:/s/PLANDEACCIN-POADDDP2023/EtW-Ve9sNKdHv0A8JTMIYXgBuyjz1MwmXDhCeQD_WEs8qA?e=nlEtbg" TargetMode="External"/><Relationship Id="rId33" Type="http://schemas.openxmlformats.org/officeDocument/2006/relationships/hyperlink" Target="https://secretariadistritald.sharepoint.com/:f:/s/PLANDEACCIN-POADDDP2023/Eog2NAye87FLmy2QuPICIi4BaVXsfor6iDmHFtxBEBy7MQ?e=6Zt0uo" TargetMode="External"/><Relationship Id="rId38" Type="http://schemas.openxmlformats.org/officeDocument/2006/relationships/hyperlink" Target="https://secretariadistritald.sharepoint.com/:f:/s/PLANDEACCIN-POADDDP2023/EseSj75KuXJCimmKMhoVRfkBebdwP7zSregLsTBdMP3vmQ?e=WbrAb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ecretariadistritald.sharepoint.com/:f:/s/PLANDEACCIN-POADDDP2023/Eg7I-rcxZAJIpIW8diLjk_QBv_sxJBc-vyLSte-mvGEDHA?e=E3nzUo" TargetMode="External"/><Relationship Id="rId18" Type="http://schemas.openxmlformats.org/officeDocument/2006/relationships/hyperlink" Target="https://secretariadistritald.sharepoint.com/:f:/s/PLANDEACCIN-POADDDP2023/Es4EzNFs20xEp6D1IrF1df0BooyoqessKp4f2Awv_GPVMQ?e=hDovjk" TargetMode="External"/><Relationship Id="rId26" Type="http://schemas.openxmlformats.org/officeDocument/2006/relationships/hyperlink" Target="https://secretariadistritald.sharepoint.com/:f:/s/PLANDEACCIN-POADDDP2023/EpCnCwkZ-KNDl8ZHOah7iPAB3nYyN1zMGipsDSyOl7L17g?e=EnUkkM" TargetMode="External"/><Relationship Id="rId21" Type="http://schemas.openxmlformats.org/officeDocument/2006/relationships/hyperlink" Target="https://secretariadistritald.sharepoint.com/:f:/s/PLANDEACCIN-POADDDP2023/EvZCTFMtDkJHqcJ9qGyoD5MBqeo594xQfmVBAeIkXlSZgg?e=8uONhk" TargetMode="External"/><Relationship Id="rId34" Type="http://schemas.openxmlformats.org/officeDocument/2006/relationships/hyperlink" Target="https://secretariadistritald.sharepoint.com/:f:/s/PLANDEACCIN-POADDDP2023/Ev2f-oWmfnRPvglAU2jitWoBSh7lDO9zqGmElOO6tHOfCQ?e=PGT4HW" TargetMode="Externa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hyperlink" Target="https://secretariadistritald.sharepoint.com/:f:/s/PLANDEACCIN-POADDDP2023/Ekz9PlisZhFCkPV4CNtXOd8BbiOZji_QRoNhVLdACekN7A?e=TsFYXE" TargetMode="External"/><Relationship Id="rId17" Type="http://schemas.openxmlformats.org/officeDocument/2006/relationships/hyperlink" Target="https://secretariadistritald.sharepoint.com/:f:/s/PLANDEACCIN-POADDDP2023/Ek16dpqoCc5CtA5K68FnrBUBrx26p2LsMWVesrzKVDQCvA?e=T2oB9D" TargetMode="External"/><Relationship Id="rId25" Type="http://schemas.openxmlformats.org/officeDocument/2006/relationships/hyperlink" Target="https://secretariadistritald.sharepoint.com/:f:/s/PLANDEACCIN-POADDDP2023/EsRLyFz3eBNJuCZI8STsFEoB18twZrX12hidcYwM2d2hhA?e=z35zmU" TargetMode="External"/><Relationship Id="rId33" Type="http://schemas.openxmlformats.org/officeDocument/2006/relationships/hyperlink" Target="https://secretariadistritald.sharepoint.com/:f:/s/PLANDEACCIN-POADDDP2023/Eok-eGfzi8JPvohFoLPQt5QBC9GVpvPKj1tpo42M9iXjuw?e=oAqyrD" TargetMode="External"/><Relationship Id="rId38" Type="http://schemas.openxmlformats.org/officeDocument/2006/relationships/comments" Target="../comments3.xml"/><Relationship Id="rId2" Type="http://schemas.openxmlformats.org/officeDocument/2006/relationships/hyperlink" Target="https://secretariadistritald.sharepoint.com/:f:/s/PLANDEACCIN-POADDDP2023/Ev_DROVJwr1JpaR2uhPp83cBOim7mcUadS4l1vIPyUGWsA?e=KdA5rF" TargetMode="External"/><Relationship Id="rId16" Type="http://schemas.openxmlformats.org/officeDocument/2006/relationships/hyperlink" Target="https://secretariadistritald.sharepoint.com/:f:/s/PLANDEACCIN-POADDDP2023/ElvrSHnw0vNHjDcJjQ6zGx8ByO_TTZDwa-aIgbFuXz-liQ?e=VcWF3o" TargetMode="External"/><Relationship Id="rId20" Type="http://schemas.openxmlformats.org/officeDocument/2006/relationships/hyperlink" Target="https://secretariadistritald.sharepoint.com/:f:/s/PLANDEACCIN-POADDDP2023/EqaU6MeqDSdPihiKUP6GWJUB3nMGRxxvQi1JXqiBjMat4w?e=zrbCz6" TargetMode="External"/><Relationship Id="rId29" Type="http://schemas.openxmlformats.org/officeDocument/2006/relationships/hyperlink" Target="https://secretariadistritald.sharepoint.com/:f:/s/PLANDEACCIN-POADDDP2023/EtLw_0jLRyJEthOuNtLuO1MBjDRV58McWpssatCmWB2qTA?e=ffLONj" TargetMode="External"/><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hyperlink" Target="https://secretariadistritald.sharepoint.com/:f:/s/PLANDEACCIN-POADDDP2023/Eup0e72qRrtMvggokmRV5KQBC77kVq1IQKjGcUG2tCDe0Q?e=ctaR99" TargetMode="External"/><Relationship Id="rId24" Type="http://schemas.openxmlformats.org/officeDocument/2006/relationships/hyperlink" Target="https://secretariadistritald.sharepoint.com/:f:/s/PLANDEACCIN-POADDDP2023/EuISPUxrQX5Ltt1Lr3Hdi40BrnjBmxai1FFKmPhvN5GrAQ?e=g4RnCH" TargetMode="External"/><Relationship Id="rId32" Type="http://schemas.openxmlformats.org/officeDocument/2006/relationships/hyperlink" Target="https://secretariadistritald.sharepoint.com/:f:/s/PLANDEACCIN-POADDDP2023/Epdz48dC1R1MheU7HYwXQK0BOhyPBNKhB9YXPPawpL3CYQ?e=qhCrwX" TargetMode="External"/><Relationship Id="rId37" Type="http://schemas.openxmlformats.org/officeDocument/2006/relationships/vmlDrawing" Target="../drawings/vmlDrawing3.vml"/><Relationship Id="rId5" Type="http://schemas.openxmlformats.org/officeDocument/2006/relationships/hyperlink" Target="https://secretariadistritald.sharepoint.com/:f:/s/PLANDEACCIN-POADDDP2023/Eg0UK7dz-7FMjKFZjU0ZNHwBoqriIQ4BLVbBw_VF73KuBA?e=6TDdVy" TargetMode="External"/><Relationship Id="rId15" Type="http://schemas.openxmlformats.org/officeDocument/2006/relationships/hyperlink" Target="https://secretariadistritald.sharepoint.com/:f:/s/PLANDEACCIN-POADDDP2023/Ejlfa52PgIZNlSq_XZ0fgQ4Bk88HkSODI_Yz2TzugiSnSQ?e=TuTpAP" TargetMode="External"/><Relationship Id="rId23" Type="http://schemas.openxmlformats.org/officeDocument/2006/relationships/hyperlink" Target="https://secretariadistritald.sharepoint.com/:f:/s/PLANDEACCIN-POADDDP2023/En54ZispDqhIgkShfACmmkQBPI3uL1huIlDkbJMuSeoaRg?e=NTMhHD" TargetMode="External"/><Relationship Id="rId28" Type="http://schemas.openxmlformats.org/officeDocument/2006/relationships/hyperlink" Target="https://secretariadistritald.sharepoint.com/:f:/s/PLANDEACCIN-POADDDP2023/EmXg5-R1pIJEnVHlob-IhcsBNpbjpO9QyFwi17zkVYjPzw?e=Veo02Z" TargetMode="External"/><Relationship Id="rId36" Type="http://schemas.openxmlformats.org/officeDocument/2006/relationships/drawing" Target="../drawings/drawing6.xml"/><Relationship Id="rId10" Type="http://schemas.openxmlformats.org/officeDocument/2006/relationships/hyperlink" Target="https://secretariadistritald.sharepoint.com/:f:/s/PLANDEACCIN-POADDDP2023/Ep7_sifC4tBBnJo4Q2bXzQsBuA6KR-kKFLn9y5eXkMesdQ?e=Qhwac0" TargetMode="External"/><Relationship Id="rId19" Type="http://schemas.openxmlformats.org/officeDocument/2006/relationships/hyperlink" Target="https://secretariadistritald.sharepoint.com/:f:/s/PLANDEACCIN-POADDDP2023/Et79xBKXGmdPuEwhZ_If2QkBmN_Pz7LPKkoeuvecZcqM3Q?e=n1Cda8" TargetMode="External"/><Relationship Id="rId31" Type="http://schemas.openxmlformats.org/officeDocument/2006/relationships/hyperlink" Target="https://secretariadistritald.sharepoint.com/:f:/s/PLANDEACCIN-POADDDP2023/EvXcxcLflX5OnWHndAzhPNEBPF-pzDKQrBn4fnySqlcW2g?e=gxWFMo" TargetMode="External"/><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 Id="rId14" Type="http://schemas.openxmlformats.org/officeDocument/2006/relationships/hyperlink" Target="https://secretariadistritald.sharepoint.com/:f:/s/PLANDEACCIN-POADDDP2023/Eh93V_S_7W5NlzhfmhniQjkB2FZ8D1o6_ecTc1bUkxE0Dg?e=yosX0u" TargetMode="External"/><Relationship Id="rId22" Type="http://schemas.openxmlformats.org/officeDocument/2006/relationships/hyperlink" Target="https://secretariadistritald.sharepoint.com/:f:/s/PLANDEACCIN-POADDDP2023/Esv6m1Z60fFBschPWiu6EFkB68IKSTOPAg3-BMStC6Vm0A?e=dV3YoV" TargetMode="External"/><Relationship Id="rId27" Type="http://schemas.openxmlformats.org/officeDocument/2006/relationships/hyperlink" Target="https://secretariadistritald.sharepoint.com/:f:/s/PLANDEACCIN-POADDDP2023/EqJubceAX3pKlbA0cVF-fx8Bggp9Y64dBaXJykY7njbnbA?e=FL1pbV" TargetMode="External"/><Relationship Id="rId30" Type="http://schemas.openxmlformats.org/officeDocument/2006/relationships/hyperlink" Target="https://secretariadistritald.sharepoint.com/:f:/s/PLANDEACCIN-POADDDP2023/Eng7f7QoXh5CvZFjrIFyu_0BZvr1NYqi2dnjnT5792_qhw?e=lUcXAN" TargetMode="External"/><Relationship Id="rId35" Type="http://schemas.openxmlformats.org/officeDocument/2006/relationships/printerSettings" Target="../printerSettings/printerSettings5.bin"/><Relationship Id="rId8" Type="http://schemas.openxmlformats.org/officeDocument/2006/relationships/hyperlink" Target="https://secretariadistritald.sharepoint.com/:f:/s/PLANDEACCIN-POADDDP2023/EmhAy6jZD4pLsH7xjH-XvPQBkk80AS-1OY72I1bj2yiVYQ?e=okC5rp" TargetMode="External"/><Relationship Id="rId3" Type="http://schemas.openxmlformats.org/officeDocument/2006/relationships/hyperlink" Target="https://secretariadistritald.sharepoint.com/:f:/s/PLANDEACCIN-POADDDP2023/Esn_8_XiigxHhEBQHOoufFEB6PKMjWeLi8t_UmVmJxJC8A?e=cc9kmV"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uHbS3Wj0OtGvZ11VNcYcCABF3pgnhHLh3sEIYGdGquLWg?e=16gCJ4" TargetMode="External"/><Relationship Id="rId13" Type="http://schemas.openxmlformats.org/officeDocument/2006/relationships/hyperlink" Target="https://secretariadistritald.sharepoint.com/:f:/s/PLANDEACCIN-POADDDP2023/Emrr_-m608NOn_P8Ndh9bwoBy68in54V86wsv_7GV9qgcQ?e=7GHfzz" TargetMode="External"/><Relationship Id="rId18" Type="http://schemas.openxmlformats.org/officeDocument/2006/relationships/hyperlink" Target="https://secretariadistritald.sharepoint.com/:f:/s/PLANDEACCIN-POADDDP2023/Et5KHdma6cNEk70D3IgIEfkB6lc19dzP4Vbd0h2_mc4pCQ?e=Zpnzss" TargetMode="External"/><Relationship Id="rId26" Type="http://schemas.openxmlformats.org/officeDocument/2006/relationships/vmlDrawing" Target="../drawings/vmlDrawing4.vml"/><Relationship Id="rId3" Type="http://schemas.openxmlformats.org/officeDocument/2006/relationships/hyperlink" Target="https://secretariadistritald.sharepoint.com/:f:/s/PLANDEACCIN-POADDDP2023/EgNZVxUoyoNGnci8rYY-voYBSylmyUQ6r60f2xUXSRzjsw?e=lRIQit" TargetMode="External"/><Relationship Id="rId21" Type="http://schemas.openxmlformats.org/officeDocument/2006/relationships/hyperlink" Target="https://secretariadistritald.sharepoint.com/:f:/s/PLANDEACCIN-POADDDP2023/EhUVSI2So7NNjB-I7qiJ--UBunlUMGoLrJRaLToZVgeCkg?e=a4Munr" TargetMode="External"/><Relationship Id="rId7" Type="http://schemas.openxmlformats.org/officeDocument/2006/relationships/hyperlink" Target="https://secretariadistritald.sharepoint.com/:f:/s/PLANDEACCIN-POADDDP2023/EtRH-XclqzVEuii7KfTNFmEBUiYrajH5OMf54yXB0Y5fxQ?e=0Fwose" TargetMode="External"/><Relationship Id="rId12" Type="http://schemas.openxmlformats.org/officeDocument/2006/relationships/hyperlink" Target="https://secretariadistritald.sharepoint.com/:f:/s/PLANDEACCIN-POADDDP2023/Ep04_96UtNdBokWJ-HqUAqYBBw5iJzsjXYDWvCNoMn0yPA?e=Fr9inT" TargetMode="External"/><Relationship Id="rId17" Type="http://schemas.openxmlformats.org/officeDocument/2006/relationships/hyperlink" Target="https://secretariadistritald.sharepoint.com/:f:/s/PLANDEACCIN-POADDDP2023/EhYbvSCxkZZPo3_tmlEBAkYBLSk554NGJjz-gt1mimydIg?e=j4sjdh" TargetMode="External"/><Relationship Id="rId25" Type="http://schemas.openxmlformats.org/officeDocument/2006/relationships/drawing" Target="../drawings/drawing7.xml"/><Relationship Id="rId2" Type="http://schemas.openxmlformats.org/officeDocument/2006/relationships/hyperlink" Target="https://secretariadistritald.sharepoint.com/:f:/s/PLANDEACCIN-POADDDP2023/EmP3P_SPbbtGhfz30oy0DtgB-nIXqdi07sHdK_l7YMqdrg?e=LHeacb" TargetMode="External"/><Relationship Id="rId16" Type="http://schemas.openxmlformats.org/officeDocument/2006/relationships/hyperlink" Target="https://secretariadistritald.sharepoint.com/:f:/s/PLANDEACCIN-POADDDP2023/Ev8PcZsJOktItbfz31gl2BMBuXunknsw2LW-_mpghDMgwA?e=pFh0Vk" TargetMode="External"/><Relationship Id="rId20" Type="http://schemas.openxmlformats.org/officeDocument/2006/relationships/hyperlink" Target="https://secretariadistritald.sharepoint.com/:f:/s/PLANDEACCIN-POADDDP2023/Ei9ay96ma01BgajN0GmiS-wBxs-rlfViz-l6iQES9_h0ZA?e=liQaYY" TargetMode="Externa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hyperlink" Target="https://secretariadistritald.sharepoint.com/:f:/s/PLANDEACCIN-POADDDP2023/Eotv3aKhiKZAlZCkq19-pgEBeKUT2OgCaomubnEWaqprFQ?e=s7qcUt" TargetMode="External"/><Relationship Id="rId11" Type="http://schemas.openxmlformats.org/officeDocument/2006/relationships/hyperlink" Target="https://secretariadistritald.sharepoint.com/:f:/s/PLANDEACCIN-POADDDP2023/El87nDtDVmtIj4sAQafFuT0Bd_cmgzvErPeBFUqVA4RXUw?e=VJ0JE2" TargetMode="External"/><Relationship Id="rId24" Type="http://schemas.openxmlformats.org/officeDocument/2006/relationships/printerSettings" Target="../printerSettings/printerSettings6.bin"/><Relationship Id="rId5" Type="http://schemas.openxmlformats.org/officeDocument/2006/relationships/hyperlink" Target="https://secretariadistritald.sharepoint.com/:f:/s/PLANDEACCIN-POADDDP2023/Ehz0mwIQGTZPvflO_KcqCZQBSWlQgMcU7w1AyMI2f36gLQ?e=t92jUz" TargetMode="External"/><Relationship Id="rId15" Type="http://schemas.openxmlformats.org/officeDocument/2006/relationships/hyperlink" Target="https://secretariadistritald.sharepoint.com/:f:/s/PLANDEACCIN-POADDDP2023/Emph8QigtnJHhKcjMA8HZFcBtC2GZQYKlbh0X0mB8qhAxQ?e=cM4pyT" TargetMode="External"/><Relationship Id="rId23" Type="http://schemas.openxmlformats.org/officeDocument/2006/relationships/hyperlink" Target="https://secretariadistritald.sharepoint.com/:f:/s/PLANDEACCIN-POADDDP2023/EvrHxz2zqAlCtoETrTqayc8Bgs2GvCZH_P6cIm151Z_avQ?e=IMemL7" TargetMode="External"/><Relationship Id="rId10" Type="http://schemas.openxmlformats.org/officeDocument/2006/relationships/hyperlink" Target="https://secretariadistritald.sharepoint.com/:f:/s/PLANDEACCIN-POADDDP2023/EoMg2bXtTwdJlg8YPXEFPnQB-aHLIdrqvwmyOMMKbNRQTw?e=mdtmIc" TargetMode="External"/><Relationship Id="rId19" Type="http://schemas.openxmlformats.org/officeDocument/2006/relationships/hyperlink" Target="https://secretariadistritald.sharepoint.com/:f:/s/PLANDEACCIN-POADDDP2023/Eoz2xNawmKZKgGnO96_WmwcBeZIG-ZcDmFjKiGvrPCm1Tw?e=O8QPoJ" TargetMode="Externa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hyperlink" Target="https://secretariadistritald.sharepoint.com/:f:/s/PLANDEACCIN-POADDDP2023/Elf-wQ3B5JdFscXX8CCP8P8BqbK5Pqw4aY8hTt9zYcHL2Q?e=LbVsSq" TargetMode="External"/><Relationship Id="rId14" Type="http://schemas.openxmlformats.org/officeDocument/2006/relationships/hyperlink" Target="https://secretariadistritald.sharepoint.com/:f:/s/PLANDEACCIN-POADDDP2023/Eq_Sf4tl7p1IvH9-YcszGzoBfrCJpaUky6wT2AdN7yIWYQ?e=OPdtAs" TargetMode="External"/><Relationship Id="rId22" Type="http://schemas.openxmlformats.org/officeDocument/2006/relationships/hyperlink" Target="https://secretariadistritald.sharepoint.com/:f:/s/PLANDEACCIN-POADDDP2023/EovIMScxE41GvQybDVpwB_wBKuKTMKx_2pxfhSm-3ZJsAQ?e=6NNt5T" TargetMode="External"/><Relationship Id="rId27"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secretariadistritald.sharepoint.com/:f:/s/PLANDEACCIN-POADDDP2023/EoqlbkjZeFhKnQl8WuvukcIBLWwEbKI-9KvX-O1pBBzFkg?e=QXhlN3" TargetMode="External"/><Relationship Id="rId7" Type="http://schemas.openxmlformats.org/officeDocument/2006/relationships/hyperlink" Target="https://secretariadistritald.sharepoint.com/:f:/s/PLANDEACCIN-POADDDP2023/EnYQMFyfydxPsin2ufQHHB4BwBKkTc2O1qoSS3IyVave6Q?e=UVB4Z6" TargetMode="External"/><Relationship Id="rId2" Type="http://schemas.openxmlformats.org/officeDocument/2006/relationships/hyperlink" Target="https://secretariadistritald.sharepoint.com/:f:/s/PLANDEACCIN-POADDDP2023/ElsU6UIZhnlLjLcoqXt1N7EBIR10Wuok6CL8_DN2RlBr7w?e=uvQydF" TargetMode="External"/><Relationship Id="rId1" Type="http://schemas.openxmlformats.org/officeDocument/2006/relationships/hyperlink" Target="https://secretariadistritald.sharepoint.com/:f:/s/PLANDEACCIN-POADDDP2023/Ej0wybL2BXxJr3mcLpwP77MB7HLshe69v7wPljD9RFWojg?e=riOTeY" TargetMode="External"/><Relationship Id="rId6" Type="http://schemas.openxmlformats.org/officeDocument/2006/relationships/hyperlink" Target="https://secretariadistritald.sharepoint.com/:f:/s/PLANDEACCIN-POADDDP2023/Ehe3xd_06E5ChgOjh9EcBVYB8XFmZJcI52R4_HKMcgpLJw?e=fwt7Ys" TargetMode="External"/><Relationship Id="rId11" Type="http://schemas.openxmlformats.org/officeDocument/2006/relationships/comments" Target="../comments5.xml"/><Relationship Id="rId5" Type="http://schemas.openxmlformats.org/officeDocument/2006/relationships/hyperlink" Target="https://secretariadistritald.sharepoint.com/:f:/s/PLANDEACCIN-POADDDP2023/ElUJB29qRGpGsiJqzCQx4m8BEchIL1opcisQGXkuIH4DTw?e=nF8P2E" TargetMode="External"/><Relationship Id="rId10" Type="http://schemas.openxmlformats.org/officeDocument/2006/relationships/vmlDrawing" Target="../drawings/vmlDrawing5.vml"/><Relationship Id="rId4" Type="http://schemas.openxmlformats.org/officeDocument/2006/relationships/hyperlink" Target="https://secretariadistritald.sharepoint.com/:f:/s/PLANDEACCIN-POADDDP2023/ErwtQrAJkdJHoz2v-QJJsPEBWnoM9Rn0AEmRri5aw00CwQ?e=gv65GS" TargetMode="External"/><Relationship Id="rId9"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198" customWidth="1"/>
    <col min="5" max="5" width="34.28515625" style="193" customWidth="1"/>
    <col min="6" max="6" width="31" style="193" customWidth="1"/>
    <col min="7" max="7" width="20.140625" style="193" customWidth="1"/>
    <col min="8" max="8" width="19.140625" style="193" customWidth="1"/>
    <col min="9" max="9" width="24" style="193" customWidth="1"/>
    <col min="10" max="10" width="18.7109375" style="193" customWidth="1"/>
    <col min="11" max="11" width="21.7109375" style="193" customWidth="1"/>
    <col min="12" max="16384" width="12" style="193"/>
  </cols>
  <sheetData>
    <row r="1" spans="1:12" x14ac:dyDescent="0.25">
      <c r="A1" s="196" t="s">
        <v>0</v>
      </c>
      <c r="B1" s="196" t="s">
        <v>1</v>
      </c>
      <c r="C1" s="196" t="s">
        <v>2</v>
      </c>
      <c r="D1" s="196" t="s">
        <v>3</v>
      </c>
      <c r="E1" s="197" t="s">
        <v>4</v>
      </c>
      <c r="F1" s="197" t="s">
        <v>5</v>
      </c>
      <c r="G1" s="197" t="s">
        <v>6</v>
      </c>
      <c r="H1" s="197" t="s">
        <v>7</v>
      </c>
      <c r="I1" s="197" t="s">
        <v>8</v>
      </c>
      <c r="J1" s="197" t="s">
        <v>9</v>
      </c>
      <c r="K1" s="197" t="s">
        <v>10</v>
      </c>
      <c r="L1" s="197" t="s">
        <v>11</v>
      </c>
    </row>
    <row r="2" spans="1:12" ht="25.5" x14ac:dyDescent="0.25">
      <c r="A2" s="198" t="s">
        <v>12</v>
      </c>
      <c r="B2" s="198" t="s">
        <v>13</v>
      </c>
      <c r="C2" s="198" t="s">
        <v>14</v>
      </c>
      <c r="D2" s="198" t="s">
        <v>15</v>
      </c>
      <c r="E2" s="193" t="s">
        <v>16</v>
      </c>
      <c r="F2" s="193" t="s">
        <v>17</v>
      </c>
      <c r="G2" s="198" t="s">
        <v>18</v>
      </c>
      <c r="H2" s="193" t="s">
        <v>19</v>
      </c>
      <c r="I2" s="193" t="s">
        <v>20</v>
      </c>
      <c r="J2" s="193" t="s">
        <v>21</v>
      </c>
      <c r="K2" s="193" t="s">
        <v>22</v>
      </c>
      <c r="L2" s="193" t="s">
        <v>23</v>
      </c>
    </row>
    <row r="3" spans="1:12" ht="25.5" x14ac:dyDescent="0.25">
      <c r="A3" s="198" t="s">
        <v>24</v>
      </c>
      <c r="B3" s="198" t="s">
        <v>25</v>
      </c>
      <c r="C3" s="198" t="s">
        <v>26</v>
      </c>
      <c r="D3" s="198" t="s">
        <v>27</v>
      </c>
      <c r="E3" s="193" t="s">
        <v>28</v>
      </c>
      <c r="F3" s="193" t="s">
        <v>29</v>
      </c>
      <c r="G3" s="198" t="s">
        <v>30</v>
      </c>
      <c r="H3" s="193" t="s">
        <v>31</v>
      </c>
      <c r="I3" s="193" t="s">
        <v>32</v>
      </c>
      <c r="J3" s="193" t="s">
        <v>33</v>
      </c>
      <c r="K3" s="193" t="s">
        <v>34</v>
      </c>
      <c r="L3" s="193" t="s">
        <v>35</v>
      </c>
    </row>
    <row r="4" spans="1:12" ht="25.5" x14ac:dyDescent="0.25">
      <c r="A4" s="198" t="s">
        <v>36</v>
      </c>
      <c r="B4" s="198" t="s">
        <v>37</v>
      </c>
      <c r="D4" s="198" t="s">
        <v>38</v>
      </c>
      <c r="E4" s="193" t="s">
        <v>39</v>
      </c>
      <c r="F4" s="193" t="s">
        <v>40</v>
      </c>
      <c r="G4" s="198" t="s">
        <v>41</v>
      </c>
      <c r="I4" s="193" t="s">
        <v>42</v>
      </c>
      <c r="J4" s="193" t="s">
        <v>23</v>
      </c>
      <c r="K4" s="193" t="s">
        <v>43</v>
      </c>
      <c r="L4" s="193" t="s">
        <v>26</v>
      </c>
    </row>
    <row r="5" spans="1:12" ht="25.5" x14ac:dyDescent="0.25">
      <c r="A5" s="198" t="s">
        <v>44</v>
      </c>
      <c r="B5" s="198" t="s">
        <v>45</v>
      </c>
      <c r="D5" s="198" t="s">
        <v>46</v>
      </c>
      <c r="E5" s="193" t="s">
        <v>47</v>
      </c>
      <c r="F5" s="193" t="s">
        <v>48</v>
      </c>
      <c r="G5" s="198" t="s">
        <v>49</v>
      </c>
      <c r="I5" s="193" t="s">
        <v>50</v>
      </c>
      <c r="J5" s="193" t="s">
        <v>51</v>
      </c>
    </row>
    <row r="6" spans="1:12" ht="25.5" x14ac:dyDescent="0.25">
      <c r="B6" s="198" t="s">
        <v>52</v>
      </c>
      <c r="D6" s="198" t="s">
        <v>53</v>
      </c>
      <c r="E6" s="193" t="s">
        <v>54</v>
      </c>
      <c r="F6" s="193" t="s">
        <v>55</v>
      </c>
      <c r="G6" s="198" t="s">
        <v>56</v>
      </c>
      <c r="I6" s="193" t="s">
        <v>57</v>
      </c>
    </row>
    <row r="7" spans="1:12" ht="25.5" x14ac:dyDescent="0.25">
      <c r="D7" s="198" t="s">
        <v>58</v>
      </c>
      <c r="E7" s="193" t="s">
        <v>59</v>
      </c>
      <c r="F7" s="193" t="s">
        <v>60</v>
      </c>
      <c r="G7" s="198" t="s">
        <v>61</v>
      </c>
      <c r="I7" s="193" t="s">
        <v>62</v>
      </c>
    </row>
    <row r="8" spans="1:12" x14ac:dyDescent="0.25">
      <c r="E8" s="193" t="s">
        <v>63</v>
      </c>
      <c r="F8" s="193" t="s">
        <v>64</v>
      </c>
      <c r="G8" s="193" t="s">
        <v>65</v>
      </c>
    </row>
    <row r="9" spans="1:12" x14ac:dyDescent="0.25">
      <c r="E9" s="193" t="s">
        <v>66</v>
      </c>
      <c r="F9" s="193" t="s">
        <v>67</v>
      </c>
    </row>
    <row r="10" spans="1:12" x14ac:dyDescent="0.25">
      <c r="E10" s="193" t="s">
        <v>68</v>
      </c>
      <c r="F10" s="193" t="s">
        <v>69</v>
      </c>
    </row>
    <row r="11" spans="1:12" x14ac:dyDescent="0.25">
      <c r="E11" s="193" t="s">
        <v>70</v>
      </c>
      <c r="F11" s="193" t="s">
        <v>71</v>
      </c>
    </row>
    <row r="12" spans="1:12" x14ac:dyDescent="0.25">
      <c r="E12" s="193" t="s">
        <v>72</v>
      </c>
      <c r="F12" s="193" t="s">
        <v>73</v>
      </c>
    </row>
    <row r="13" spans="1:12" x14ac:dyDescent="0.25">
      <c r="E13" s="193" t="s">
        <v>74</v>
      </c>
      <c r="F13" s="193" t="s">
        <v>75</v>
      </c>
    </row>
    <row r="14" spans="1:12" x14ac:dyDescent="0.25">
      <c r="E14" s="193" t="s">
        <v>76</v>
      </c>
      <c r="F14" s="193" t="s">
        <v>77</v>
      </c>
    </row>
    <row r="15" spans="1:12" x14ac:dyDescent="0.25">
      <c r="E15" s="193" t="s">
        <v>78</v>
      </c>
      <c r="F15" s="193" t="s">
        <v>79</v>
      </c>
    </row>
    <row r="16" spans="1:12" x14ac:dyDescent="0.25">
      <c r="E16" s="193" t="s">
        <v>80</v>
      </c>
      <c r="F16" s="193" t="s">
        <v>81</v>
      </c>
    </row>
    <row r="17" spans="5:6" x14ac:dyDescent="0.25">
      <c r="E17" s="193" t="s">
        <v>82</v>
      </c>
      <c r="F17" s="193" t="s">
        <v>83</v>
      </c>
    </row>
    <row r="18" spans="5:6" x14ac:dyDescent="0.25">
      <c r="E18" s="193" t="s">
        <v>84</v>
      </c>
      <c r="F18" s="193" t="s">
        <v>85</v>
      </c>
    </row>
    <row r="19" spans="5:6" x14ac:dyDescent="0.25">
      <c r="E19" s="193" t="s">
        <v>86</v>
      </c>
    </row>
    <row r="20" spans="5:6" x14ac:dyDescent="0.25">
      <c r="E20" s="193" t="s">
        <v>87</v>
      </c>
    </row>
    <row r="21" spans="5:6" x14ac:dyDescent="0.25">
      <c r="E21" s="193" t="s">
        <v>88</v>
      </c>
    </row>
    <row r="22" spans="5:6" x14ac:dyDescent="0.25">
      <c r="E22" s="193" t="s">
        <v>89</v>
      </c>
    </row>
    <row r="23" spans="5:6" x14ac:dyDescent="0.25">
      <c r="E23" s="193"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392"/>
      <c r="B3" s="378"/>
      <c r="C3" s="378"/>
      <c r="D3" s="378"/>
      <c r="E3" s="378"/>
      <c r="F3" s="378"/>
      <c r="G3" s="378"/>
      <c r="H3" s="378"/>
      <c r="I3" s="378"/>
      <c r="J3" s="378"/>
      <c r="K3" s="378"/>
      <c r="L3" s="378"/>
      <c r="M3" s="378"/>
      <c r="N3" s="378"/>
      <c r="O3" s="378"/>
    </row>
    <row r="4" spans="1:15" ht="39.75" customHeight="1" x14ac:dyDescent="0.25">
      <c r="A4" s="393" t="s">
        <v>91</v>
      </c>
      <c r="B4" s="378"/>
      <c r="C4" s="378"/>
      <c r="D4" s="378"/>
      <c r="E4" s="378"/>
      <c r="F4" s="378"/>
      <c r="G4" s="378"/>
      <c r="H4" s="378"/>
      <c r="I4" s="378"/>
      <c r="J4" s="378"/>
      <c r="K4" s="378"/>
      <c r="L4" s="378"/>
      <c r="M4" s="378"/>
      <c r="N4" s="378"/>
      <c r="O4" s="378"/>
    </row>
    <row r="5" spans="1:15" ht="21" hidden="1" customHeight="1" x14ac:dyDescent="0.35">
      <c r="A5" s="392"/>
      <c r="B5" s="378"/>
      <c r="C5" s="378"/>
      <c r="D5" s="378"/>
      <c r="E5" s="378"/>
      <c r="F5" s="378"/>
      <c r="G5" s="378"/>
      <c r="H5" s="378"/>
      <c r="I5" s="378"/>
      <c r="J5" s="378"/>
      <c r="K5" s="378"/>
      <c r="L5" s="378"/>
      <c r="M5" s="378"/>
      <c r="N5" s="378"/>
      <c r="O5" s="378"/>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394" t="s">
        <v>92</v>
      </c>
      <c r="C7" s="378"/>
      <c r="D7" s="378"/>
      <c r="E7" s="1"/>
      <c r="F7" s="395">
        <v>2024</v>
      </c>
      <c r="G7" s="396"/>
      <c r="H7" s="52"/>
      <c r="I7" s="52"/>
      <c r="J7" s="2">
        <v>2025</v>
      </c>
      <c r="K7" s="2">
        <v>2026</v>
      </c>
      <c r="L7" s="2">
        <v>2027</v>
      </c>
      <c r="M7" s="2">
        <v>2028</v>
      </c>
      <c r="N7" s="2" t="s">
        <v>93</v>
      </c>
      <c r="O7" s="1"/>
    </row>
    <row r="8" spans="1:15" ht="15" hidden="1" customHeight="1" x14ac:dyDescent="0.25">
      <c r="A8" s="1"/>
      <c r="B8" s="378"/>
      <c r="C8" s="378"/>
      <c r="D8" s="378"/>
      <c r="E8" s="1"/>
      <c r="F8" s="397">
        <v>16263770000</v>
      </c>
      <c r="G8" s="396"/>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381" t="s">
        <v>94</v>
      </c>
      <c r="B11" s="378"/>
      <c r="C11" s="378"/>
      <c r="D11" s="378"/>
      <c r="E11" s="378"/>
      <c r="F11" s="378"/>
      <c r="G11" s="378"/>
      <c r="H11" s="378"/>
      <c r="I11" s="378"/>
      <c r="J11" s="378"/>
      <c r="K11" s="378"/>
      <c r="L11" s="378"/>
      <c r="M11" s="378"/>
      <c r="N11" s="378"/>
      <c r="O11" s="378"/>
    </row>
    <row r="12" spans="1:15" ht="9" customHeight="1" x14ac:dyDescent="0.25">
      <c r="A12" s="5"/>
      <c r="B12" s="5"/>
      <c r="C12" s="5"/>
      <c r="D12" s="5"/>
      <c r="E12" s="5"/>
      <c r="F12" s="5"/>
      <c r="G12" s="5"/>
      <c r="H12" s="5"/>
      <c r="I12" s="5"/>
      <c r="J12" s="5"/>
      <c r="K12" s="5"/>
      <c r="L12" s="5"/>
      <c r="M12" s="5"/>
      <c r="N12" s="5"/>
      <c r="O12" s="5"/>
    </row>
    <row r="13" spans="1:15" ht="21.75" customHeight="1" x14ac:dyDescent="0.25">
      <c r="A13" s="382" t="s">
        <v>95</v>
      </c>
      <c r="B13" s="383"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378"/>
      <c r="B14" s="384"/>
      <c r="C14" s="4"/>
      <c r="D14" s="379">
        <v>1</v>
      </c>
      <c r="E14" s="4"/>
      <c r="F14" s="379" t="s">
        <v>21</v>
      </c>
      <c r="G14" s="4"/>
      <c r="H14" s="379"/>
      <c r="I14" s="4"/>
      <c r="J14" s="9" t="s">
        <v>100</v>
      </c>
      <c r="K14" s="10">
        <v>15</v>
      </c>
      <c r="L14" s="11">
        <v>50</v>
      </c>
      <c r="M14" s="11">
        <v>85</v>
      </c>
      <c r="N14" s="12">
        <v>100</v>
      </c>
      <c r="O14" s="10">
        <v>100</v>
      </c>
    </row>
    <row r="15" spans="1:15" ht="21.75" customHeight="1" x14ac:dyDescent="0.25">
      <c r="A15" s="378"/>
      <c r="B15" s="380"/>
      <c r="C15" s="4"/>
      <c r="D15" s="380"/>
      <c r="E15" s="4"/>
      <c r="F15" s="380"/>
      <c r="G15" s="4"/>
      <c r="H15" s="380"/>
      <c r="I15" s="4"/>
      <c r="J15" s="9" t="s">
        <v>101</v>
      </c>
      <c r="K15" s="3"/>
      <c r="L15" s="3"/>
      <c r="M15" s="3"/>
      <c r="N15" s="3"/>
      <c r="O15" s="3">
        <f t="shared" ref="O15" si="0">SUM(K15:N15)</f>
        <v>0</v>
      </c>
    </row>
    <row r="17" spans="1:15" ht="15" customHeight="1" x14ac:dyDescent="0.25">
      <c r="A17" s="377" t="s">
        <v>102</v>
      </c>
      <c r="B17" s="378"/>
      <c r="C17" s="378"/>
      <c r="D17" s="378"/>
      <c r="E17" s="378"/>
      <c r="F17" s="378"/>
      <c r="G17" s="378"/>
      <c r="H17" s="378"/>
      <c r="I17" s="378"/>
      <c r="J17" s="378"/>
      <c r="K17" s="378"/>
      <c r="L17" s="378"/>
      <c r="M17" s="378"/>
      <c r="N17" s="378"/>
      <c r="O17" s="378"/>
    </row>
    <row r="18" spans="1:15" ht="26.25" customHeight="1" x14ac:dyDescent="0.25">
      <c r="A18" s="382" t="s">
        <v>103</v>
      </c>
      <c r="B18" s="391"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378"/>
      <c r="B19" s="384"/>
      <c r="C19" s="4"/>
      <c r="D19" s="379">
        <v>1</v>
      </c>
      <c r="E19" s="4"/>
      <c r="F19" s="379" t="s">
        <v>23</v>
      </c>
      <c r="G19" s="4"/>
      <c r="H19" s="379">
        <v>10</v>
      </c>
      <c r="I19" s="4"/>
      <c r="J19" s="9" t="s">
        <v>100</v>
      </c>
      <c r="K19" s="10">
        <v>1</v>
      </c>
      <c r="L19" s="11">
        <v>1</v>
      </c>
      <c r="M19" s="11">
        <v>1</v>
      </c>
      <c r="N19" s="11">
        <v>1</v>
      </c>
      <c r="O19" s="14">
        <v>1</v>
      </c>
    </row>
    <row r="20" spans="1:15" ht="15" customHeight="1" x14ac:dyDescent="0.25">
      <c r="A20" s="378"/>
      <c r="B20" s="380"/>
      <c r="C20" s="4"/>
      <c r="D20" s="380"/>
      <c r="E20" s="4"/>
      <c r="F20" s="380"/>
      <c r="G20" s="4"/>
      <c r="H20" s="380"/>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382" t="s">
        <v>103</v>
      </c>
      <c r="B22" s="401"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378"/>
      <c r="B23" s="384"/>
      <c r="C23" s="4"/>
      <c r="D23" s="379">
        <v>1</v>
      </c>
      <c r="E23" s="4"/>
      <c r="F23" s="379" t="s">
        <v>23</v>
      </c>
      <c r="G23" s="4"/>
      <c r="H23" s="379">
        <v>10</v>
      </c>
      <c r="I23" s="4"/>
      <c r="J23" s="9" t="s">
        <v>100</v>
      </c>
      <c r="K23" s="10">
        <v>1</v>
      </c>
      <c r="L23" s="11">
        <v>1</v>
      </c>
      <c r="M23" s="11">
        <v>1</v>
      </c>
      <c r="N23" s="11">
        <v>1</v>
      </c>
      <c r="O23" s="14">
        <v>1</v>
      </c>
    </row>
    <row r="24" spans="1:15" ht="15" customHeight="1" x14ac:dyDescent="0.25">
      <c r="A24" s="378"/>
      <c r="B24" s="380"/>
      <c r="C24" s="4"/>
      <c r="D24" s="380"/>
      <c r="E24" s="4"/>
      <c r="F24" s="380"/>
      <c r="G24" s="4"/>
      <c r="H24" s="380"/>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382" t="s">
        <v>103</v>
      </c>
      <c r="B26" s="398"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378"/>
      <c r="B27" s="399"/>
      <c r="C27" s="4"/>
      <c r="D27" s="379">
        <v>1</v>
      </c>
      <c r="E27" s="4"/>
      <c r="F27" s="379" t="s">
        <v>23</v>
      </c>
      <c r="G27" s="4"/>
      <c r="H27" s="379">
        <v>10</v>
      </c>
      <c r="I27" s="4"/>
      <c r="J27" s="9" t="s">
        <v>100</v>
      </c>
      <c r="K27" s="10">
        <v>1</v>
      </c>
      <c r="L27" s="11">
        <v>1</v>
      </c>
      <c r="M27" s="11">
        <v>1</v>
      </c>
      <c r="N27" s="11">
        <v>1</v>
      </c>
      <c r="O27" s="14">
        <v>1</v>
      </c>
    </row>
    <row r="28" spans="1:15" ht="15" customHeight="1" x14ac:dyDescent="0.25">
      <c r="A28" s="378"/>
      <c r="B28" s="400"/>
      <c r="C28" s="4"/>
      <c r="D28" s="380"/>
      <c r="E28" s="4"/>
      <c r="F28" s="380"/>
      <c r="G28" s="4"/>
      <c r="H28" s="380"/>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382" t="s">
        <v>103</v>
      </c>
      <c r="B30" s="390"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378"/>
      <c r="B31" s="384"/>
      <c r="C31" s="4"/>
      <c r="D31" s="379">
        <v>100</v>
      </c>
      <c r="E31" s="4"/>
      <c r="F31" s="379" t="s">
        <v>33</v>
      </c>
      <c r="G31" s="4"/>
      <c r="H31" s="379">
        <v>15</v>
      </c>
      <c r="I31" s="4"/>
      <c r="J31" s="9" t="s">
        <v>100</v>
      </c>
      <c r="K31" s="18">
        <v>0.15</v>
      </c>
      <c r="L31" s="18">
        <v>0.5</v>
      </c>
      <c r="M31" s="18">
        <v>0.85</v>
      </c>
      <c r="N31" s="18">
        <v>1</v>
      </c>
      <c r="O31" s="19">
        <v>100</v>
      </c>
    </row>
    <row r="32" spans="1:15" ht="15" customHeight="1" x14ac:dyDescent="0.25">
      <c r="A32" s="378"/>
      <c r="B32" s="380"/>
      <c r="C32" s="4"/>
      <c r="D32" s="380"/>
      <c r="E32" s="4"/>
      <c r="F32" s="380"/>
      <c r="G32" s="4"/>
      <c r="H32" s="380"/>
      <c r="I32" s="4"/>
      <c r="J32" s="9" t="s">
        <v>101</v>
      </c>
      <c r="K32" s="15">
        <v>265950000</v>
      </c>
      <c r="L32" s="15">
        <v>699000000</v>
      </c>
      <c r="M32" s="15">
        <v>808000000</v>
      </c>
      <c r="N32" s="15">
        <v>812000000</v>
      </c>
      <c r="O32" s="14">
        <f>+SUM(K32:N32)</f>
        <v>2584950000</v>
      </c>
    </row>
    <row r="34" spans="1:15" ht="15" customHeight="1" x14ac:dyDescent="0.25">
      <c r="A34" s="381" t="s">
        <v>110</v>
      </c>
      <c r="B34" s="378"/>
      <c r="C34" s="378"/>
      <c r="D34" s="378"/>
      <c r="E34" s="378"/>
      <c r="F34" s="378"/>
      <c r="G34" s="378"/>
      <c r="H34" s="378"/>
      <c r="I34" s="378"/>
      <c r="J34" s="378"/>
      <c r="K34" s="378"/>
      <c r="L34" s="378"/>
      <c r="M34" s="378"/>
      <c r="N34" s="378"/>
      <c r="O34" s="378"/>
    </row>
    <row r="35" spans="1:15" ht="9" customHeight="1" x14ac:dyDescent="0.25">
      <c r="A35" s="5"/>
      <c r="B35" s="5"/>
      <c r="C35" s="5"/>
      <c r="D35" s="5"/>
      <c r="E35" s="5"/>
      <c r="F35" s="5"/>
      <c r="G35" s="5"/>
      <c r="H35" s="5"/>
      <c r="I35" s="5"/>
      <c r="J35" s="5"/>
      <c r="K35" s="5"/>
      <c r="L35" s="5"/>
      <c r="M35" s="5"/>
      <c r="N35" s="5"/>
      <c r="O35" s="5"/>
    </row>
    <row r="36" spans="1:15" ht="21.75" customHeight="1" x14ac:dyDescent="0.25">
      <c r="A36" s="382" t="s">
        <v>95</v>
      </c>
      <c r="B36" s="383"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378"/>
      <c r="B37" s="384"/>
      <c r="C37" s="4"/>
      <c r="D37" s="379">
        <v>5</v>
      </c>
      <c r="E37" s="4"/>
      <c r="F37" s="379" t="s">
        <v>21</v>
      </c>
      <c r="G37" s="4"/>
      <c r="H37" s="379">
        <v>15</v>
      </c>
      <c r="I37" s="4"/>
      <c r="J37" s="9" t="s">
        <v>100</v>
      </c>
      <c r="K37" s="20">
        <v>1.7</v>
      </c>
      <c r="L37" s="20">
        <v>1.6</v>
      </c>
      <c r="M37" s="20">
        <v>0.9</v>
      </c>
      <c r="N37" s="20">
        <v>0.8</v>
      </c>
      <c r="O37" s="21">
        <f t="shared" ref="O37:O38" si="1">SUM(K37:N37)</f>
        <v>5</v>
      </c>
    </row>
    <row r="38" spans="1:15" ht="21.75" customHeight="1" x14ac:dyDescent="0.25">
      <c r="A38" s="378"/>
      <c r="B38" s="380"/>
      <c r="C38" s="4"/>
      <c r="D38" s="380"/>
      <c r="E38" s="4"/>
      <c r="F38" s="380"/>
      <c r="G38" s="4"/>
      <c r="H38" s="380"/>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382" t="s">
        <v>103</v>
      </c>
      <c r="B41" s="391"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378"/>
      <c r="B42" s="384"/>
      <c r="C42" s="4"/>
      <c r="D42" s="379">
        <v>5</v>
      </c>
      <c r="E42" s="4"/>
      <c r="F42" s="379" t="s">
        <v>21</v>
      </c>
      <c r="G42" s="4"/>
      <c r="H42" s="379">
        <v>15</v>
      </c>
      <c r="I42" s="4"/>
      <c r="J42" s="9" t="s">
        <v>100</v>
      </c>
      <c r="K42" s="20">
        <v>1.7</v>
      </c>
      <c r="L42" s="20">
        <v>1.6</v>
      </c>
      <c r="M42" s="20">
        <v>0.9</v>
      </c>
      <c r="N42" s="20">
        <v>0.8</v>
      </c>
      <c r="O42" s="21">
        <f>SUM(K42:N42)</f>
        <v>5</v>
      </c>
    </row>
    <row r="43" spans="1:15" ht="15" customHeight="1" x14ac:dyDescent="0.25">
      <c r="A43" s="378"/>
      <c r="B43" s="380"/>
      <c r="C43" s="4"/>
      <c r="D43" s="380"/>
      <c r="E43" s="4"/>
      <c r="F43" s="380"/>
      <c r="G43" s="4"/>
      <c r="H43" s="380"/>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381" t="s">
        <v>113</v>
      </c>
      <c r="B46" s="378"/>
      <c r="C46" s="378"/>
      <c r="D46" s="378"/>
      <c r="E46" s="378"/>
      <c r="F46" s="378"/>
      <c r="G46" s="378"/>
      <c r="H46" s="378"/>
      <c r="I46" s="378"/>
      <c r="J46" s="378"/>
      <c r="K46" s="378"/>
      <c r="L46" s="378"/>
      <c r="M46" s="378"/>
      <c r="N46" s="378"/>
      <c r="O46" s="378"/>
    </row>
    <row r="47" spans="1:15" ht="9" customHeight="1" x14ac:dyDescent="0.25">
      <c r="A47" s="5"/>
      <c r="B47" s="5"/>
      <c r="C47" s="5"/>
      <c r="D47" s="5"/>
      <c r="E47" s="5"/>
      <c r="F47" s="5"/>
      <c r="G47" s="5"/>
      <c r="H47" s="5"/>
      <c r="I47" s="5"/>
      <c r="J47" s="5"/>
      <c r="K47" s="5"/>
      <c r="L47" s="5"/>
      <c r="M47" s="5"/>
      <c r="N47" s="5"/>
      <c r="O47" s="5"/>
    </row>
    <row r="48" spans="1:15" ht="30" customHeight="1" x14ac:dyDescent="0.25">
      <c r="A48" s="382" t="s">
        <v>95</v>
      </c>
      <c r="B48" s="383"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378"/>
      <c r="B49" s="384"/>
      <c r="C49" s="4"/>
      <c r="D49" s="379">
        <v>100</v>
      </c>
      <c r="E49" s="4"/>
      <c r="F49" s="379" t="s">
        <v>33</v>
      </c>
      <c r="G49" s="4"/>
      <c r="H49" s="379">
        <f>+H54+H58</f>
        <v>28</v>
      </c>
      <c r="I49" s="4"/>
      <c r="J49" s="9" t="s">
        <v>100</v>
      </c>
      <c r="K49" s="23"/>
      <c r="L49" s="23"/>
      <c r="M49" s="23"/>
      <c r="N49" s="23"/>
      <c r="O49" s="14">
        <v>100</v>
      </c>
    </row>
    <row r="50" spans="1:15" ht="21.75" customHeight="1" x14ac:dyDescent="0.25">
      <c r="A50" s="378"/>
      <c r="B50" s="380"/>
      <c r="C50" s="4"/>
      <c r="D50" s="380"/>
      <c r="E50" s="4"/>
      <c r="F50" s="380"/>
      <c r="G50" s="4"/>
      <c r="H50" s="380"/>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02" t="s">
        <v>102</v>
      </c>
      <c r="B52" s="402"/>
      <c r="C52" s="402"/>
      <c r="D52" s="402"/>
      <c r="E52" s="402"/>
      <c r="F52" s="402"/>
      <c r="G52" s="402"/>
      <c r="H52" s="402"/>
      <c r="I52" s="402"/>
      <c r="J52" s="402"/>
      <c r="K52" s="402"/>
      <c r="L52" s="402"/>
      <c r="M52" s="402"/>
      <c r="N52" s="402"/>
      <c r="O52" s="402"/>
    </row>
    <row r="53" spans="1:15" ht="26.25" customHeight="1" x14ac:dyDescent="0.25">
      <c r="A53" s="385" t="s">
        <v>103</v>
      </c>
      <c r="B53" s="386"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385"/>
      <c r="B54" s="387"/>
      <c r="C54" s="4"/>
      <c r="D54" s="379">
        <v>100</v>
      </c>
      <c r="E54" s="4"/>
      <c r="F54" s="379" t="s">
        <v>33</v>
      </c>
      <c r="G54" s="4"/>
      <c r="H54" s="379">
        <v>15</v>
      </c>
      <c r="I54" s="4"/>
      <c r="J54" s="9" t="s">
        <v>100</v>
      </c>
      <c r="K54" s="23">
        <v>0.1</v>
      </c>
      <c r="L54" s="23">
        <v>0.5</v>
      </c>
      <c r="M54" s="23"/>
      <c r="N54" s="23"/>
      <c r="O54" s="14">
        <v>100</v>
      </c>
    </row>
    <row r="55" spans="1:15" ht="15" customHeight="1" x14ac:dyDescent="0.25">
      <c r="A55" s="385"/>
      <c r="B55" s="388"/>
      <c r="C55" s="4"/>
      <c r="D55" s="389"/>
      <c r="E55" s="4"/>
      <c r="F55" s="389"/>
      <c r="G55" s="4"/>
      <c r="H55" s="380"/>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382" t="s">
        <v>103</v>
      </c>
      <c r="B57" s="401"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378"/>
      <c r="B58" s="384"/>
      <c r="C58" s="4"/>
      <c r="D58" s="379">
        <v>100</v>
      </c>
      <c r="E58" s="4"/>
      <c r="F58" s="379" t="s">
        <v>23</v>
      </c>
      <c r="G58" s="4"/>
      <c r="H58" s="379">
        <v>13</v>
      </c>
      <c r="I58" s="4"/>
      <c r="J58" s="9" t="s">
        <v>100</v>
      </c>
      <c r="K58" s="23">
        <v>0.05</v>
      </c>
      <c r="L58" s="23"/>
      <c r="M58" s="23"/>
      <c r="N58" s="23"/>
      <c r="O58" s="14">
        <v>100</v>
      </c>
    </row>
    <row r="59" spans="1:15" ht="15" customHeight="1" x14ac:dyDescent="0.25">
      <c r="A59" s="378"/>
      <c r="B59" s="380"/>
      <c r="C59" s="4"/>
      <c r="D59" s="380"/>
      <c r="E59" s="4"/>
      <c r="F59" s="380"/>
      <c r="G59" s="4"/>
      <c r="H59" s="380"/>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381" t="s">
        <v>117</v>
      </c>
      <c r="B62" s="378"/>
      <c r="C62" s="378"/>
      <c r="D62" s="378"/>
      <c r="E62" s="378"/>
      <c r="F62" s="378"/>
      <c r="G62" s="378"/>
      <c r="H62" s="378"/>
      <c r="I62" s="378"/>
      <c r="J62" s="378"/>
      <c r="K62" s="378"/>
      <c r="L62" s="378"/>
      <c r="M62" s="378"/>
      <c r="N62" s="378"/>
      <c r="O62" s="378"/>
    </row>
    <row r="63" spans="1:15" ht="15" customHeight="1" x14ac:dyDescent="0.25">
      <c r="A63" s="5"/>
      <c r="B63" s="5"/>
      <c r="C63" s="5"/>
      <c r="D63" s="5"/>
      <c r="E63" s="5"/>
      <c r="F63" s="5"/>
      <c r="G63" s="5"/>
      <c r="H63" s="5"/>
      <c r="I63" s="5"/>
      <c r="J63" s="5"/>
      <c r="K63" s="5"/>
      <c r="L63" s="5"/>
      <c r="M63" s="5"/>
      <c r="N63" s="5"/>
      <c r="O63" s="5"/>
    </row>
    <row r="64" spans="1:15" ht="25.5" x14ac:dyDescent="0.25">
      <c r="A64" s="382" t="s">
        <v>95</v>
      </c>
      <c r="B64" s="383"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378"/>
      <c r="B65" s="384"/>
      <c r="C65" s="4"/>
      <c r="D65" s="379">
        <v>60</v>
      </c>
      <c r="E65" s="4"/>
      <c r="F65" s="379" t="s">
        <v>33</v>
      </c>
      <c r="G65" s="4"/>
      <c r="H65" s="379">
        <v>12</v>
      </c>
      <c r="I65" s="4"/>
      <c r="J65" s="9" t="s">
        <v>100</v>
      </c>
      <c r="K65" s="10">
        <v>15</v>
      </c>
      <c r="L65" s="11">
        <v>30</v>
      </c>
      <c r="M65" s="11">
        <v>45</v>
      </c>
      <c r="N65" s="11">
        <v>60</v>
      </c>
      <c r="O65" s="14">
        <v>60</v>
      </c>
    </row>
    <row r="66" spans="1:15" ht="15" customHeight="1" x14ac:dyDescent="0.25">
      <c r="A66" s="378"/>
      <c r="B66" s="380"/>
      <c r="C66" s="4"/>
      <c r="D66" s="380"/>
      <c r="E66" s="4"/>
      <c r="F66" s="380"/>
      <c r="G66" s="4"/>
      <c r="H66" s="380"/>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377" t="s">
        <v>102</v>
      </c>
      <c r="B68" s="378"/>
      <c r="C68" s="378"/>
      <c r="D68" s="378"/>
      <c r="E68" s="378"/>
      <c r="F68" s="378"/>
      <c r="G68" s="378"/>
      <c r="H68" s="378"/>
      <c r="I68" s="378"/>
      <c r="J68" s="378"/>
      <c r="K68" s="378"/>
      <c r="L68" s="378"/>
      <c r="M68" s="378"/>
      <c r="N68" s="378"/>
      <c r="O68" s="378"/>
    </row>
    <row r="69" spans="1:15" ht="25.5" customHeight="1" x14ac:dyDescent="0.25">
      <c r="A69" s="382" t="s">
        <v>103</v>
      </c>
      <c r="B69" s="391"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378"/>
      <c r="B70" s="384"/>
      <c r="C70" s="4"/>
      <c r="D70" s="379">
        <v>60</v>
      </c>
      <c r="E70" s="4"/>
      <c r="F70" s="379" t="s">
        <v>33</v>
      </c>
      <c r="G70" s="4"/>
      <c r="H70" s="379">
        <v>12</v>
      </c>
      <c r="I70" s="4"/>
      <c r="J70" s="9" t="s">
        <v>100</v>
      </c>
      <c r="K70" s="10">
        <v>15</v>
      </c>
      <c r="L70" s="11">
        <v>30</v>
      </c>
      <c r="M70" s="11">
        <v>45</v>
      </c>
      <c r="N70" s="11">
        <v>60</v>
      </c>
      <c r="O70" s="14">
        <v>60</v>
      </c>
    </row>
    <row r="71" spans="1:15" ht="15" customHeight="1" x14ac:dyDescent="0.25">
      <c r="A71" s="378"/>
      <c r="B71" s="380"/>
      <c r="C71" s="4"/>
      <c r="D71" s="380"/>
      <c r="E71" s="4"/>
      <c r="F71" s="380"/>
      <c r="G71" s="4"/>
      <c r="H71" s="380"/>
      <c r="I71" s="4"/>
      <c r="J71" s="9" t="s">
        <v>101</v>
      </c>
      <c r="K71" s="3">
        <v>233500000</v>
      </c>
      <c r="L71" s="3">
        <v>590000000</v>
      </c>
      <c r="M71" s="3">
        <v>620000000</v>
      </c>
      <c r="N71" s="3">
        <v>600000000</v>
      </c>
      <c r="O71" s="3">
        <f>SUM(K71:N71)</f>
        <v>2043500000</v>
      </c>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124</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19" t="s">
        <v>125</v>
      </c>
      <c r="D12" s="420"/>
      <c r="E12" s="417" t="s">
        <v>126</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127</v>
      </c>
      <c r="D14" s="404"/>
      <c r="E14" s="218"/>
      <c r="F14" s="403"/>
      <c r="G14" s="404"/>
      <c r="H14" s="404"/>
      <c r="I14" s="404"/>
      <c r="J14" s="404"/>
      <c r="K14" s="404"/>
      <c r="L14" s="404"/>
      <c r="M14" s="404"/>
      <c r="N14" s="404"/>
      <c r="O14" s="404"/>
      <c r="P14" s="404"/>
      <c r="Q14" s="404"/>
      <c r="R14" s="404"/>
      <c r="S14" s="404"/>
      <c r="T14" s="404"/>
      <c r="U14" s="404"/>
      <c r="V14" s="404"/>
      <c r="W14" s="404"/>
      <c r="X14" s="404"/>
      <c r="Y14" s="404"/>
      <c r="Z14" s="404"/>
      <c r="AA14" s="404"/>
      <c r="AB14" s="416"/>
    </row>
    <row r="15" spans="2:28" ht="29.25" customHeight="1" x14ac:dyDescent="0.25">
      <c r="B15" s="30"/>
      <c r="C15" s="406"/>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396"/>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21"/>
      <c r="D18" s="422"/>
      <c r="E18" s="422"/>
      <c r="F18" s="422"/>
      <c r="G18" s="422"/>
      <c r="H18" s="422"/>
      <c r="I18" s="422"/>
      <c r="J18" s="422"/>
      <c r="K18" s="422"/>
      <c r="L18" s="422"/>
      <c r="M18" s="422"/>
      <c r="N18" s="422"/>
      <c r="O18" s="422"/>
      <c r="P18" s="423"/>
      <c r="Q18" s="207"/>
      <c r="R18" s="407"/>
      <c r="S18" s="408"/>
      <c r="T18" s="408"/>
      <c r="U18" s="408"/>
      <c r="V18" s="408"/>
      <c r="W18" s="408"/>
      <c r="X18" s="408"/>
      <c r="Y18" s="408"/>
      <c r="Z18" s="408"/>
      <c r="AA18" s="396"/>
    </row>
    <row r="19" spans="3:27" ht="15" customHeight="1" x14ac:dyDescent="0.25">
      <c r="C19" s="424"/>
      <c r="D19" s="378"/>
      <c r="E19" s="378"/>
      <c r="F19" s="378"/>
      <c r="G19" s="378"/>
      <c r="H19" s="378"/>
      <c r="I19" s="378"/>
      <c r="J19" s="378"/>
      <c r="K19" s="378"/>
      <c r="L19" s="378"/>
      <c r="M19" s="378"/>
      <c r="N19" s="378"/>
      <c r="O19" s="378"/>
      <c r="P19" s="416"/>
      <c r="Q19" s="207"/>
      <c r="R19" s="207"/>
      <c r="S19" s="207"/>
      <c r="T19" s="207"/>
      <c r="U19" s="207"/>
      <c r="V19" s="207"/>
      <c r="W19" s="207"/>
      <c r="X19" s="207"/>
      <c r="Y19" s="207"/>
      <c r="Z19" s="207"/>
      <c r="AA19" s="207"/>
    </row>
    <row r="20" spans="3:27" ht="15" customHeight="1" x14ac:dyDescent="0.25">
      <c r="C20" s="424"/>
      <c r="D20" s="378"/>
      <c r="E20" s="378"/>
      <c r="F20" s="378"/>
      <c r="G20" s="378"/>
      <c r="H20" s="378"/>
      <c r="I20" s="378"/>
      <c r="J20" s="378"/>
      <c r="K20" s="378"/>
      <c r="L20" s="378"/>
      <c r="M20" s="378"/>
      <c r="N20" s="378"/>
      <c r="O20" s="378"/>
      <c r="P20" s="416"/>
      <c r="Q20" s="217"/>
      <c r="R20" s="220" t="s">
        <v>130</v>
      </c>
      <c r="S20" s="220"/>
      <c r="T20" s="220"/>
      <c r="U20" s="220"/>
      <c r="V20" s="220"/>
      <c r="W20" s="217"/>
      <c r="X20" s="217"/>
      <c r="Y20" s="217"/>
      <c r="Z20" s="207"/>
      <c r="AA20" s="217"/>
    </row>
    <row r="21" spans="3:27" ht="15" customHeight="1" x14ac:dyDescent="0.25">
      <c r="C21" s="424"/>
      <c r="D21" s="378"/>
      <c r="E21" s="378"/>
      <c r="F21" s="378"/>
      <c r="G21" s="378"/>
      <c r="H21" s="378"/>
      <c r="I21" s="378"/>
      <c r="J21" s="378"/>
      <c r="K21" s="378"/>
      <c r="L21" s="378"/>
      <c r="M21" s="378"/>
      <c r="N21" s="378"/>
      <c r="O21" s="378"/>
      <c r="P21" s="416"/>
      <c r="Q21" s="207"/>
      <c r="R21" s="36"/>
      <c r="S21" s="207" t="s">
        <v>15</v>
      </c>
      <c r="T21" s="207"/>
      <c r="U21" s="36"/>
      <c r="V21" s="207" t="s">
        <v>27</v>
      </c>
      <c r="W21" s="207"/>
      <c r="X21" s="36"/>
      <c r="Y21" s="222" t="s">
        <v>46</v>
      </c>
      <c r="Z21" s="207"/>
      <c r="AA21" s="207"/>
    </row>
    <row r="22" spans="3:27" ht="15" customHeight="1" x14ac:dyDescent="0.25">
      <c r="C22" s="424"/>
      <c r="D22" s="378"/>
      <c r="E22" s="378"/>
      <c r="F22" s="378"/>
      <c r="G22" s="378"/>
      <c r="H22" s="378"/>
      <c r="I22" s="378"/>
      <c r="J22" s="378"/>
      <c r="K22" s="378"/>
      <c r="L22" s="378"/>
      <c r="M22" s="378"/>
      <c r="N22" s="378"/>
      <c r="O22" s="378"/>
      <c r="P22" s="416"/>
      <c r="Q22" s="207"/>
      <c r="R22" s="207"/>
      <c r="S22" s="207"/>
      <c r="T22" s="207"/>
      <c r="U22" s="207"/>
      <c r="V22" s="207"/>
      <c r="W22" s="207"/>
      <c r="X22" s="207"/>
      <c r="Y22" s="207"/>
      <c r="Z22" s="207"/>
      <c r="AA22" s="207"/>
    </row>
    <row r="23" spans="3:27" ht="15" customHeight="1" x14ac:dyDescent="0.25">
      <c r="C23" s="425"/>
      <c r="D23" s="426"/>
      <c r="E23" s="426"/>
      <c r="F23" s="426"/>
      <c r="G23" s="426"/>
      <c r="H23" s="426"/>
      <c r="I23" s="426"/>
      <c r="J23" s="426"/>
      <c r="K23" s="426"/>
      <c r="L23" s="426"/>
      <c r="M23" s="426"/>
      <c r="N23" s="426"/>
      <c r="O23" s="426"/>
      <c r="P23" s="427"/>
      <c r="Q23" s="207"/>
      <c r="R23" s="220" t="s">
        <v>131</v>
      </c>
      <c r="S23" s="207"/>
      <c r="T23" s="207"/>
      <c r="U23" s="207"/>
      <c r="V23" s="207"/>
      <c r="W23" s="414" t="s">
        <v>23</v>
      </c>
      <c r="X23" s="408"/>
      <c r="Y23" s="408"/>
      <c r="Z23" s="408"/>
      <c r="AA23" s="396"/>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x14ac:dyDescent="0.25">
      <c r="C26" s="414" t="s">
        <v>133</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396"/>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414" t="s">
        <v>135</v>
      </c>
      <c r="D29" s="408"/>
      <c r="E29" s="408"/>
      <c r="F29" s="408"/>
      <c r="G29" s="408"/>
      <c r="H29" s="408"/>
      <c r="I29" s="408"/>
      <c r="J29" s="408"/>
      <c r="K29" s="396"/>
      <c r="L29" s="217"/>
      <c r="M29" s="414" t="s">
        <v>136</v>
      </c>
      <c r="N29" s="408"/>
      <c r="O29" s="408"/>
      <c r="P29" s="408"/>
      <c r="Q29" s="408"/>
      <c r="R29" s="408"/>
      <c r="S29" s="408"/>
      <c r="T29" s="408"/>
      <c r="U29" s="408"/>
      <c r="V29" s="408"/>
      <c r="W29" s="408"/>
      <c r="X29" s="408"/>
      <c r="Y29" s="408"/>
      <c r="Z29" s="408"/>
      <c r="AA29" s="396"/>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413" t="s">
        <v>138</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396"/>
    </row>
    <row r="34" spans="3:27" ht="15.75" customHeight="1" x14ac:dyDescent="0.25">
      <c r="C34" s="412" t="s">
        <v>139</v>
      </c>
      <c r="D34" s="404"/>
      <c r="E34" s="220"/>
      <c r="F34" s="406" t="s">
        <v>22</v>
      </c>
      <c r="G34" s="396"/>
      <c r="H34" s="220"/>
      <c r="I34" s="207"/>
      <c r="J34" s="227" t="s">
        <v>140</v>
      </c>
      <c r="K34" s="406">
        <v>1</v>
      </c>
      <c r="L34" s="408"/>
      <c r="M34" s="408"/>
      <c r="N34" s="396"/>
      <c r="O34" s="220"/>
      <c r="P34" s="220"/>
      <c r="Q34" s="211" t="s">
        <v>141</v>
      </c>
      <c r="R34" s="207"/>
      <c r="S34" s="220"/>
      <c r="T34" s="220"/>
      <c r="U34" s="220"/>
      <c r="V34" s="220"/>
      <c r="W34" s="406" t="s">
        <v>20</v>
      </c>
      <c r="X34" s="408"/>
      <c r="Y34" s="408"/>
      <c r="Z34" s="408"/>
      <c r="AA34" s="396"/>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413" t="s">
        <v>143</v>
      </c>
      <c r="G36" s="408"/>
      <c r="H36" s="408"/>
      <c r="I36" s="408"/>
      <c r="J36" s="408"/>
      <c r="K36" s="408"/>
      <c r="L36" s="408"/>
      <c r="M36" s="396"/>
      <c r="N36" s="207"/>
      <c r="O36" s="227" t="s">
        <v>144</v>
      </c>
      <c r="P36" s="414">
        <v>1</v>
      </c>
      <c r="Q36" s="408"/>
      <c r="R36" s="408"/>
      <c r="S36" s="408"/>
      <c r="T36" s="408"/>
      <c r="U36" s="408"/>
      <c r="V36" s="408"/>
      <c r="W36" s="408"/>
      <c r="X36" s="408"/>
      <c r="Y36" s="408"/>
      <c r="Z36" s="408"/>
      <c r="AA36" s="396"/>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407" t="s">
        <v>146</v>
      </c>
      <c r="G38" s="396"/>
      <c r="H38" s="207"/>
      <c r="I38" s="207"/>
      <c r="J38" s="220" t="s">
        <v>147</v>
      </c>
      <c r="K38" s="207"/>
      <c r="L38" s="407" t="s">
        <v>148</v>
      </c>
      <c r="M38" s="408"/>
      <c r="N38" s="396"/>
      <c r="O38" s="220"/>
      <c r="P38" s="220"/>
      <c r="Q38" s="207"/>
      <c r="R38" s="220" t="s">
        <v>149</v>
      </c>
      <c r="S38" s="220"/>
      <c r="T38" s="220"/>
      <c r="U38" s="220"/>
      <c r="V38" s="220"/>
      <c r="W38" s="415"/>
      <c r="X38" s="408"/>
      <c r="Y38" s="408"/>
      <c r="Z38" s="408"/>
      <c r="AA38" s="396"/>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409">
        <v>2024</v>
      </c>
      <c r="E40" s="410"/>
      <c r="F40" s="411"/>
      <c r="G40" s="34"/>
      <c r="H40" s="211"/>
      <c r="I40" s="211"/>
      <c r="J40" s="211"/>
      <c r="K40" s="211"/>
      <c r="L40" s="211"/>
      <c r="M40" s="211"/>
      <c r="N40" s="211"/>
      <c r="O40" s="211"/>
      <c r="P40" s="211"/>
      <c r="Q40" s="403"/>
      <c r="R40" s="404"/>
      <c r="S40" s="404"/>
      <c r="T40" s="404"/>
      <c r="U40" s="404"/>
      <c r="V40" s="211"/>
      <c r="W40" s="211"/>
      <c r="X40" s="405"/>
      <c r="Y40" s="404"/>
      <c r="Z40" s="404"/>
      <c r="AA40" s="404"/>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414">
        <v>1</v>
      </c>
      <c r="E42" s="408"/>
      <c r="F42" s="396"/>
      <c r="G42" s="207"/>
      <c r="H42" s="211"/>
      <c r="I42" s="211"/>
      <c r="J42" s="211"/>
      <c r="K42" s="211"/>
      <c r="L42" s="211"/>
      <c r="M42" s="211"/>
      <c r="N42" s="211"/>
      <c r="O42" s="211"/>
      <c r="P42" s="211"/>
      <c r="Q42" s="403"/>
      <c r="R42" s="404"/>
      <c r="S42" s="404"/>
      <c r="T42" s="404"/>
      <c r="U42" s="404"/>
      <c r="V42" s="211"/>
      <c r="W42" s="211"/>
      <c r="X42" s="405"/>
      <c r="Y42" s="404"/>
      <c r="Z42" s="404"/>
      <c r="AA42" s="404"/>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406" t="s">
        <v>151</v>
      </c>
      <c r="E44" s="408"/>
      <c r="F44" s="408"/>
      <c r="G44" s="408"/>
      <c r="H44" s="408"/>
      <c r="I44" s="408"/>
      <c r="J44" s="408"/>
      <c r="K44" s="408"/>
      <c r="L44" s="408"/>
      <c r="M44" s="408"/>
      <c r="N44" s="408"/>
      <c r="O44" s="408"/>
      <c r="P44" s="408"/>
      <c r="Q44" s="408"/>
      <c r="R44" s="408"/>
      <c r="S44" s="408"/>
      <c r="T44" s="408"/>
      <c r="U44" s="408"/>
      <c r="V44" s="408"/>
      <c r="W44" s="408"/>
      <c r="X44" s="408"/>
      <c r="Y44" s="396"/>
      <c r="Z44" s="221"/>
      <c r="AA44" s="221"/>
    </row>
    <row r="45" spans="3:27" ht="15.75" customHeight="1" x14ac:dyDescent="0.25">
      <c r="C45" s="207"/>
      <c r="D45" s="445" t="s">
        <v>152</v>
      </c>
      <c r="E45" s="408"/>
      <c r="F45" s="408"/>
      <c r="G45" s="408"/>
      <c r="H45" s="396"/>
      <c r="I45" s="441" t="s">
        <v>153</v>
      </c>
      <c r="J45" s="408"/>
      <c r="K45" s="408"/>
      <c r="L45" s="408"/>
      <c r="M45" s="408"/>
      <c r="N45" s="408"/>
      <c r="O45" s="408"/>
      <c r="P45" s="396"/>
      <c r="Q45" s="442" t="s">
        <v>154</v>
      </c>
      <c r="R45" s="408"/>
      <c r="S45" s="408"/>
      <c r="T45" s="408"/>
      <c r="U45" s="408"/>
      <c r="V45" s="408"/>
      <c r="W45" s="408"/>
      <c r="X45" s="408"/>
      <c r="Y45" s="396"/>
      <c r="Z45" s="221"/>
      <c r="AA45" s="221"/>
    </row>
    <row r="46" spans="3:27" ht="15.75" customHeight="1" x14ac:dyDescent="0.25">
      <c r="C46" s="38"/>
      <c r="D46" s="446" t="s">
        <v>155</v>
      </c>
      <c r="E46" s="408"/>
      <c r="F46" s="408"/>
      <c r="G46" s="408"/>
      <c r="H46" s="396"/>
      <c r="I46" s="443" t="s">
        <v>156</v>
      </c>
      <c r="J46" s="408"/>
      <c r="K46" s="408"/>
      <c r="L46" s="408"/>
      <c r="M46" s="408"/>
      <c r="N46" s="408"/>
      <c r="O46" s="408"/>
      <c r="P46" s="396"/>
      <c r="Q46" s="444" t="s">
        <v>157</v>
      </c>
      <c r="R46" s="408"/>
      <c r="S46" s="408"/>
      <c r="T46" s="408"/>
      <c r="U46" s="408"/>
      <c r="V46" s="408"/>
      <c r="W46" s="408"/>
      <c r="X46" s="408"/>
      <c r="Y46" s="396"/>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34" t="s">
        <v>158</v>
      </c>
      <c r="D48" s="408"/>
      <c r="E48" s="408"/>
      <c r="F48" s="396"/>
      <c r="G48" s="439" t="s">
        <v>159</v>
      </c>
      <c r="H48" s="440" t="s">
        <v>160</v>
      </c>
      <c r="I48" s="422"/>
      <c r="J48" s="422"/>
      <c r="K48" s="422"/>
      <c r="L48" s="422"/>
      <c r="M48" s="422"/>
      <c r="N48" s="422"/>
      <c r="O48" s="422"/>
      <c r="P48" s="422"/>
      <c r="Q48" s="422"/>
      <c r="R48" s="422"/>
      <c r="S48" s="422"/>
      <c r="T48" s="422"/>
      <c r="U48" s="422"/>
      <c r="V48" s="422"/>
      <c r="W48" s="422"/>
      <c r="X48" s="422"/>
      <c r="Y48" s="422"/>
      <c r="Z48" s="422"/>
      <c r="AA48" s="423"/>
    </row>
    <row r="49" spans="2:28" ht="15.75" customHeight="1" x14ac:dyDescent="0.25">
      <c r="B49" s="39"/>
      <c r="C49" s="40" t="s">
        <v>161</v>
      </c>
      <c r="D49" s="41">
        <v>1.2</v>
      </c>
      <c r="E49" s="434" t="s">
        <v>162</v>
      </c>
      <c r="F49" s="396"/>
      <c r="G49" s="380"/>
      <c r="H49" s="425"/>
      <c r="I49" s="426"/>
      <c r="J49" s="426"/>
      <c r="K49" s="426"/>
      <c r="L49" s="426"/>
      <c r="M49" s="426"/>
      <c r="N49" s="426"/>
      <c r="O49" s="426"/>
      <c r="P49" s="426"/>
      <c r="Q49" s="426"/>
      <c r="R49" s="426"/>
      <c r="S49" s="426"/>
      <c r="T49" s="426"/>
      <c r="U49" s="426"/>
      <c r="V49" s="426"/>
      <c r="W49" s="426"/>
      <c r="X49" s="426"/>
      <c r="Y49" s="426"/>
      <c r="Z49" s="426"/>
      <c r="AA49" s="427"/>
      <c r="AB49" s="229"/>
    </row>
    <row r="50" spans="2:28" ht="15.75" customHeight="1" x14ac:dyDescent="0.25">
      <c r="B50" s="39"/>
      <c r="C50" s="42">
        <v>2024</v>
      </c>
      <c r="D50" s="43">
        <v>45474</v>
      </c>
      <c r="E50" s="433">
        <v>45656</v>
      </c>
      <c r="F50" s="396"/>
      <c r="G50" s="44">
        <v>1</v>
      </c>
      <c r="H50" s="438" t="s">
        <v>124</v>
      </c>
      <c r="I50" s="408"/>
      <c r="J50" s="408"/>
      <c r="K50" s="408"/>
      <c r="L50" s="408"/>
      <c r="M50" s="408"/>
      <c r="N50" s="408"/>
      <c r="O50" s="408"/>
      <c r="P50" s="408"/>
      <c r="Q50" s="408"/>
      <c r="R50" s="408"/>
      <c r="S50" s="408"/>
      <c r="T50" s="408"/>
      <c r="U50" s="408"/>
      <c r="V50" s="408"/>
      <c r="W50" s="408"/>
      <c r="X50" s="408"/>
      <c r="Y50" s="408"/>
      <c r="Z50" s="408"/>
      <c r="AA50" s="396"/>
      <c r="AB50" s="229"/>
    </row>
    <row r="51" spans="2:28" ht="15.75" customHeight="1" x14ac:dyDescent="0.25">
      <c r="B51" s="39"/>
      <c r="C51" s="42">
        <v>2025</v>
      </c>
      <c r="D51" s="43">
        <v>45658</v>
      </c>
      <c r="E51" s="433">
        <v>46021</v>
      </c>
      <c r="F51" s="396"/>
      <c r="G51" s="44">
        <v>1</v>
      </c>
      <c r="H51" s="438" t="s">
        <v>124</v>
      </c>
      <c r="I51" s="408"/>
      <c r="J51" s="408"/>
      <c r="K51" s="408"/>
      <c r="L51" s="408"/>
      <c r="M51" s="408"/>
      <c r="N51" s="408"/>
      <c r="O51" s="408"/>
      <c r="P51" s="408"/>
      <c r="Q51" s="408"/>
      <c r="R51" s="408"/>
      <c r="S51" s="408"/>
      <c r="T51" s="408"/>
      <c r="U51" s="408"/>
      <c r="V51" s="408"/>
      <c r="W51" s="408"/>
      <c r="X51" s="408"/>
      <c r="Y51" s="408"/>
      <c r="Z51" s="408"/>
      <c r="AA51" s="396"/>
      <c r="AB51" s="229"/>
    </row>
    <row r="52" spans="2:28" ht="15.75" customHeight="1" x14ac:dyDescent="0.25">
      <c r="B52" s="39"/>
      <c r="C52" s="42">
        <v>2026</v>
      </c>
      <c r="D52" s="43">
        <v>46023</v>
      </c>
      <c r="E52" s="433">
        <v>46386</v>
      </c>
      <c r="F52" s="396"/>
      <c r="G52" s="44">
        <v>1</v>
      </c>
      <c r="H52" s="438" t="s">
        <v>124</v>
      </c>
      <c r="I52" s="408"/>
      <c r="J52" s="408"/>
      <c r="K52" s="408"/>
      <c r="L52" s="408"/>
      <c r="M52" s="408"/>
      <c r="N52" s="408"/>
      <c r="O52" s="408"/>
      <c r="P52" s="408"/>
      <c r="Q52" s="408"/>
      <c r="R52" s="408"/>
      <c r="S52" s="408"/>
      <c r="T52" s="408"/>
      <c r="U52" s="408"/>
      <c r="V52" s="408"/>
      <c r="W52" s="408"/>
      <c r="X52" s="408"/>
      <c r="Y52" s="408"/>
      <c r="Z52" s="408"/>
      <c r="AA52" s="396"/>
      <c r="AB52" s="229"/>
    </row>
    <row r="53" spans="2:28" ht="15.75" customHeight="1" x14ac:dyDescent="0.25">
      <c r="B53" s="39"/>
      <c r="C53" s="42">
        <v>2027</v>
      </c>
      <c r="D53" s="43">
        <v>46388</v>
      </c>
      <c r="E53" s="433">
        <v>46751</v>
      </c>
      <c r="F53" s="396"/>
      <c r="G53" s="44">
        <v>1</v>
      </c>
      <c r="H53" s="438" t="s">
        <v>124</v>
      </c>
      <c r="I53" s="408"/>
      <c r="J53" s="408"/>
      <c r="K53" s="408"/>
      <c r="L53" s="408"/>
      <c r="M53" s="408"/>
      <c r="N53" s="408"/>
      <c r="O53" s="408"/>
      <c r="P53" s="408"/>
      <c r="Q53" s="408"/>
      <c r="R53" s="408"/>
      <c r="S53" s="408"/>
      <c r="T53" s="408"/>
      <c r="U53" s="408"/>
      <c r="V53" s="408"/>
      <c r="W53" s="408"/>
      <c r="X53" s="408"/>
      <c r="Y53" s="408"/>
      <c r="Z53" s="408"/>
      <c r="AA53" s="396"/>
      <c r="AB53" s="229"/>
    </row>
    <row r="54" spans="2:28" ht="15.75" customHeight="1" x14ac:dyDescent="0.25">
      <c r="B54" s="39"/>
      <c r="C54" s="42"/>
      <c r="D54" s="42"/>
      <c r="E54" s="434"/>
      <c r="F54" s="396"/>
      <c r="G54" s="41"/>
      <c r="H54" s="434"/>
      <c r="I54" s="408"/>
      <c r="J54" s="408"/>
      <c r="K54" s="408"/>
      <c r="L54" s="408"/>
      <c r="M54" s="408"/>
      <c r="N54" s="408"/>
      <c r="O54" s="408"/>
      <c r="P54" s="408"/>
      <c r="Q54" s="408"/>
      <c r="R54" s="408"/>
      <c r="S54" s="408"/>
      <c r="T54" s="408"/>
      <c r="U54" s="408"/>
      <c r="V54" s="408"/>
      <c r="W54" s="408"/>
      <c r="X54" s="408"/>
      <c r="Y54" s="408"/>
      <c r="Z54" s="408"/>
      <c r="AA54" s="396"/>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412" t="s">
        <v>163</v>
      </c>
      <c r="D56" s="404"/>
      <c r="E56" s="220"/>
      <c r="F56" s="211" t="s">
        <v>164</v>
      </c>
      <c r="G56" s="45"/>
      <c r="H56" s="222"/>
      <c r="I56" s="211" t="s">
        <v>165</v>
      </c>
      <c r="J56" s="207"/>
      <c r="K56" s="407"/>
      <c r="L56" s="396"/>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32" t="s">
        <v>166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396"/>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34" t="s">
        <v>161</v>
      </c>
      <c r="C60" s="396"/>
      <c r="D60" s="41"/>
      <c r="E60" s="434" t="s">
        <v>167</v>
      </c>
      <c r="F60" s="396"/>
      <c r="G60" s="41"/>
      <c r="H60" s="406" t="s">
        <v>168</v>
      </c>
      <c r="I60" s="396"/>
      <c r="J60" s="434"/>
      <c r="K60" s="396"/>
      <c r="L60" s="437"/>
      <c r="M60" s="404"/>
      <c r="N60" s="41" t="s">
        <v>169</v>
      </c>
      <c r="O60" s="434"/>
      <c r="P60" s="408"/>
      <c r="Q60" s="396"/>
      <c r="R60" s="434" t="s">
        <v>170</v>
      </c>
      <c r="S60" s="408"/>
      <c r="T60" s="396"/>
      <c r="U60" s="434"/>
      <c r="V60" s="408"/>
      <c r="W60" s="396"/>
      <c r="X60" s="434" t="s">
        <v>171</v>
      </c>
      <c r="Y60" s="396"/>
      <c r="Z60" s="434"/>
      <c r="AA60" s="408"/>
      <c r="AB60" s="396"/>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32" t="s">
        <v>172</v>
      </c>
      <c r="C62" s="396"/>
      <c r="D62" s="435"/>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7"/>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32" t="s">
        <v>173</v>
      </c>
      <c r="C64" s="396"/>
      <c r="D64" s="43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7"/>
    </row>
    <row r="66" spans="2:28" ht="15.75" customHeight="1" x14ac:dyDescent="0.25">
      <c r="B66" s="432" t="s">
        <v>174</v>
      </c>
      <c r="C66" s="396"/>
      <c r="D66" s="43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7"/>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32" t="s">
        <v>175</v>
      </c>
      <c r="C68" s="396"/>
      <c r="D68" s="43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7"/>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32" t="s">
        <v>176</v>
      </c>
      <c r="C70" s="396"/>
      <c r="D70" s="43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7"/>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32" t="s">
        <v>177</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396"/>
    </row>
    <row r="73" spans="2:28" ht="15.75" customHeight="1" x14ac:dyDescent="0.25">
      <c r="B73" s="406" t="s">
        <v>122</v>
      </c>
      <c r="C73" s="396"/>
      <c r="D73" s="50" t="s">
        <v>178</v>
      </c>
      <c r="E73" s="406" t="s">
        <v>179</v>
      </c>
      <c r="F73" s="396"/>
      <c r="G73" s="406" t="s">
        <v>177</v>
      </c>
      <c r="H73" s="408"/>
      <c r="I73" s="408"/>
      <c r="J73" s="408"/>
      <c r="K73" s="408"/>
      <c r="L73" s="408"/>
      <c r="M73" s="408"/>
      <c r="N73" s="408"/>
      <c r="O73" s="396"/>
      <c r="P73" s="406" t="s">
        <v>180</v>
      </c>
      <c r="Q73" s="408"/>
      <c r="R73" s="408"/>
      <c r="S73" s="408"/>
      <c r="T73" s="408"/>
      <c r="U73" s="408"/>
      <c r="V73" s="408"/>
      <c r="W73" s="408"/>
      <c r="X73" s="408"/>
      <c r="Y73" s="408"/>
      <c r="Z73" s="408"/>
      <c r="AA73" s="408"/>
      <c r="AB73" s="396"/>
    </row>
    <row r="74" spans="2:28" ht="15.75" customHeight="1" x14ac:dyDescent="0.25">
      <c r="B74" s="406"/>
      <c r="C74" s="396"/>
      <c r="D74" s="36"/>
      <c r="E74" s="406"/>
      <c r="F74" s="396"/>
      <c r="G74" s="431"/>
      <c r="H74" s="408"/>
      <c r="I74" s="408"/>
      <c r="J74" s="408"/>
      <c r="K74" s="408"/>
      <c r="L74" s="408"/>
      <c r="M74" s="408"/>
      <c r="N74" s="408"/>
      <c r="O74" s="396"/>
      <c r="P74" s="431"/>
      <c r="Q74" s="408"/>
      <c r="R74" s="408"/>
      <c r="S74" s="408"/>
      <c r="T74" s="408"/>
      <c r="U74" s="408"/>
      <c r="V74" s="408"/>
      <c r="W74" s="408"/>
      <c r="X74" s="408"/>
      <c r="Y74" s="408"/>
      <c r="Z74" s="408"/>
      <c r="AA74" s="408"/>
      <c r="AB74" s="396"/>
    </row>
    <row r="75" spans="2:28" ht="15.75" customHeight="1" x14ac:dyDescent="0.25">
      <c r="B75" s="406"/>
      <c r="C75" s="396"/>
      <c r="D75" s="36"/>
      <c r="E75" s="406"/>
      <c r="F75" s="396"/>
      <c r="G75" s="431"/>
      <c r="H75" s="408"/>
      <c r="I75" s="408"/>
      <c r="J75" s="408"/>
      <c r="K75" s="408"/>
      <c r="L75" s="408"/>
      <c r="M75" s="408"/>
      <c r="N75" s="408"/>
      <c r="O75" s="396"/>
      <c r="P75" s="431"/>
      <c r="Q75" s="408"/>
      <c r="R75" s="408"/>
      <c r="S75" s="408"/>
      <c r="T75" s="408"/>
      <c r="U75" s="408"/>
      <c r="V75" s="408"/>
      <c r="W75" s="408"/>
      <c r="X75" s="408"/>
      <c r="Y75" s="408"/>
      <c r="Z75" s="408"/>
      <c r="AA75" s="408"/>
      <c r="AB75" s="396"/>
    </row>
    <row r="76" spans="2:28" ht="26.25" customHeight="1" x14ac:dyDescent="0.25">
      <c r="B76" s="430" t="s">
        <v>181</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396"/>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5"/>
  <sheetViews>
    <sheetView showGridLines="0" tabSelected="1" view="pageBreakPreview" topLeftCell="A14" zoomScale="70" zoomScaleNormal="60" zoomScaleSheetLayoutView="70" workbookViewId="0">
      <selection activeCell="F53" sqref="F53:G53"/>
    </sheetView>
  </sheetViews>
  <sheetFormatPr baseColWidth="10" defaultColWidth="10.85546875" defaultRowHeight="14.25" x14ac:dyDescent="0.25"/>
  <cols>
    <col min="1" max="1" width="49.7109375" style="66" customWidth="1"/>
    <col min="2" max="6" width="35.7109375" style="66" customWidth="1"/>
    <col min="7" max="7" width="38" style="66" customWidth="1"/>
    <col min="8" max="8" width="35.7109375" style="66" customWidth="1"/>
    <col min="9" max="9" width="43.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509"/>
      <c r="B1" s="490" t="s">
        <v>182</v>
      </c>
      <c r="C1" s="491"/>
      <c r="D1" s="491"/>
      <c r="E1" s="491"/>
      <c r="F1" s="491"/>
      <c r="G1" s="491"/>
      <c r="H1" s="491"/>
      <c r="I1" s="491"/>
      <c r="J1" s="491"/>
      <c r="K1" s="491"/>
      <c r="L1" s="492"/>
      <c r="M1" s="487" t="s">
        <v>183</v>
      </c>
      <c r="N1" s="488"/>
      <c r="O1" s="489"/>
    </row>
    <row r="2" spans="1:15" s="135" customFormat="1" ht="30.75" customHeight="1" thickBot="1" x14ac:dyDescent="0.3">
      <c r="A2" s="510"/>
      <c r="B2" s="493" t="s">
        <v>184</v>
      </c>
      <c r="C2" s="494"/>
      <c r="D2" s="494"/>
      <c r="E2" s="494"/>
      <c r="F2" s="494"/>
      <c r="G2" s="494"/>
      <c r="H2" s="494"/>
      <c r="I2" s="494"/>
      <c r="J2" s="494"/>
      <c r="K2" s="494"/>
      <c r="L2" s="495"/>
      <c r="M2" s="487" t="s">
        <v>185</v>
      </c>
      <c r="N2" s="488"/>
      <c r="O2" s="489"/>
    </row>
    <row r="3" spans="1:15" s="135" customFormat="1" ht="24" customHeight="1" thickBot="1" x14ac:dyDescent="0.3">
      <c r="A3" s="510"/>
      <c r="B3" s="493" t="s">
        <v>186</v>
      </c>
      <c r="C3" s="494"/>
      <c r="D3" s="494"/>
      <c r="E3" s="494"/>
      <c r="F3" s="494"/>
      <c r="G3" s="494"/>
      <c r="H3" s="494"/>
      <c r="I3" s="494"/>
      <c r="J3" s="494"/>
      <c r="K3" s="494"/>
      <c r="L3" s="495"/>
      <c r="M3" s="487" t="s">
        <v>187</v>
      </c>
      <c r="N3" s="488"/>
      <c r="O3" s="489"/>
    </row>
    <row r="4" spans="1:15" s="135" customFormat="1" ht="21.75" customHeight="1" thickBot="1" x14ac:dyDescent="0.3">
      <c r="A4" s="511"/>
      <c r="B4" s="496" t="s">
        <v>188</v>
      </c>
      <c r="C4" s="497"/>
      <c r="D4" s="497"/>
      <c r="E4" s="497"/>
      <c r="F4" s="497"/>
      <c r="G4" s="497"/>
      <c r="H4" s="497"/>
      <c r="I4" s="497"/>
      <c r="J4" s="497"/>
      <c r="K4" s="497"/>
      <c r="L4" s="498"/>
      <c r="M4" s="487" t="s">
        <v>189</v>
      </c>
      <c r="N4" s="488"/>
      <c r="O4" s="489"/>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513" t="s">
        <v>190</v>
      </c>
      <c r="B6" s="186" t="s">
        <v>191</v>
      </c>
      <c r="C6" s="173"/>
      <c r="D6" s="186" t="s">
        <v>192</v>
      </c>
      <c r="E6" s="173"/>
      <c r="F6" s="186" t="s">
        <v>193</v>
      </c>
      <c r="G6" s="173"/>
      <c r="H6" s="186" t="s">
        <v>194</v>
      </c>
      <c r="I6" s="174"/>
      <c r="J6" s="478" t="s">
        <v>195</v>
      </c>
      <c r="K6" s="512"/>
      <c r="L6" s="185" t="s">
        <v>196</v>
      </c>
      <c r="M6" s="475"/>
      <c r="N6" s="475"/>
      <c r="O6" s="475"/>
    </row>
    <row r="7" spans="1:15" s="135" customFormat="1" ht="21.75" customHeight="1" thickBot="1" x14ac:dyDescent="0.3">
      <c r="A7" s="513"/>
      <c r="B7" s="187" t="s">
        <v>197</v>
      </c>
      <c r="C7" s="175"/>
      <c r="D7" s="186" t="s">
        <v>198</v>
      </c>
      <c r="E7" s="175"/>
      <c r="F7" s="186" t="s">
        <v>199</v>
      </c>
      <c r="G7" s="175"/>
      <c r="H7" s="186" t="s">
        <v>200</v>
      </c>
      <c r="I7" s="174" t="s">
        <v>201</v>
      </c>
      <c r="J7" s="478"/>
      <c r="K7" s="512"/>
      <c r="L7" s="185" t="s">
        <v>202</v>
      </c>
      <c r="M7" s="475"/>
      <c r="N7" s="475"/>
      <c r="O7" s="475"/>
    </row>
    <row r="8" spans="1:15" s="135" customFormat="1" ht="21.75" customHeight="1" thickBot="1" x14ac:dyDescent="0.3">
      <c r="A8" s="513"/>
      <c r="B8" s="186" t="s">
        <v>203</v>
      </c>
      <c r="C8" s="173"/>
      <c r="D8" s="186" t="s">
        <v>204</v>
      </c>
      <c r="E8" s="176"/>
      <c r="F8" s="186" t="s">
        <v>205</v>
      </c>
      <c r="G8" s="176"/>
      <c r="H8" s="186" t="s">
        <v>206</v>
      </c>
      <c r="I8" s="174"/>
      <c r="J8" s="478"/>
      <c r="K8" s="512"/>
      <c r="L8" s="185" t="s">
        <v>207</v>
      </c>
      <c r="M8" s="475" t="s">
        <v>201</v>
      </c>
      <c r="N8" s="475"/>
      <c r="O8" s="475"/>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thickBot="1" x14ac:dyDescent="0.3">
      <c r="A10" s="69"/>
      <c r="B10" s="70"/>
      <c r="C10" s="70"/>
      <c r="D10" s="72"/>
      <c r="E10" s="71"/>
      <c r="F10" s="71"/>
      <c r="G10" s="238"/>
      <c r="H10" s="238"/>
      <c r="I10" s="73"/>
      <c r="J10" s="73"/>
      <c r="K10" s="70"/>
      <c r="L10" s="70"/>
      <c r="M10" s="70"/>
      <c r="N10" s="70"/>
      <c r="O10" s="70"/>
    </row>
    <row r="11" spans="1:15" ht="15" customHeight="1" x14ac:dyDescent="0.25">
      <c r="A11" s="518" t="s">
        <v>208</v>
      </c>
      <c r="B11" s="499" t="s">
        <v>209</v>
      </c>
      <c r="C11" s="500"/>
      <c r="D11" s="500"/>
      <c r="E11" s="500"/>
      <c r="F11" s="500"/>
      <c r="G11" s="500"/>
      <c r="H11" s="500"/>
      <c r="I11" s="500"/>
      <c r="J11" s="500"/>
      <c r="K11" s="500"/>
      <c r="L11" s="500"/>
      <c r="M11" s="500"/>
      <c r="N11" s="500"/>
      <c r="O11" s="501"/>
    </row>
    <row r="12" spans="1:15" ht="15" customHeight="1" x14ac:dyDescent="0.25">
      <c r="A12" s="519"/>
      <c r="B12" s="502"/>
      <c r="C12" s="503"/>
      <c r="D12" s="503"/>
      <c r="E12" s="503"/>
      <c r="F12" s="503"/>
      <c r="G12" s="503"/>
      <c r="H12" s="503"/>
      <c r="I12" s="503"/>
      <c r="J12" s="503"/>
      <c r="K12" s="503"/>
      <c r="L12" s="503"/>
      <c r="M12" s="503"/>
      <c r="N12" s="503"/>
      <c r="O12" s="504"/>
    </row>
    <row r="13" spans="1:15" ht="15" customHeight="1" thickBot="1" x14ac:dyDescent="0.3">
      <c r="A13" s="520"/>
      <c r="B13" s="505"/>
      <c r="C13" s="506"/>
      <c r="D13" s="506"/>
      <c r="E13" s="506"/>
      <c r="F13" s="506"/>
      <c r="G13" s="506"/>
      <c r="H13" s="506"/>
      <c r="I13" s="506"/>
      <c r="J13" s="506"/>
      <c r="K13" s="506"/>
      <c r="L13" s="506"/>
      <c r="M13" s="506"/>
      <c r="N13" s="506"/>
      <c r="O13" s="507"/>
    </row>
    <row r="14" spans="1:15" ht="9" customHeight="1" thickBot="1" x14ac:dyDescent="0.3">
      <c r="A14" s="74"/>
      <c r="B14" s="134"/>
      <c r="C14" s="75"/>
      <c r="D14" s="75"/>
      <c r="E14" s="75"/>
      <c r="F14" s="75"/>
      <c r="G14" s="76"/>
      <c r="H14" s="76"/>
      <c r="I14" s="76"/>
      <c r="J14" s="76"/>
      <c r="K14" s="76"/>
      <c r="L14" s="77"/>
      <c r="M14" s="77"/>
      <c r="N14" s="77"/>
      <c r="O14" s="77"/>
    </row>
    <row r="15" spans="1:15" s="78" customFormat="1" ht="37.5" customHeight="1" thickBot="1" x14ac:dyDescent="0.3">
      <c r="A15" s="115" t="s">
        <v>210</v>
      </c>
      <c r="B15" s="508" t="s">
        <v>211</v>
      </c>
      <c r="C15" s="508"/>
      <c r="D15" s="508"/>
      <c r="E15" s="508"/>
      <c r="F15" s="508"/>
      <c r="G15" s="513" t="s">
        <v>212</v>
      </c>
      <c r="H15" s="513"/>
      <c r="I15" s="508" t="s">
        <v>213</v>
      </c>
      <c r="J15" s="508"/>
      <c r="K15" s="508"/>
      <c r="L15" s="508"/>
      <c r="M15" s="508"/>
      <c r="N15" s="508"/>
      <c r="O15" s="508"/>
    </row>
    <row r="16" spans="1:15" ht="9" customHeight="1" thickBot="1" x14ac:dyDescent="0.3">
      <c r="A16" s="74"/>
      <c r="B16" s="76"/>
      <c r="C16" s="75"/>
      <c r="D16" s="75"/>
      <c r="E16" s="75"/>
      <c r="F16" s="75"/>
      <c r="G16" s="76"/>
      <c r="H16" s="76"/>
      <c r="I16" s="76"/>
      <c r="J16" s="76"/>
      <c r="K16" s="76"/>
      <c r="L16" s="77"/>
      <c r="M16" s="77"/>
      <c r="N16" s="77"/>
      <c r="O16" s="77"/>
    </row>
    <row r="17" spans="1:15" ht="65.25" customHeight="1" x14ac:dyDescent="0.25">
      <c r="A17" s="315" t="s">
        <v>214</v>
      </c>
      <c r="B17" s="514" t="s">
        <v>215</v>
      </c>
      <c r="C17" s="515"/>
      <c r="D17" s="515"/>
      <c r="E17" s="516"/>
      <c r="F17" s="316" t="s">
        <v>216</v>
      </c>
      <c r="G17" s="508" t="s">
        <v>217</v>
      </c>
      <c r="H17" s="508"/>
      <c r="I17" s="508"/>
      <c r="J17" s="115" t="s">
        <v>218</v>
      </c>
      <c r="K17" s="508" t="s">
        <v>219</v>
      </c>
      <c r="L17" s="508"/>
      <c r="M17" s="508"/>
      <c r="N17" s="508"/>
      <c r="O17" s="508"/>
    </row>
    <row r="18" spans="1:15" ht="9" customHeight="1" x14ac:dyDescent="0.25">
      <c r="A18" s="68"/>
      <c r="B18" s="67"/>
      <c r="C18" s="517"/>
      <c r="D18" s="517"/>
      <c r="E18" s="517"/>
      <c r="F18" s="517"/>
      <c r="G18" s="517"/>
      <c r="H18" s="517"/>
      <c r="I18" s="517"/>
      <c r="J18" s="517"/>
      <c r="K18" s="517"/>
      <c r="L18" s="517"/>
      <c r="M18" s="517"/>
      <c r="N18" s="517"/>
      <c r="O18" s="517"/>
    </row>
    <row r="20" spans="1:15" ht="16.5" customHeight="1" thickBot="1" x14ac:dyDescent="0.3">
      <c r="A20" s="132"/>
      <c r="B20" s="133"/>
      <c r="C20" s="133"/>
      <c r="D20" s="133"/>
      <c r="E20" s="133"/>
      <c r="F20" s="133"/>
      <c r="G20" s="133"/>
      <c r="H20" s="133"/>
      <c r="I20" s="133"/>
      <c r="J20" s="133"/>
      <c r="K20" s="133"/>
      <c r="L20" s="133"/>
      <c r="M20" s="133"/>
      <c r="N20" s="133"/>
      <c r="O20" s="133"/>
    </row>
    <row r="21" spans="1:15" ht="32.1" customHeight="1" thickBot="1" x14ac:dyDescent="0.3">
      <c r="A21" s="476" t="s">
        <v>220</v>
      </c>
      <c r="B21" s="477"/>
      <c r="C21" s="477"/>
      <c r="D21" s="477"/>
      <c r="E21" s="477"/>
      <c r="F21" s="477"/>
      <c r="G21" s="477"/>
      <c r="H21" s="477"/>
      <c r="I21" s="477"/>
      <c r="J21" s="477"/>
      <c r="K21" s="477"/>
      <c r="L21" s="477"/>
      <c r="M21" s="477"/>
      <c r="N21" s="477"/>
      <c r="O21" s="478"/>
    </row>
    <row r="22" spans="1:15" ht="32.1" customHeight="1" thickBot="1" x14ac:dyDescent="0.3">
      <c r="A22" s="476" t="s">
        <v>221</v>
      </c>
      <c r="B22" s="477"/>
      <c r="C22" s="477"/>
      <c r="D22" s="477"/>
      <c r="E22" s="477"/>
      <c r="F22" s="477"/>
      <c r="G22" s="477"/>
      <c r="H22" s="477"/>
      <c r="I22" s="477"/>
      <c r="J22" s="477"/>
      <c r="K22" s="477"/>
      <c r="L22" s="477"/>
      <c r="M22" s="477"/>
      <c r="N22" s="477"/>
      <c r="O22" s="478"/>
    </row>
    <row r="23" spans="1:15" ht="32.1" customHeight="1" thickBot="1" x14ac:dyDescent="0.3">
      <c r="A23" s="89"/>
      <c r="B23" s="273" t="s">
        <v>191</v>
      </c>
      <c r="C23" s="273" t="s">
        <v>192</v>
      </c>
      <c r="D23" s="273" t="s">
        <v>193</v>
      </c>
      <c r="E23" s="273" t="s">
        <v>194</v>
      </c>
      <c r="F23" s="273" t="s">
        <v>197</v>
      </c>
      <c r="G23" s="273" t="s">
        <v>198</v>
      </c>
      <c r="H23" s="273" t="s">
        <v>199</v>
      </c>
      <c r="I23" s="273" t="s">
        <v>200</v>
      </c>
      <c r="J23" s="273" t="s">
        <v>203</v>
      </c>
      <c r="K23" s="273" t="s">
        <v>204</v>
      </c>
      <c r="L23" s="273" t="s">
        <v>205</v>
      </c>
      <c r="M23" s="273" t="s">
        <v>206</v>
      </c>
      <c r="N23" s="272" t="s">
        <v>222</v>
      </c>
      <c r="O23" s="272" t="s">
        <v>223</v>
      </c>
    </row>
    <row r="24" spans="1:15" ht="32.1" customHeight="1" x14ac:dyDescent="0.25">
      <c r="A24" s="274" t="s">
        <v>224</v>
      </c>
      <c r="B24" s="81">
        <v>209610000</v>
      </c>
      <c r="C24" s="81">
        <v>0</v>
      </c>
      <c r="D24" s="81">
        <v>26463000</v>
      </c>
      <c r="E24" s="81">
        <f>42101000-15000000</f>
        <v>27101000</v>
      </c>
      <c r="F24" s="81"/>
      <c r="G24" s="81"/>
      <c r="H24" s="81"/>
      <c r="I24" s="81"/>
      <c r="J24" s="81"/>
      <c r="K24" s="81"/>
      <c r="L24" s="81"/>
      <c r="M24" s="81"/>
      <c r="N24" s="81">
        <f>SUM(B24:M24)</f>
        <v>263174000</v>
      </c>
      <c r="O24" s="82"/>
    </row>
    <row r="25" spans="1:15" ht="32.1" customHeight="1" x14ac:dyDescent="0.25">
      <c r="A25" s="83" t="s">
        <v>225</v>
      </c>
      <c r="B25" s="84"/>
      <c r="C25" s="84">
        <v>209610000</v>
      </c>
      <c r="D25" s="84"/>
      <c r="E25" s="84">
        <v>17232000</v>
      </c>
      <c r="F25" s="84">
        <v>4968889</v>
      </c>
      <c r="G25" s="84">
        <v>0</v>
      </c>
      <c r="H25" s="84"/>
      <c r="I25" s="84">
        <v>16279500</v>
      </c>
      <c r="J25" s="84"/>
      <c r="K25" s="84"/>
      <c r="L25" s="84"/>
      <c r="M25" s="84"/>
      <c r="N25" s="84">
        <f t="shared" ref="N25:N27" si="0">SUM(B25:M25)</f>
        <v>248090389</v>
      </c>
      <c r="O25" s="114">
        <f>+(B25+C25+D25+E25+F25+G25+H25+I25+J25+K25+L25+M25)/N24</f>
        <v>0.94268578582990725</v>
      </c>
    </row>
    <row r="26" spans="1:15" ht="32.1" customHeight="1" x14ac:dyDescent="0.25">
      <c r="A26" s="83" t="s">
        <v>226</v>
      </c>
      <c r="B26" s="84"/>
      <c r="C26" s="84">
        <v>3995000</v>
      </c>
      <c r="D26" s="84">
        <v>20026000</v>
      </c>
      <c r="E26" s="84">
        <v>19890000</v>
      </c>
      <c r="F26" s="84">
        <v>12232600</v>
      </c>
      <c r="G26" s="84">
        <v>13884000</v>
      </c>
      <c r="H26" s="84">
        <v>18852889</v>
      </c>
      <c r="I26" s="84">
        <v>13884000</v>
      </c>
      <c r="J26" s="84"/>
      <c r="K26" s="84"/>
      <c r="L26" s="84"/>
      <c r="M26" s="84"/>
      <c r="N26" s="84">
        <f t="shared" si="0"/>
        <v>102764489</v>
      </c>
      <c r="O26" s="114"/>
    </row>
    <row r="27" spans="1:15" ht="32.1" customHeight="1" x14ac:dyDescent="0.25">
      <c r="A27" s="83" t="s">
        <v>227</v>
      </c>
      <c r="B27" s="84">
        <v>0</v>
      </c>
      <c r="C27" s="84">
        <v>7036160</v>
      </c>
      <c r="D27" s="66">
        <v>0</v>
      </c>
      <c r="E27" s="84">
        <v>2365440</v>
      </c>
      <c r="F27" s="84">
        <v>5970000</v>
      </c>
      <c r="G27" s="84">
        <v>1943040</v>
      </c>
      <c r="H27" s="84"/>
      <c r="I27" s="84"/>
      <c r="J27" s="84"/>
      <c r="K27" s="84"/>
      <c r="L27" s="84"/>
      <c r="M27" s="84"/>
      <c r="N27" s="84">
        <f t="shared" si="0"/>
        <v>17314640</v>
      </c>
      <c r="O27" s="85"/>
    </row>
    <row r="28" spans="1:15" ht="32.1" customHeight="1" x14ac:dyDescent="0.25">
      <c r="A28" s="83" t="s">
        <v>228</v>
      </c>
      <c r="B28" s="84">
        <v>0</v>
      </c>
      <c r="C28" s="84"/>
      <c r="D28" s="84"/>
      <c r="E28" s="84"/>
      <c r="F28" s="84"/>
      <c r="G28" s="84"/>
      <c r="H28" s="84"/>
      <c r="I28" s="84"/>
      <c r="J28" s="84"/>
      <c r="K28" s="84"/>
      <c r="L28" s="84"/>
      <c r="M28" s="84"/>
      <c r="N28" s="84">
        <f>SUM(B28:M28)</f>
        <v>0</v>
      </c>
      <c r="O28" s="85"/>
    </row>
    <row r="29" spans="1:15" ht="32.1" customHeight="1" x14ac:dyDescent="0.25">
      <c r="A29" s="86" t="s">
        <v>229</v>
      </c>
      <c r="B29" s="87">
        <v>0</v>
      </c>
      <c r="C29" s="87">
        <v>7036160</v>
      </c>
      <c r="D29" s="87">
        <v>5970000</v>
      </c>
      <c r="E29" s="87">
        <v>2365440</v>
      </c>
      <c r="F29" s="87">
        <v>1943040</v>
      </c>
      <c r="G29" s="87"/>
      <c r="H29" s="87"/>
      <c r="I29" s="87"/>
      <c r="J29" s="87"/>
      <c r="K29" s="87"/>
      <c r="L29" s="87"/>
      <c r="M29" s="87"/>
      <c r="N29" s="84">
        <f>SUM(B29:M29)</f>
        <v>17314640</v>
      </c>
      <c r="O29" s="290">
        <f>+N29/N27</f>
        <v>1</v>
      </c>
    </row>
    <row r="30" spans="1:15" s="88" customFormat="1" ht="16.5" customHeight="1" x14ac:dyDescent="0.2"/>
    <row r="31" spans="1:15" s="88" customFormat="1" ht="17.25" customHeight="1" x14ac:dyDescent="0.2"/>
    <row r="32" spans="1:15" ht="5.25" customHeight="1" thickBot="1" x14ac:dyDescent="0.3"/>
    <row r="33" spans="1:10" ht="48" customHeight="1" thickBot="1" x14ac:dyDescent="0.3">
      <c r="A33" s="524" t="s">
        <v>230</v>
      </c>
      <c r="B33" s="525"/>
      <c r="C33" s="525"/>
      <c r="D33" s="525"/>
      <c r="E33" s="525"/>
      <c r="F33" s="525"/>
      <c r="G33" s="525"/>
      <c r="H33" s="525"/>
      <c r="I33" s="526"/>
      <c r="J33" s="93"/>
    </row>
    <row r="34" spans="1:10" ht="50.25" customHeight="1" thickBot="1" x14ac:dyDescent="0.3">
      <c r="A34" s="101" t="s">
        <v>231</v>
      </c>
      <c r="B34" s="527" t="str">
        <f>+B11</f>
        <v>1 - Acompañar técnicamente el 100% de requerimientos asociados a la incorporación del enfoque de género y de derechos de las mujeres en el ciclo de Política Pública de la Administración Distrital.</v>
      </c>
      <c r="C34" s="528"/>
      <c r="D34" s="528"/>
      <c r="E34" s="528"/>
      <c r="F34" s="528"/>
      <c r="G34" s="528"/>
      <c r="H34" s="528"/>
      <c r="I34" s="529"/>
      <c r="J34" s="91"/>
    </row>
    <row r="35" spans="1:10" ht="18.75" customHeight="1" thickBot="1" x14ac:dyDescent="0.3">
      <c r="A35" s="538" t="s">
        <v>232</v>
      </c>
      <c r="B35" s="143">
        <v>2024</v>
      </c>
      <c r="C35" s="143">
        <v>2025</v>
      </c>
      <c r="D35" s="143">
        <v>2026</v>
      </c>
      <c r="E35" s="143">
        <v>2027</v>
      </c>
      <c r="F35" s="143" t="s">
        <v>233</v>
      </c>
      <c r="G35" s="541" t="s">
        <v>234</v>
      </c>
      <c r="H35" s="541" t="s">
        <v>23</v>
      </c>
      <c r="I35" s="541"/>
      <c r="J35" s="91"/>
    </row>
    <row r="36" spans="1:10" ht="50.25" customHeight="1" thickBot="1" x14ac:dyDescent="0.3">
      <c r="A36" s="540"/>
      <c r="B36" s="145">
        <v>1</v>
      </c>
      <c r="C36" s="145">
        <v>1</v>
      </c>
      <c r="D36" s="145">
        <v>1</v>
      </c>
      <c r="E36" s="145">
        <v>1</v>
      </c>
      <c r="F36" s="144">
        <v>1</v>
      </c>
      <c r="G36" s="541"/>
      <c r="H36" s="541"/>
      <c r="I36" s="541"/>
      <c r="J36" s="91"/>
    </row>
    <row r="37" spans="1:10" ht="52.5" customHeight="1" thickBot="1" x14ac:dyDescent="0.3">
      <c r="A37" s="102" t="s">
        <v>235</v>
      </c>
      <c r="B37" s="530">
        <v>0.11</v>
      </c>
      <c r="C37" s="531"/>
      <c r="D37" s="535" t="s">
        <v>236</v>
      </c>
      <c r="E37" s="536"/>
      <c r="F37" s="536"/>
      <c r="G37" s="536"/>
      <c r="H37" s="536"/>
      <c r="I37" s="537"/>
    </row>
    <row r="38" spans="1:10" s="92" customFormat="1" ht="81" customHeight="1" thickBot="1" x14ac:dyDescent="0.3">
      <c r="A38" s="538" t="s">
        <v>237</v>
      </c>
      <c r="B38" s="102" t="s">
        <v>238</v>
      </c>
      <c r="C38" s="101" t="s">
        <v>239</v>
      </c>
      <c r="D38" s="521" t="s">
        <v>240</v>
      </c>
      <c r="E38" s="522"/>
      <c r="F38" s="521" t="s">
        <v>241</v>
      </c>
      <c r="G38" s="522"/>
      <c r="H38" s="103" t="s">
        <v>242</v>
      </c>
      <c r="I38" s="105" t="s">
        <v>243</v>
      </c>
    </row>
    <row r="39" spans="1:10" ht="183.75" customHeight="1" thickBot="1" x14ac:dyDescent="0.3">
      <c r="A39" s="540"/>
      <c r="B39" s="241">
        <v>1</v>
      </c>
      <c r="C39" s="289">
        <v>1</v>
      </c>
      <c r="D39" s="532" t="s">
        <v>244</v>
      </c>
      <c r="E39" s="533"/>
      <c r="F39" s="532" t="s">
        <v>245</v>
      </c>
      <c r="G39" s="533"/>
      <c r="H39" s="94" t="s">
        <v>246</v>
      </c>
      <c r="I39" s="295" t="s">
        <v>247</v>
      </c>
    </row>
    <row r="40" spans="1:10" s="92" customFormat="1" ht="75" customHeight="1" thickBot="1" x14ac:dyDescent="0.3">
      <c r="A40" s="538" t="s">
        <v>248</v>
      </c>
      <c r="B40" s="104" t="s">
        <v>238</v>
      </c>
      <c r="C40" s="103" t="s">
        <v>239</v>
      </c>
      <c r="D40" s="521" t="s">
        <v>240</v>
      </c>
      <c r="E40" s="522"/>
      <c r="F40" s="521" t="s">
        <v>241</v>
      </c>
      <c r="G40" s="522"/>
      <c r="H40" s="103" t="s">
        <v>242</v>
      </c>
      <c r="I40" s="105" t="s">
        <v>243</v>
      </c>
    </row>
    <row r="41" spans="1:10" ht="285" customHeight="1" thickBot="1" x14ac:dyDescent="0.3">
      <c r="A41" s="540"/>
      <c r="B41" s="345">
        <v>1</v>
      </c>
      <c r="C41" s="145">
        <v>1</v>
      </c>
      <c r="D41" s="532" t="s">
        <v>249</v>
      </c>
      <c r="E41" s="533"/>
      <c r="F41" s="532" t="s">
        <v>250</v>
      </c>
      <c r="G41" s="533"/>
      <c r="H41" s="94" t="s">
        <v>246</v>
      </c>
      <c r="I41" s="342" t="s">
        <v>247</v>
      </c>
    </row>
    <row r="42" spans="1:10" s="92" customFormat="1" ht="76.5" customHeight="1" thickBot="1" x14ac:dyDescent="0.3">
      <c r="A42" s="538" t="s">
        <v>251</v>
      </c>
      <c r="B42" s="344" t="s">
        <v>238</v>
      </c>
      <c r="C42" s="298" t="s">
        <v>239</v>
      </c>
      <c r="D42" s="521" t="s">
        <v>240</v>
      </c>
      <c r="E42" s="522"/>
      <c r="F42" s="521" t="s">
        <v>241</v>
      </c>
      <c r="G42" s="522"/>
      <c r="H42" s="103" t="s">
        <v>242</v>
      </c>
      <c r="I42" s="105" t="s">
        <v>243</v>
      </c>
    </row>
    <row r="43" spans="1:10" ht="220.5" customHeight="1" thickBot="1" x14ac:dyDescent="0.3">
      <c r="A43" s="539"/>
      <c r="B43" s="346">
        <v>1</v>
      </c>
      <c r="C43" s="347">
        <v>1</v>
      </c>
      <c r="D43" s="534" t="s">
        <v>252</v>
      </c>
      <c r="E43" s="533"/>
      <c r="F43" s="532" t="s">
        <v>253</v>
      </c>
      <c r="G43" s="533"/>
      <c r="H43" s="94" t="s">
        <v>246</v>
      </c>
      <c r="I43" s="342" t="s">
        <v>247</v>
      </c>
    </row>
    <row r="44" spans="1:10" s="92" customFormat="1" ht="35.1" customHeight="1" thickBot="1" x14ac:dyDescent="0.3">
      <c r="A44" s="538" t="s">
        <v>254</v>
      </c>
      <c r="B44" s="102" t="s">
        <v>238</v>
      </c>
      <c r="C44" s="102" t="s">
        <v>239</v>
      </c>
      <c r="D44" s="521" t="s">
        <v>240</v>
      </c>
      <c r="E44" s="522"/>
      <c r="F44" s="521" t="s">
        <v>241</v>
      </c>
      <c r="G44" s="522"/>
      <c r="H44" s="103" t="s">
        <v>242</v>
      </c>
      <c r="I44" s="103" t="s">
        <v>243</v>
      </c>
    </row>
    <row r="45" spans="1:10" ht="367.5" customHeight="1" thickBot="1" x14ac:dyDescent="0.3">
      <c r="A45" s="540"/>
      <c r="B45" s="241">
        <v>1</v>
      </c>
      <c r="C45" s="96"/>
      <c r="D45" s="548" t="s">
        <v>255</v>
      </c>
      <c r="E45" s="549"/>
      <c r="F45" s="546" t="s">
        <v>256</v>
      </c>
      <c r="G45" s="549"/>
      <c r="H45" s="94" t="s">
        <v>246</v>
      </c>
      <c r="I45" s="342" t="s">
        <v>247</v>
      </c>
    </row>
    <row r="46" spans="1:10" s="92" customFormat="1" ht="68.25" customHeight="1" thickBot="1" x14ac:dyDescent="0.3">
      <c r="A46" s="538" t="s">
        <v>257</v>
      </c>
      <c r="B46" s="104" t="s">
        <v>238</v>
      </c>
      <c r="C46" s="103" t="s">
        <v>239</v>
      </c>
      <c r="D46" s="521" t="s">
        <v>240</v>
      </c>
      <c r="E46" s="522"/>
      <c r="F46" s="521" t="s">
        <v>241</v>
      </c>
      <c r="G46" s="522"/>
      <c r="H46" s="103" t="s">
        <v>242</v>
      </c>
      <c r="I46" s="105" t="s">
        <v>243</v>
      </c>
    </row>
    <row r="47" spans="1:10" ht="391.5" customHeight="1" thickBot="1" x14ac:dyDescent="0.3">
      <c r="A47" s="540"/>
      <c r="B47" s="241">
        <v>1</v>
      </c>
      <c r="C47" s="289">
        <v>1</v>
      </c>
      <c r="D47" s="550" t="s">
        <v>258</v>
      </c>
      <c r="E47" s="545"/>
      <c r="F47" s="544" t="s">
        <v>259</v>
      </c>
      <c r="G47" s="545"/>
      <c r="H47" s="94" t="s">
        <v>246</v>
      </c>
      <c r="I47" s="343" t="s">
        <v>247</v>
      </c>
    </row>
    <row r="48" spans="1:10" s="92" customFormat="1" ht="61.5" customHeight="1" thickBot="1" x14ac:dyDescent="0.3">
      <c r="A48" s="538" t="s">
        <v>260</v>
      </c>
      <c r="B48" s="104" t="s">
        <v>238</v>
      </c>
      <c r="C48" s="103" t="s">
        <v>239</v>
      </c>
      <c r="D48" s="521" t="s">
        <v>240</v>
      </c>
      <c r="E48" s="522"/>
      <c r="F48" s="521" t="s">
        <v>241</v>
      </c>
      <c r="G48" s="522"/>
      <c r="H48" s="103" t="s">
        <v>242</v>
      </c>
      <c r="I48" s="105" t="s">
        <v>243</v>
      </c>
    </row>
    <row r="49" spans="1:9" ht="192.75" customHeight="1" thickBot="1" x14ac:dyDescent="0.3">
      <c r="A49" s="540"/>
      <c r="B49" s="242">
        <v>1</v>
      </c>
      <c r="C49" s="337">
        <v>1</v>
      </c>
      <c r="D49" s="546" t="s">
        <v>261</v>
      </c>
      <c r="E49" s="547"/>
      <c r="F49" s="544" t="s">
        <v>262</v>
      </c>
      <c r="G49" s="545"/>
      <c r="H49" s="94" t="s">
        <v>246</v>
      </c>
      <c r="I49" s="343" t="s">
        <v>247</v>
      </c>
    </row>
    <row r="50" spans="1:9" ht="35.1" customHeight="1" thickBot="1" x14ac:dyDescent="0.3">
      <c r="A50" s="538" t="s">
        <v>263</v>
      </c>
      <c r="B50" s="102" t="s">
        <v>238</v>
      </c>
      <c r="C50" s="101" t="s">
        <v>239</v>
      </c>
      <c r="D50" s="521" t="s">
        <v>240</v>
      </c>
      <c r="E50" s="522"/>
      <c r="F50" s="521" t="s">
        <v>241</v>
      </c>
      <c r="G50" s="522"/>
      <c r="H50" s="103" t="s">
        <v>242</v>
      </c>
      <c r="I50" s="105" t="s">
        <v>243</v>
      </c>
    </row>
    <row r="51" spans="1:9" ht="160.5" customHeight="1" thickBot="1" x14ac:dyDescent="0.3">
      <c r="A51" s="540"/>
      <c r="B51" s="242">
        <v>1</v>
      </c>
      <c r="C51" s="337">
        <v>1</v>
      </c>
      <c r="D51" s="542" t="s">
        <v>264</v>
      </c>
      <c r="E51" s="543"/>
      <c r="F51" s="485" t="s">
        <v>265</v>
      </c>
      <c r="G51" s="486"/>
      <c r="H51" s="94" t="s">
        <v>246</v>
      </c>
      <c r="I51" s="343" t="s">
        <v>247</v>
      </c>
    </row>
    <row r="52" spans="1:9" ht="35.1" customHeight="1" thickBot="1" x14ac:dyDescent="0.3">
      <c r="A52" s="538" t="s">
        <v>266</v>
      </c>
      <c r="B52" s="102" t="s">
        <v>238</v>
      </c>
      <c r="C52" s="101" t="s">
        <v>239</v>
      </c>
      <c r="D52" s="521" t="s">
        <v>240</v>
      </c>
      <c r="E52" s="522"/>
      <c r="F52" s="521" t="s">
        <v>241</v>
      </c>
      <c r="G52" s="523"/>
      <c r="H52" s="265" t="s">
        <v>242</v>
      </c>
      <c r="I52" s="266" t="s">
        <v>243</v>
      </c>
    </row>
    <row r="53" spans="1:9" ht="228.75" customHeight="1" thickBot="1" x14ac:dyDescent="0.3">
      <c r="A53" s="540"/>
      <c r="B53" s="242">
        <v>1</v>
      </c>
      <c r="C53" s="337">
        <v>1</v>
      </c>
      <c r="D53" s="554" t="s">
        <v>267</v>
      </c>
      <c r="E53" s="555"/>
      <c r="F53" s="551" t="s">
        <v>859</v>
      </c>
      <c r="G53" s="552"/>
      <c r="H53" s="367"/>
      <c r="I53" s="368"/>
    </row>
    <row r="54" spans="1:9" ht="35.1" hidden="1" customHeight="1" thickBot="1" x14ac:dyDescent="0.3">
      <c r="A54" s="538" t="s">
        <v>268</v>
      </c>
      <c r="B54" s="102" t="s">
        <v>238</v>
      </c>
      <c r="C54" s="101" t="s">
        <v>239</v>
      </c>
      <c r="D54" s="521" t="s">
        <v>240</v>
      </c>
      <c r="E54" s="522"/>
      <c r="F54" s="521" t="s">
        <v>241</v>
      </c>
      <c r="G54" s="522"/>
      <c r="H54" s="101" t="s">
        <v>242</v>
      </c>
      <c r="I54" s="264" t="s">
        <v>243</v>
      </c>
    </row>
    <row r="55" spans="1:9" ht="120.75" hidden="1" customHeight="1" thickBot="1" x14ac:dyDescent="0.3">
      <c r="A55" s="540"/>
      <c r="B55" s="242">
        <v>1</v>
      </c>
      <c r="C55" s="97"/>
      <c r="D55" s="556"/>
      <c r="E55" s="557"/>
      <c r="F55" s="556"/>
      <c r="G55" s="557"/>
      <c r="H55" s="94"/>
      <c r="I55" s="94"/>
    </row>
    <row r="56" spans="1:9" ht="35.1" hidden="1" customHeight="1" thickBot="1" x14ac:dyDescent="0.3">
      <c r="A56" s="538" t="s">
        <v>269</v>
      </c>
      <c r="B56" s="102" t="s">
        <v>238</v>
      </c>
      <c r="C56" s="101" t="s">
        <v>239</v>
      </c>
      <c r="D56" s="521" t="s">
        <v>240</v>
      </c>
      <c r="E56" s="522"/>
      <c r="F56" s="521" t="s">
        <v>241</v>
      </c>
      <c r="G56" s="522"/>
      <c r="H56" s="103" t="s">
        <v>242</v>
      </c>
      <c r="I56" s="105" t="s">
        <v>243</v>
      </c>
    </row>
    <row r="57" spans="1:9" ht="120.75" hidden="1" customHeight="1" thickBot="1" x14ac:dyDescent="0.3">
      <c r="A57" s="540"/>
      <c r="B57" s="242">
        <v>1</v>
      </c>
      <c r="C57" s="97"/>
      <c r="D57" s="556"/>
      <c r="E57" s="557"/>
      <c r="F57" s="556"/>
      <c r="G57" s="557"/>
      <c r="H57" s="94"/>
      <c r="I57" s="95"/>
    </row>
    <row r="58" spans="1:9" ht="35.1" hidden="1" customHeight="1" thickBot="1" x14ac:dyDescent="0.3">
      <c r="A58" s="538" t="s">
        <v>270</v>
      </c>
      <c r="B58" s="102" t="s">
        <v>238</v>
      </c>
      <c r="C58" s="101" t="s">
        <v>239</v>
      </c>
      <c r="D58" s="521" t="s">
        <v>240</v>
      </c>
      <c r="E58" s="522"/>
      <c r="F58" s="521" t="s">
        <v>241</v>
      </c>
      <c r="G58" s="522"/>
      <c r="H58" s="103" t="s">
        <v>242</v>
      </c>
      <c r="I58" s="105" t="s">
        <v>243</v>
      </c>
    </row>
    <row r="59" spans="1:9" ht="120.75" hidden="1" customHeight="1" thickBot="1" x14ac:dyDescent="0.3">
      <c r="A59" s="540"/>
      <c r="B59" s="242">
        <v>1</v>
      </c>
      <c r="C59" s="97"/>
      <c r="D59" s="556"/>
      <c r="E59" s="557"/>
      <c r="F59" s="563"/>
      <c r="G59" s="563"/>
      <c r="H59" s="94"/>
      <c r="I59" s="94"/>
    </row>
    <row r="60" spans="1:9" ht="35.1" hidden="1" customHeight="1" thickBot="1" x14ac:dyDescent="0.3">
      <c r="A60" s="538" t="s">
        <v>271</v>
      </c>
      <c r="B60" s="102" t="s">
        <v>238</v>
      </c>
      <c r="C60" s="101" t="s">
        <v>239</v>
      </c>
      <c r="D60" s="521" t="s">
        <v>240</v>
      </c>
      <c r="E60" s="522"/>
      <c r="F60" s="521" t="s">
        <v>241</v>
      </c>
      <c r="G60" s="522"/>
      <c r="H60" s="103" t="s">
        <v>242</v>
      </c>
      <c r="I60" s="105" t="s">
        <v>243</v>
      </c>
    </row>
    <row r="61" spans="1:9" ht="2.25" customHeight="1" thickBot="1" x14ac:dyDescent="0.3">
      <c r="A61" s="540"/>
      <c r="B61" s="242">
        <v>1</v>
      </c>
      <c r="C61" s="97"/>
      <c r="D61" s="556"/>
      <c r="E61" s="557"/>
      <c r="F61" s="556"/>
      <c r="G61" s="557"/>
      <c r="H61" s="94"/>
      <c r="I61" s="94"/>
    </row>
    <row r="62" spans="1:9" ht="14.25" customHeight="1" x14ac:dyDescent="0.25"/>
    <row r="63" spans="1:9" s="91" customFormat="1" ht="14.25" customHeight="1" x14ac:dyDescent="0.25">
      <c r="A63" s="66"/>
      <c r="B63" s="66"/>
      <c r="C63" s="66"/>
      <c r="D63" s="66"/>
      <c r="E63" s="66"/>
      <c r="F63" s="66"/>
      <c r="G63" s="66"/>
      <c r="H63" s="66"/>
      <c r="I63" s="66"/>
    </row>
    <row r="64" spans="1:9" ht="34.5" customHeight="1" x14ac:dyDescent="0.25">
      <c r="A64" s="553" t="s">
        <v>272</v>
      </c>
      <c r="B64" s="553"/>
      <c r="C64" s="553"/>
      <c r="D64" s="553"/>
      <c r="E64" s="553"/>
      <c r="F64" s="553"/>
      <c r="G64" s="553"/>
      <c r="H64" s="247"/>
      <c r="I64" s="247"/>
    </row>
    <row r="65" spans="1:9" ht="78" customHeight="1" x14ac:dyDescent="0.25">
      <c r="A65" s="245" t="s">
        <v>273</v>
      </c>
      <c r="B65" s="479" t="s">
        <v>274</v>
      </c>
      <c r="C65" s="480"/>
      <c r="D65" s="479" t="s">
        <v>275</v>
      </c>
      <c r="E65" s="480"/>
      <c r="F65" s="479" t="s">
        <v>276</v>
      </c>
      <c r="G65" s="480"/>
      <c r="H65" s="481"/>
      <c r="I65" s="482"/>
    </row>
    <row r="66" spans="1:9" ht="40.5" customHeight="1" x14ac:dyDescent="0.25">
      <c r="A66" s="245" t="s">
        <v>277</v>
      </c>
      <c r="B66" s="447">
        <v>0.04</v>
      </c>
      <c r="C66" s="447"/>
      <c r="D66" s="447">
        <v>0.03</v>
      </c>
      <c r="E66" s="447"/>
      <c r="F66" s="447">
        <v>0.04</v>
      </c>
      <c r="G66" s="447"/>
      <c r="H66" s="448"/>
      <c r="I66" s="448"/>
    </row>
    <row r="67" spans="1:9" ht="30" hidden="1" customHeight="1" x14ac:dyDescent="0.25">
      <c r="A67" s="474" t="s">
        <v>191</v>
      </c>
      <c r="B67" s="253" t="s">
        <v>99</v>
      </c>
      <c r="C67" s="253" t="s">
        <v>239</v>
      </c>
      <c r="D67" s="253" t="s">
        <v>99</v>
      </c>
      <c r="E67" s="253" t="s">
        <v>239</v>
      </c>
      <c r="F67" s="253" t="s">
        <v>99</v>
      </c>
      <c r="G67" s="253" t="s">
        <v>239</v>
      </c>
      <c r="H67" s="248"/>
      <c r="I67" s="248"/>
    </row>
    <row r="68" spans="1:9" ht="30" hidden="1" customHeight="1" x14ac:dyDescent="0.25">
      <c r="A68" s="474"/>
      <c r="B68" s="293">
        <v>0.03</v>
      </c>
      <c r="C68" s="254">
        <v>0</v>
      </c>
      <c r="D68" s="293">
        <v>0.03</v>
      </c>
      <c r="E68" s="254">
        <v>0</v>
      </c>
      <c r="F68" s="254">
        <v>0.03</v>
      </c>
      <c r="G68" s="254">
        <v>0.03</v>
      </c>
      <c r="H68" s="249"/>
      <c r="I68" s="249"/>
    </row>
    <row r="69" spans="1:9" ht="102" hidden="1" customHeight="1" x14ac:dyDescent="0.25">
      <c r="A69" s="245" t="s">
        <v>278</v>
      </c>
      <c r="B69" s="456" t="s">
        <v>279</v>
      </c>
      <c r="C69" s="456"/>
      <c r="D69" s="456" t="s">
        <v>279</v>
      </c>
      <c r="E69" s="456"/>
      <c r="F69" s="470" t="s">
        <v>280</v>
      </c>
      <c r="G69" s="471"/>
      <c r="H69" s="483"/>
      <c r="I69" s="483"/>
    </row>
    <row r="70" spans="1:9" ht="80.25" hidden="1" customHeight="1" x14ac:dyDescent="0.25">
      <c r="A70" s="245" t="s">
        <v>281</v>
      </c>
      <c r="B70" s="451" t="s">
        <v>246</v>
      </c>
      <c r="C70" s="451"/>
      <c r="D70" s="451" t="s">
        <v>246</v>
      </c>
      <c r="E70" s="451"/>
      <c r="F70" s="452" t="s">
        <v>282</v>
      </c>
      <c r="G70" s="453"/>
      <c r="H70" s="450"/>
      <c r="I70" s="450"/>
    </row>
    <row r="71" spans="1:9" ht="30.75" hidden="1" customHeight="1" x14ac:dyDescent="0.25">
      <c r="A71" s="474" t="s">
        <v>192</v>
      </c>
      <c r="B71" s="253" t="s">
        <v>99</v>
      </c>
      <c r="C71" s="253" t="s">
        <v>239</v>
      </c>
      <c r="D71" s="253" t="s">
        <v>99</v>
      </c>
      <c r="E71" s="253" t="s">
        <v>239</v>
      </c>
      <c r="F71" s="253" t="s">
        <v>99</v>
      </c>
      <c r="G71" s="253" t="s">
        <v>239</v>
      </c>
      <c r="H71" s="248"/>
      <c r="I71" s="248"/>
    </row>
    <row r="72" spans="1:9" ht="30.75" hidden="1" customHeight="1" x14ac:dyDescent="0.25">
      <c r="A72" s="474"/>
      <c r="B72" s="254">
        <v>0.04</v>
      </c>
      <c r="C72" s="254">
        <v>7.0000000000000007E-2</v>
      </c>
      <c r="D72" s="254">
        <v>0.04</v>
      </c>
      <c r="E72" s="254">
        <v>7.0000000000000007E-2</v>
      </c>
      <c r="F72" s="254">
        <v>0.04</v>
      </c>
      <c r="G72" s="255">
        <v>0.04</v>
      </c>
      <c r="H72" s="249"/>
      <c r="I72" s="250"/>
    </row>
    <row r="73" spans="1:9" ht="135" hidden="1" customHeight="1" x14ac:dyDescent="0.25">
      <c r="A73" s="245" t="s">
        <v>278</v>
      </c>
      <c r="B73" s="454" t="s">
        <v>283</v>
      </c>
      <c r="C73" s="456"/>
      <c r="D73" s="449" t="s">
        <v>284</v>
      </c>
      <c r="E73" s="449"/>
      <c r="F73" s="454" t="s">
        <v>285</v>
      </c>
      <c r="G73" s="454"/>
      <c r="H73" s="455"/>
      <c r="I73" s="455"/>
    </row>
    <row r="74" spans="1:9" ht="80.25" hidden="1" customHeight="1" x14ac:dyDescent="0.25">
      <c r="A74" s="245" t="s">
        <v>281</v>
      </c>
      <c r="B74" s="468" t="s">
        <v>286</v>
      </c>
      <c r="C74" s="451"/>
      <c r="D74" s="468" t="s">
        <v>287</v>
      </c>
      <c r="E74" s="468"/>
      <c r="F74" s="468" t="s">
        <v>282</v>
      </c>
      <c r="G74" s="469"/>
      <c r="H74" s="450"/>
      <c r="I74" s="450"/>
    </row>
    <row r="75" spans="1:9" ht="30.75" hidden="1" customHeight="1" x14ac:dyDescent="0.25">
      <c r="A75" s="474" t="s">
        <v>193</v>
      </c>
      <c r="B75" s="253" t="s">
        <v>99</v>
      </c>
      <c r="C75" s="253" t="s">
        <v>239</v>
      </c>
      <c r="D75" s="253" t="s">
        <v>99</v>
      </c>
      <c r="E75" s="253" t="s">
        <v>239</v>
      </c>
      <c r="F75" s="253" t="s">
        <v>99</v>
      </c>
      <c r="G75" s="253" t="s">
        <v>239</v>
      </c>
      <c r="H75" s="248"/>
      <c r="I75" s="248"/>
    </row>
    <row r="76" spans="1:9" ht="30.75" hidden="1" customHeight="1" x14ac:dyDescent="0.25">
      <c r="A76" s="474"/>
      <c r="B76" s="254">
        <v>0.1</v>
      </c>
      <c r="C76" s="254">
        <v>0.1</v>
      </c>
      <c r="D76" s="254">
        <v>0.1</v>
      </c>
      <c r="E76" s="254">
        <v>0.1</v>
      </c>
      <c r="F76" s="254">
        <v>0.1</v>
      </c>
      <c r="G76" s="255">
        <v>0.1</v>
      </c>
      <c r="H76" s="249"/>
      <c r="I76" s="250"/>
    </row>
    <row r="77" spans="1:9" ht="101.25" hidden="1" customHeight="1" x14ac:dyDescent="0.25">
      <c r="A77" s="245" t="s">
        <v>278</v>
      </c>
      <c r="B77" s="470" t="s">
        <v>288</v>
      </c>
      <c r="C77" s="471"/>
      <c r="D77" s="472" t="s">
        <v>289</v>
      </c>
      <c r="E77" s="473"/>
      <c r="F77" s="454" t="s">
        <v>290</v>
      </c>
      <c r="G77" s="454"/>
      <c r="H77" s="450"/>
      <c r="I77" s="450"/>
    </row>
    <row r="78" spans="1:9" ht="80.25" hidden="1" customHeight="1" x14ac:dyDescent="0.25">
      <c r="A78" s="245" t="s">
        <v>281</v>
      </c>
      <c r="B78" s="458" t="s">
        <v>286</v>
      </c>
      <c r="C78" s="459"/>
      <c r="D78" s="460" t="s">
        <v>287</v>
      </c>
      <c r="E78" s="451"/>
      <c r="F78" s="460" t="s">
        <v>282</v>
      </c>
      <c r="G78" s="460"/>
      <c r="H78" s="450"/>
      <c r="I78" s="450"/>
    </row>
    <row r="79" spans="1:9" ht="30.75" hidden="1" customHeight="1" x14ac:dyDescent="0.25">
      <c r="A79" s="474" t="s">
        <v>194</v>
      </c>
      <c r="B79" s="253" t="s">
        <v>99</v>
      </c>
      <c r="C79" s="253" t="s">
        <v>239</v>
      </c>
      <c r="D79" s="253" t="s">
        <v>99</v>
      </c>
      <c r="E79" s="253" t="s">
        <v>239</v>
      </c>
      <c r="F79" s="253" t="s">
        <v>99</v>
      </c>
      <c r="G79" s="253" t="s">
        <v>239</v>
      </c>
      <c r="H79" s="248"/>
      <c r="I79" s="248"/>
    </row>
    <row r="80" spans="1:9" ht="30.75" hidden="1" customHeight="1" x14ac:dyDescent="0.25">
      <c r="A80" s="474"/>
      <c r="B80" s="254">
        <v>0.1</v>
      </c>
      <c r="C80" s="254">
        <v>0.1</v>
      </c>
      <c r="D80" s="254">
        <v>0.1</v>
      </c>
      <c r="E80" s="254">
        <v>0.1</v>
      </c>
      <c r="F80" s="254">
        <v>0.1</v>
      </c>
      <c r="G80" s="255">
        <v>0.1</v>
      </c>
      <c r="H80" s="249"/>
      <c r="I80" s="250"/>
    </row>
    <row r="81" spans="1:9" ht="143.25" hidden="1" customHeight="1" x14ac:dyDescent="0.25">
      <c r="A81" s="245" t="s">
        <v>278</v>
      </c>
      <c r="B81" s="461" t="s">
        <v>291</v>
      </c>
      <c r="C81" s="461"/>
      <c r="D81" s="461" t="s">
        <v>292</v>
      </c>
      <c r="E81" s="461"/>
      <c r="F81" s="461" t="s">
        <v>293</v>
      </c>
      <c r="G81" s="461"/>
      <c r="H81" s="450"/>
      <c r="I81" s="450"/>
    </row>
    <row r="82" spans="1:9" ht="80.25" hidden="1" customHeight="1" x14ac:dyDescent="0.25">
      <c r="A82" s="245" t="s">
        <v>281</v>
      </c>
      <c r="B82" s="468" t="s">
        <v>286</v>
      </c>
      <c r="C82" s="468"/>
      <c r="D82" s="468" t="s">
        <v>287</v>
      </c>
      <c r="E82" s="451"/>
      <c r="F82" s="468" t="s">
        <v>282</v>
      </c>
      <c r="G82" s="469"/>
      <c r="H82" s="450"/>
      <c r="I82" s="450"/>
    </row>
    <row r="83" spans="1:9" ht="30" hidden="1" customHeight="1" x14ac:dyDescent="0.25">
      <c r="A83" s="474" t="s">
        <v>197</v>
      </c>
      <c r="B83" s="253" t="s">
        <v>99</v>
      </c>
      <c r="C83" s="253" t="s">
        <v>239</v>
      </c>
      <c r="D83" s="253" t="s">
        <v>99</v>
      </c>
      <c r="E83" s="253" t="s">
        <v>239</v>
      </c>
      <c r="F83" s="253" t="s">
        <v>99</v>
      </c>
      <c r="G83" s="253" t="s">
        <v>239</v>
      </c>
      <c r="H83" s="248"/>
      <c r="I83" s="248"/>
    </row>
    <row r="84" spans="1:9" ht="30" hidden="1" customHeight="1" x14ac:dyDescent="0.25">
      <c r="A84" s="474"/>
      <c r="B84" s="254">
        <v>0.1</v>
      </c>
      <c r="C84" s="254">
        <v>0.1</v>
      </c>
      <c r="D84" s="254">
        <v>0.1</v>
      </c>
      <c r="E84" s="254">
        <v>0.1</v>
      </c>
      <c r="F84" s="256">
        <v>0.1</v>
      </c>
      <c r="G84" s="255">
        <v>0.1</v>
      </c>
      <c r="H84" s="250"/>
      <c r="I84" s="250"/>
    </row>
    <row r="85" spans="1:9" ht="192.75" hidden="1" customHeight="1" x14ac:dyDescent="0.25">
      <c r="A85" s="245" t="s">
        <v>278</v>
      </c>
      <c r="B85" s="461" t="s">
        <v>294</v>
      </c>
      <c r="C85" s="462"/>
      <c r="D85" s="461" t="s">
        <v>295</v>
      </c>
      <c r="E85" s="462"/>
      <c r="F85" s="461" t="s">
        <v>296</v>
      </c>
      <c r="G85" s="462"/>
      <c r="H85" s="457"/>
      <c r="I85" s="457"/>
    </row>
    <row r="86" spans="1:9" ht="80.25" hidden="1" customHeight="1" x14ac:dyDescent="0.25">
      <c r="A86" s="245" t="s">
        <v>281</v>
      </c>
      <c r="B86" s="463" t="s">
        <v>286</v>
      </c>
      <c r="C86" s="464"/>
      <c r="D86" s="463" t="s">
        <v>287</v>
      </c>
      <c r="E86" s="464"/>
      <c r="F86" s="463" t="s">
        <v>282</v>
      </c>
      <c r="G86" s="464"/>
      <c r="H86" s="457"/>
      <c r="I86" s="457"/>
    </row>
    <row r="87" spans="1:9" ht="29.25" hidden="1" customHeight="1" x14ac:dyDescent="0.25">
      <c r="A87" s="474" t="s">
        <v>198</v>
      </c>
      <c r="B87" s="253" t="s">
        <v>99</v>
      </c>
      <c r="C87" s="253" t="s">
        <v>239</v>
      </c>
      <c r="D87" s="253" t="s">
        <v>99</v>
      </c>
      <c r="E87" s="253" t="s">
        <v>239</v>
      </c>
      <c r="F87" s="253" t="s">
        <v>99</v>
      </c>
      <c r="G87" s="253" t="s">
        <v>239</v>
      </c>
      <c r="H87" s="248"/>
      <c r="I87" s="248"/>
    </row>
    <row r="88" spans="1:9" ht="29.25" hidden="1" customHeight="1" x14ac:dyDescent="0.25">
      <c r="A88" s="474"/>
      <c r="B88" s="254">
        <v>0.1</v>
      </c>
      <c r="C88" s="256">
        <v>0.1</v>
      </c>
      <c r="D88" s="254">
        <v>0.1</v>
      </c>
      <c r="E88" s="254">
        <v>0.1</v>
      </c>
      <c r="F88" s="254">
        <v>0.1</v>
      </c>
      <c r="G88" s="255">
        <v>0.1</v>
      </c>
      <c r="H88" s="249"/>
      <c r="I88" s="250"/>
    </row>
    <row r="89" spans="1:9" ht="196.5" hidden="1" customHeight="1" x14ac:dyDescent="0.25">
      <c r="A89" s="245" t="s">
        <v>278</v>
      </c>
      <c r="B89" s="465" t="s">
        <v>297</v>
      </c>
      <c r="C89" s="462"/>
      <c r="D89" s="465" t="s">
        <v>298</v>
      </c>
      <c r="E89" s="462"/>
      <c r="F89" s="465" t="s">
        <v>299</v>
      </c>
      <c r="G89" s="466"/>
      <c r="H89" s="467"/>
      <c r="I89" s="467"/>
    </row>
    <row r="90" spans="1:9" ht="80.25" hidden="1" customHeight="1" x14ac:dyDescent="0.25">
      <c r="A90" s="245" t="s">
        <v>281</v>
      </c>
      <c r="B90" s="463" t="s">
        <v>286</v>
      </c>
      <c r="C90" s="464"/>
      <c r="D90" s="463" t="s">
        <v>287</v>
      </c>
      <c r="E90" s="464"/>
      <c r="F90" s="463" t="s">
        <v>282</v>
      </c>
      <c r="G90" s="464"/>
      <c r="H90" s="457"/>
      <c r="I90" s="457"/>
    </row>
    <row r="91" spans="1:9" ht="24.95" hidden="1" customHeight="1" x14ac:dyDescent="0.25">
      <c r="A91" s="474" t="s">
        <v>199</v>
      </c>
      <c r="B91" s="253" t="s">
        <v>99</v>
      </c>
      <c r="C91" s="253" t="s">
        <v>239</v>
      </c>
      <c r="D91" s="253" t="s">
        <v>99</v>
      </c>
      <c r="E91" s="253" t="s">
        <v>239</v>
      </c>
      <c r="F91" s="253" t="s">
        <v>99</v>
      </c>
      <c r="G91" s="253" t="s">
        <v>239</v>
      </c>
      <c r="H91" s="248"/>
      <c r="I91" s="248"/>
    </row>
    <row r="92" spans="1:9" ht="24.95" hidden="1" customHeight="1" x14ac:dyDescent="0.25">
      <c r="A92" s="474"/>
      <c r="B92" s="254">
        <v>0.1</v>
      </c>
      <c r="C92" s="257">
        <v>0.1</v>
      </c>
      <c r="D92" s="254">
        <v>0.1</v>
      </c>
      <c r="E92" s="254">
        <v>0.1</v>
      </c>
      <c r="F92" s="254">
        <v>0.1</v>
      </c>
      <c r="G92" s="255">
        <v>0.1</v>
      </c>
      <c r="H92" s="249"/>
      <c r="I92" s="250"/>
    </row>
    <row r="93" spans="1:9" ht="151.5" hidden="1" customHeight="1" x14ac:dyDescent="0.25">
      <c r="A93" s="245" t="s">
        <v>278</v>
      </c>
      <c r="B93" s="570" t="s">
        <v>300</v>
      </c>
      <c r="C93" s="571"/>
      <c r="D93" s="572" t="s">
        <v>301</v>
      </c>
      <c r="E93" s="571"/>
      <c r="F93" s="573" t="s">
        <v>302</v>
      </c>
      <c r="G93" s="573"/>
      <c r="H93" s="467"/>
      <c r="I93" s="467"/>
    </row>
    <row r="94" spans="1:9" ht="80.25" hidden="1" customHeight="1" x14ac:dyDescent="0.25">
      <c r="A94" s="245" t="s">
        <v>281</v>
      </c>
      <c r="B94" s="463" t="s">
        <v>286</v>
      </c>
      <c r="C94" s="464"/>
      <c r="D94" s="463" t="s">
        <v>287</v>
      </c>
      <c r="E94" s="464"/>
      <c r="F94" s="463" t="s">
        <v>282</v>
      </c>
      <c r="G94" s="464"/>
      <c r="H94" s="457"/>
      <c r="I94" s="457"/>
    </row>
    <row r="95" spans="1:9" ht="24.95" customHeight="1" x14ac:dyDescent="0.25">
      <c r="A95" s="474" t="s">
        <v>200</v>
      </c>
      <c r="B95" s="253" t="s">
        <v>99</v>
      </c>
      <c r="C95" s="253" t="s">
        <v>239</v>
      </c>
      <c r="D95" s="253" t="s">
        <v>99</v>
      </c>
      <c r="E95" s="253" t="s">
        <v>239</v>
      </c>
      <c r="F95" s="253" t="s">
        <v>99</v>
      </c>
      <c r="G95" s="253" t="s">
        <v>239</v>
      </c>
      <c r="H95" s="248"/>
      <c r="I95" s="248"/>
    </row>
    <row r="96" spans="1:9" ht="24.95" customHeight="1" x14ac:dyDescent="0.25">
      <c r="A96" s="484"/>
      <c r="B96" s="360">
        <v>0.1</v>
      </c>
      <c r="C96" s="361">
        <v>0.1</v>
      </c>
      <c r="D96" s="360">
        <v>0.1</v>
      </c>
      <c r="E96" s="360">
        <v>0.1</v>
      </c>
      <c r="F96" s="360">
        <v>0.1</v>
      </c>
      <c r="G96" s="362">
        <v>0.1</v>
      </c>
      <c r="H96" s="249"/>
      <c r="I96" s="250"/>
    </row>
    <row r="97" spans="1:9" s="359" customFormat="1" ht="341.25" customHeight="1" x14ac:dyDescent="0.25">
      <c r="A97" s="245" t="s">
        <v>278</v>
      </c>
      <c r="B97" s="566" t="s">
        <v>850</v>
      </c>
      <c r="C97" s="565"/>
      <c r="D97" s="564" t="s">
        <v>851</v>
      </c>
      <c r="E97" s="567"/>
      <c r="F97" s="564" t="s">
        <v>852</v>
      </c>
      <c r="G97" s="565"/>
      <c r="H97" s="574"/>
      <c r="I97" s="574"/>
    </row>
    <row r="98" spans="1:9" s="359" customFormat="1" ht="80.25" customHeight="1" x14ac:dyDescent="0.25">
      <c r="A98" s="363" t="s">
        <v>281</v>
      </c>
      <c r="B98" s="558" t="s">
        <v>286</v>
      </c>
      <c r="C98" s="559"/>
      <c r="D98" s="558" t="s">
        <v>287</v>
      </c>
      <c r="E98" s="560"/>
      <c r="F98" s="559" t="s">
        <v>282</v>
      </c>
      <c r="G98" s="559"/>
      <c r="H98" s="561"/>
      <c r="I98" s="561"/>
    </row>
    <row r="99" spans="1:9" ht="24.95" hidden="1" customHeight="1" x14ac:dyDescent="0.25">
      <c r="A99" s="474" t="s">
        <v>203</v>
      </c>
      <c r="B99" s="253" t="s">
        <v>99</v>
      </c>
      <c r="C99" s="253" t="s">
        <v>239</v>
      </c>
      <c r="D99" s="253" t="s">
        <v>99</v>
      </c>
      <c r="E99" s="253" t="s">
        <v>239</v>
      </c>
      <c r="F99" s="253" t="s">
        <v>99</v>
      </c>
      <c r="G99" s="253" t="s">
        <v>239</v>
      </c>
      <c r="H99" s="248"/>
      <c r="I99" s="248"/>
    </row>
    <row r="100" spans="1:9" ht="24.95" hidden="1" customHeight="1" x14ac:dyDescent="0.25">
      <c r="A100" s="474"/>
      <c r="B100" s="254">
        <v>0.1</v>
      </c>
      <c r="C100" s="257"/>
      <c r="D100" s="254">
        <v>0.1</v>
      </c>
      <c r="E100" s="254"/>
      <c r="F100" s="254">
        <v>0.1</v>
      </c>
      <c r="G100" s="255"/>
      <c r="H100" s="249"/>
      <c r="I100" s="250"/>
    </row>
    <row r="101" spans="1:9" ht="80.25" hidden="1" customHeight="1" x14ac:dyDescent="0.25">
      <c r="A101" s="245" t="s">
        <v>278</v>
      </c>
      <c r="B101" s="562"/>
      <c r="C101" s="562"/>
      <c r="D101" s="562"/>
      <c r="E101" s="562"/>
      <c r="F101" s="562"/>
      <c r="G101" s="562"/>
      <c r="H101" s="467"/>
      <c r="I101" s="467"/>
    </row>
    <row r="102" spans="1:9" ht="80.25" hidden="1" customHeight="1" x14ac:dyDescent="0.25">
      <c r="A102" s="245" t="s">
        <v>281</v>
      </c>
      <c r="B102" s="464"/>
      <c r="C102" s="464"/>
      <c r="D102" s="464"/>
      <c r="E102" s="464"/>
      <c r="F102" s="464"/>
      <c r="G102" s="464"/>
      <c r="H102" s="457"/>
      <c r="I102" s="457"/>
    </row>
    <row r="103" spans="1:9" ht="24.95" hidden="1" customHeight="1" x14ac:dyDescent="0.25">
      <c r="A103" s="474" t="s">
        <v>204</v>
      </c>
      <c r="B103" s="253" t="s">
        <v>99</v>
      </c>
      <c r="C103" s="253" t="s">
        <v>239</v>
      </c>
      <c r="D103" s="253" t="s">
        <v>99</v>
      </c>
      <c r="E103" s="253" t="s">
        <v>239</v>
      </c>
      <c r="F103" s="253" t="s">
        <v>99</v>
      </c>
      <c r="G103" s="253" t="s">
        <v>239</v>
      </c>
      <c r="H103" s="248"/>
      <c r="I103" s="248"/>
    </row>
    <row r="104" spans="1:9" ht="24.95" hidden="1" customHeight="1" x14ac:dyDescent="0.25">
      <c r="A104" s="474"/>
      <c r="B104" s="254">
        <v>0.1</v>
      </c>
      <c r="C104" s="257"/>
      <c r="D104" s="254">
        <v>0.1</v>
      </c>
      <c r="E104" s="254"/>
      <c r="F104" s="254">
        <v>0.1</v>
      </c>
      <c r="G104" s="255"/>
      <c r="H104" s="249"/>
      <c r="I104" s="250"/>
    </row>
    <row r="105" spans="1:9" ht="80.25" hidden="1" customHeight="1" x14ac:dyDescent="0.25">
      <c r="A105" s="245" t="s">
        <v>278</v>
      </c>
      <c r="B105" s="562"/>
      <c r="C105" s="562"/>
      <c r="D105" s="562"/>
      <c r="E105" s="562"/>
      <c r="F105" s="562"/>
      <c r="G105" s="562"/>
      <c r="H105" s="467"/>
      <c r="I105" s="467"/>
    </row>
    <row r="106" spans="1:9" ht="80.25" hidden="1" customHeight="1" x14ac:dyDescent="0.25">
      <c r="A106" s="245" t="s">
        <v>281</v>
      </c>
      <c r="B106" s="464"/>
      <c r="C106" s="464"/>
      <c r="D106" s="464"/>
      <c r="E106" s="464"/>
      <c r="F106" s="464"/>
      <c r="G106" s="464"/>
      <c r="H106" s="457"/>
      <c r="I106" s="457"/>
    </row>
    <row r="107" spans="1:9" ht="24.95" hidden="1" customHeight="1" x14ac:dyDescent="0.25">
      <c r="A107" s="474" t="s">
        <v>205</v>
      </c>
      <c r="B107" s="253" t="s">
        <v>99</v>
      </c>
      <c r="C107" s="253" t="s">
        <v>239</v>
      </c>
      <c r="D107" s="253" t="s">
        <v>99</v>
      </c>
      <c r="E107" s="253" t="s">
        <v>239</v>
      </c>
      <c r="F107" s="253" t="s">
        <v>99</v>
      </c>
      <c r="G107" s="253" t="s">
        <v>239</v>
      </c>
      <c r="H107" s="248"/>
      <c r="I107" s="248"/>
    </row>
    <row r="108" spans="1:9" ht="24.95" hidden="1" customHeight="1" x14ac:dyDescent="0.25">
      <c r="A108" s="474"/>
      <c r="B108" s="254">
        <v>7.0000000000000007E-2</v>
      </c>
      <c r="C108" s="257"/>
      <c r="D108" s="254">
        <v>7.0000000000000007E-2</v>
      </c>
      <c r="E108" s="254"/>
      <c r="F108" s="254">
        <v>7.0000000000000007E-2</v>
      </c>
      <c r="G108" s="255"/>
      <c r="H108" s="249"/>
      <c r="I108" s="250"/>
    </row>
    <row r="109" spans="1:9" ht="80.25" hidden="1" customHeight="1" x14ac:dyDescent="0.25">
      <c r="A109" s="245" t="s">
        <v>278</v>
      </c>
      <c r="B109" s="562"/>
      <c r="C109" s="562"/>
      <c r="D109" s="562"/>
      <c r="E109" s="562"/>
      <c r="F109" s="562"/>
      <c r="G109" s="562"/>
      <c r="H109" s="467"/>
      <c r="I109" s="467"/>
    </row>
    <row r="110" spans="1:9" ht="80.25" hidden="1" customHeight="1" x14ac:dyDescent="0.25">
      <c r="A110" s="245" t="s">
        <v>281</v>
      </c>
      <c r="B110" s="464"/>
      <c r="C110" s="464"/>
      <c r="D110" s="464"/>
      <c r="E110" s="464"/>
      <c r="F110" s="464"/>
      <c r="G110" s="464"/>
      <c r="H110" s="457"/>
      <c r="I110" s="457"/>
    </row>
    <row r="111" spans="1:9" ht="24.95" hidden="1" customHeight="1" x14ac:dyDescent="0.25">
      <c r="A111" s="474" t="s">
        <v>206</v>
      </c>
      <c r="B111" s="253" t="s">
        <v>99</v>
      </c>
      <c r="C111" s="253" t="s">
        <v>239</v>
      </c>
      <c r="D111" s="253" t="s">
        <v>99</v>
      </c>
      <c r="E111" s="253" t="s">
        <v>239</v>
      </c>
      <c r="F111" s="253" t="s">
        <v>99</v>
      </c>
      <c r="G111" s="253" t="s">
        <v>239</v>
      </c>
      <c r="H111" s="248"/>
      <c r="I111" s="248"/>
    </row>
    <row r="112" spans="1:9" ht="24.95" hidden="1" customHeight="1" x14ac:dyDescent="0.25">
      <c r="A112" s="474"/>
      <c r="B112" s="254">
        <v>0.06</v>
      </c>
      <c r="C112" s="258"/>
      <c r="D112" s="254">
        <v>0.06</v>
      </c>
      <c r="E112" s="258"/>
      <c r="F112" s="254">
        <v>0.06</v>
      </c>
      <c r="G112" s="259"/>
      <c r="H112" s="249"/>
      <c r="I112" s="251"/>
    </row>
    <row r="113" spans="1:9" ht="80.25" hidden="1" customHeight="1" x14ac:dyDescent="0.25">
      <c r="A113" s="245" t="s">
        <v>278</v>
      </c>
      <c r="B113" s="568"/>
      <c r="C113" s="568"/>
      <c r="D113" s="568"/>
      <c r="E113" s="568"/>
      <c r="F113" s="568"/>
      <c r="G113" s="568"/>
      <c r="H113" s="569"/>
      <c r="I113" s="569"/>
    </row>
    <row r="114" spans="1:9" ht="80.25" hidden="1" customHeight="1" x14ac:dyDescent="0.25">
      <c r="A114" s="245" t="s">
        <v>281</v>
      </c>
      <c r="B114" s="464"/>
      <c r="C114" s="464"/>
      <c r="D114" s="464"/>
      <c r="E114" s="464"/>
      <c r="F114" s="464"/>
      <c r="G114" s="464"/>
      <c r="H114" s="457"/>
      <c r="I114" s="457"/>
    </row>
    <row r="115" spans="1:9" ht="16.5" x14ac:dyDescent="0.25">
      <c r="A115" s="260" t="s">
        <v>303</v>
      </c>
      <c r="B115" s="261">
        <f t="shared" ref="B115:G115" si="1">(B68+B72+B76+B80+B84+B88+B92+B96+B100+B104+B108+B112)</f>
        <v>1</v>
      </c>
      <c r="C115" s="261">
        <f t="shared" si="1"/>
        <v>0.66999999999999993</v>
      </c>
      <c r="D115" s="261">
        <f t="shared" si="1"/>
        <v>1</v>
      </c>
      <c r="E115" s="261">
        <f t="shared" si="1"/>
        <v>0.66999999999999993</v>
      </c>
      <c r="F115" s="261">
        <f t="shared" si="1"/>
        <v>1</v>
      </c>
      <c r="G115" s="261">
        <f t="shared" si="1"/>
        <v>0.66999999999999993</v>
      </c>
      <c r="H115" s="252"/>
      <c r="I115" s="252"/>
    </row>
  </sheetData>
  <mergeCells count="209">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s>
  <phoneticPr fontId="45"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 ref="D78" r:id="rId5" xr:uid="{211566AF-9208-429A-93D6-32C00D036F61}"/>
    <hyperlink ref="B78" r:id="rId6" xr:uid="{DEAD2FFD-3F82-4F7B-B074-24EB791722D8}"/>
    <hyperlink ref="F78" r:id="rId7" xr:uid="{82170729-348B-4C8E-A127-C46528767221}"/>
    <hyperlink ref="B82" r:id="rId8" xr:uid="{77BE60AF-382F-4498-B565-B4B25D1D8AB9}"/>
    <hyperlink ref="D82" r:id="rId9" xr:uid="{4E6A76D3-6D3A-41FD-9906-8C8D4FDF3765}"/>
    <hyperlink ref="F82" r:id="rId10" xr:uid="{3AA90CBF-E225-4604-B342-720A87617328}"/>
    <hyperlink ref="B86" r:id="rId11" xr:uid="{08A23F91-7677-4636-BE81-7708ED2C970A}"/>
    <hyperlink ref="D86" r:id="rId12" xr:uid="{0B4F6030-5CA8-4F47-A01C-899321BF09FE}"/>
    <hyperlink ref="F86" r:id="rId13" xr:uid="{DD195C8A-F9D3-4EB6-A600-05DFD60B1A01}"/>
    <hyperlink ref="B90" r:id="rId14" xr:uid="{15D09A13-5940-4E79-9BE8-EF1613C77949}"/>
    <hyperlink ref="D90" r:id="rId15" xr:uid="{AFE9DAFF-9BE6-4C04-B980-2AB5F67BF131}"/>
    <hyperlink ref="F90" r:id="rId16" xr:uid="{6684AFE3-917E-41C0-A7D4-7F1BA89E5CE1}"/>
    <hyperlink ref="F94" r:id="rId17" xr:uid="{2E29FD71-D07E-4D4A-9314-A1A46A0D1C4F}"/>
    <hyperlink ref="D94" r:id="rId18" xr:uid="{FF836F44-29B0-4E4B-A6B3-83282A94AD8C}"/>
    <hyperlink ref="B94" r:id="rId19" xr:uid="{ED550075-126B-46BE-8C22-11C981C73FCD}"/>
    <hyperlink ref="B98" r:id="rId20" xr:uid="{7A778E75-386F-44BC-BA12-FBEA8AD6F84F}"/>
    <hyperlink ref="D98" r:id="rId21" xr:uid="{3EF7EF77-34E3-4178-8CD9-54CD3984B09B}"/>
    <hyperlink ref="F98" r:id="rId22" xr:uid="{01622EFF-9BDE-4FF8-B34F-BE8130A9ED6D}"/>
  </hyperlinks>
  <pageMargins left="0.25" right="0.25" top="0.75" bottom="0.75" header="0.3" footer="0.3"/>
  <pageSetup scale="12" orientation="landscape" r:id="rId23"/>
  <rowBreaks count="3" manualBreakCount="3">
    <brk id="60" max="14" man="1"/>
    <brk id="62" max="14" man="1"/>
    <brk id="100" max="14" man="1"/>
  </rowBreaks>
  <drawing r:id="rId24"/>
  <legacyDrawing r:id="rId25"/>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L31"/>
  <sheetViews>
    <sheetView view="pageBreakPreview" topLeftCell="AA1" zoomScale="60" zoomScaleNormal="120" workbookViewId="0">
      <selection activeCell="AB4" sqref="AB4"/>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3" width="8.7109375" style="193"/>
    <col min="14" max="14" width="29.7109375" style="193" customWidth="1"/>
    <col min="15" max="16384" width="8.7109375" style="193"/>
  </cols>
  <sheetData>
    <row r="1" spans="1:12" ht="18.75" customHeight="1" x14ac:dyDescent="0.25">
      <c r="A1" s="608"/>
      <c r="B1" s="609"/>
      <c r="C1" s="609"/>
      <c r="D1" s="609"/>
      <c r="E1" s="610"/>
      <c r="F1" s="617" t="s">
        <v>304</v>
      </c>
      <c r="G1" s="618"/>
      <c r="H1" s="618"/>
      <c r="I1" s="618"/>
      <c r="J1" s="618"/>
      <c r="K1" s="618"/>
      <c r="L1" s="192"/>
    </row>
    <row r="2" spans="1:12" ht="18.75" customHeight="1" x14ac:dyDescent="0.25">
      <c r="A2" s="611"/>
      <c r="B2" s="612"/>
      <c r="C2" s="612"/>
      <c r="D2" s="612"/>
      <c r="E2" s="613"/>
      <c r="F2" s="619"/>
      <c r="G2" s="620"/>
      <c r="H2" s="620"/>
      <c r="I2" s="620"/>
      <c r="J2" s="620"/>
      <c r="K2" s="620"/>
      <c r="L2" s="192"/>
    </row>
    <row r="3" spans="1:12" ht="18.75" customHeight="1" x14ac:dyDescent="0.25">
      <c r="A3" s="611"/>
      <c r="B3" s="612"/>
      <c r="C3" s="612"/>
      <c r="D3" s="612"/>
      <c r="E3" s="613"/>
      <c r="F3" s="617" t="s">
        <v>305</v>
      </c>
      <c r="G3" s="618"/>
      <c r="H3" s="618"/>
      <c r="I3" s="618"/>
      <c r="J3" s="618"/>
      <c r="K3" s="618"/>
      <c r="L3" s="192"/>
    </row>
    <row r="4" spans="1:12" ht="18.75" customHeight="1" x14ac:dyDescent="0.25">
      <c r="A4" s="614"/>
      <c r="B4" s="615"/>
      <c r="C4" s="615"/>
      <c r="D4" s="615"/>
      <c r="E4" s="616"/>
      <c r="F4" s="619"/>
      <c r="G4" s="620"/>
      <c r="H4" s="620"/>
      <c r="I4" s="620"/>
      <c r="J4" s="620"/>
      <c r="K4" s="620"/>
      <c r="L4" s="192"/>
    </row>
    <row r="5" spans="1:12" ht="15.75" customHeight="1" x14ac:dyDescent="0.25">
      <c r="A5" s="580" t="s">
        <v>306</v>
      </c>
      <c r="B5" s="582"/>
      <c r="C5" s="582"/>
      <c r="D5" s="582"/>
      <c r="E5" s="582"/>
      <c r="F5" s="582"/>
      <c r="G5" s="582"/>
      <c r="H5" s="582"/>
      <c r="I5" s="582"/>
      <c r="J5" s="582"/>
      <c r="K5" s="582"/>
      <c r="L5" s="600"/>
    </row>
    <row r="6" spans="1:12" ht="23.25" customHeight="1" x14ac:dyDescent="0.25">
      <c r="A6" s="580" t="s">
        <v>307</v>
      </c>
      <c r="B6" s="582"/>
      <c r="C6" s="581"/>
      <c r="D6" s="575" t="s">
        <v>12</v>
      </c>
      <c r="E6" s="576"/>
      <c r="F6" s="576"/>
      <c r="G6" s="576"/>
      <c r="H6" s="577"/>
      <c r="I6" s="580" t="s">
        <v>308</v>
      </c>
      <c r="J6" s="581"/>
      <c r="K6" s="575" t="s">
        <v>37</v>
      </c>
      <c r="L6" s="577"/>
    </row>
    <row r="7" spans="1:12" ht="17.649999999999999" customHeight="1" x14ac:dyDescent="0.25">
      <c r="A7" s="580" t="s">
        <v>309</v>
      </c>
      <c r="B7" s="582"/>
      <c r="C7" s="581"/>
      <c r="D7" s="575" t="s">
        <v>26</v>
      </c>
      <c r="E7" s="576"/>
      <c r="F7" s="576"/>
      <c r="G7" s="576"/>
      <c r="H7" s="577"/>
      <c r="I7" s="580" t="s">
        <v>98</v>
      </c>
      <c r="J7" s="581"/>
      <c r="K7" s="575" t="s">
        <v>15</v>
      </c>
      <c r="L7" s="577"/>
    </row>
    <row r="8" spans="1:12" ht="35.65" customHeight="1" x14ac:dyDescent="0.25">
      <c r="A8" s="580" t="s">
        <v>310</v>
      </c>
      <c r="B8" s="582"/>
      <c r="C8" s="581"/>
      <c r="D8" s="575" t="s">
        <v>68</v>
      </c>
      <c r="E8" s="576"/>
      <c r="F8" s="576"/>
      <c r="G8" s="576"/>
      <c r="H8" s="577"/>
      <c r="I8" s="580" t="s">
        <v>311</v>
      </c>
      <c r="J8" s="581"/>
      <c r="K8" s="575" t="s">
        <v>64</v>
      </c>
      <c r="L8" s="577"/>
    </row>
    <row r="9" spans="1:12" ht="15.75" customHeight="1" x14ac:dyDescent="0.25">
      <c r="A9" s="596" t="s">
        <v>312</v>
      </c>
      <c r="B9" s="583"/>
      <c r="C9" s="583"/>
      <c r="D9" s="583"/>
      <c r="E9" s="583"/>
      <c r="F9" s="583"/>
      <c r="G9" s="583"/>
      <c r="H9" s="583"/>
      <c r="I9" s="583"/>
      <c r="J9" s="583"/>
      <c r="K9" s="583"/>
      <c r="L9" s="597"/>
    </row>
    <row r="10" spans="1:12" ht="29.25" customHeight="1" x14ac:dyDescent="0.25">
      <c r="A10" s="585" t="s">
        <v>313</v>
      </c>
      <c r="B10" s="585"/>
      <c r="C10" s="585"/>
      <c r="D10" s="586"/>
      <c r="E10" s="607" t="str">
        <f>+ACTIVIDAD_1!B11</f>
        <v>1 - Acompañar técnicamente el 100% de requerimientos asociados a la incorporación del enfoque de género y de derechos de las mujeres en el ciclo de Política Pública de la Administración Distrital.</v>
      </c>
      <c r="F10" s="607"/>
      <c r="G10" s="607"/>
      <c r="H10" s="607"/>
      <c r="I10" s="607"/>
      <c r="J10" s="607"/>
      <c r="K10" s="607"/>
      <c r="L10" s="607"/>
    </row>
    <row r="11" spans="1:12" ht="34.5" customHeight="1" x14ac:dyDescent="0.25">
      <c r="A11" s="598" t="s">
        <v>314</v>
      </c>
      <c r="B11" s="599"/>
      <c r="C11" s="599"/>
      <c r="D11" s="600"/>
      <c r="E11" s="601" t="str">
        <f>+ACTIVIDAD_1!I15</f>
        <v xml:space="preserve">Porcentaje de requerimientos asociados a la incorporación del enfoque de género y de derechos de las mujeres en el ciclo de Política Pública de la Administración Distrital acompañados técnicamente. </v>
      </c>
      <c r="F11" s="602"/>
      <c r="G11" s="602"/>
      <c r="H11" s="602"/>
      <c r="I11" s="602"/>
      <c r="J11" s="602"/>
      <c r="K11" s="602"/>
      <c r="L11" s="603"/>
    </row>
    <row r="12" spans="1:12" ht="47.25" customHeight="1" x14ac:dyDescent="0.25">
      <c r="A12" s="580" t="s">
        <v>315</v>
      </c>
      <c r="B12" s="582"/>
      <c r="C12" s="582"/>
      <c r="D12" s="581"/>
      <c r="E12" s="604" t="s">
        <v>316</v>
      </c>
      <c r="F12" s="605"/>
      <c r="G12" s="605"/>
      <c r="H12" s="605"/>
      <c r="I12" s="605"/>
      <c r="J12" s="605"/>
      <c r="K12" s="605"/>
      <c r="L12" s="606"/>
    </row>
    <row r="13" spans="1:12" s="262" customFormat="1" ht="28.5" customHeight="1" x14ac:dyDescent="0.25">
      <c r="A13" s="580" t="s">
        <v>317</v>
      </c>
      <c r="B13" s="582"/>
      <c r="C13" s="581"/>
      <c r="D13" s="575"/>
      <c r="E13" s="576"/>
      <c r="F13" s="576"/>
      <c r="G13" s="576"/>
      <c r="H13" s="577"/>
      <c r="I13" s="580" t="s">
        <v>318</v>
      </c>
      <c r="J13" s="581"/>
      <c r="K13" s="575" t="s">
        <v>61</v>
      </c>
      <c r="L13" s="577"/>
    </row>
    <row r="14" spans="1:12" ht="15.75" customHeight="1" x14ac:dyDescent="0.25">
      <c r="A14" s="580" t="s">
        <v>319</v>
      </c>
      <c r="B14" s="582"/>
      <c r="C14" s="582"/>
      <c r="D14" s="582"/>
      <c r="E14" s="582"/>
      <c r="F14" s="582"/>
      <c r="G14" s="582"/>
      <c r="H14" s="582"/>
      <c r="I14" s="582"/>
      <c r="J14" s="582"/>
      <c r="K14" s="582"/>
      <c r="L14" s="600"/>
    </row>
    <row r="15" spans="1:12" ht="25.5" customHeight="1" x14ac:dyDescent="0.25">
      <c r="A15" s="580" t="s">
        <v>320</v>
      </c>
      <c r="B15" s="582"/>
      <c r="C15" s="581"/>
      <c r="D15" s="575" t="s">
        <v>19</v>
      </c>
      <c r="E15" s="576"/>
      <c r="F15" s="576"/>
      <c r="G15" s="576"/>
      <c r="H15" s="577"/>
      <c r="I15" s="580" t="s">
        <v>321</v>
      </c>
      <c r="J15" s="581"/>
      <c r="K15" s="575" t="s">
        <v>20</v>
      </c>
      <c r="L15" s="577"/>
    </row>
    <row r="16" spans="1:12" ht="25.5" customHeight="1" x14ac:dyDescent="0.25">
      <c r="A16" s="580" t="s">
        <v>322</v>
      </c>
      <c r="B16" s="582"/>
      <c r="C16" s="581"/>
      <c r="D16" s="593">
        <f>+ACTIVIDAD_1!C36</f>
        <v>1</v>
      </c>
      <c r="E16" s="594"/>
      <c r="F16" s="594"/>
      <c r="G16" s="594"/>
      <c r="H16" s="595"/>
      <c r="I16" s="580" t="s">
        <v>234</v>
      </c>
      <c r="J16" s="581"/>
      <c r="K16" s="575" t="s">
        <v>23</v>
      </c>
      <c r="L16" s="577"/>
    </row>
    <row r="17" spans="1:12" ht="27.6" customHeight="1" x14ac:dyDescent="0.25">
      <c r="A17" s="580" t="s">
        <v>323</v>
      </c>
      <c r="B17" s="582"/>
      <c r="C17" s="581"/>
      <c r="D17" s="575"/>
      <c r="E17" s="576"/>
      <c r="F17" s="576"/>
      <c r="G17" s="576"/>
      <c r="H17" s="577"/>
      <c r="I17" s="578"/>
      <c r="J17" s="592"/>
      <c r="K17" s="592"/>
      <c r="L17" s="579"/>
    </row>
    <row r="18" spans="1:12" ht="12" customHeight="1" x14ac:dyDescent="0.25">
      <c r="A18" s="199" t="s">
        <v>324</v>
      </c>
      <c r="B18" s="199" t="s">
        <v>325</v>
      </c>
      <c r="C18" s="580" t="s">
        <v>326</v>
      </c>
      <c r="D18" s="582"/>
      <c r="E18" s="582"/>
      <c r="F18" s="582"/>
      <c r="G18" s="581"/>
      <c r="H18" s="580" t="s">
        <v>327</v>
      </c>
      <c r="I18" s="581"/>
      <c r="J18" s="580" t="s">
        <v>328</v>
      </c>
      <c r="K18" s="581"/>
      <c r="L18" s="199" t="s">
        <v>329</v>
      </c>
    </row>
    <row r="19" spans="1:12" ht="61.5" customHeight="1" x14ac:dyDescent="0.25">
      <c r="A19" s="194">
        <v>1</v>
      </c>
      <c r="B19" s="195" t="s">
        <v>330</v>
      </c>
      <c r="C19" s="575" t="s">
        <v>331</v>
      </c>
      <c r="D19" s="576"/>
      <c r="E19" s="576"/>
      <c r="F19" s="576"/>
      <c r="G19" s="577"/>
      <c r="H19" s="575" t="s">
        <v>332</v>
      </c>
      <c r="I19" s="577"/>
      <c r="J19" s="578" t="s">
        <v>22</v>
      </c>
      <c r="K19" s="579"/>
      <c r="L19" s="195" t="s">
        <v>333</v>
      </c>
    </row>
    <row r="20" spans="1:12" ht="90" customHeight="1" x14ac:dyDescent="0.25">
      <c r="A20" s="194">
        <v>2</v>
      </c>
      <c r="B20" s="195" t="s">
        <v>330</v>
      </c>
      <c r="C20" s="575" t="s">
        <v>334</v>
      </c>
      <c r="D20" s="576"/>
      <c r="E20" s="576"/>
      <c r="F20" s="576"/>
      <c r="G20" s="577"/>
      <c r="H20" s="575" t="s">
        <v>335</v>
      </c>
      <c r="I20" s="577"/>
      <c r="J20" s="578" t="s">
        <v>22</v>
      </c>
      <c r="K20" s="579"/>
      <c r="L20" s="195" t="s">
        <v>336</v>
      </c>
    </row>
    <row r="21" spans="1:12" ht="64.5" customHeight="1" x14ac:dyDescent="0.25">
      <c r="A21" s="194">
        <v>3</v>
      </c>
      <c r="B21" s="195" t="s">
        <v>330</v>
      </c>
      <c r="C21" s="575" t="s">
        <v>337</v>
      </c>
      <c r="D21" s="576"/>
      <c r="E21" s="576"/>
      <c r="F21" s="576"/>
      <c r="G21" s="577"/>
      <c r="H21" s="575" t="s">
        <v>338</v>
      </c>
      <c r="I21" s="577"/>
      <c r="J21" s="578" t="s">
        <v>22</v>
      </c>
      <c r="K21" s="579"/>
      <c r="L21" s="195" t="s">
        <v>336</v>
      </c>
    </row>
    <row r="22" spans="1:12" ht="120" customHeight="1" x14ac:dyDescent="0.25">
      <c r="A22" s="194">
        <v>4</v>
      </c>
      <c r="B22" s="195" t="s">
        <v>330</v>
      </c>
      <c r="C22" s="575" t="s">
        <v>339</v>
      </c>
      <c r="D22" s="576"/>
      <c r="E22" s="576"/>
      <c r="F22" s="576"/>
      <c r="G22" s="577"/>
      <c r="H22" s="575" t="s">
        <v>340</v>
      </c>
      <c r="I22" s="577"/>
      <c r="J22" s="578" t="s">
        <v>22</v>
      </c>
      <c r="K22" s="579"/>
      <c r="L22" s="195" t="s">
        <v>336</v>
      </c>
    </row>
    <row r="23" spans="1:12" ht="78.75" customHeight="1" x14ac:dyDescent="0.25">
      <c r="A23" s="194">
        <v>5</v>
      </c>
      <c r="B23" s="195" t="s">
        <v>330</v>
      </c>
      <c r="C23" s="575" t="s">
        <v>341</v>
      </c>
      <c r="D23" s="576"/>
      <c r="E23" s="576"/>
      <c r="F23" s="576"/>
      <c r="G23" s="577"/>
      <c r="H23" s="575" t="s">
        <v>342</v>
      </c>
      <c r="I23" s="577"/>
      <c r="J23" s="578" t="s">
        <v>22</v>
      </c>
      <c r="K23" s="579"/>
      <c r="L23" s="195" t="s">
        <v>343</v>
      </c>
    </row>
    <row r="24" spans="1:12" ht="77.25" customHeight="1" x14ac:dyDescent="0.25">
      <c r="A24" s="194">
        <v>6</v>
      </c>
      <c r="B24" s="195" t="s">
        <v>330</v>
      </c>
      <c r="C24" s="575" t="s">
        <v>344</v>
      </c>
      <c r="D24" s="576"/>
      <c r="E24" s="576"/>
      <c r="F24" s="576"/>
      <c r="G24" s="577"/>
      <c r="H24" s="575" t="s">
        <v>345</v>
      </c>
      <c r="I24" s="577"/>
      <c r="J24" s="578" t="s">
        <v>22</v>
      </c>
      <c r="K24" s="579"/>
      <c r="L24" s="195" t="s">
        <v>343</v>
      </c>
    </row>
    <row r="25" spans="1:12" ht="25.5" customHeight="1" x14ac:dyDescent="0.25">
      <c r="A25" s="199" t="s">
        <v>324</v>
      </c>
      <c r="B25" s="580" t="s">
        <v>346</v>
      </c>
      <c r="C25" s="582"/>
      <c r="D25" s="582"/>
      <c r="E25" s="582"/>
      <c r="F25" s="582"/>
      <c r="G25" s="582"/>
      <c r="H25" s="582"/>
      <c r="I25" s="582"/>
      <c r="J25" s="582"/>
      <c r="K25" s="581"/>
      <c r="L25" s="199" t="s">
        <v>347</v>
      </c>
    </row>
    <row r="26" spans="1:12" ht="77.25" customHeight="1" x14ac:dyDescent="0.25">
      <c r="A26" s="194">
        <v>1</v>
      </c>
      <c r="B26" s="575" t="s">
        <v>348</v>
      </c>
      <c r="C26" s="576"/>
      <c r="D26" s="576"/>
      <c r="E26" s="576"/>
      <c r="F26" s="576"/>
      <c r="G26" s="576"/>
      <c r="H26" s="576"/>
      <c r="I26" s="576"/>
      <c r="J26" s="576"/>
      <c r="K26" s="577"/>
      <c r="L26" s="195" t="s">
        <v>34</v>
      </c>
    </row>
    <row r="27" spans="1:12" ht="15.75" customHeight="1" x14ac:dyDescent="0.25">
      <c r="A27" s="580" t="s">
        <v>349</v>
      </c>
      <c r="B27" s="582"/>
      <c r="C27" s="582"/>
      <c r="D27" s="582"/>
      <c r="E27" s="582"/>
      <c r="F27" s="583"/>
      <c r="G27" s="583"/>
      <c r="H27" s="582"/>
      <c r="I27" s="583"/>
      <c r="J27" s="583"/>
      <c r="K27" s="583"/>
      <c r="L27" s="584"/>
    </row>
    <row r="28" spans="1:12" ht="26.25" customHeight="1" x14ac:dyDescent="0.25">
      <c r="A28" s="580" t="s">
        <v>350</v>
      </c>
      <c r="B28" s="582"/>
      <c r="C28" s="581"/>
      <c r="D28" s="575">
        <v>100</v>
      </c>
      <c r="E28" s="576"/>
      <c r="F28" s="585" t="s">
        <v>351</v>
      </c>
      <c r="G28" s="585"/>
      <c r="H28" s="206">
        <v>2024</v>
      </c>
      <c r="I28" s="585" t="s">
        <v>352</v>
      </c>
      <c r="J28" s="586"/>
      <c r="K28" s="267"/>
      <c r="L28" s="195" t="s">
        <v>353</v>
      </c>
    </row>
    <row r="29" spans="1:12" ht="26.25" customHeight="1" x14ac:dyDescent="0.25">
      <c r="A29" s="580" t="s">
        <v>354</v>
      </c>
      <c r="B29" s="582"/>
      <c r="C29" s="581"/>
      <c r="D29" s="575"/>
      <c r="E29" s="576"/>
      <c r="F29" s="587"/>
      <c r="G29" s="587"/>
      <c r="H29" s="576"/>
      <c r="I29" s="587"/>
      <c r="J29" s="587"/>
      <c r="K29" s="587"/>
      <c r="L29" s="588"/>
    </row>
    <row r="30" spans="1:12" ht="55.5" customHeight="1" x14ac:dyDescent="0.25">
      <c r="A30" s="580" t="s">
        <v>355</v>
      </c>
      <c r="B30" s="582"/>
      <c r="C30" s="581"/>
      <c r="D30" s="589" t="s">
        <v>356</v>
      </c>
      <c r="E30" s="590"/>
      <c r="F30" s="590"/>
      <c r="G30" s="590"/>
      <c r="H30" s="590"/>
      <c r="I30" s="590"/>
      <c r="J30" s="590"/>
      <c r="K30" s="590"/>
      <c r="L30" s="591"/>
    </row>
    <row r="31" spans="1:12" ht="17.649999999999999" customHeight="1" x14ac:dyDescent="0.25">
      <c r="A31" s="580" t="s">
        <v>357</v>
      </c>
      <c r="B31" s="582"/>
      <c r="C31" s="581"/>
      <c r="D31" s="575"/>
      <c r="E31" s="576"/>
      <c r="F31" s="576"/>
      <c r="G31" s="576"/>
      <c r="H31" s="576"/>
      <c r="I31" s="576"/>
      <c r="J31" s="576"/>
      <c r="K31" s="576"/>
      <c r="L31" s="577"/>
    </row>
  </sheetData>
  <mergeCells count="73">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0:D10"/>
    <mergeCell ref="E10:L10"/>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B26:K26"/>
    <mergeCell ref="B25:K25"/>
    <mergeCell ref="C24:G24"/>
    <mergeCell ref="H24:I24"/>
    <mergeCell ref="J24:K24"/>
    <mergeCell ref="A31:C31"/>
    <mergeCell ref="D31:L31"/>
    <mergeCell ref="A27:L27"/>
    <mergeCell ref="A28:C28"/>
    <mergeCell ref="I28:J28"/>
    <mergeCell ref="A29:C29"/>
    <mergeCell ref="D29:L29"/>
    <mergeCell ref="F28:G28"/>
    <mergeCell ref="D28:E28"/>
    <mergeCell ref="A30:C30"/>
    <mergeCell ref="D30:L30"/>
    <mergeCell ref="J18:K18"/>
    <mergeCell ref="C19:G19"/>
    <mergeCell ref="H19:I19"/>
    <mergeCell ref="J19:K19"/>
    <mergeCell ref="C20:G20"/>
    <mergeCell ref="H20:I20"/>
    <mergeCell ref="J20:K20"/>
    <mergeCell ref="C22:G22"/>
    <mergeCell ref="H22:I22"/>
    <mergeCell ref="J22:K22"/>
    <mergeCell ref="C21:G21"/>
    <mergeCell ref="H21:I21"/>
    <mergeCell ref="J21:K21"/>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608"/>
      <c r="B1" s="609"/>
      <c r="C1" s="609"/>
      <c r="D1" s="609"/>
      <c r="E1" s="610"/>
      <c r="F1" s="617" t="s">
        <v>304</v>
      </c>
      <c r="G1" s="618"/>
      <c r="H1" s="618"/>
      <c r="I1" s="618"/>
      <c r="J1" s="618"/>
      <c r="K1" s="618"/>
      <c r="L1" s="192"/>
    </row>
    <row r="2" spans="1:12" ht="18.75" customHeight="1" x14ac:dyDescent="0.25">
      <c r="A2" s="611"/>
      <c r="B2" s="612"/>
      <c r="C2" s="612"/>
      <c r="D2" s="612"/>
      <c r="E2" s="613"/>
      <c r="F2" s="619"/>
      <c r="G2" s="620"/>
      <c r="H2" s="620"/>
      <c r="I2" s="620"/>
      <c r="J2" s="620"/>
      <c r="K2" s="620"/>
      <c r="L2" s="192"/>
    </row>
    <row r="3" spans="1:12" ht="18.75" customHeight="1" x14ac:dyDescent="0.25">
      <c r="A3" s="611"/>
      <c r="B3" s="612"/>
      <c r="C3" s="612"/>
      <c r="D3" s="612"/>
      <c r="E3" s="613"/>
      <c r="F3" s="617" t="s">
        <v>305</v>
      </c>
      <c r="G3" s="618"/>
      <c r="H3" s="618"/>
      <c r="I3" s="618"/>
      <c r="J3" s="618"/>
      <c r="K3" s="618"/>
      <c r="L3" s="192"/>
    </row>
    <row r="4" spans="1:12" ht="18.75" customHeight="1" x14ac:dyDescent="0.25">
      <c r="A4" s="614"/>
      <c r="B4" s="615"/>
      <c r="C4" s="615"/>
      <c r="D4" s="615"/>
      <c r="E4" s="616"/>
      <c r="F4" s="619"/>
      <c r="G4" s="620"/>
      <c r="H4" s="620"/>
      <c r="I4" s="620"/>
      <c r="J4" s="620"/>
      <c r="K4" s="620"/>
      <c r="L4" s="192"/>
    </row>
    <row r="5" spans="1:12" ht="15.75" customHeight="1" x14ac:dyDescent="0.25">
      <c r="A5" s="580" t="s">
        <v>306</v>
      </c>
      <c r="B5" s="582"/>
      <c r="C5" s="582"/>
      <c r="D5" s="582"/>
      <c r="E5" s="582"/>
      <c r="F5" s="582"/>
      <c r="G5" s="582"/>
      <c r="H5" s="582"/>
      <c r="I5" s="582"/>
      <c r="J5" s="582"/>
      <c r="K5" s="582"/>
      <c r="L5" s="600"/>
    </row>
    <row r="6" spans="1:12" ht="23.25" customHeight="1" x14ac:dyDescent="0.25">
      <c r="A6" s="580" t="s">
        <v>307</v>
      </c>
      <c r="B6" s="582"/>
      <c r="C6" s="581"/>
      <c r="D6" s="575" t="s">
        <v>12</v>
      </c>
      <c r="E6" s="576"/>
      <c r="F6" s="576"/>
      <c r="G6" s="576"/>
      <c r="H6" s="577"/>
      <c r="I6" s="580" t="s">
        <v>308</v>
      </c>
      <c r="J6" s="581"/>
      <c r="K6" s="575" t="s">
        <v>37</v>
      </c>
      <c r="L6" s="577"/>
    </row>
    <row r="7" spans="1:12" ht="17.649999999999999" customHeight="1" x14ac:dyDescent="0.25">
      <c r="A7" s="580" t="s">
        <v>309</v>
      </c>
      <c r="B7" s="582"/>
      <c r="C7" s="581"/>
      <c r="D7" s="575" t="s">
        <v>26</v>
      </c>
      <c r="E7" s="576"/>
      <c r="F7" s="576"/>
      <c r="G7" s="576"/>
      <c r="H7" s="577"/>
      <c r="I7" s="580" t="s">
        <v>98</v>
      </c>
      <c r="J7" s="581"/>
      <c r="K7" s="575" t="s">
        <v>15</v>
      </c>
      <c r="L7" s="577"/>
    </row>
    <row r="8" spans="1:12" ht="35.65" customHeight="1" x14ac:dyDescent="0.25">
      <c r="A8" s="580" t="s">
        <v>310</v>
      </c>
      <c r="B8" s="582"/>
      <c r="C8" s="581"/>
      <c r="D8" s="575" t="s">
        <v>72</v>
      </c>
      <c r="E8" s="576"/>
      <c r="F8" s="576"/>
      <c r="G8" s="576"/>
      <c r="H8" s="577"/>
      <c r="I8" s="580" t="s">
        <v>311</v>
      </c>
      <c r="J8" s="581"/>
      <c r="K8" s="575" t="s">
        <v>64</v>
      </c>
      <c r="L8" s="577"/>
    </row>
    <row r="9" spans="1:12" ht="15.75" customHeight="1" x14ac:dyDescent="0.25">
      <c r="A9" s="596" t="s">
        <v>312</v>
      </c>
      <c r="B9" s="583"/>
      <c r="C9" s="583"/>
      <c r="D9" s="583"/>
      <c r="E9" s="583"/>
      <c r="F9" s="583"/>
      <c r="G9" s="583"/>
      <c r="H9" s="583"/>
      <c r="I9" s="583"/>
      <c r="J9" s="583"/>
      <c r="K9" s="583"/>
      <c r="L9" s="597"/>
    </row>
    <row r="10" spans="1:12" ht="29.25" customHeight="1" x14ac:dyDescent="0.25">
      <c r="A10" s="585" t="s">
        <v>313</v>
      </c>
      <c r="B10" s="585"/>
      <c r="C10" s="585"/>
      <c r="D10" s="586"/>
      <c r="E10" s="607" t="str">
        <f>+ACTIVIDAD_2!B11</f>
        <v>2 - Acompañar el 100% el seguimiento a la implementación de las PPMYEG y PPASP, así como a los compromisos de la SDMujer en otras políticas públicas.</v>
      </c>
      <c r="F10" s="607"/>
      <c r="G10" s="607"/>
      <c r="H10" s="607"/>
      <c r="I10" s="607"/>
      <c r="J10" s="607"/>
      <c r="K10" s="607"/>
      <c r="L10" s="607"/>
    </row>
    <row r="11" spans="1:12" ht="34.5" customHeight="1" x14ac:dyDescent="0.25">
      <c r="A11" s="598" t="s">
        <v>314</v>
      </c>
      <c r="B11" s="599"/>
      <c r="C11" s="599"/>
      <c r="D11" s="600"/>
      <c r="E11" s="601" t="str">
        <f>+ACTIVIDAD_2!I15</f>
        <v>Porcentaje del avance de la implementación de las PPMYEG y PPASP, así como a los compromisos de la SDMujer en otras políticas públicas.</v>
      </c>
      <c r="F11" s="602"/>
      <c r="G11" s="602"/>
      <c r="H11" s="602"/>
      <c r="I11" s="602"/>
      <c r="J11" s="602"/>
      <c r="K11" s="602"/>
      <c r="L11" s="603"/>
    </row>
    <row r="12" spans="1:12" ht="39.75" customHeight="1" x14ac:dyDescent="0.25">
      <c r="A12" s="580" t="s">
        <v>315</v>
      </c>
      <c r="B12" s="582"/>
      <c r="C12" s="582"/>
      <c r="D12" s="581"/>
      <c r="E12" s="604" t="s">
        <v>358</v>
      </c>
      <c r="F12" s="605"/>
      <c r="G12" s="605"/>
      <c r="H12" s="605"/>
      <c r="I12" s="605"/>
      <c r="J12" s="605"/>
      <c r="K12" s="605"/>
      <c r="L12" s="606"/>
    </row>
    <row r="13" spans="1:12" s="262" customFormat="1" ht="28.5" customHeight="1" x14ac:dyDescent="0.25">
      <c r="A13" s="580" t="s">
        <v>317</v>
      </c>
      <c r="B13" s="582"/>
      <c r="C13" s="581"/>
      <c r="D13" s="575"/>
      <c r="E13" s="576"/>
      <c r="F13" s="576"/>
      <c r="G13" s="576"/>
      <c r="H13" s="577"/>
      <c r="I13" s="580" t="s">
        <v>318</v>
      </c>
      <c r="J13" s="581"/>
      <c r="K13" s="575" t="s">
        <v>61</v>
      </c>
      <c r="L13" s="577"/>
    </row>
    <row r="14" spans="1:12" ht="15.75" customHeight="1" x14ac:dyDescent="0.25">
      <c r="A14" s="580" t="s">
        <v>319</v>
      </c>
      <c r="B14" s="582"/>
      <c r="C14" s="582"/>
      <c r="D14" s="582"/>
      <c r="E14" s="582"/>
      <c r="F14" s="582"/>
      <c r="G14" s="582"/>
      <c r="H14" s="582"/>
      <c r="I14" s="582"/>
      <c r="J14" s="582"/>
      <c r="K14" s="582"/>
      <c r="L14" s="600"/>
    </row>
    <row r="15" spans="1:12" ht="25.5" customHeight="1" x14ac:dyDescent="0.25">
      <c r="A15" s="580" t="s">
        <v>320</v>
      </c>
      <c r="B15" s="582"/>
      <c r="C15" s="581"/>
      <c r="D15" s="575" t="s">
        <v>19</v>
      </c>
      <c r="E15" s="576"/>
      <c r="F15" s="576"/>
      <c r="G15" s="576"/>
      <c r="H15" s="577"/>
      <c r="I15" s="580" t="s">
        <v>321</v>
      </c>
      <c r="J15" s="581"/>
      <c r="K15" s="575" t="s">
        <v>20</v>
      </c>
      <c r="L15" s="577"/>
    </row>
    <row r="16" spans="1:12" ht="25.5" customHeight="1" x14ac:dyDescent="0.25">
      <c r="A16" s="580" t="s">
        <v>322</v>
      </c>
      <c r="B16" s="582"/>
      <c r="C16" s="581"/>
      <c r="D16" s="593">
        <f>+ACTIVIDAD_1!C36</f>
        <v>1</v>
      </c>
      <c r="E16" s="594"/>
      <c r="F16" s="594"/>
      <c r="G16" s="594"/>
      <c r="H16" s="595"/>
      <c r="I16" s="580" t="s">
        <v>234</v>
      </c>
      <c r="J16" s="581"/>
      <c r="K16" s="575" t="s">
        <v>23</v>
      </c>
      <c r="L16" s="577"/>
    </row>
    <row r="17" spans="1:21" ht="27.6" customHeight="1" x14ac:dyDescent="0.25">
      <c r="A17" s="580" t="s">
        <v>323</v>
      </c>
      <c r="B17" s="582"/>
      <c r="C17" s="581"/>
      <c r="D17" s="575"/>
      <c r="E17" s="576"/>
      <c r="F17" s="576"/>
      <c r="G17" s="576"/>
      <c r="H17" s="577"/>
      <c r="I17" s="578"/>
      <c r="J17" s="592"/>
      <c r="K17" s="592"/>
      <c r="L17" s="579"/>
    </row>
    <row r="18" spans="1:21" ht="12" customHeight="1" x14ac:dyDescent="0.25">
      <c r="A18" s="199" t="s">
        <v>324</v>
      </c>
      <c r="B18" s="199" t="s">
        <v>325</v>
      </c>
      <c r="C18" s="580" t="s">
        <v>326</v>
      </c>
      <c r="D18" s="582"/>
      <c r="E18" s="582"/>
      <c r="F18" s="582"/>
      <c r="G18" s="581"/>
      <c r="H18" s="580" t="s">
        <v>327</v>
      </c>
      <c r="I18" s="581"/>
      <c r="J18" s="580" t="s">
        <v>328</v>
      </c>
      <c r="K18" s="581"/>
      <c r="L18" s="199" t="s">
        <v>329</v>
      </c>
    </row>
    <row r="19" spans="1:21" ht="51" customHeight="1" x14ac:dyDescent="0.25">
      <c r="A19" s="194">
        <v>1</v>
      </c>
      <c r="B19" s="195" t="s">
        <v>330</v>
      </c>
      <c r="C19" s="578" t="s">
        <v>359</v>
      </c>
      <c r="D19" s="592"/>
      <c r="E19" s="592"/>
      <c r="F19" s="592"/>
      <c r="G19" s="579"/>
      <c r="H19" s="575" t="s">
        <v>360</v>
      </c>
      <c r="I19" s="577"/>
      <c r="J19" s="578" t="s">
        <v>22</v>
      </c>
      <c r="K19" s="579"/>
      <c r="L19" s="195" t="s">
        <v>361</v>
      </c>
      <c r="O19" s="612"/>
      <c r="P19" s="612"/>
      <c r="Q19" s="612"/>
      <c r="R19" s="612"/>
      <c r="S19" s="612"/>
      <c r="T19" s="621"/>
      <c r="U19" s="621"/>
    </row>
    <row r="20" spans="1:21" ht="87" customHeight="1" x14ac:dyDescent="0.25">
      <c r="A20" s="194">
        <v>2</v>
      </c>
      <c r="B20" s="195" t="s">
        <v>330</v>
      </c>
      <c r="C20" s="575" t="s">
        <v>362</v>
      </c>
      <c r="D20" s="576"/>
      <c r="E20" s="576"/>
      <c r="F20" s="576"/>
      <c r="G20" s="577"/>
      <c r="H20" s="578" t="s">
        <v>363</v>
      </c>
      <c r="I20" s="577"/>
      <c r="J20" s="578" t="s">
        <v>22</v>
      </c>
      <c r="K20" s="579"/>
      <c r="L20" s="195" t="s">
        <v>364</v>
      </c>
      <c r="O20" s="621"/>
      <c r="P20" s="621"/>
      <c r="Q20" s="621"/>
      <c r="R20" s="621"/>
      <c r="S20" s="621"/>
      <c r="T20" s="621"/>
      <c r="U20" s="621"/>
    </row>
    <row r="21" spans="1:21" ht="81.75" customHeight="1" x14ac:dyDescent="0.25">
      <c r="A21" s="194">
        <v>3</v>
      </c>
      <c r="B21" s="195" t="s">
        <v>330</v>
      </c>
      <c r="C21" s="575" t="s">
        <v>365</v>
      </c>
      <c r="D21" s="576"/>
      <c r="E21" s="576"/>
      <c r="F21" s="576"/>
      <c r="G21" s="577"/>
      <c r="H21" s="578" t="s">
        <v>366</v>
      </c>
      <c r="I21" s="579"/>
      <c r="J21" s="578" t="s">
        <v>22</v>
      </c>
      <c r="K21" s="579"/>
      <c r="L21" s="195" t="s">
        <v>367</v>
      </c>
      <c r="O21" s="621"/>
      <c r="P21" s="621"/>
      <c r="Q21" s="621"/>
      <c r="R21" s="621"/>
      <c r="S21" s="621"/>
      <c r="T21" s="612"/>
      <c r="U21" s="612"/>
    </row>
    <row r="22" spans="1:21" ht="54.75" customHeight="1" x14ac:dyDescent="0.25">
      <c r="A22" s="194">
        <v>4</v>
      </c>
      <c r="B22" s="195" t="s">
        <v>330</v>
      </c>
      <c r="C22" s="575" t="s">
        <v>368</v>
      </c>
      <c r="D22" s="576"/>
      <c r="E22" s="576"/>
      <c r="F22" s="576"/>
      <c r="G22" s="577"/>
      <c r="H22" s="575" t="s">
        <v>369</v>
      </c>
      <c r="I22" s="577"/>
      <c r="J22" s="578" t="s">
        <v>22</v>
      </c>
      <c r="K22" s="579"/>
      <c r="L22" s="195" t="s">
        <v>370</v>
      </c>
      <c r="O22" s="621"/>
      <c r="P22" s="621"/>
      <c r="Q22" s="621"/>
      <c r="R22" s="621"/>
      <c r="S22" s="621"/>
      <c r="T22" s="621"/>
      <c r="U22" s="621"/>
    </row>
    <row r="23" spans="1:21" ht="174.75" customHeight="1" x14ac:dyDescent="0.25">
      <c r="A23" s="194">
        <v>5</v>
      </c>
      <c r="B23" s="195" t="s">
        <v>330</v>
      </c>
      <c r="C23" s="575" t="s">
        <v>371</v>
      </c>
      <c r="D23" s="576"/>
      <c r="E23" s="576"/>
      <c r="F23" s="576"/>
      <c r="G23" s="577"/>
      <c r="H23" s="578" t="s">
        <v>372</v>
      </c>
      <c r="I23" s="579"/>
      <c r="J23" s="578" t="s">
        <v>22</v>
      </c>
      <c r="K23" s="579"/>
      <c r="L23" s="195" t="s">
        <v>373</v>
      </c>
      <c r="O23" s="621"/>
      <c r="P23" s="621"/>
      <c r="Q23" s="621"/>
      <c r="R23" s="621"/>
      <c r="S23" s="621"/>
      <c r="T23" s="612"/>
      <c r="U23" s="612"/>
    </row>
    <row r="24" spans="1:21" ht="25.5" customHeight="1" x14ac:dyDescent="0.25">
      <c r="A24" s="199" t="s">
        <v>324</v>
      </c>
      <c r="B24" s="580" t="s">
        <v>346</v>
      </c>
      <c r="C24" s="582"/>
      <c r="D24" s="582"/>
      <c r="E24" s="582"/>
      <c r="F24" s="582"/>
      <c r="G24" s="582"/>
      <c r="H24" s="582"/>
      <c r="I24" s="582"/>
      <c r="J24" s="582"/>
      <c r="K24" s="581"/>
      <c r="L24" s="199" t="s">
        <v>347</v>
      </c>
    </row>
    <row r="25" spans="1:21" ht="72" customHeight="1" x14ac:dyDescent="0.25">
      <c r="A25" s="194">
        <v>1</v>
      </c>
      <c r="B25" s="575" t="s">
        <v>374</v>
      </c>
      <c r="C25" s="576"/>
      <c r="D25" s="576"/>
      <c r="E25" s="576"/>
      <c r="F25" s="576"/>
      <c r="G25" s="576"/>
      <c r="H25" s="576"/>
      <c r="I25" s="576"/>
      <c r="J25" s="576"/>
      <c r="K25" s="577"/>
      <c r="L25" s="195" t="s">
        <v>34</v>
      </c>
    </row>
    <row r="26" spans="1:21" ht="15.75" customHeight="1" x14ac:dyDescent="0.25">
      <c r="A26" s="580" t="s">
        <v>349</v>
      </c>
      <c r="B26" s="582"/>
      <c r="C26" s="582"/>
      <c r="D26" s="582"/>
      <c r="E26" s="582"/>
      <c r="F26" s="583"/>
      <c r="G26" s="583"/>
      <c r="H26" s="582"/>
      <c r="I26" s="583"/>
      <c r="J26" s="583"/>
      <c r="K26" s="582"/>
      <c r="L26" s="584"/>
    </row>
    <row r="27" spans="1:21" ht="26.25" customHeight="1" x14ac:dyDescent="0.25">
      <c r="A27" s="580" t="s">
        <v>350</v>
      </c>
      <c r="B27" s="582"/>
      <c r="C27" s="581"/>
      <c r="D27" s="575">
        <v>100</v>
      </c>
      <c r="E27" s="576"/>
      <c r="F27" s="585" t="s">
        <v>351</v>
      </c>
      <c r="G27" s="585"/>
      <c r="H27" s="206">
        <v>2024</v>
      </c>
      <c r="I27" s="585" t="s">
        <v>352</v>
      </c>
      <c r="J27" s="585"/>
      <c r="L27" s="195" t="s">
        <v>353</v>
      </c>
    </row>
    <row r="28" spans="1:21" ht="26.25" customHeight="1" x14ac:dyDescent="0.25">
      <c r="A28" s="580" t="s">
        <v>354</v>
      </c>
      <c r="B28" s="582"/>
      <c r="C28" s="581"/>
      <c r="D28" s="575"/>
      <c r="E28" s="576"/>
      <c r="F28" s="587"/>
      <c r="G28" s="587"/>
      <c r="H28" s="576"/>
      <c r="I28" s="587"/>
      <c r="J28" s="587"/>
      <c r="K28" s="576"/>
      <c r="L28" s="588"/>
    </row>
    <row r="29" spans="1:21" ht="64.5" customHeight="1" x14ac:dyDescent="0.25">
      <c r="A29" s="580" t="s">
        <v>355</v>
      </c>
      <c r="B29" s="582"/>
      <c r="C29" s="581"/>
      <c r="D29" s="589" t="s">
        <v>375</v>
      </c>
      <c r="E29" s="590"/>
      <c r="F29" s="590"/>
      <c r="G29" s="590"/>
      <c r="H29" s="590"/>
      <c r="I29" s="590"/>
      <c r="J29" s="590"/>
      <c r="K29" s="590"/>
      <c r="L29" s="591"/>
    </row>
    <row r="30" spans="1:21" ht="17.649999999999999" customHeight="1" x14ac:dyDescent="0.25">
      <c r="A30" s="580" t="s">
        <v>357</v>
      </c>
      <c r="B30" s="582"/>
      <c r="C30" s="581"/>
      <c r="D30" s="575"/>
      <c r="E30" s="576"/>
      <c r="F30" s="576"/>
      <c r="G30" s="576"/>
      <c r="H30" s="576"/>
      <c r="I30" s="576"/>
      <c r="J30" s="576"/>
      <c r="K30" s="576"/>
      <c r="L30" s="577"/>
    </row>
  </sheetData>
  <mergeCells count="8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O19:S19"/>
    <mergeCell ref="T19:U19"/>
    <mergeCell ref="J19:K19"/>
    <mergeCell ref="C19:G19"/>
    <mergeCell ref="H19:I19"/>
    <mergeCell ref="O22:S22"/>
    <mergeCell ref="T22:U22"/>
    <mergeCell ref="J22:K22"/>
    <mergeCell ref="O23:S23"/>
    <mergeCell ref="T23:U23"/>
    <mergeCell ref="J23:K23"/>
    <mergeCell ref="O20:S20"/>
    <mergeCell ref="T20:U20"/>
    <mergeCell ref="J20:K20"/>
    <mergeCell ref="O21:S21"/>
    <mergeCell ref="T21:U21"/>
    <mergeCell ref="J21:K21"/>
    <mergeCell ref="B24:K24"/>
    <mergeCell ref="B25:K25"/>
    <mergeCell ref="A26:L26"/>
    <mergeCell ref="A27:C27"/>
    <mergeCell ref="D27:E27"/>
    <mergeCell ref="F27:G27"/>
    <mergeCell ref="I27:J27"/>
    <mergeCell ref="A28:C28"/>
    <mergeCell ref="D28:L28"/>
    <mergeCell ref="A29:C29"/>
    <mergeCell ref="D29:L29"/>
    <mergeCell ref="A30:C30"/>
    <mergeCell ref="D30:L30"/>
    <mergeCell ref="C23:G23"/>
    <mergeCell ref="H23:I23"/>
    <mergeCell ref="C20:G20"/>
    <mergeCell ref="H20:I20"/>
    <mergeCell ref="C21:G21"/>
    <mergeCell ref="H21:I21"/>
    <mergeCell ref="C22:G22"/>
    <mergeCell ref="H22:I22"/>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pageSetUpPr fitToPage="1"/>
  </sheetPr>
  <dimension ref="A1:O123"/>
  <sheetViews>
    <sheetView showGridLines="0" topLeftCell="A52" zoomScale="80" zoomScaleNormal="80" zoomScaleSheetLayoutView="80" workbookViewId="0">
      <selection activeCell="D53" sqref="D53:E53"/>
    </sheetView>
  </sheetViews>
  <sheetFormatPr baseColWidth="10" defaultColWidth="10.85546875" defaultRowHeight="14.25" x14ac:dyDescent="0.25"/>
  <cols>
    <col min="1" max="1" width="49.7109375" style="66" customWidth="1"/>
    <col min="2" max="2" width="35.7109375" style="66" customWidth="1"/>
    <col min="3" max="3" width="39.28515625" style="66" customWidth="1"/>
    <col min="4"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509"/>
      <c r="B1" s="490" t="s">
        <v>182</v>
      </c>
      <c r="C1" s="491"/>
      <c r="D1" s="491"/>
      <c r="E1" s="491"/>
      <c r="F1" s="491"/>
      <c r="G1" s="491"/>
      <c r="H1" s="491"/>
      <c r="I1" s="491"/>
      <c r="J1" s="491"/>
      <c r="K1" s="491"/>
      <c r="L1" s="492"/>
      <c r="M1" s="487" t="s">
        <v>183</v>
      </c>
      <c r="N1" s="488"/>
      <c r="O1" s="489"/>
    </row>
    <row r="2" spans="1:15" s="135" customFormat="1" ht="30.75" customHeight="1" x14ac:dyDescent="0.25">
      <c r="A2" s="510"/>
      <c r="B2" s="493" t="s">
        <v>184</v>
      </c>
      <c r="C2" s="494"/>
      <c r="D2" s="494"/>
      <c r="E2" s="494"/>
      <c r="F2" s="494"/>
      <c r="G2" s="494"/>
      <c r="H2" s="494"/>
      <c r="I2" s="494"/>
      <c r="J2" s="494"/>
      <c r="K2" s="494"/>
      <c r="L2" s="495"/>
      <c r="M2" s="487" t="s">
        <v>185</v>
      </c>
      <c r="N2" s="488"/>
      <c r="O2" s="489"/>
    </row>
    <row r="3" spans="1:15" s="135" customFormat="1" ht="24" customHeight="1" x14ac:dyDescent="0.25">
      <c r="A3" s="510"/>
      <c r="B3" s="493" t="s">
        <v>186</v>
      </c>
      <c r="C3" s="494"/>
      <c r="D3" s="494"/>
      <c r="E3" s="494"/>
      <c r="F3" s="494"/>
      <c r="G3" s="494"/>
      <c r="H3" s="494"/>
      <c r="I3" s="494"/>
      <c r="J3" s="494"/>
      <c r="K3" s="494"/>
      <c r="L3" s="495"/>
      <c r="M3" s="487" t="s">
        <v>187</v>
      </c>
      <c r="N3" s="488"/>
      <c r="O3" s="489"/>
    </row>
    <row r="4" spans="1:15" s="135" customFormat="1" ht="21.75" customHeight="1" x14ac:dyDescent="0.25">
      <c r="A4" s="511"/>
      <c r="B4" s="496" t="s">
        <v>188</v>
      </c>
      <c r="C4" s="497"/>
      <c r="D4" s="497"/>
      <c r="E4" s="497"/>
      <c r="F4" s="497"/>
      <c r="G4" s="497"/>
      <c r="H4" s="497"/>
      <c r="I4" s="497"/>
      <c r="J4" s="497"/>
      <c r="K4" s="497"/>
      <c r="L4" s="498"/>
      <c r="M4" s="487" t="s">
        <v>189</v>
      </c>
      <c r="N4" s="488"/>
      <c r="O4" s="489"/>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513" t="s">
        <v>190</v>
      </c>
      <c r="B6" s="186" t="s">
        <v>191</v>
      </c>
      <c r="C6" s="173"/>
      <c r="D6" s="186" t="s">
        <v>192</v>
      </c>
      <c r="E6" s="173"/>
      <c r="F6" s="186" t="s">
        <v>193</v>
      </c>
      <c r="G6" s="173"/>
      <c r="H6" s="186" t="s">
        <v>194</v>
      </c>
      <c r="I6" s="174"/>
      <c r="J6" s="478" t="s">
        <v>195</v>
      </c>
      <c r="K6" s="512"/>
      <c r="L6" s="185" t="s">
        <v>196</v>
      </c>
      <c r="M6" s="475"/>
      <c r="N6" s="475"/>
      <c r="O6" s="475"/>
    </row>
    <row r="7" spans="1:15" s="135" customFormat="1" ht="21.75" customHeight="1" x14ac:dyDescent="0.25">
      <c r="A7" s="513"/>
      <c r="B7" s="187" t="s">
        <v>197</v>
      </c>
      <c r="C7" s="175"/>
      <c r="D7" s="186" t="s">
        <v>198</v>
      </c>
      <c r="E7" s="175"/>
      <c r="F7" s="186" t="s">
        <v>199</v>
      </c>
      <c r="G7" s="175"/>
      <c r="H7" s="186" t="s">
        <v>200</v>
      </c>
      <c r="I7" s="175" t="s">
        <v>201</v>
      </c>
      <c r="J7" s="478"/>
      <c r="K7" s="512"/>
      <c r="L7" s="185" t="s">
        <v>202</v>
      </c>
      <c r="M7" s="475"/>
      <c r="N7" s="475"/>
      <c r="O7" s="475"/>
    </row>
    <row r="8" spans="1:15" s="135" customFormat="1" ht="21.75" customHeight="1" x14ac:dyDescent="0.25">
      <c r="A8" s="513"/>
      <c r="B8" s="186" t="s">
        <v>203</v>
      </c>
      <c r="C8" s="173"/>
      <c r="D8" s="186" t="s">
        <v>204</v>
      </c>
      <c r="E8" s="176"/>
      <c r="F8" s="186" t="s">
        <v>205</v>
      </c>
      <c r="G8" s="176"/>
      <c r="H8" s="186" t="s">
        <v>206</v>
      </c>
      <c r="I8" s="174"/>
      <c r="J8" s="478"/>
      <c r="K8" s="512"/>
      <c r="L8" s="185" t="s">
        <v>207</v>
      </c>
      <c r="M8" s="475" t="s">
        <v>201</v>
      </c>
      <c r="N8" s="475"/>
      <c r="O8" s="475"/>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18" t="s">
        <v>208</v>
      </c>
      <c r="B11" s="499" t="s">
        <v>376</v>
      </c>
      <c r="C11" s="500"/>
      <c r="D11" s="500"/>
      <c r="E11" s="500"/>
      <c r="F11" s="500"/>
      <c r="G11" s="500"/>
      <c r="H11" s="500"/>
      <c r="I11" s="500"/>
      <c r="J11" s="500"/>
      <c r="K11" s="500"/>
      <c r="L11" s="500"/>
      <c r="M11" s="500"/>
      <c r="N11" s="500"/>
      <c r="O11" s="501"/>
    </row>
    <row r="12" spans="1:15" ht="15" customHeight="1" x14ac:dyDescent="0.25">
      <c r="A12" s="519"/>
      <c r="B12" s="502"/>
      <c r="C12" s="503"/>
      <c r="D12" s="503"/>
      <c r="E12" s="503"/>
      <c r="F12" s="503"/>
      <c r="G12" s="503"/>
      <c r="H12" s="503"/>
      <c r="I12" s="503"/>
      <c r="J12" s="503"/>
      <c r="K12" s="503"/>
      <c r="L12" s="503"/>
      <c r="M12" s="503"/>
      <c r="N12" s="503"/>
      <c r="O12" s="504"/>
    </row>
    <row r="13" spans="1:15" ht="15" customHeight="1" x14ac:dyDescent="0.25">
      <c r="A13" s="520"/>
      <c r="B13" s="505"/>
      <c r="C13" s="506"/>
      <c r="D13" s="506"/>
      <c r="E13" s="506"/>
      <c r="F13" s="506"/>
      <c r="G13" s="506"/>
      <c r="H13" s="506"/>
      <c r="I13" s="506"/>
      <c r="J13" s="506"/>
      <c r="K13" s="506"/>
      <c r="L13" s="506"/>
      <c r="M13" s="506"/>
      <c r="N13" s="506"/>
      <c r="O13" s="507"/>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508" t="s">
        <v>211</v>
      </c>
      <c r="C15" s="508"/>
      <c r="D15" s="508"/>
      <c r="E15" s="508"/>
      <c r="F15" s="508"/>
      <c r="G15" s="513" t="s">
        <v>212</v>
      </c>
      <c r="H15" s="513"/>
      <c r="I15" s="508" t="s">
        <v>377</v>
      </c>
      <c r="J15" s="508"/>
      <c r="K15" s="508"/>
      <c r="L15" s="508"/>
      <c r="M15" s="508"/>
      <c r="N15" s="508"/>
      <c r="O15" s="508"/>
    </row>
    <row r="16" spans="1:15" ht="9" customHeight="1" thickBot="1" x14ac:dyDescent="0.3">
      <c r="A16" s="74"/>
      <c r="B16" s="76"/>
      <c r="C16" s="75"/>
      <c r="D16" s="75"/>
      <c r="E16" s="75"/>
      <c r="F16" s="75"/>
      <c r="G16" s="76"/>
      <c r="H16" s="76"/>
      <c r="I16" s="76"/>
      <c r="J16" s="76"/>
      <c r="K16" s="76"/>
      <c r="L16" s="77"/>
      <c r="M16" s="77"/>
      <c r="N16" s="77"/>
      <c r="O16" s="77"/>
    </row>
    <row r="17" spans="1:15" ht="78.75" customHeight="1" thickBot="1" x14ac:dyDescent="0.3">
      <c r="A17" s="115" t="s">
        <v>214</v>
      </c>
      <c r="B17" s="508" t="s">
        <v>215</v>
      </c>
      <c r="C17" s="508"/>
      <c r="D17" s="508"/>
      <c r="E17" s="508"/>
      <c r="F17" s="115" t="s">
        <v>216</v>
      </c>
      <c r="G17" s="508" t="s">
        <v>217</v>
      </c>
      <c r="H17" s="508"/>
      <c r="I17" s="508"/>
      <c r="J17" s="115" t="s">
        <v>218</v>
      </c>
      <c r="K17" s="622" t="s">
        <v>219</v>
      </c>
      <c r="L17" s="622"/>
      <c r="M17" s="622"/>
      <c r="N17" s="622"/>
      <c r="O17" s="622"/>
    </row>
    <row r="18" spans="1:15" ht="9" customHeight="1" x14ac:dyDescent="0.25">
      <c r="A18" s="68"/>
      <c r="B18" s="67"/>
      <c r="C18" s="517"/>
      <c r="D18" s="517"/>
      <c r="E18" s="517"/>
      <c r="F18" s="517"/>
      <c r="G18" s="517"/>
      <c r="H18" s="517"/>
      <c r="I18" s="517"/>
      <c r="J18" s="517"/>
      <c r="K18" s="517"/>
      <c r="L18" s="517"/>
      <c r="M18" s="517"/>
      <c r="N18" s="517"/>
      <c r="O18" s="517"/>
    </row>
    <row r="20" spans="1:15" ht="16.5" customHeight="1" x14ac:dyDescent="0.25">
      <c r="A20" s="132"/>
      <c r="B20" s="133"/>
      <c r="C20" s="133"/>
      <c r="D20" s="133"/>
      <c r="E20" s="133"/>
      <c r="F20" s="133"/>
      <c r="G20" s="133"/>
      <c r="H20" s="133"/>
      <c r="I20" s="133"/>
      <c r="J20" s="133"/>
      <c r="K20" s="133"/>
      <c r="L20" s="133"/>
      <c r="M20" s="133"/>
      <c r="N20" s="133"/>
      <c r="O20" s="133"/>
    </row>
    <row r="21" spans="1:15" ht="32.1" customHeight="1" x14ac:dyDescent="0.25">
      <c r="A21" s="476" t="s">
        <v>220</v>
      </c>
      <c r="B21" s="477"/>
      <c r="C21" s="477"/>
      <c r="D21" s="477"/>
      <c r="E21" s="477"/>
      <c r="F21" s="477"/>
      <c r="G21" s="477"/>
      <c r="H21" s="477"/>
      <c r="I21" s="477"/>
      <c r="J21" s="477"/>
      <c r="K21" s="477"/>
      <c r="L21" s="477"/>
      <c r="M21" s="477"/>
      <c r="N21" s="477"/>
      <c r="O21" s="478"/>
    </row>
    <row r="22" spans="1:15" ht="32.1" customHeight="1" x14ac:dyDescent="0.25">
      <c r="A22" s="476" t="s">
        <v>221</v>
      </c>
      <c r="B22" s="477"/>
      <c r="C22" s="477"/>
      <c r="D22" s="477"/>
      <c r="E22" s="477"/>
      <c r="F22" s="477"/>
      <c r="G22" s="477"/>
      <c r="H22" s="477"/>
      <c r="I22" s="477"/>
      <c r="J22" s="477"/>
      <c r="K22" s="477"/>
      <c r="L22" s="477"/>
      <c r="M22" s="477"/>
      <c r="N22" s="477"/>
      <c r="O22" s="478"/>
    </row>
    <row r="23" spans="1:15" ht="32.1" customHeight="1" thickBot="1" x14ac:dyDescent="0.3">
      <c r="A23" s="89"/>
      <c r="B23" s="79" t="s">
        <v>191</v>
      </c>
      <c r="C23" s="79" t="s">
        <v>192</v>
      </c>
      <c r="D23" s="79" t="s">
        <v>193</v>
      </c>
      <c r="E23" s="79" t="s">
        <v>194</v>
      </c>
      <c r="F23" s="79" t="s">
        <v>197</v>
      </c>
      <c r="G23" s="79" t="s">
        <v>198</v>
      </c>
      <c r="H23" s="79" t="s">
        <v>199</v>
      </c>
      <c r="I23" s="79" t="s">
        <v>200</v>
      </c>
      <c r="J23" s="79" t="s">
        <v>203</v>
      </c>
      <c r="K23" s="79" t="s">
        <v>204</v>
      </c>
      <c r="L23" s="79" t="s">
        <v>205</v>
      </c>
      <c r="M23" s="79" t="s">
        <v>206</v>
      </c>
      <c r="N23" s="80" t="s">
        <v>222</v>
      </c>
      <c r="O23" s="80" t="s">
        <v>223</v>
      </c>
    </row>
    <row r="24" spans="1:15" ht="32.1" customHeight="1" x14ac:dyDescent="0.25">
      <c r="A24" s="83" t="s">
        <v>224</v>
      </c>
      <c r="B24" s="84">
        <v>174420000</v>
      </c>
      <c r="C24" s="84">
        <v>267750000</v>
      </c>
      <c r="D24" s="84">
        <v>31993000</v>
      </c>
      <c r="E24" s="84">
        <f>33812000+39000000</f>
        <v>72812000</v>
      </c>
      <c r="F24" s="84"/>
      <c r="G24" s="84"/>
      <c r="H24" s="81"/>
      <c r="I24" s="81"/>
      <c r="J24" s="81"/>
      <c r="K24" s="81"/>
      <c r="L24" s="81"/>
      <c r="M24" s="81"/>
      <c r="N24" s="84">
        <f>SUM(B24:M24)</f>
        <v>546975000</v>
      </c>
      <c r="O24" s="82"/>
    </row>
    <row r="25" spans="1:15" ht="32.1" customHeight="1" x14ac:dyDescent="0.25">
      <c r="A25" s="83" t="s">
        <v>225</v>
      </c>
      <c r="B25" s="84"/>
      <c r="C25" s="84">
        <v>442170000</v>
      </c>
      <c r="D25" s="84"/>
      <c r="E25" s="84">
        <f>17232000-2516000</f>
        <v>14716000</v>
      </c>
      <c r="F25" s="84">
        <v>14906668</v>
      </c>
      <c r="G25" s="84">
        <v>0</v>
      </c>
      <c r="H25" s="84">
        <v>32640000</v>
      </c>
      <c r="I25" s="84">
        <v>24419250</v>
      </c>
      <c r="J25" s="84"/>
      <c r="K25" s="84"/>
      <c r="L25" s="84"/>
      <c r="M25" s="84"/>
      <c r="N25" s="84">
        <f t="shared" ref="N25:N29" si="0">SUM(B25:M25)</f>
        <v>528851918</v>
      </c>
      <c r="O25" s="114">
        <f>+(B25+C25+D25+E25+F25+G25+H25+I25+J25+K25+L25+M25)/N24</f>
        <v>0.96686670871612046</v>
      </c>
    </row>
    <row r="26" spans="1:15" ht="32.1" customHeight="1" x14ac:dyDescent="0.25">
      <c r="A26" s="83" t="s">
        <v>226</v>
      </c>
      <c r="B26" s="84"/>
      <c r="C26" s="84">
        <v>1411000</v>
      </c>
      <c r="D26" s="84">
        <v>30430000</v>
      </c>
      <c r="E26" s="84">
        <v>42330000</v>
      </c>
      <c r="F26" s="84">
        <v>42832600</v>
      </c>
      <c r="G26" s="84">
        <v>44484000</v>
      </c>
      <c r="H26" s="84">
        <v>59390668</v>
      </c>
      <c r="I26" s="84">
        <v>45708000</v>
      </c>
      <c r="J26" s="84"/>
      <c r="K26" s="84"/>
      <c r="L26" s="84"/>
      <c r="M26" s="84"/>
      <c r="N26" s="84">
        <f t="shared" si="0"/>
        <v>266586268</v>
      </c>
      <c r="O26" s="114"/>
    </row>
    <row r="27" spans="1:15" ht="32.1" customHeight="1" x14ac:dyDescent="0.25">
      <c r="A27" s="83" t="s">
        <v>227</v>
      </c>
      <c r="B27" s="84">
        <v>6533333</v>
      </c>
      <c r="C27" s="84">
        <v>1675520</v>
      </c>
      <c r="D27" s="84">
        <v>0</v>
      </c>
      <c r="E27" s="84">
        <v>1379840</v>
      </c>
      <c r="F27" s="84">
        <v>3646720</v>
      </c>
      <c r="G27" s="84"/>
      <c r="H27" s="84"/>
      <c r="I27" s="84"/>
      <c r="J27" s="84"/>
      <c r="K27" s="84"/>
      <c r="L27" s="84"/>
      <c r="M27" s="84"/>
      <c r="N27" s="84">
        <f t="shared" si="0"/>
        <v>13235413</v>
      </c>
      <c r="O27" s="85"/>
    </row>
    <row r="28" spans="1:15" ht="32.1" customHeight="1" x14ac:dyDescent="0.25">
      <c r="A28" s="83" t="s">
        <v>228</v>
      </c>
      <c r="B28" s="84">
        <v>0</v>
      </c>
      <c r="C28" s="84"/>
      <c r="D28" s="84"/>
      <c r="E28" s="84"/>
      <c r="F28" s="84"/>
      <c r="G28" s="84"/>
      <c r="H28" s="84"/>
      <c r="I28" s="84"/>
      <c r="J28" s="84"/>
      <c r="K28" s="84"/>
      <c r="L28" s="84"/>
      <c r="M28" s="84"/>
      <c r="N28" s="84">
        <f t="shared" si="0"/>
        <v>0</v>
      </c>
      <c r="O28" s="85"/>
    </row>
    <row r="29" spans="1:15" ht="32.1" customHeight="1" thickBot="1" x14ac:dyDescent="0.3">
      <c r="A29" s="86" t="s">
        <v>229</v>
      </c>
      <c r="B29" s="87">
        <v>0</v>
      </c>
      <c r="C29" s="87">
        <v>8208853</v>
      </c>
      <c r="D29" s="87">
        <v>0</v>
      </c>
      <c r="E29" s="87">
        <v>2759680</v>
      </c>
      <c r="F29" s="87">
        <v>2266880</v>
      </c>
      <c r="G29" s="87"/>
      <c r="H29" s="87"/>
      <c r="I29" s="87"/>
      <c r="J29" s="87"/>
      <c r="K29" s="87"/>
      <c r="L29" s="87"/>
      <c r="M29" s="87"/>
      <c r="N29" s="87">
        <f t="shared" si="0"/>
        <v>13235413</v>
      </c>
      <c r="O29" s="290">
        <f>+N29/N27</f>
        <v>1</v>
      </c>
    </row>
    <row r="30" spans="1:15" s="88" customFormat="1" ht="16.5" customHeight="1" x14ac:dyDescent="0.2"/>
    <row r="31" spans="1:15" s="88" customFormat="1" ht="17.25" customHeight="1" x14ac:dyDescent="0.2"/>
    <row r="32" spans="1:15" ht="5.25" customHeight="1" x14ac:dyDescent="0.25"/>
    <row r="33" spans="1:10" ht="48" customHeight="1" thickBot="1" x14ac:dyDescent="0.3">
      <c r="A33" s="524" t="s">
        <v>230</v>
      </c>
      <c r="B33" s="525"/>
      <c r="C33" s="525"/>
      <c r="D33" s="525"/>
      <c r="E33" s="525"/>
      <c r="F33" s="525"/>
      <c r="G33" s="525"/>
      <c r="H33" s="525"/>
      <c r="I33" s="526"/>
      <c r="J33" s="93"/>
    </row>
    <row r="34" spans="1:10" ht="50.25" customHeight="1" thickBot="1" x14ac:dyDescent="0.3">
      <c r="A34" s="101" t="s">
        <v>231</v>
      </c>
      <c r="B34" s="527" t="str">
        <f>+B11</f>
        <v>2 - Acompañar el 100% el seguimiento a la implementación de las PPMYEG y PPASP, así como a los compromisos de la SDMujer en otras políticas públicas.</v>
      </c>
      <c r="C34" s="528"/>
      <c r="D34" s="528"/>
      <c r="E34" s="528"/>
      <c r="F34" s="528"/>
      <c r="G34" s="528"/>
      <c r="H34" s="528"/>
      <c r="I34" s="529"/>
      <c r="J34" s="91"/>
    </row>
    <row r="35" spans="1:10" ht="18.75" customHeight="1" thickBot="1" x14ac:dyDescent="0.3">
      <c r="A35" s="538" t="s">
        <v>232</v>
      </c>
      <c r="B35" s="143">
        <v>2024</v>
      </c>
      <c r="C35" s="143">
        <v>2025</v>
      </c>
      <c r="D35" s="143">
        <v>2026</v>
      </c>
      <c r="E35" s="143">
        <v>2027</v>
      </c>
      <c r="F35" s="143" t="s">
        <v>233</v>
      </c>
      <c r="G35" s="541" t="s">
        <v>234</v>
      </c>
      <c r="H35" s="541" t="s">
        <v>23</v>
      </c>
      <c r="I35" s="541"/>
      <c r="J35" s="91"/>
    </row>
    <row r="36" spans="1:10" ht="50.25" customHeight="1" thickBot="1" x14ac:dyDescent="0.3">
      <c r="A36" s="540"/>
      <c r="B36" s="145">
        <v>1</v>
      </c>
      <c r="C36" s="145">
        <v>1</v>
      </c>
      <c r="D36" s="145">
        <v>1</v>
      </c>
      <c r="E36" s="145">
        <v>1</v>
      </c>
      <c r="F36" s="144">
        <v>1</v>
      </c>
      <c r="G36" s="541"/>
      <c r="H36" s="541"/>
      <c r="I36" s="541"/>
      <c r="J36" s="91"/>
    </row>
    <row r="37" spans="1:10" ht="52.5" customHeight="1" thickBot="1" x14ac:dyDescent="0.3">
      <c r="A37" s="102" t="s">
        <v>235</v>
      </c>
      <c r="B37" s="530">
        <v>0.19</v>
      </c>
      <c r="C37" s="531"/>
      <c r="D37" s="535" t="s">
        <v>236</v>
      </c>
      <c r="E37" s="536"/>
      <c r="F37" s="536"/>
      <c r="G37" s="536"/>
      <c r="H37" s="536"/>
      <c r="I37" s="537"/>
    </row>
    <row r="38" spans="1:10" s="92" customFormat="1" ht="48" customHeight="1" thickBot="1" x14ac:dyDescent="0.3">
      <c r="A38" s="538" t="s">
        <v>237</v>
      </c>
      <c r="B38" s="102" t="s">
        <v>238</v>
      </c>
      <c r="C38" s="101" t="s">
        <v>239</v>
      </c>
      <c r="D38" s="521" t="s">
        <v>240</v>
      </c>
      <c r="E38" s="522"/>
      <c r="F38" s="521" t="s">
        <v>241</v>
      </c>
      <c r="G38" s="522"/>
      <c r="H38" s="103" t="s">
        <v>242</v>
      </c>
      <c r="I38" s="105" t="s">
        <v>243</v>
      </c>
    </row>
    <row r="39" spans="1:10" ht="234" customHeight="1" thickBot="1" x14ac:dyDescent="0.3">
      <c r="A39" s="540"/>
      <c r="B39" s="241">
        <v>1</v>
      </c>
      <c r="C39" s="289">
        <v>1</v>
      </c>
      <c r="D39" s="623" t="s">
        <v>378</v>
      </c>
      <c r="E39" s="624"/>
      <c r="F39" s="623" t="s">
        <v>379</v>
      </c>
      <c r="G39" s="624"/>
      <c r="H39" s="94" t="s">
        <v>246</v>
      </c>
      <c r="I39" s="295" t="s">
        <v>380</v>
      </c>
    </row>
    <row r="40" spans="1:10" s="92" customFormat="1" ht="54" customHeight="1" thickBot="1" x14ac:dyDescent="0.3">
      <c r="A40" s="538" t="s">
        <v>248</v>
      </c>
      <c r="B40" s="104" t="s">
        <v>238</v>
      </c>
      <c r="C40" s="103" t="s">
        <v>239</v>
      </c>
      <c r="D40" s="521" t="s">
        <v>240</v>
      </c>
      <c r="E40" s="522"/>
      <c r="F40" s="521" t="s">
        <v>241</v>
      </c>
      <c r="G40" s="522"/>
      <c r="H40" s="103" t="s">
        <v>242</v>
      </c>
      <c r="I40" s="105" t="s">
        <v>243</v>
      </c>
    </row>
    <row r="41" spans="1:10" ht="303" customHeight="1" thickBot="1" x14ac:dyDescent="0.3">
      <c r="A41" s="540"/>
      <c r="B41" s="241">
        <v>1</v>
      </c>
      <c r="C41" s="289">
        <v>1</v>
      </c>
      <c r="D41" s="546" t="s">
        <v>381</v>
      </c>
      <c r="E41" s="533"/>
      <c r="F41" s="623" t="s">
        <v>382</v>
      </c>
      <c r="G41" s="624"/>
      <c r="H41" s="94" t="s">
        <v>246</v>
      </c>
      <c r="I41" s="295" t="s">
        <v>380</v>
      </c>
    </row>
    <row r="42" spans="1:10" s="92" customFormat="1" ht="47.25" customHeight="1" thickBot="1" x14ac:dyDescent="0.3">
      <c r="A42" s="538" t="s">
        <v>251</v>
      </c>
      <c r="B42" s="104" t="s">
        <v>238</v>
      </c>
      <c r="C42" s="103" t="s">
        <v>239</v>
      </c>
      <c r="D42" s="521" t="s">
        <v>240</v>
      </c>
      <c r="E42" s="522"/>
      <c r="F42" s="521" t="s">
        <v>241</v>
      </c>
      <c r="G42" s="522"/>
      <c r="H42" s="103" t="s">
        <v>242</v>
      </c>
      <c r="I42" s="105" t="s">
        <v>243</v>
      </c>
    </row>
    <row r="43" spans="1:10" ht="405.75" customHeight="1" thickBot="1" x14ac:dyDescent="0.3">
      <c r="A43" s="540"/>
      <c r="B43" s="241">
        <v>1</v>
      </c>
      <c r="C43" s="241">
        <v>1</v>
      </c>
      <c r="D43" s="546" t="s">
        <v>383</v>
      </c>
      <c r="E43" s="533"/>
      <c r="F43" s="546" t="s">
        <v>384</v>
      </c>
      <c r="G43" s="547"/>
      <c r="H43" s="94" t="s">
        <v>246</v>
      </c>
      <c r="I43" s="295" t="s">
        <v>380</v>
      </c>
    </row>
    <row r="44" spans="1:10" s="92" customFormat="1" ht="35.1" customHeight="1" thickBot="1" x14ac:dyDescent="0.3">
      <c r="A44" s="538" t="s">
        <v>254</v>
      </c>
      <c r="B44" s="104" t="s">
        <v>238</v>
      </c>
      <c r="C44" s="104" t="s">
        <v>239</v>
      </c>
      <c r="D44" s="521" t="s">
        <v>240</v>
      </c>
      <c r="E44" s="522"/>
      <c r="F44" s="521" t="s">
        <v>241</v>
      </c>
      <c r="G44" s="522"/>
      <c r="H44" s="103" t="s">
        <v>242</v>
      </c>
      <c r="I44" s="103" t="s">
        <v>243</v>
      </c>
    </row>
    <row r="45" spans="1:10" ht="407.25" customHeight="1" thickBot="1" x14ac:dyDescent="0.3">
      <c r="A45" s="540"/>
      <c r="B45" s="241">
        <v>1</v>
      </c>
      <c r="C45" s="241">
        <v>1</v>
      </c>
      <c r="D45" s="546" t="s">
        <v>385</v>
      </c>
      <c r="E45" s="533"/>
      <c r="F45" s="546" t="s">
        <v>386</v>
      </c>
      <c r="G45" s="533"/>
      <c r="H45" s="94" t="s">
        <v>246</v>
      </c>
      <c r="I45" s="295" t="s">
        <v>380</v>
      </c>
    </row>
    <row r="46" spans="1:10" s="92" customFormat="1" ht="35.1" customHeight="1" thickBot="1" x14ac:dyDescent="0.3">
      <c r="A46" s="538" t="s">
        <v>257</v>
      </c>
      <c r="B46" s="104" t="s">
        <v>238</v>
      </c>
      <c r="C46" s="103" t="s">
        <v>239</v>
      </c>
      <c r="D46" s="521" t="s">
        <v>240</v>
      </c>
      <c r="E46" s="522"/>
      <c r="F46" s="521" t="s">
        <v>241</v>
      </c>
      <c r="G46" s="522"/>
      <c r="H46" s="103" t="s">
        <v>242</v>
      </c>
      <c r="I46" s="105" t="s">
        <v>243</v>
      </c>
    </row>
    <row r="47" spans="1:10" ht="409.5" customHeight="1" thickBot="1" x14ac:dyDescent="0.3">
      <c r="A47" s="540"/>
      <c r="B47" s="241">
        <v>1</v>
      </c>
      <c r="C47" s="289">
        <v>1</v>
      </c>
      <c r="D47" s="546" t="s">
        <v>387</v>
      </c>
      <c r="E47" s="549"/>
      <c r="F47" s="546" t="s">
        <v>388</v>
      </c>
      <c r="G47" s="549"/>
      <c r="H47" s="319" t="s">
        <v>246</v>
      </c>
      <c r="I47" s="348" t="s">
        <v>380</v>
      </c>
    </row>
    <row r="48" spans="1:10" s="92" customFormat="1" ht="62.25" customHeight="1" thickBot="1" x14ac:dyDescent="0.3">
      <c r="A48" s="538" t="s">
        <v>260</v>
      </c>
      <c r="B48" s="104" t="s">
        <v>238</v>
      </c>
      <c r="C48" s="103" t="s">
        <v>239</v>
      </c>
      <c r="D48" s="521" t="s">
        <v>240</v>
      </c>
      <c r="E48" s="522"/>
      <c r="F48" s="521" t="s">
        <v>241</v>
      </c>
      <c r="G48" s="522"/>
      <c r="H48" s="103" t="s">
        <v>242</v>
      </c>
      <c r="I48" s="105" t="s">
        <v>243</v>
      </c>
    </row>
    <row r="49" spans="1:9" ht="329.25" customHeight="1" thickBot="1" x14ac:dyDescent="0.3">
      <c r="A49" s="540"/>
      <c r="B49" s="242">
        <v>1</v>
      </c>
      <c r="C49" s="337">
        <v>1</v>
      </c>
      <c r="D49" s="625" t="s">
        <v>389</v>
      </c>
      <c r="E49" s="626"/>
      <c r="F49" s="532" t="s">
        <v>390</v>
      </c>
      <c r="G49" s="626"/>
      <c r="H49" s="319" t="s">
        <v>246</v>
      </c>
      <c r="I49" s="348" t="s">
        <v>380</v>
      </c>
    </row>
    <row r="50" spans="1:9" ht="35.1" customHeight="1" thickBot="1" x14ac:dyDescent="0.3">
      <c r="A50" s="538" t="s">
        <v>263</v>
      </c>
      <c r="B50" s="102" t="s">
        <v>238</v>
      </c>
      <c r="C50" s="101" t="s">
        <v>239</v>
      </c>
      <c r="D50" s="521" t="s">
        <v>240</v>
      </c>
      <c r="E50" s="522"/>
      <c r="F50" s="521" t="s">
        <v>241</v>
      </c>
      <c r="G50" s="522"/>
      <c r="H50" s="103" t="s">
        <v>242</v>
      </c>
      <c r="I50" s="105" t="s">
        <v>243</v>
      </c>
    </row>
    <row r="51" spans="1:9" ht="409.5" customHeight="1" thickBot="1" x14ac:dyDescent="0.3">
      <c r="A51" s="540"/>
      <c r="B51" s="242">
        <v>1</v>
      </c>
      <c r="C51" s="337">
        <v>1</v>
      </c>
      <c r="D51" s="627" t="s">
        <v>391</v>
      </c>
      <c r="E51" s="628"/>
      <c r="F51" s="546" t="s">
        <v>392</v>
      </c>
      <c r="G51" s="626"/>
      <c r="H51" s="319" t="s">
        <v>246</v>
      </c>
      <c r="I51" s="348" t="s">
        <v>380</v>
      </c>
    </row>
    <row r="52" spans="1:9" ht="54.75" customHeight="1" thickBot="1" x14ac:dyDescent="0.3">
      <c r="A52" s="538" t="s">
        <v>266</v>
      </c>
      <c r="B52" s="102" t="s">
        <v>238</v>
      </c>
      <c r="C52" s="101" t="s">
        <v>239</v>
      </c>
      <c r="D52" s="521" t="s">
        <v>240</v>
      </c>
      <c r="E52" s="522"/>
      <c r="F52" s="521" t="s">
        <v>241</v>
      </c>
      <c r="G52" s="522"/>
      <c r="H52" s="103" t="s">
        <v>242</v>
      </c>
      <c r="I52" s="105" t="s">
        <v>243</v>
      </c>
    </row>
    <row r="53" spans="1:9" ht="407.25" customHeight="1" thickBot="1" x14ac:dyDescent="0.3">
      <c r="A53" s="540"/>
      <c r="B53" s="242">
        <v>1</v>
      </c>
      <c r="C53" s="337">
        <v>1</v>
      </c>
      <c r="D53" s="629" t="s">
        <v>860</v>
      </c>
      <c r="E53" s="630"/>
      <c r="F53" s="629" t="s">
        <v>865</v>
      </c>
      <c r="G53" s="630"/>
      <c r="H53" s="184"/>
      <c r="I53" s="147"/>
    </row>
    <row r="54" spans="1:9" ht="35.1" customHeight="1" thickBot="1" x14ac:dyDescent="0.3">
      <c r="A54" s="538" t="s">
        <v>268</v>
      </c>
      <c r="B54" s="102" t="s">
        <v>238</v>
      </c>
      <c r="C54" s="101" t="s">
        <v>239</v>
      </c>
      <c r="D54" s="521" t="s">
        <v>240</v>
      </c>
      <c r="E54" s="522"/>
      <c r="F54" s="521" t="s">
        <v>241</v>
      </c>
      <c r="G54" s="522"/>
      <c r="H54" s="103" t="s">
        <v>242</v>
      </c>
      <c r="I54" s="105" t="s">
        <v>243</v>
      </c>
    </row>
    <row r="55" spans="1:9" ht="36.75" customHeight="1" thickBot="1" x14ac:dyDescent="0.3">
      <c r="A55" s="540"/>
      <c r="B55" s="242">
        <v>1</v>
      </c>
      <c r="C55" s="97"/>
      <c r="D55" s="556"/>
      <c r="E55" s="557"/>
      <c r="F55" s="556"/>
      <c r="G55" s="557"/>
      <c r="H55" s="94"/>
      <c r="I55" s="94"/>
    </row>
    <row r="56" spans="1:9" ht="51.75" customHeight="1" thickBot="1" x14ac:dyDescent="0.3">
      <c r="A56" s="538" t="s">
        <v>269</v>
      </c>
      <c r="B56" s="102" t="s">
        <v>238</v>
      </c>
      <c r="C56" s="101" t="s">
        <v>239</v>
      </c>
      <c r="D56" s="521" t="s">
        <v>240</v>
      </c>
      <c r="E56" s="522"/>
      <c r="F56" s="521" t="s">
        <v>241</v>
      </c>
      <c r="G56" s="522"/>
      <c r="H56" s="103" t="s">
        <v>242</v>
      </c>
      <c r="I56" s="105" t="s">
        <v>243</v>
      </c>
    </row>
    <row r="57" spans="1:9" ht="44.25" customHeight="1" thickBot="1" x14ac:dyDescent="0.3">
      <c r="A57" s="540"/>
      <c r="B57" s="242">
        <v>1</v>
      </c>
      <c r="C57" s="97"/>
      <c r="D57" s="556"/>
      <c r="E57" s="557"/>
      <c r="F57" s="556"/>
      <c r="G57" s="557"/>
      <c r="H57" s="94"/>
      <c r="I57" s="95"/>
    </row>
    <row r="58" spans="1:9" ht="48" customHeight="1" thickBot="1" x14ac:dyDescent="0.3">
      <c r="A58" s="538" t="s">
        <v>270</v>
      </c>
      <c r="B58" s="102" t="s">
        <v>238</v>
      </c>
      <c r="C58" s="101" t="s">
        <v>239</v>
      </c>
      <c r="D58" s="521" t="s">
        <v>240</v>
      </c>
      <c r="E58" s="522"/>
      <c r="F58" s="521" t="s">
        <v>241</v>
      </c>
      <c r="G58" s="522"/>
      <c r="H58" s="103" t="s">
        <v>242</v>
      </c>
      <c r="I58" s="105" t="s">
        <v>243</v>
      </c>
    </row>
    <row r="59" spans="1:9" ht="28.5" customHeight="1" thickBot="1" x14ac:dyDescent="0.3">
      <c r="A59" s="540"/>
      <c r="B59" s="242">
        <v>1</v>
      </c>
      <c r="C59" s="97"/>
      <c r="D59" s="556"/>
      <c r="E59" s="557"/>
      <c r="F59" s="563"/>
      <c r="G59" s="563"/>
      <c r="H59" s="94"/>
      <c r="I59" s="94"/>
    </row>
    <row r="60" spans="1:9" ht="30" customHeight="1" thickBot="1" x14ac:dyDescent="0.3">
      <c r="A60" s="538" t="s">
        <v>271</v>
      </c>
      <c r="B60" s="102" t="s">
        <v>238</v>
      </c>
      <c r="C60" s="101" t="s">
        <v>239</v>
      </c>
      <c r="D60" s="521" t="s">
        <v>240</v>
      </c>
      <c r="E60" s="522"/>
      <c r="F60" s="521" t="s">
        <v>241</v>
      </c>
      <c r="G60" s="522"/>
      <c r="H60" s="103" t="s">
        <v>242</v>
      </c>
      <c r="I60" s="105" t="s">
        <v>243</v>
      </c>
    </row>
    <row r="61" spans="1:9" ht="36.75" customHeight="1" thickBot="1" x14ac:dyDescent="0.3">
      <c r="A61" s="540"/>
      <c r="B61" s="242">
        <v>1</v>
      </c>
      <c r="C61" s="97"/>
      <c r="D61" s="556"/>
      <c r="E61" s="557"/>
      <c r="F61" s="556"/>
      <c r="G61" s="557"/>
      <c r="H61" s="94"/>
      <c r="I61" s="94"/>
    </row>
    <row r="65" spans="1:13" ht="26.25" customHeight="1" x14ac:dyDescent="0.25">
      <c r="A65" s="113" t="s">
        <v>393</v>
      </c>
    </row>
    <row r="66" spans="1:13" ht="57.75" customHeight="1" x14ac:dyDescent="0.25">
      <c r="A66" s="98" t="s">
        <v>394</v>
      </c>
    </row>
    <row r="68" spans="1:13" ht="23.25" x14ac:dyDescent="0.25">
      <c r="A68" s="635" t="s">
        <v>395</v>
      </c>
      <c r="B68" s="99" t="s">
        <v>191</v>
      </c>
      <c r="C68" s="99" t="s">
        <v>192</v>
      </c>
      <c r="D68" s="99" t="s">
        <v>193</v>
      </c>
      <c r="E68" s="99" t="s">
        <v>194</v>
      </c>
      <c r="F68" s="99" t="s">
        <v>197</v>
      </c>
      <c r="G68" s="99" t="s">
        <v>198</v>
      </c>
      <c r="H68" s="99" t="s">
        <v>199</v>
      </c>
      <c r="I68" s="99" t="s">
        <v>200</v>
      </c>
      <c r="J68" s="99" t="s">
        <v>203</v>
      </c>
      <c r="K68" s="99" t="s">
        <v>204</v>
      </c>
      <c r="L68" s="99" t="s">
        <v>205</v>
      </c>
      <c r="M68" s="99" t="s">
        <v>206</v>
      </c>
    </row>
    <row r="69" spans="1:13" ht="24.75" customHeight="1" x14ac:dyDescent="0.25">
      <c r="A69" s="635"/>
      <c r="B69" s="100">
        <f>+(((B76/C76)+(D76/E76)+(F76/G76)+(H76/I76)+(J76/K76))/5)*100</f>
        <v>100</v>
      </c>
      <c r="C69" s="100">
        <f>+(((C80/B80)+(E80/D80)+(G80/F80)+(I80/H80)+(K80/J80))/5)*100</f>
        <v>100</v>
      </c>
      <c r="D69" s="100">
        <f>+(((C84/B84)+(E84/D84)+(G84/F84)+(I84/H84)+(K84/J84))/5)*100</f>
        <v>100</v>
      </c>
      <c r="E69" s="100">
        <f>+(((C88/B88)+(E88/D88)+(G88/F88)+(I88/H88)+(K88/J88))/5)*100</f>
        <v>100</v>
      </c>
      <c r="F69" s="100">
        <f>+(((C92/B92)+(E92/D92)+(G92/F92)+(I92/H92)+(K92/J92))/5)*100</f>
        <v>100</v>
      </c>
      <c r="G69" s="100">
        <f>$E$69</f>
        <v>100</v>
      </c>
      <c r="H69" s="100">
        <f>$E$69</f>
        <v>100</v>
      </c>
      <c r="I69" s="100">
        <f>+(((C104/B104)+(E104/D104)+(G104/F104)+(I104/H104)+(K104/J104))/5)*100</f>
        <v>100</v>
      </c>
      <c r="J69" s="100">
        <f>+(((C108/B108)+(E108/D108)+(G108/F108)+(I108/H108)+(K108/J108))/5)*100</f>
        <v>0</v>
      </c>
      <c r="K69" s="100">
        <f>+(((C112/B112)+(E112/D112)+(G112/F112)+(I112/H112)+(K112/J112))/5)*100</f>
        <v>0</v>
      </c>
      <c r="L69" s="100">
        <f>+(((C116/B116)+(E116/D116)+(G116/F116)+(I116/H116)+(K116/J116))/5)*100</f>
        <v>0</v>
      </c>
      <c r="M69" s="100">
        <f>+(((C120/B120)+(E120/D120)+(G120/F120)+(I120/H120)+(K120/J120))/5)*100</f>
        <v>0</v>
      </c>
    </row>
    <row r="72" spans="1:13" ht="34.5" customHeight="1" x14ac:dyDescent="0.25">
      <c r="A72" s="553" t="s">
        <v>272</v>
      </c>
      <c r="B72" s="553"/>
      <c r="C72" s="553"/>
      <c r="D72" s="553"/>
      <c r="E72" s="553"/>
      <c r="F72" s="553"/>
      <c r="G72" s="553"/>
      <c r="H72" s="553"/>
      <c r="I72" s="553"/>
      <c r="J72" s="553"/>
      <c r="K72" s="553"/>
    </row>
    <row r="73" spans="1:13" ht="112.5" customHeight="1" x14ac:dyDescent="0.25">
      <c r="A73" s="246" t="s">
        <v>273</v>
      </c>
      <c r="B73" s="631" t="s">
        <v>396</v>
      </c>
      <c r="C73" s="632"/>
      <c r="D73" s="631" t="s">
        <v>397</v>
      </c>
      <c r="E73" s="632"/>
      <c r="F73" s="631" t="s">
        <v>398</v>
      </c>
      <c r="G73" s="632"/>
      <c r="H73" s="631" t="s">
        <v>399</v>
      </c>
      <c r="I73" s="632"/>
      <c r="J73" s="631" t="s">
        <v>400</v>
      </c>
      <c r="K73" s="632"/>
    </row>
    <row r="74" spans="1:13" ht="40.5" customHeight="1" x14ac:dyDescent="0.25">
      <c r="A74" s="106" t="s">
        <v>401</v>
      </c>
      <c r="B74" s="633">
        <v>0.03</v>
      </c>
      <c r="C74" s="634"/>
      <c r="D74" s="633">
        <v>0.05</v>
      </c>
      <c r="E74" s="634"/>
      <c r="F74" s="633">
        <v>0.05</v>
      </c>
      <c r="G74" s="634"/>
      <c r="H74" s="633">
        <v>0.04</v>
      </c>
      <c r="I74" s="634"/>
      <c r="J74" s="633">
        <v>0.02</v>
      </c>
      <c r="K74" s="634"/>
    </row>
    <row r="75" spans="1:13" ht="30" hidden="1" customHeight="1" x14ac:dyDescent="0.25">
      <c r="A75" s="636" t="s">
        <v>191</v>
      </c>
      <c r="B75" s="151" t="s">
        <v>99</v>
      </c>
      <c r="C75" s="151" t="s">
        <v>239</v>
      </c>
      <c r="D75" s="151" t="s">
        <v>99</v>
      </c>
      <c r="E75" s="151" t="s">
        <v>239</v>
      </c>
      <c r="F75" s="151" t="s">
        <v>99</v>
      </c>
      <c r="G75" s="151" t="s">
        <v>239</v>
      </c>
      <c r="H75" s="151" t="s">
        <v>99</v>
      </c>
      <c r="I75" s="151" t="s">
        <v>239</v>
      </c>
      <c r="J75" s="151" t="s">
        <v>99</v>
      </c>
      <c r="K75" s="151" t="s">
        <v>239</v>
      </c>
    </row>
    <row r="76" spans="1:13" ht="30" hidden="1" customHeight="1" x14ac:dyDescent="0.25">
      <c r="A76" s="637"/>
      <c r="B76" s="108">
        <v>0.03</v>
      </c>
      <c r="C76" s="108">
        <v>0.03</v>
      </c>
      <c r="D76" s="108">
        <v>0.03</v>
      </c>
      <c r="E76" s="108">
        <v>0.03</v>
      </c>
      <c r="F76" s="108">
        <v>0.03</v>
      </c>
      <c r="G76" s="108">
        <v>0.03</v>
      </c>
      <c r="H76" s="108">
        <v>0.03</v>
      </c>
      <c r="I76" s="108">
        <v>0.03</v>
      </c>
      <c r="J76" s="108">
        <v>0.03</v>
      </c>
      <c r="K76" s="108">
        <v>0.03</v>
      </c>
    </row>
    <row r="77" spans="1:13" ht="108.75" hidden="1" customHeight="1" x14ac:dyDescent="0.25">
      <c r="A77" s="106" t="s">
        <v>278</v>
      </c>
      <c r="B77" s="638" t="s">
        <v>402</v>
      </c>
      <c r="C77" s="639"/>
      <c r="D77" s="640" t="s">
        <v>403</v>
      </c>
      <c r="E77" s="641"/>
      <c r="F77" s="642" t="s">
        <v>404</v>
      </c>
      <c r="G77" s="643"/>
      <c r="H77" s="642" t="s">
        <v>405</v>
      </c>
      <c r="I77" s="643"/>
      <c r="J77" s="640" t="s">
        <v>406</v>
      </c>
      <c r="K77" s="641"/>
    </row>
    <row r="78" spans="1:13" ht="80.25" hidden="1" customHeight="1" x14ac:dyDescent="0.25">
      <c r="A78" s="106" t="s">
        <v>281</v>
      </c>
      <c r="B78" s="644" t="s">
        <v>407</v>
      </c>
      <c r="C78" s="645"/>
      <c r="D78" s="644" t="s">
        <v>408</v>
      </c>
      <c r="E78" s="645"/>
      <c r="F78" s="644" t="s">
        <v>409</v>
      </c>
      <c r="G78" s="646"/>
      <c r="H78" s="644" t="s">
        <v>410</v>
      </c>
      <c r="I78" s="646"/>
      <c r="J78" s="644" t="s">
        <v>411</v>
      </c>
      <c r="K78" s="646"/>
    </row>
    <row r="79" spans="1:13" ht="30.75" hidden="1" customHeight="1" x14ac:dyDescent="0.25">
      <c r="A79" s="636" t="s">
        <v>192</v>
      </c>
      <c r="B79" s="151" t="s">
        <v>99</v>
      </c>
      <c r="C79" s="151" t="s">
        <v>239</v>
      </c>
      <c r="D79" s="151" t="s">
        <v>99</v>
      </c>
      <c r="E79" s="151" t="s">
        <v>239</v>
      </c>
      <c r="F79" s="151" t="s">
        <v>99</v>
      </c>
      <c r="G79" s="151" t="s">
        <v>239</v>
      </c>
      <c r="H79" s="151" t="s">
        <v>99</v>
      </c>
      <c r="I79" s="151" t="s">
        <v>239</v>
      </c>
      <c r="J79" s="151" t="s">
        <v>99</v>
      </c>
      <c r="K79" s="151" t="s">
        <v>239</v>
      </c>
    </row>
    <row r="80" spans="1:13" ht="30.75" hidden="1" customHeight="1" x14ac:dyDescent="0.25">
      <c r="A80" s="637"/>
      <c r="B80" s="108">
        <v>0.04</v>
      </c>
      <c r="C80" s="296">
        <v>0.04</v>
      </c>
      <c r="D80" s="108">
        <v>0.04</v>
      </c>
      <c r="E80" s="108">
        <v>0.04</v>
      </c>
      <c r="F80" s="108">
        <v>0.04</v>
      </c>
      <c r="G80" s="109">
        <v>0.04</v>
      </c>
      <c r="H80" s="108">
        <v>0.04</v>
      </c>
      <c r="I80" s="109">
        <v>0.04</v>
      </c>
      <c r="J80" s="108">
        <v>0.04</v>
      </c>
      <c r="K80" s="297">
        <v>0.04</v>
      </c>
    </row>
    <row r="81" spans="1:11" ht="130.5" hidden="1" customHeight="1" x14ac:dyDescent="0.25">
      <c r="A81" s="106" t="s">
        <v>278</v>
      </c>
      <c r="B81" s="640" t="s">
        <v>412</v>
      </c>
      <c r="C81" s="639"/>
      <c r="D81" s="642" t="s">
        <v>413</v>
      </c>
      <c r="E81" s="643"/>
      <c r="F81" s="647" t="s">
        <v>414</v>
      </c>
      <c r="G81" s="643"/>
      <c r="H81" s="647" t="s">
        <v>415</v>
      </c>
      <c r="I81" s="643"/>
      <c r="J81" s="683" t="s">
        <v>416</v>
      </c>
      <c r="K81" s="684"/>
    </row>
    <row r="82" spans="1:11" ht="80.25" hidden="1" customHeight="1" x14ac:dyDescent="0.25">
      <c r="A82" s="106" t="s">
        <v>281</v>
      </c>
      <c r="B82" s="644" t="s">
        <v>407</v>
      </c>
      <c r="C82" s="645"/>
      <c r="D82" s="644" t="s">
        <v>408</v>
      </c>
      <c r="E82" s="645"/>
      <c r="F82" s="644" t="s">
        <v>409</v>
      </c>
      <c r="G82" s="646"/>
      <c r="H82" s="644" t="s">
        <v>410</v>
      </c>
      <c r="I82" s="646"/>
      <c r="J82" s="644" t="s">
        <v>411</v>
      </c>
      <c r="K82" s="646"/>
    </row>
    <row r="83" spans="1:11" ht="30.75" hidden="1" customHeight="1" x14ac:dyDescent="0.25">
      <c r="A83" s="636" t="s">
        <v>193</v>
      </c>
      <c r="B83" s="151" t="s">
        <v>99</v>
      </c>
      <c r="C83" s="151" t="s">
        <v>239</v>
      </c>
      <c r="D83" s="151" t="s">
        <v>99</v>
      </c>
      <c r="E83" s="151" t="s">
        <v>239</v>
      </c>
      <c r="F83" s="151" t="s">
        <v>99</v>
      </c>
      <c r="G83" s="151" t="s">
        <v>239</v>
      </c>
      <c r="H83" s="151" t="s">
        <v>99</v>
      </c>
      <c r="I83" s="151" t="s">
        <v>239</v>
      </c>
      <c r="J83" s="151" t="s">
        <v>99</v>
      </c>
      <c r="K83" s="151" t="s">
        <v>239</v>
      </c>
    </row>
    <row r="84" spans="1:11" ht="30.75" hidden="1" customHeight="1" x14ac:dyDescent="0.25">
      <c r="A84" s="637"/>
      <c r="B84" s="108">
        <v>0.1</v>
      </c>
      <c r="C84" s="108">
        <v>0.1</v>
      </c>
      <c r="D84" s="108">
        <v>0.1</v>
      </c>
      <c r="E84" s="108">
        <v>0.1</v>
      </c>
      <c r="F84" s="108">
        <v>0.1</v>
      </c>
      <c r="G84" s="108">
        <v>0.1</v>
      </c>
      <c r="H84" s="108">
        <v>0.1</v>
      </c>
      <c r="I84" s="108">
        <v>0.1</v>
      </c>
      <c r="J84" s="108">
        <v>0.1</v>
      </c>
      <c r="K84" s="108">
        <v>0.1</v>
      </c>
    </row>
    <row r="85" spans="1:11" ht="122.25" hidden="1" customHeight="1" x14ac:dyDescent="0.25">
      <c r="A85" s="106" t="s">
        <v>278</v>
      </c>
      <c r="B85" s="648" t="s">
        <v>417</v>
      </c>
      <c r="C85" s="649"/>
      <c r="D85" s="648" t="s">
        <v>418</v>
      </c>
      <c r="E85" s="650"/>
      <c r="F85" s="648" t="s">
        <v>419</v>
      </c>
      <c r="G85" s="650"/>
      <c r="H85" s="648" t="s">
        <v>420</v>
      </c>
      <c r="I85" s="650"/>
      <c r="J85" s="676" t="s">
        <v>421</v>
      </c>
      <c r="K85" s="649"/>
    </row>
    <row r="86" spans="1:11" ht="80.25" hidden="1" customHeight="1" x14ac:dyDescent="0.25">
      <c r="A86" s="106" t="s">
        <v>281</v>
      </c>
      <c r="B86" s="644" t="s">
        <v>407</v>
      </c>
      <c r="C86" s="645"/>
      <c r="D86" s="644" t="s">
        <v>408</v>
      </c>
      <c r="E86" s="645"/>
      <c r="F86" s="644" t="s">
        <v>409</v>
      </c>
      <c r="G86" s="646"/>
      <c r="H86" s="644" t="s">
        <v>410</v>
      </c>
      <c r="I86" s="646"/>
      <c r="J86" s="644" t="s">
        <v>411</v>
      </c>
      <c r="K86" s="662"/>
    </row>
    <row r="87" spans="1:11" ht="30.75" hidden="1" customHeight="1" x14ac:dyDescent="0.25">
      <c r="A87" s="636" t="s">
        <v>194</v>
      </c>
      <c r="B87" s="151" t="s">
        <v>99</v>
      </c>
      <c r="C87" s="151" t="s">
        <v>239</v>
      </c>
      <c r="D87" s="151" t="s">
        <v>99</v>
      </c>
      <c r="E87" s="151" t="s">
        <v>239</v>
      </c>
      <c r="F87" s="151" t="s">
        <v>99</v>
      </c>
      <c r="G87" s="151" t="s">
        <v>239</v>
      </c>
      <c r="H87" s="151" t="s">
        <v>99</v>
      </c>
      <c r="I87" s="151" t="s">
        <v>239</v>
      </c>
      <c r="J87" s="151" t="s">
        <v>99</v>
      </c>
      <c r="K87" s="151" t="s">
        <v>239</v>
      </c>
    </row>
    <row r="88" spans="1:11" ht="30.75" hidden="1" customHeight="1" x14ac:dyDescent="0.25">
      <c r="A88" s="637"/>
      <c r="B88" s="108">
        <v>0.1</v>
      </c>
      <c r="C88" s="108">
        <v>0.1</v>
      </c>
      <c r="D88" s="108">
        <v>0.1</v>
      </c>
      <c r="E88" s="108">
        <v>0.1</v>
      </c>
      <c r="F88" s="108">
        <v>0.1</v>
      </c>
      <c r="G88" s="108">
        <v>0.1</v>
      </c>
      <c r="H88" s="108">
        <v>0.1</v>
      </c>
      <c r="I88" s="108">
        <v>0.1</v>
      </c>
      <c r="J88" s="108">
        <v>0.1</v>
      </c>
      <c r="K88" s="108">
        <v>0.1</v>
      </c>
    </row>
    <row r="89" spans="1:11" ht="119.25" hidden="1" customHeight="1" x14ac:dyDescent="0.25">
      <c r="A89" s="106" t="s">
        <v>278</v>
      </c>
      <c r="B89" s="640" t="s">
        <v>422</v>
      </c>
      <c r="C89" s="641"/>
      <c r="D89" s="640" t="s">
        <v>423</v>
      </c>
      <c r="E89" s="641"/>
      <c r="F89" s="640" t="s">
        <v>424</v>
      </c>
      <c r="G89" s="641"/>
      <c r="H89" s="640" t="s">
        <v>425</v>
      </c>
      <c r="I89" s="641"/>
      <c r="J89" s="640" t="s">
        <v>426</v>
      </c>
      <c r="K89" s="641"/>
    </row>
    <row r="90" spans="1:11" ht="80.25" hidden="1" customHeight="1" x14ac:dyDescent="0.25">
      <c r="A90" s="106" t="s">
        <v>281</v>
      </c>
      <c r="B90" s="644" t="s">
        <v>407</v>
      </c>
      <c r="C90" s="651"/>
      <c r="D90" s="644" t="s">
        <v>408</v>
      </c>
      <c r="E90" s="645"/>
      <c r="F90" s="644" t="s">
        <v>409</v>
      </c>
      <c r="G90" s="646"/>
      <c r="H90" s="644" t="s">
        <v>410</v>
      </c>
      <c r="I90" s="646"/>
      <c r="J90" s="644" t="s">
        <v>411</v>
      </c>
      <c r="K90" s="646"/>
    </row>
    <row r="91" spans="1:11" ht="30" hidden="1" customHeight="1" x14ac:dyDescent="0.25">
      <c r="A91" s="636" t="s">
        <v>197</v>
      </c>
      <c r="B91" s="151" t="s">
        <v>99</v>
      </c>
      <c r="C91" s="151" t="s">
        <v>239</v>
      </c>
      <c r="D91" s="151" t="s">
        <v>99</v>
      </c>
      <c r="E91" s="151" t="s">
        <v>239</v>
      </c>
      <c r="F91" s="151" t="s">
        <v>99</v>
      </c>
      <c r="G91" s="151" t="s">
        <v>239</v>
      </c>
      <c r="H91" s="151" t="s">
        <v>99</v>
      </c>
      <c r="I91" s="151" t="s">
        <v>239</v>
      </c>
      <c r="J91" s="151" t="s">
        <v>99</v>
      </c>
      <c r="K91" s="151" t="s">
        <v>239</v>
      </c>
    </row>
    <row r="92" spans="1:11" ht="30" hidden="1" customHeight="1" x14ac:dyDescent="0.25">
      <c r="A92" s="637"/>
      <c r="B92" s="108">
        <v>0.1</v>
      </c>
      <c r="C92" s="108">
        <v>0.1</v>
      </c>
      <c r="D92" s="108">
        <v>0.1</v>
      </c>
      <c r="E92" s="108">
        <v>0.1</v>
      </c>
      <c r="F92" s="243">
        <v>0.1</v>
      </c>
      <c r="G92" s="108">
        <v>0.1</v>
      </c>
      <c r="H92" s="243">
        <v>0.1</v>
      </c>
      <c r="I92" s="108">
        <v>0.1</v>
      </c>
      <c r="J92" s="243">
        <v>0.1</v>
      </c>
      <c r="K92" s="108">
        <v>0.1</v>
      </c>
    </row>
    <row r="93" spans="1:11" ht="145.5" hidden="1" customHeight="1" x14ac:dyDescent="0.25">
      <c r="A93" s="106" t="s">
        <v>278</v>
      </c>
      <c r="B93" s="652" t="s">
        <v>427</v>
      </c>
      <c r="C93" s="652"/>
      <c r="D93" s="652" t="s">
        <v>428</v>
      </c>
      <c r="E93" s="653"/>
      <c r="F93" s="652" t="s">
        <v>429</v>
      </c>
      <c r="G93" s="653"/>
      <c r="H93" s="640" t="s">
        <v>430</v>
      </c>
      <c r="I93" s="641"/>
      <c r="J93" s="652" t="s">
        <v>431</v>
      </c>
      <c r="K93" s="653"/>
    </row>
    <row r="94" spans="1:11" ht="80.25" hidden="1" customHeight="1" x14ac:dyDescent="0.25">
      <c r="A94" s="106" t="s">
        <v>281</v>
      </c>
      <c r="B94" s="654" t="s">
        <v>407</v>
      </c>
      <c r="C94" s="655"/>
      <c r="D94" s="654" t="s">
        <v>408</v>
      </c>
      <c r="E94" s="655"/>
      <c r="F94" s="654" t="s">
        <v>409</v>
      </c>
      <c r="G94" s="655"/>
      <c r="H94" s="654" t="s">
        <v>410</v>
      </c>
      <c r="I94" s="655"/>
      <c r="J94" s="654" t="s">
        <v>411</v>
      </c>
      <c r="K94" s="655"/>
    </row>
    <row r="95" spans="1:11" ht="29.25" hidden="1" customHeight="1" x14ac:dyDescent="0.25">
      <c r="A95" s="636" t="s">
        <v>198</v>
      </c>
      <c r="B95" s="151" t="s">
        <v>99</v>
      </c>
      <c r="C95" s="151" t="s">
        <v>239</v>
      </c>
      <c r="D95" s="151" t="s">
        <v>99</v>
      </c>
      <c r="E95" s="151" t="s">
        <v>239</v>
      </c>
      <c r="F95" s="151" t="s">
        <v>99</v>
      </c>
      <c r="G95" s="151" t="s">
        <v>239</v>
      </c>
      <c r="H95" s="151" t="s">
        <v>99</v>
      </c>
      <c r="I95" s="151" t="s">
        <v>239</v>
      </c>
      <c r="J95" s="151" t="s">
        <v>99</v>
      </c>
      <c r="K95" s="151" t="s">
        <v>239</v>
      </c>
    </row>
    <row r="96" spans="1:11" ht="29.25" hidden="1" customHeight="1" x14ac:dyDescent="0.25">
      <c r="A96" s="637"/>
      <c r="B96" s="108">
        <v>0.1</v>
      </c>
      <c r="C96" s="108">
        <v>0.1</v>
      </c>
      <c r="D96" s="108">
        <v>0.1</v>
      </c>
      <c r="E96" s="108">
        <v>0.1</v>
      </c>
      <c r="F96" s="108">
        <v>0.1</v>
      </c>
      <c r="G96" s="108">
        <v>0.1</v>
      </c>
      <c r="H96" s="108">
        <v>0.1</v>
      </c>
      <c r="I96" s="108">
        <v>0.1</v>
      </c>
      <c r="J96" s="108">
        <v>0.1</v>
      </c>
      <c r="K96" s="108">
        <v>0.1</v>
      </c>
    </row>
    <row r="97" spans="1:11" ht="314.25" hidden="1" customHeight="1" x14ac:dyDescent="0.25">
      <c r="A97" s="106" t="s">
        <v>278</v>
      </c>
      <c r="B97" s="656" t="s">
        <v>432</v>
      </c>
      <c r="C97" s="657"/>
      <c r="D97" s="658" t="s">
        <v>433</v>
      </c>
      <c r="E97" s="659"/>
      <c r="F97" s="657" t="s">
        <v>434</v>
      </c>
      <c r="G97" s="660"/>
      <c r="H97" s="658" t="s">
        <v>435</v>
      </c>
      <c r="I97" s="661"/>
      <c r="J97" s="678" t="s">
        <v>436</v>
      </c>
      <c r="K97" s="660"/>
    </row>
    <row r="98" spans="1:11" ht="80.25" hidden="1" customHeight="1" x14ac:dyDescent="0.25">
      <c r="A98" s="106" t="s">
        <v>281</v>
      </c>
      <c r="B98" s="644" t="s">
        <v>407</v>
      </c>
      <c r="C98" s="662"/>
      <c r="D98" s="654" t="s">
        <v>408</v>
      </c>
      <c r="E98" s="655"/>
      <c r="F98" s="654" t="s">
        <v>409</v>
      </c>
      <c r="G98" s="655"/>
      <c r="H98" s="654" t="s">
        <v>410</v>
      </c>
      <c r="I98" s="655"/>
      <c r="J98" s="654" t="s">
        <v>411</v>
      </c>
      <c r="K98" s="655"/>
    </row>
    <row r="99" spans="1:11" ht="24.95" customHeight="1" x14ac:dyDescent="0.25">
      <c r="A99" s="636" t="s">
        <v>199</v>
      </c>
      <c r="B99" s="151" t="s">
        <v>99</v>
      </c>
      <c r="C99" s="151" t="s">
        <v>239</v>
      </c>
      <c r="D99" s="151" t="s">
        <v>99</v>
      </c>
      <c r="E99" s="151" t="s">
        <v>239</v>
      </c>
      <c r="F99" s="151" t="s">
        <v>99</v>
      </c>
      <c r="G99" s="151" t="s">
        <v>239</v>
      </c>
      <c r="H99" s="151" t="s">
        <v>99</v>
      </c>
      <c r="I99" s="151" t="s">
        <v>239</v>
      </c>
      <c r="J99" s="151" t="s">
        <v>99</v>
      </c>
      <c r="K99" s="151" t="s">
        <v>239</v>
      </c>
    </row>
    <row r="100" spans="1:11" ht="24.95" customHeight="1" x14ac:dyDescent="0.25">
      <c r="A100" s="637"/>
      <c r="B100" s="108">
        <v>0.1</v>
      </c>
      <c r="C100" s="108">
        <v>0.1</v>
      </c>
      <c r="D100" s="108">
        <v>0.1</v>
      </c>
      <c r="E100" s="108">
        <v>0.1</v>
      </c>
      <c r="F100" s="108">
        <v>0.1</v>
      </c>
      <c r="G100" s="108">
        <v>0.1</v>
      </c>
      <c r="H100" s="108">
        <v>0.1</v>
      </c>
      <c r="I100" s="108">
        <v>0.1</v>
      </c>
      <c r="J100" s="108">
        <v>0.1</v>
      </c>
      <c r="K100" s="108">
        <v>0.1</v>
      </c>
    </row>
    <row r="101" spans="1:11" ht="258" customHeight="1" x14ac:dyDescent="0.25">
      <c r="A101" s="106" t="s">
        <v>278</v>
      </c>
      <c r="B101" s="663" t="s">
        <v>437</v>
      </c>
      <c r="C101" s="652"/>
      <c r="D101" s="664" t="s">
        <v>438</v>
      </c>
      <c r="E101" s="665"/>
      <c r="F101" s="666" t="s">
        <v>439</v>
      </c>
      <c r="G101" s="667"/>
      <c r="H101" s="666" t="s">
        <v>440</v>
      </c>
      <c r="I101" s="667"/>
      <c r="J101" s="679" t="s">
        <v>441</v>
      </c>
      <c r="K101" s="680"/>
    </row>
    <row r="102" spans="1:11" ht="80.25" customHeight="1" x14ac:dyDescent="0.25">
      <c r="A102" s="106" t="s">
        <v>281</v>
      </c>
      <c r="B102" s="654" t="s">
        <v>407</v>
      </c>
      <c r="C102" s="655"/>
      <c r="D102" s="654" t="s">
        <v>408</v>
      </c>
      <c r="E102" s="655"/>
      <c r="F102" s="654" t="s">
        <v>409</v>
      </c>
      <c r="G102" s="655"/>
      <c r="H102" s="654" t="s">
        <v>410</v>
      </c>
      <c r="I102" s="655"/>
      <c r="J102" s="654" t="s">
        <v>411</v>
      </c>
      <c r="K102" s="655"/>
    </row>
    <row r="103" spans="1:11" ht="24.95" customHeight="1" x14ac:dyDescent="0.25">
      <c r="A103" s="636" t="s">
        <v>200</v>
      </c>
      <c r="B103" s="151" t="s">
        <v>99</v>
      </c>
      <c r="C103" s="151" t="s">
        <v>239</v>
      </c>
      <c r="D103" s="151" t="s">
        <v>99</v>
      </c>
      <c r="E103" s="151" t="s">
        <v>239</v>
      </c>
      <c r="F103" s="151" t="s">
        <v>99</v>
      </c>
      <c r="G103" s="151" t="s">
        <v>239</v>
      </c>
      <c r="H103" s="151" t="s">
        <v>99</v>
      </c>
      <c r="I103" s="151" t="s">
        <v>239</v>
      </c>
      <c r="J103" s="151" t="s">
        <v>99</v>
      </c>
      <c r="K103" s="151" t="s">
        <v>239</v>
      </c>
    </row>
    <row r="104" spans="1:11" ht="24.95" customHeight="1" x14ac:dyDescent="0.25">
      <c r="A104" s="637"/>
      <c r="B104" s="108">
        <v>0.1</v>
      </c>
      <c r="C104" s="108">
        <v>0.1</v>
      </c>
      <c r="D104" s="108">
        <v>0.1</v>
      </c>
      <c r="E104" s="108">
        <v>0.1</v>
      </c>
      <c r="F104" s="108">
        <v>0.1</v>
      </c>
      <c r="G104" s="108">
        <v>0.1</v>
      </c>
      <c r="H104" s="108">
        <v>0.1</v>
      </c>
      <c r="I104" s="108">
        <v>0.1</v>
      </c>
      <c r="J104" s="108">
        <v>0.1</v>
      </c>
      <c r="K104" s="108">
        <v>0.1</v>
      </c>
    </row>
    <row r="105" spans="1:11" ht="264.75" customHeight="1" x14ac:dyDescent="0.25">
      <c r="A105" s="106" t="s">
        <v>278</v>
      </c>
      <c r="B105" s="668" t="s">
        <v>858</v>
      </c>
      <c r="C105" s="669"/>
      <c r="D105" s="670" t="s">
        <v>853</v>
      </c>
      <c r="E105" s="671"/>
      <c r="F105" s="670" t="s">
        <v>442</v>
      </c>
      <c r="G105" s="671"/>
      <c r="H105" s="672" t="s">
        <v>443</v>
      </c>
      <c r="I105" s="673"/>
      <c r="J105" s="681" t="s">
        <v>444</v>
      </c>
      <c r="K105" s="682"/>
    </row>
    <row r="106" spans="1:11" ht="80.25" customHeight="1" x14ac:dyDescent="0.25">
      <c r="A106" s="106" t="s">
        <v>281</v>
      </c>
      <c r="B106" s="654" t="s">
        <v>407</v>
      </c>
      <c r="C106" s="655"/>
      <c r="D106" s="654" t="s">
        <v>408</v>
      </c>
      <c r="E106" s="655"/>
      <c r="F106" s="654" t="s">
        <v>409</v>
      </c>
      <c r="G106" s="655"/>
      <c r="H106" s="654" t="s">
        <v>410</v>
      </c>
      <c r="I106" s="655"/>
      <c r="J106" s="654" t="s">
        <v>411</v>
      </c>
      <c r="K106" s="655"/>
    </row>
    <row r="107" spans="1:11" ht="24.95" hidden="1" customHeight="1" x14ac:dyDescent="0.25">
      <c r="A107" s="636" t="s">
        <v>203</v>
      </c>
      <c r="B107" s="151" t="s">
        <v>99</v>
      </c>
      <c r="C107" s="151" t="s">
        <v>239</v>
      </c>
      <c r="D107" s="151" t="s">
        <v>99</v>
      </c>
      <c r="E107" s="151" t="s">
        <v>239</v>
      </c>
      <c r="F107" s="151" t="s">
        <v>99</v>
      </c>
      <c r="G107" s="151" t="s">
        <v>239</v>
      </c>
      <c r="H107" s="151" t="s">
        <v>99</v>
      </c>
      <c r="I107" s="151" t="s">
        <v>239</v>
      </c>
      <c r="J107" s="151" t="s">
        <v>99</v>
      </c>
      <c r="K107" s="151" t="s">
        <v>239</v>
      </c>
    </row>
    <row r="108" spans="1:11" ht="24.95" hidden="1" customHeight="1" x14ac:dyDescent="0.25">
      <c r="A108" s="637"/>
      <c r="B108" s="108">
        <v>0.1</v>
      </c>
      <c r="C108" s="110"/>
      <c r="D108" s="108">
        <v>0.1</v>
      </c>
      <c r="E108" s="110"/>
      <c r="F108" s="108">
        <v>0.1</v>
      </c>
      <c r="G108" s="110"/>
      <c r="H108" s="108">
        <v>0.1</v>
      </c>
      <c r="I108" s="110"/>
      <c r="J108" s="108">
        <v>0.1</v>
      </c>
      <c r="K108" s="110"/>
    </row>
    <row r="109" spans="1:11" ht="80.25" hidden="1" customHeight="1" x14ac:dyDescent="0.25">
      <c r="A109" s="106" t="s">
        <v>278</v>
      </c>
      <c r="B109" s="674"/>
      <c r="C109" s="674"/>
      <c r="D109" s="674"/>
      <c r="E109" s="674"/>
      <c r="F109" s="674"/>
      <c r="G109" s="674"/>
      <c r="H109" s="674"/>
      <c r="I109" s="674"/>
      <c r="J109" s="674"/>
      <c r="K109" s="674"/>
    </row>
    <row r="110" spans="1:11" ht="80.25" hidden="1" customHeight="1" x14ac:dyDescent="0.25">
      <c r="A110" s="106" t="s">
        <v>281</v>
      </c>
      <c r="B110" s="675"/>
      <c r="C110" s="655"/>
      <c r="D110" s="675"/>
      <c r="E110" s="655"/>
      <c r="F110" s="675"/>
      <c r="G110" s="655"/>
      <c r="H110" s="675"/>
      <c r="I110" s="655"/>
      <c r="J110" s="675"/>
      <c r="K110" s="655"/>
    </row>
    <row r="111" spans="1:11" ht="24.95" hidden="1" customHeight="1" x14ac:dyDescent="0.25">
      <c r="A111" s="636" t="s">
        <v>204</v>
      </c>
      <c r="B111" s="151" t="s">
        <v>99</v>
      </c>
      <c r="C111" s="151" t="s">
        <v>239</v>
      </c>
      <c r="D111" s="151" t="s">
        <v>99</v>
      </c>
      <c r="E111" s="151" t="s">
        <v>239</v>
      </c>
      <c r="F111" s="151" t="s">
        <v>99</v>
      </c>
      <c r="G111" s="151" t="s">
        <v>239</v>
      </c>
      <c r="H111" s="151" t="s">
        <v>99</v>
      </c>
      <c r="I111" s="151" t="s">
        <v>239</v>
      </c>
      <c r="J111" s="151" t="s">
        <v>99</v>
      </c>
      <c r="K111" s="151" t="s">
        <v>239</v>
      </c>
    </row>
    <row r="112" spans="1:11" ht="24.95" hidden="1" customHeight="1" x14ac:dyDescent="0.25">
      <c r="A112" s="637"/>
      <c r="B112" s="108">
        <v>0.1</v>
      </c>
      <c r="C112" s="110"/>
      <c r="D112" s="108">
        <v>0.1</v>
      </c>
      <c r="E112" s="108"/>
      <c r="F112" s="108">
        <v>0.1</v>
      </c>
      <c r="G112" s="109"/>
      <c r="H112" s="108">
        <v>0.1</v>
      </c>
      <c r="I112" s="109"/>
      <c r="J112" s="108">
        <v>0.1</v>
      </c>
      <c r="K112" s="109"/>
    </row>
    <row r="113" spans="1:11" ht="80.25" hidden="1" customHeight="1" x14ac:dyDescent="0.25">
      <c r="A113" s="106" t="s">
        <v>278</v>
      </c>
      <c r="B113" s="674"/>
      <c r="C113" s="674"/>
      <c r="D113" s="674"/>
      <c r="E113" s="674"/>
      <c r="F113" s="674"/>
      <c r="G113" s="674"/>
      <c r="H113" s="674"/>
      <c r="I113" s="674"/>
      <c r="J113" s="674"/>
      <c r="K113" s="674"/>
    </row>
    <row r="114" spans="1:11" ht="80.25" hidden="1" customHeight="1" x14ac:dyDescent="0.25">
      <c r="A114" s="106" t="s">
        <v>281</v>
      </c>
      <c r="B114" s="675"/>
      <c r="C114" s="655"/>
      <c r="D114" s="675"/>
      <c r="E114" s="655"/>
      <c r="F114" s="675"/>
      <c r="G114" s="655"/>
      <c r="H114" s="675"/>
      <c r="I114" s="655"/>
      <c r="J114" s="675"/>
      <c r="K114" s="655"/>
    </row>
    <row r="115" spans="1:11" ht="24.95" hidden="1" customHeight="1" x14ac:dyDescent="0.25">
      <c r="A115" s="636" t="s">
        <v>205</v>
      </c>
      <c r="B115" s="151" t="s">
        <v>99</v>
      </c>
      <c r="C115" s="151" t="s">
        <v>239</v>
      </c>
      <c r="D115" s="151" t="s">
        <v>99</v>
      </c>
      <c r="E115" s="151" t="s">
        <v>239</v>
      </c>
      <c r="F115" s="151" t="s">
        <v>99</v>
      </c>
      <c r="G115" s="151" t="s">
        <v>239</v>
      </c>
      <c r="H115" s="151" t="s">
        <v>99</v>
      </c>
      <c r="I115" s="151" t="s">
        <v>239</v>
      </c>
      <c r="J115" s="151" t="s">
        <v>99</v>
      </c>
      <c r="K115" s="151" t="s">
        <v>239</v>
      </c>
    </row>
    <row r="116" spans="1:11" ht="24.95" hidden="1" customHeight="1" x14ac:dyDescent="0.25">
      <c r="A116" s="637"/>
      <c r="B116" s="108">
        <v>7.0000000000000007E-2</v>
      </c>
      <c r="C116" s="110"/>
      <c r="D116" s="108">
        <v>7.0000000000000007E-2</v>
      </c>
      <c r="E116" s="108"/>
      <c r="F116" s="108">
        <v>7.0000000000000007E-2</v>
      </c>
      <c r="G116" s="109"/>
      <c r="H116" s="108">
        <v>7.0000000000000007E-2</v>
      </c>
      <c r="I116" s="109"/>
      <c r="J116" s="108">
        <v>7.0000000000000007E-2</v>
      </c>
      <c r="K116" s="109"/>
    </row>
    <row r="117" spans="1:11" ht="80.25" hidden="1" customHeight="1" x14ac:dyDescent="0.25">
      <c r="A117" s="106" t="s">
        <v>278</v>
      </c>
      <c r="B117" s="674"/>
      <c r="C117" s="674"/>
      <c r="D117" s="674"/>
      <c r="E117" s="674"/>
      <c r="F117" s="674"/>
      <c r="G117" s="674"/>
      <c r="H117" s="674"/>
      <c r="I117" s="674"/>
      <c r="J117" s="674"/>
      <c r="K117" s="674"/>
    </row>
    <row r="118" spans="1:11" ht="80.25" hidden="1" customHeight="1" x14ac:dyDescent="0.25">
      <c r="A118" s="106" t="s">
        <v>281</v>
      </c>
      <c r="B118" s="675"/>
      <c r="C118" s="655"/>
      <c r="D118" s="675"/>
      <c r="E118" s="655"/>
      <c r="F118" s="675"/>
      <c r="G118" s="655"/>
      <c r="H118" s="675"/>
      <c r="I118" s="655"/>
      <c r="J118" s="675"/>
      <c r="K118" s="655"/>
    </row>
    <row r="119" spans="1:11" ht="24.95" hidden="1" customHeight="1" x14ac:dyDescent="0.25">
      <c r="A119" s="636" t="s">
        <v>206</v>
      </c>
      <c r="B119" s="151" t="s">
        <v>99</v>
      </c>
      <c r="C119" s="151" t="s">
        <v>239</v>
      </c>
      <c r="D119" s="151" t="s">
        <v>99</v>
      </c>
      <c r="E119" s="151" t="s">
        <v>239</v>
      </c>
      <c r="F119" s="151" t="s">
        <v>99</v>
      </c>
      <c r="G119" s="151" t="s">
        <v>239</v>
      </c>
      <c r="H119" s="151" t="s">
        <v>99</v>
      </c>
      <c r="I119" s="151" t="s">
        <v>239</v>
      </c>
      <c r="J119" s="151" t="s">
        <v>99</v>
      </c>
      <c r="K119" s="151" t="s">
        <v>239</v>
      </c>
    </row>
    <row r="120" spans="1:11" ht="24.95" hidden="1" customHeight="1" x14ac:dyDescent="0.25">
      <c r="A120" s="637"/>
      <c r="B120" s="108">
        <v>0.06</v>
      </c>
      <c r="C120" s="108"/>
      <c r="D120" s="108">
        <v>0.06</v>
      </c>
      <c r="E120" s="108"/>
      <c r="F120" s="108">
        <v>0.06</v>
      </c>
      <c r="G120" s="108"/>
      <c r="H120" s="108">
        <v>0.06</v>
      </c>
      <c r="I120" s="108"/>
      <c r="J120" s="108">
        <v>0.06</v>
      </c>
      <c r="K120" s="108"/>
    </row>
    <row r="121" spans="1:11" ht="80.25" hidden="1" customHeight="1" x14ac:dyDescent="0.25">
      <c r="A121" s="106" t="s">
        <v>278</v>
      </c>
      <c r="B121" s="677"/>
      <c r="C121" s="677"/>
      <c r="D121" s="677"/>
      <c r="E121" s="677"/>
      <c r="F121" s="677"/>
      <c r="G121" s="677"/>
      <c r="H121" s="677"/>
      <c r="I121" s="677"/>
      <c r="J121" s="677"/>
      <c r="K121" s="677"/>
    </row>
    <row r="122" spans="1:11" ht="80.25" hidden="1" customHeight="1" x14ac:dyDescent="0.25">
      <c r="A122" s="106" t="s">
        <v>281</v>
      </c>
      <c r="B122" s="675"/>
      <c r="C122" s="655"/>
      <c r="D122" s="675"/>
      <c r="E122" s="655"/>
      <c r="F122" s="675"/>
      <c r="G122" s="655"/>
      <c r="H122" s="675"/>
      <c r="I122" s="655"/>
      <c r="J122" s="675"/>
      <c r="K122" s="655"/>
    </row>
    <row r="123" spans="1:11" ht="16.5" x14ac:dyDescent="0.25">
      <c r="A123" s="107" t="s">
        <v>303</v>
      </c>
      <c r="B123" s="111">
        <f t="shared" ref="B123:I123" si="1">(B76+B80+B84+B88+B92+B96+B100+B104+B108+B112+B116+B120)</f>
        <v>1</v>
      </c>
      <c r="C123" s="111">
        <f t="shared" si="1"/>
        <v>0.66999999999999993</v>
      </c>
      <c r="D123" s="111">
        <f t="shared" si="1"/>
        <v>1</v>
      </c>
      <c r="E123" s="111">
        <f t="shared" si="1"/>
        <v>0.66999999999999993</v>
      </c>
      <c r="F123" s="111">
        <f t="shared" si="1"/>
        <v>1</v>
      </c>
      <c r="G123" s="111">
        <f t="shared" si="1"/>
        <v>0.66999999999999993</v>
      </c>
      <c r="H123" s="111">
        <f t="shared" si="1"/>
        <v>1</v>
      </c>
      <c r="I123" s="111">
        <f t="shared" si="1"/>
        <v>0.66999999999999993</v>
      </c>
      <c r="J123" s="111">
        <f t="shared" ref="J123:K123" si="2">(J76+J80+J84+J88+J92+J96+J100+J104+J108+J112+J116+J120)</f>
        <v>1</v>
      </c>
      <c r="K123" s="111">
        <f t="shared" si="2"/>
        <v>0.66999999999999993</v>
      </c>
    </row>
  </sheetData>
  <mergeCells count="236">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A103:A104"/>
    <mergeCell ref="B105:C105"/>
    <mergeCell ref="D105:E105"/>
    <mergeCell ref="F105:G105"/>
    <mergeCell ref="H105:I105"/>
    <mergeCell ref="B106:C106"/>
    <mergeCell ref="D106:E106"/>
    <mergeCell ref="F106:G106"/>
    <mergeCell ref="H106:I106"/>
    <mergeCell ref="A99:A100"/>
    <mergeCell ref="B101:C101"/>
    <mergeCell ref="D101:E101"/>
    <mergeCell ref="F101:G101"/>
    <mergeCell ref="H101:I101"/>
    <mergeCell ref="B102:C102"/>
    <mergeCell ref="D102:E102"/>
    <mergeCell ref="F102:G102"/>
    <mergeCell ref="H102:I102"/>
    <mergeCell ref="A95:A96"/>
    <mergeCell ref="B97:C97"/>
    <mergeCell ref="D97:E97"/>
    <mergeCell ref="F97:G97"/>
    <mergeCell ref="H97:I97"/>
    <mergeCell ref="B98:C98"/>
    <mergeCell ref="D98:E98"/>
    <mergeCell ref="F98:G98"/>
    <mergeCell ref="H98:I98"/>
    <mergeCell ref="A91:A92"/>
    <mergeCell ref="B93:C93"/>
    <mergeCell ref="D93:E93"/>
    <mergeCell ref="F93:G93"/>
    <mergeCell ref="H93:I93"/>
    <mergeCell ref="B94:C94"/>
    <mergeCell ref="D94:E94"/>
    <mergeCell ref="F94:G94"/>
    <mergeCell ref="H94:I94"/>
    <mergeCell ref="A87:A88"/>
    <mergeCell ref="B89:C89"/>
    <mergeCell ref="D89:E89"/>
    <mergeCell ref="F89:G89"/>
    <mergeCell ref="H89:I89"/>
    <mergeCell ref="B90:C90"/>
    <mergeCell ref="D90:E90"/>
    <mergeCell ref="F90:G90"/>
    <mergeCell ref="H90:I90"/>
    <mergeCell ref="A83:A84"/>
    <mergeCell ref="B85:C85"/>
    <mergeCell ref="D85:E85"/>
    <mergeCell ref="F85:G85"/>
    <mergeCell ref="H85:I85"/>
    <mergeCell ref="B86:C86"/>
    <mergeCell ref="D86:E86"/>
    <mergeCell ref="F86:G86"/>
    <mergeCell ref="H86:I86"/>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5"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 ref="B86" r:id="rId11" xr:uid="{CFA099BF-165E-4D52-8288-7E54B16CB27D}"/>
    <hyperlink ref="D86" r:id="rId12" xr:uid="{D9ACED97-5732-4ECE-8ABC-454ACFCF217B}"/>
    <hyperlink ref="F86" r:id="rId13" xr:uid="{DEFA76F0-276E-461B-BDEC-F1D063E36968}"/>
    <hyperlink ref="H86" r:id="rId14" xr:uid="{4A180A74-A0FD-45F9-8308-5C82CEDA7711}"/>
    <hyperlink ref="J86" r:id="rId15" xr:uid="{04F25E99-C675-4315-9EBC-43B0FB46D665}"/>
    <hyperlink ref="B90" r:id="rId16" xr:uid="{3DB65CAA-05AE-4337-861D-D654A46BFFAC}"/>
    <hyperlink ref="J90" r:id="rId17" xr:uid="{D68EA855-A413-4662-A362-711F9AA03C71}"/>
    <hyperlink ref="D90" r:id="rId18" xr:uid="{A453EAC9-4866-497B-9F83-960A964BA55B}"/>
    <hyperlink ref="F90" r:id="rId19" xr:uid="{55813407-5E67-456C-BFA2-CC9350FE79D5}"/>
    <hyperlink ref="H90" r:id="rId20" xr:uid="{937BCE18-D818-4DD4-812D-C614D8870923}"/>
    <hyperlink ref="J94" r:id="rId21" xr:uid="{09A678CD-EAE5-4A38-8FC9-BA42C034DD88}"/>
    <hyperlink ref="B94" r:id="rId22" xr:uid="{A51B5D67-22C2-4BD4-9229-14412DE4E8D1}"/>
    <hyperlink ref="D94" r:id="rId23" xr:uid="{17AD220C-540F-4728-BB75-2638965EA61B}"/>
    <hyperlink ref="F94" r:id="rId24" xr:uid="{1059BB0D-83A2-4FA1-BC02-827F628C7789}"/>
    <hyperlink ref="H94" r:id="rId25" xr:uid="{52275794-0655-408F-B445-BEABC0BC8A75}"/>
    <hyperlink ref="B98" r:id="rId26" xr:uid="{BEFB2548-A821-460E-8C16-D7A85786849A}"/>
    <hyperlink ref="J98" r:id="rId27" xr:uid="{DA853FB1-4364-4EBC-A79B-02F836B59E77}"/>
    <hyperlink ref="H98" r:id="rId28" xr:uid="{1ECADA3D-CA1D-427C-BE19-8F1A21661E49}"/>
    <hyperlink ref="F98" r:id="rId29" xr:uid="{6D7925F7-8C80-4803-B91A-FD4B631AE8BC}"/>
    <hyperlink ref="D98" r:id="rId30" xr:uid="{5FF5A1CF-A4D6-4286-9395-7566AB97FAE3}"/>
    <hyperlink ref="B102" r:id="rId31" xr:uid="{92F12A74-EB7A-495F-AC6C-284E4E087354}"/>
    <hyperlink ref="D102" r:id="rId32" xr:uid="{D7A7311F-EB63-457E-9A19-47510970A8CE}"/>
    <hyperlink ref="F102" r:id="rId33" xr:uid="{BB53E6BF-28D2-40E9-847D-5A356381A462}"/>
    <hyperlink ref="H102" r:id="rId34" xr:uid="{CB71E860-F880-4188-A3E5-BD682C395AF9}"/>
    <hyperlink ref="J102" r:id="rId35" xr:uid="{9734322C-8CA0-41B7-9DBF-3ABEAD877329}"/>
    <hyperlink ref="D106" r:id="rId36" xr:uid="{8305C94E-8F6F-404A-B432-287A30C60BED}"/>
    <hyperlink ref="B106" r:id="rId37" xr:uid="{560012B6-A332-4073-A4F8-2A30331EBF13}"/>
    <hyperlink ref="F106" r:id="rId38" xr:uid="{ACA64AEE-FB94-47D6-A9C3-99A9495F627A}"/>
    <hyperlink ref="H106" r:id="rId39" xr:uid="{DB6B425D-5AAA-42CD-85C8-68AF29D1DC16}"/>
    <hyperlink ref="J106" r:id="rId40" xr:uid="{AB5BF053-6EA0-4B29-B83C-9D3F46FE4D00}"/>
  </hyperlinks>
  <pageMargins left="0.25" right="0.25" top="0.75" bottom="0.75" header="0.3" footer="0.3"/>
  <pageSetup scale="20" orientation="landscape" r:id="rId41"/>
  <rowBreaks count="1" manualBreakCount="1">
    <brk id="70" max="14" man="1"/>
  </rowBreaks>
  <drawing r:id="rId42"/>
  <legacyDrawing r:id="rId4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pageSetUpPr fitToPage="1"/>
  </sheetPr>
  <dimension ref="A1:X123"/>
  <sheetViews>
    <sheetView showGridLines="0" view="pageBreakPreview" topLeftCell="A98" zoomScale="70" zoomScaleNormal="48" zoomScaleSheetLayoutView="70" workbookViewId="0">
      <selection activeCell="F53" sqref="F53:G54"/>
    </sheetView>
  </sheetViews>
  <sheetFormatPr baseColWidth="10" defaultColWidth="10.85546875" defaultRowHeight="14.25" x14ac:dyDescent="0.25"/>
  <cols>
    <col min="1" max="1" width="49.7109375" style="66" customWidth="1"/>
    <col min="2" max="2" width="35.7109375" style="66" customWidth="1"/>
    <col min="3" max="3" width="38.5703125" style="66" customWidth="1"/>
    <col min="4" max="4" width="48.28515625" style="66" customWidth="1"/>
    <col min="5" max="5" width="66.28515625" style="66" customWidth="1"/>
    <col min="6" max="6" width="42.5703125" style="66" customWidth="1"/>
    <col min="7" max="7" width="62.42578125" style="66" customWidth="1"/>
    <col min="8" max="9" width="35.7109375" style="66" customWidth="1"/>
    <col min="10" max="10" width="56.28515625" style="66" customWidth="1"/>
    <col min="11" max="12" width="54.140625" style="66" customWidth="1"/>
    <col min="13" max="13" width="49.57031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509"/>
      <c r="B1" s="490" t="s">
        <v>182</v>
      </c>
      <c r="C1" s="491"/>
      <c r="D1" s="491"/>
      <c r="E1" s="491"/>
      <c r="F1" s="491"/>
      <c r="G1" s="491"/>
      <c r="H1" s="491"/>
      <c r="I1" s="491"/>
      <c r="J1" s="491"/>
      <c r="K1" s="491"/>
      <c r="L1" s="492"/>
      <c r="M1" s="487" t="s">
        <v>183</v>
      </c>
      <c r="N1" s="488"/>
      <c r="O1" s="489"/>
    </row>
    <row r="2" spans="1:15" s="135" customFormat="1" ht="30.75" customHeight="1" x14ac:dyDescent="0.25">
      <c r="A2" s="510"/>
      <c r="B2" s="493" t="s">
        <v>184</v>
      </c>
      <c r="C2" s="494"/>
      <c r="D2" s="494"/>
      <c r="E2" s="494"/>
      <c r="F2" s="494"/>
      <c r="G2" s="494"/>
      <c r="H2" s="494"/>
      <c r="I2" s="494"/>
      <c r="J2" s="494"/>
      <c r="K2" s="494"/>
      <c r="L2" s="495"/>
      <c r="M2" s="487" t="s">
        <v>185</v>
      </c>
      <c r="N2" s="488"/>
      <c r="O2" s="489"/>
    </row>
    <row r="3" spans="1:15" s="135" customFormat="1" ht="24" customHeight="1" x14ac:dyDescent="0.25">
      <c r="A3" s="510"/>
      <c r="B3" s="493" t="s">
        <v>186</v>
      </c>
      <c r="C3" s="494"/>
      <c r="D3" s="494"/>
      <c r="E3" s="494"/>
      <c r="F3" s="494"/>
      <c r="G3" s="494"/>
      <c r="H3" s="494"/>
      <c r="I3" s="494"/>
      <c r="J3" s="494"/>
      <c r="K3" s="494"/>
      <c r="L3" s="495"/>
      <c r="M3" s="487" t="s">
        <v>187</v>
      </c>
      <c r="N3" s="488"/>
      <c r="O3" s="489"/>
    </row>
    <row r="4" spans="1:15" s="135" customFormat="1" ht="21.75" customHeight="1" x14ac:dyDescent="0.25">
      <c r="A4" s="511"/>
      <c r="B4" s="496" t="s">
        <v>188</v>
      </c>
      <c r="C4" s="497"/>
      <c r="D4" s="497"/>
      <c r="E4" s="497"/>
      <c r="F4" s="497"/>
      <c r="G4" s="497"/>
      <c r="H4" s="497"/>
      <c r="I4" s="497"/>
      <c r="J4" s="497"/>
      <c r="K4" s="497"/>
      <c r="L4" s="498"/>
      <c r="M4" s="487" t="s">
        <v>189</v>
      </c>
      <c r="N4" s="488"/>
      <c r="O4" s="489"/>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513" t="s">
        <v>190</v>
      </c>
      <c r="B6" s="186" t="s">
        <v>191</v>
      </c>
      <c r="C6" s="173"/>
      <c r="D6" s="186" t="s">
        <v>192</v>
      </c>
      <c r="E6" s="173"/>
      <c r="F6" s="186" t="s">
        <v>193</v>
      </c>
      <c r="G6" s="173"/>
      <c r="H6" s="186" t="s">
        <v>194</v>
      </c>
      <c r="I6" s="174"/>
      <c r="J6" s="478" t="s">
        <v>195</v>
      </c>
      <c r="K6" s="512"/>
      <c r="L6" s="185" t="s">
        <v>196</v>
      </c>
      <c r="M6" s="475"/>
      <c r="N6" s="475"/>
      <c r="O6" s="475"/>
    </row>
    <row r="7" spans="1:15" s="135" customFormat="1" ht="21.75" customHeight="1" x14ac:dyDescent="0.25">
      <c r="A7" s="513"/>
      <c r="B7" s="187" t="s">
        <v>197</v>
      </c>
      <c r="C7" s="175"/>
      <c r="D7" s="186" t="s">
        <v>198</v>
      </c>
      <c r="E7" s="175"/>
      <c r="F7" s="186" t="s">
        <v>199</v>
      </c>
      <c r="G7" s="175"/>
      <c r="H7" s="186" t="s">
        <v>200</v>
      </c>
      <c r="I7" s="174" t="s">
        <v>201</v>
      </c>
      <c r="J7" s="478"/>
      <c r="K7" s="512"/>
      <c r="L7" s="185" t="s">
        <v>202</v>
      </c>
      <c r="M7" s="475"/>
      <c r="N7" s="475"/>
      <c r="O7" s="475"/>
    </row>
    <row r="8" spans="1:15" s="135" customFormat="1" ht="21.75" customHeight="1" x14ac:dyDescent="0.25">
      <c r="A8" s="513"/>
      <c r="B8" s="186" t="s">
        <v>203</v>
      </c>
      <c r="C8" s="173"/>
      <c r="D8" s="186" t="s">
        <v>204</v>
      </c>
      <c r="E8" s="176"/>
      <c r="F8" s="186" t="s">
        <v>205</v>
      </c>
      <c r="G8" s="176"/>
      <c r="H8" s="186" t="s">
        <v>206</v>
      </c>
      <c r="I8" s="174"/>
      <c r="J8" s="478"/>
      <c r="K8" s="512"/>
      <c r="L8" s="185" t="s">
        <v>207</v>
      </c>
      <c r="M8" s="475" t="s">
        <v>445</v>
      </c>
      <c r="N8" s="475"/>
      <c r="O8" s="475"/>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18" t="s">
        <v>208</v>
      </c>
      <c r="B11" s="499" t="s">
        <v>446</v>
      </c>
      <c r="C11" s="500"/>
      <c r="D11" s="500"/>
      <c r="E11" s="500"/>
      <c r="F11" s="500"/>
      <c r="G11" s="500"/>
      <c r="H11" s="500"/>
      <c r="I11" s="500"/>
      <c r="J11" s="500"/>
      <c r="K11" s="500"/>
      <c r="L11" s="500"/>
      <c r="M11" s="500"/>
      <c r="N11" s="500"/>
      <c r="O11" s="501"/>
    </row>
    <row r="12" spans="1:15" ht="15" customHeight="1" x14ac:dyDescent="0.25">
      <c r="A12" s="519"/>
      <c r="B12" s="502"/>
      <c r="C12" s="503"/>
      <c r="D12" s="503"/>
      <c r="E12" s="503"/>
      <c r="F12" s="503"/>
      <c r="G12" s="503"/>
      <c r="H12" s="503"/>
      <c r="I12" s="503"/>
      <c r="J12" s="503"/>
      <c r="K12" s="503"/>
      <c r="L12" s="503"/>
      <c r="M12" s="503"/>
      <c r="N12" s="503"/>
      <c r="O12" s="504"/>
    </row>
    <row r="13" spans="1:15" ht="15" customHeight="1" x14ac:dyDescent="0.25">
      <c r="A13" s="520"/>
      <c r="B13" s="505"/>
      <c r="C13" s="506"/>
      <c r="D13" s="506"/>
      <c r="E13" s="506"/>
      <c r="F13" s="506"/>
      <c r="G13" s="506"/>
      <c r="H13" s="506"/>
      <c r="I13" s="506"/>
      <c r="J13" s="506"/>
      <c r="K13" s="506"/>
      <c r="L13" s="506"/>
      <c r="M13" s="506"/>
      <c r="N13" s="506"/>
      <c r="O13" s="507"/>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508" t="s">
        <v>447</v>
      </c>
      <c r="C15" s="508"/>
      <c r="D15" s="508"/>
      <c r="E15" s="508"/>
      <c r="F15" s="508"/>
      <c r="G15" s="513" t="s">
        <v>212</v>
      </c>
      <c r="H15" s="513"/>
      <c r="I15" s="508" t="s">
        <v>448</v>
      </c>
      <c r="J15" s="508"/>
      <c r="K15" s="508"/>
      <c r="L15" s="508"/>
      <c r="M15" s="508"/>
      <c r="N15" s="508"/>
      <c r="O15" s="508"/>
    </row>
    <row r="16" spans="1:15" ht="9" customHeight="1" thickBot="1" x14ac:dyDescent="0.3">
      <c r="A16" s="74"/>
      <c r="B16" s="76"/>
      <c r="C16" s="75"/>
      <c r="D16" s="75"/>
      <c r="E16" s="75"/>
      <c r="F16" s="75"/>
      <c r="G16" s="76"/>
      <c r="H16" s="76"/>
      <c r="I16" s="76"/>
      <c r="J16" s="76"/>
      <c r="K16" s="76"/>
      <c r="L16" s="77"/>
      <c r="M16" s="77"/>
      <c r="N16" s="77"/>
      <c r="O16" s="77"/>
    </row>
    <row r="17" spans="1:17" ht="56.25" customHeight="1" thickBot="1" x14ac:dyDescent="0.3">
      <c r="A17" s="115" t="s">
        <v>214</v>
      </c>
      <c r="B17" s="508" t="s">
        <v>215</v>
      </c>
      <c r="C17" s="508"/>
      <c r="D17" s="508"/>
      <c r="E17" s="508"/>
      <c r="F17" s="115" t="s">
        <v>216</v>
      </c>
      <c r="G17" s="508" t="s">
        <v>217</v>
      </c>
      <c r="H17" s="508"/>
      <c r="I17" s="508"/>
      <c r="J17" s="115" t="s">
        <v>218</v>
      </c>
      <c r="K17" s="622" t="s">
        <v>219</v>
      </c>
      <c r="L17" s="622"/>
      <c r="M17" s="622"/>
      <c r="N17" s="622"/>
      <c r="O17" s="622"/>
    </row>
    <row r="18" spans="1:17" ht="9" customHeight="1" x14ac:dyDescent="0.25">
      <c r="A18" s="68"/>
      <c r="B18" s="67"/>
      <c r="C18" s="517"/>
      <c r="D18" s="517"/>
      <c r="E18" s="517"/>
      <c r="F18" s="517"/>
      <c r="G18" s="517"/>
      <c r="H18" s="517"/>
      <c r="I18" s="517"/>
      <c r="J18" s="517"/>
      <c r="K18" s="517"/>
      <c r="L18" s="517"/>
      <c r="M18" s="517"/>
      <c r="N18" s="517"/>
      <c r="O18" s="517"/>
    </row>
    <row r="20" spans="1:17" ht="16.5" customHeight="1" x14ac:dyDescent="0.25">
      <c r="A20" s="132"/>
      <c r="B20" s="133"/>
      <c r="C20" s="133"/>
      <c r="D20" s="133"/>
      <c r="E20" s="133"/>
      <c r="F20" s="133"/>
      <c r="G20" s="133"/>
      <c r="H20" s="133"/>
      <c r="I20" s="133"/>
      <c r="J20" s="133"/>
      <c r="K20" s="133"/>
      <c r="L20" s="133"/>
      <c r="M20" s="133"/>
      <c r="N20" s="133"/>
      <c r="O20" s="133"/>
    </row>
    <row r="21" spans="1:17" ht="32.1" customHeight="1" x14ac:dyDescent="0.25">
      <c r="A21" s="476" t="s">
        <v>220</v>
      </c>
      <c r="B21" s="477"/>
      <c r="C21" s="477"/>
      <c r="D21" s="477"/>
      <c r="E21" s="477"/>
      <c r="F21" s="477"/>
      <c r="G21" s="477"/>
      <c r="H21" s="477"/>
      <c r="I21" s="477"/>
      <c r="J21" s="477"/>
      <c r="K21" s="477"/>
      <c r="L21" s="477"/>
      <c r="M21" s="477"/>
      <c r="N21" s="477"/>
      <c r="O21" s="478"/>
    </row>
    <row r="22" spans="1:17" ht="32.1" customHeight="1" x14ac:dyDescent="0.25">
      <c r="A22" s="476" t="s">
        <v>221</v>
      </c>
      <c r="B22" s="477"/>
      <c r="C22" s="477"/>
      <c r="D22" s="477"/>
      <c r="E22" s="477"/>
      <c r="F22" s="477"/>
      <c r="G22" s="477"/>
      <c r="H22" s="477"/>
      <c r="I22" s="477"/>
      <c r="J22" s="477"/>
      <c r="K22" s="477"/>
      <c r="L22" s="477"/>
      <c r="M22" s="477"/>
      <c r="N22" s="477"/>
      <c r="O22" s="478"/>
    </row>
    <row r="23" spans="1:17" ht="32.1" customHeight="1" thickBot="1" x14ac:dyDescent="0.3">
      <c r="A23" s="89"/>
      <c r="B23" s="79" t="s">
        <v>191</v>
      </c>
      <c r="C23" s="79" t="s">
        <v>192</v>
      </c>
      <c r="D23" s="79" t="s">
        <v>193</v>
      </c>
      <c r="E23" s="79" t="s">
        <v>194</v>
      </c>
      <c r="F23" s="79" t="s">
        <v>197</v>
      </c>
      <c r="G23" s="79" t="s">
        <v>198</v>
      </c>
      <c r="H23" s="79" t="s">
        <v>199</v>
      </c>
      <c r="I23" s="79" t="s">
        <v>200</v>
      </c>
      <c r="J23" s="79" t="s">
        <v>203</v>
      </c>
      <c r="K23" s="79" t="s">
        <v>204</v>
      </c>
      <c r="L23" s="79" t="s">
        <v>205</v>
      </c>
      <c r="M23" s="79" t="s">
        <v>206</v>
      </c>
      <c r="N23" s="80" t="s">
        <v>222</v>
      </c>
      <c r="O23" s="80" t="s">
        <v>223</v>
      </c>
    </row>
    <row r="24" spans="1:17" ht="32.1" customHeight="1" x14ac:dyDescent="0.25">
      <c r="A24" s="83" t="s">
        <v>224</v>
      </c>
      <c r="B24" s="84">
        <v>698700000</v>
      </c>
      <c r="C24" s="84">
        <v>383775000</v>
      </c>
      <c r="D24" s="84">
        <v>198175000</v>
      </c>
      <c r="E24" s="84">
        <f>100129000-9000000</f>
        <v>91129000</v>
      </c>
      <c r="F24" s="84"/>
      <c r="G24" s="84"/>
      <c r="H24" s="81"/>
      <c r="I24" s="81"/>
      <c r="J24" s="81"/>
      <c r="K24" s="81"/>
      <c r="L24" s="81"/>
      <c r="M24" s="81"/>
      <c r="N24" s="84">
        <f>SUM(B24:M24)</f>
        <v>1371779000</v>
      </c>
      <c r="O24" s="82"/>
    </row>
    <row r="25" spans="1:17" ht="32.1" customHeight="1" x14ac:dyDescent="0.25">
      <c r="A25" s="83" t="s">
        <v>225</v>
      </c>
      <c r="B25" s="84"/>
      <c r="C25" s="84">
        <v>1082475000</v>
      </c>
      <c r="D25" s="84">
        <v>160650000</v>
      </c>
      <c r="E25" s="84">
        <f>17232000-4896000</f>
        <v>12336000</v>
      </c>
      <c r="F25" s="84">
        <f>24844446-15300000</f>
        <v>9544446</v>
      </c>
      <c r="G25" s="84">
        <v>0</v>
      </c>
      <c r="H25" s="84"/>
      <c r="I25" s="84">
        <v>81758612</v>
      </c>
      <c r="J25" s="84"/>
      <c r="K25" s="84"/>
      <c r="L25" s="84"/>
      <c r="M25" s="84"/>
      <c r="N25" s="84">
        <f t="shared" ref="N25:N29" si="0">SUM(B25:M25)</f>
        <v>1346764058</v>
      </c>
      <c r="O25" s="114">
        <f>+(B25+C25+D25+E25+F25+G25+H25+I25+J25+K25+L25+M25)/N24</f>
        <v>0.98176459765020463</v>
      </c>
      <c r="Q25" s="318"/>
    </row>
    <row r="26" spans="1:17" ht="32.1" customHeight="1" x14ac:dyDescent="0.25">
      <c r="A26" s="83" t="s">
        <v>226</v>
      </c>
      <c r="B26" s="84"/>
      <c r="C26" s="84">
        <v>7123000</v>
      </c>
      <c r="D26" s="84">
        <v>80393000</v>
      </c>
      <c r="E26" s="84">
        <v>113730000</v>
      </c>
      <c r="F26" s="84">
        <v>119332600</v>
      </c>
      <c r="G26" s="84">
        <v>123534000</v>
      </c>
      <c r="H26" s="84">
        <v>148378446</v>
      </c>
      <c r="I26" s="84">
        <v>121154000</v>
      </c>
      <c r="J26" s="84"/>
      <c r="K26" s="84"/>
      <c r="L26" s="84"/>
      <c r="M26" s="84"/>
      <c r="N26" s="84">
        <f t="shared" si="0"/>
        <v>713645046</v>
      </c>
      <c r="O26" s="114"/>
    </row>
    <row r="27" spans="1:17" ht="32.1" customHeight="1" x14ac:dyDescent="0.25">
      <c r="A27" s="83" t="s">
        <v>227</v>
      </c>
      <c r="B27" s="84">
        <v>0</v>
      </c>
      <c r="C27" s="84">
        <v>7210147</v>
      </c>
      <c r="D27" s="84" t="s">
        <v>449</v>
      </c>
      <c r="E27" s="84">
        <v>2365440</v>
      </c>
      <c r="F27" s="84">
        <v>1943040</v>
      </c>
      <c r="G27" s="84"/>
      <c r="H27" s="84"/>
      <c r="I27" s="84"/>
      <c r="J27" s="84"/>
      <c r="K27" s="84"/>
      <c r="L27" s="84"/>
      <c r="M27" s="84"/>
      <c r="N27" s="84">
        <f t="shared" si="0"/>
        <v>11518627</v>
      </c>
      <c r="O27" s="85"/>
    </row>
    <row r="28" spans="1:17" ht="32.1" customHeight="1" x14ac:dyDescent="0.25">
      <c r="A28" s="83" t="s">
        <v>228</v>
      </c>
      <c r="B28" s="84">
        <v>0</v>
      </c>
      <c r="C28" s="84">
        <v>0</v>
      </c>
      <c r="D28" s="84"/>
      <c r="E28" s="84"/>
      <c r="F28" s="84"/>
      <c r="G28" s="84"/>
      <c r="H28" s="84"/>
      <c r="I28" s="84"/>
      <c r="J28" s="84"/>
      <c r="K28" s="84"/>
      <c r="L28" s="84"/>
      <c r="M28" s="84"/>
      <c r="N28" s="84">
        <f t="shared" si="0"/>
        <v>0</v>
      </c>
      <c r="O28" s="85"/>
    </row>
    <row r="29" spans="1:17" ht="32.1" customHeight="1" thickBot="1" x14ac:dyDescent="0.3">
      <c r="A29" s="86" t="s">
        <v>229</v>
      </c>
      <c r="B29" s="87">
        <v>0</v>
      </c>
      <c r="C29" s="87">
        <v>7210147</v>
      </c>
      <c r="D29" s="87"/>
      <c r="E29" s="87">
        <v>2365440</v>
      </c>
      <c r="F29" s="87">
        <v>1943040</v>
      </c>
      <c r="G29" s="87"/>
      <c r="H29" s="87"/>
      <c r="I29" s="87"/>
      <c r="J29" s="87"/>
      <c r="K29" s="87"/>
      <c r="L29" s="87"/>
      <c r="M29" s="87"/>
      <c r="N29" s="87">
        <f t="shared" si="0"/>
        <v>11518627</v>
      </c>
      <c r="O29" s="290">
        <f>+N29/N27</f>
        <v>1</v>
      </c>
    </row>
    <row r="30" spans="1:17" s="88" customFormat="1" ht="16.5" customHeight="1" x14ac:dyDescent="0.2"/>
    <row r="31" spans="1:17" s="88" customFormat="1" ht="17.25" customHeight="1" x14ac:dyDescent="0.2"/>
    <row r="32" spans="1:17" ht="5.25" customHeight="1" x14ac:dyDescent="0.25"/>
    <row r="33" spans="1:10" ht="48" customHeight="1" x14ac:dyDescent="0.25">
      <c r="A33" s="524" t="s">
        <v>230</v>
      </c>
      <c r="B33" s="525"/>
      <c r="C33" s="525"/>
      <c r="D33" s="525"/>
      <c r="E33" s="525"/>
      <c r="F33" s="525"/>
      <c r="G33" s="525"/>
      <c r="H33" s="525"/>
      <c r="I33" s="526"/>
      <c r="J33" s="93"/>
    </row>
    <row r="34" spans="1:10" ht="50.25" customHeight="1" x14ac:dyDescent="0.25">
      <c r="A34" s="101" t="s">
        <v>231</v>
      </c>
      <c r="B34" s="527"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528"/>
      <c r="D34" s="528"/>
      <c r="E34" s="528"/>
      <c r="F34" s="528"/>
      <c r="G34" s="528"/>
      <c r="H34" s="528"/>
      <c r="I34" s="529"/>
      <c r="J34" s="91"/>
    </row>
    <row r="35" spans="1:10" ht="18.75" customHeight="1" x14ac:dyDescent="0.25">
      <c r="A35" s="538" t="s">
        <v>232</v>
      </c>
      <c r="B35" s="143">
        <v>2024</v>
      </c>
      <c r="C35" s="143">
        <v>2025</v>
      </c>
      <c r="D35" s="143">
        <v>2026</v>
      </c>
      <c r="E35" s="143">
        <v>2027</v>
      </c>
      <c r="F35" s="143" t="s">
        <v>233</v>
      </c>
      <c r="G35" s="541" t="s">
        <v>234</v>
      </c>
      <c r="H35" s="541" t="s">
        <v>23</v>
      </c>
      <c r="I35" s="541"/>
      <c r="J35" s="91"/>
    </row>
    <row r="36" spans="1:10" ht="50.25" customHeight="1" thickBot="1" x14ac:dyDescent="0.3">
      <c r="A36" s="540"/>
      <c r="B36" s="299">
        <v>15</v>
      </c>
      <c r="C36" s="299">
        <v>15</v>
      </c>
      <c r="D36" s="299">
        <v>15</v>
      </c>
      <c r="E36" s="299">
        <v>15</v>
      </c>
      <c r="F36" s="300">
        <v>15</v>
      </c>
      <c r="G36" s="541"/>
      <c r="H36" s="541"/>
      <c r="I36" s="541"/>
      <c r="J36" s="91"/>
    </row>
    <row r="37" spans="1:10" ht="52.5" customHeight="1" thickBot="1" x14ac:dyDescent="0.3">
      <c r="A37" s="102" t="s">
        <v>235</v>
      </c>
      <c r="B37" s="530">
        <v>0.52</v>
      </c>
      <c r="C37" s="531"/>
      <c r="D37" s="535" t="s">
        <v>236</v>
      </c>
      <c r="E37" s="536"/>
      <c r="F37" s="536"/>
      <c r="G37" s="536"/>
      <c r="H37" s="536"/>
      <c r="I37" s="537"/>
    </row>
    <row r="38" spans="1:10" s="92" customFormat="1" ht="90" hidden="1" customHeight="1" thickBot="1" x14ac:dyDescent="0.3">
      <c r="A38" s="538" t="s">
        <v>237</v>
      </c>
      <c r="B38" s="102" t="s">
        <v>238</v>
      </c>
      <c r="C38" s="101" t="s">
        <v>239</v>
      </c>
      <c r="D38" s="521" t="s">
        <v>240</v>
      </c>
      <c r="E38" s="522"/>
      <c r="F38" s="521" t="s">
        <v>241</v>
      </c>
      <c r="G38" s="522"/>
      <c r="H38" s="103" t="s">
        <v>242</v>
      </c>
      <c r="I38" s="105" t="s">
        <v>243</v>
      </c>
    </row>
    <row r="39" spans="1:10" ht="277.5" hidden="1" customHeight="1" thickBot="1" x14ac:dyDescent="0.3">
      <c r="A39" s="540"/>
      <c r="B39" s="263">
        <v>15</v>
      </c>
      <c r="C39" s="96">
        <v>15</v>
      </c>
      <c r="D39" s="642" t="s">
        <v>450</v>
      </c>
      <c r="E39" s="643"/>
      <c r="F39" s="642" t="s">
        <v>451</v>
      </c>
      <c r="G39" s="643"/>
      <c r="H39" s="94" t="s">
        <v>246</v>
      </c>
      <c r="I39" s="295" t="s">
        <v>247</v>
      </c>
    </row>
    <row r="40" spans="1:10" s="92" customFormat="1" ht="54" hidden="1" customHeight="1" thickBot="1" x14ac:dyDescent="0.3">
      <c r="A40" s="538" t="s">
        <v>248</v>
      </c>
      <c r="B40" s="103" t="s">
        <v>238</v>
      </c>
      <c r="C40" s="103" t="s">
        <v>239</v>
      </c>
      <c r="D40" s="521" t="s">
        <v>240</v>
      </c>
      <c r="E40" s="522"/>
      <c r="F40" s="521" t="s">
        <v>241</v>
      </c>
      <c r="G40" s="522"/>
      <c r="H40" s="103" t="s">
        <v>242</v>
      </c>
      <c r="I40" s="105" t="s">
        <v>243</v>
      </c>
    </row>
    <row r="41" spans="1:10" ht="409.5" hidden="1" customHeight="1" thickBot="1" x14ac:dyDescent="0.3">
      <c r="A41" s="707"/>
      <c r="B41" s="96">
        <v>15</v>
      </c>
      <c r="C41" s="96">
        <v>15</v>
      </c>
      <c r="D41" s="708" t="s">
        <v>452</v>
      </c>
      <c r="E41" s="709"/>
      <c r="F41" s="710" t="s">
        <v>453</v>
      </c>
      <c r="G41" s="711"/>
      <c r="H41" s="94" t="s">
        <v>246</v>
      </c>
      <c r="I41" s="295" t="s">
        <v>247</v>
      </c>
    </row>
    <row r="42" spans="1:10" s="92" customFormat="1" ht="35.1" hidden="1" customHeight="1" thickBot="1" x14ac:dyDescent="0.3">
      <c r="A42" s="714" t="s">
        <v>251</v>
      </c>
      <c r="B42" s="301" t="s">
        <v>238</v>
      </c>
      <c r="C42" s="298" t="s">
        <v>239</v>
      </c>
      <c r="D42" s="712" t="s">
        <v>240</v>
      </c>
      <c r="E42" s="713"/>
      <c r="F42" s="712" t="s">
        <v>241</v>
      </c>
      <c r="G42" s="713"/>
      <c r="H42" s="103" t="s">
        <v>242</v>
      </c>
      <c r="I42" s="105" t="s">
        <v>243</v>
      </c>
    </row>
    <row r="43" spans="1:10" ht="407.25" hidden="1" customHeight="1" x14ac:dyDescent="0.25">
      <c r="A43" s="715"/>
      <c r="B43" s="717">
        <v>15</v>
      </c>
      <c r="C43" s="717">
        <v>15</v>
      </c>
      <c r="D43" s="719" t="s">
        <v>454</v>
      </c>
      <c r="E43" s="720"/>
      <c r="F43" s="723" t="s">
        <v>455</v>
      </c>
      <c r="G43" s="724"/>
      <c r="H43" s="802" t="s">
        <v>246</v>
      </c>
      <c r="I43" s="803" t="s">
        <v>456</v>
      </c>
    </row>
    <row r="44" spans="1:10" ht="409.5" hidden="1" customHeight="1" thickBot="1" x14ac:dyDescent="0.3">
      <c r="A44" s="716"/>
      <c r="B44" s="718"/>
      <c r="C44" s="718"/>
      <c r="D44" s="721"/>
      <c r="E44" s="722"/>
      <c r="F44" s="725"/>
      <c r="G44" s="726"/>
      <c r="H44" s="758"/>
      <c r="I44" s="804"/>
    </row>
    <row r="45" spans="1:10" s="92" customFormat="1" ht="35.1" hidden="1" customHeight="1" thickBot="1" x14ac:dyDescent="0.3">
      <c r="A45" s="732" t="s">
        <v>254</v>
      </c>
      <c r="B45" s="101" t="s">
        <v>238</v>
      </c>
      <c r="C45" s="102" t="s">
        <v>239</v>
      </c>
      <c r="D45" s="539" t="s">
        <v>240</v>
      </c>
      <c r="E45" s="727"/>
      <c r="F45" s="539" t="s">
        <v>241</v>
      </c>
      <c r="G45" s="727"/>
      <c r="H45" s="103" t="s">
        <v>242</v>
      </c>
      <c r="I45" s="103" t="s">
        <v>243</v>
      </c>
    </row>
    <row r="46" spans="1:10" ht="399.75" hidden="1" customHeight="1" x14ac:dyDescent="0.25">
      <c r="A46" s="707"/>
      <c r="B46" s="733">
        <v>15</v>
      </c>
      <c r="C46" s="735">
        <v>15</v>
      </c>
      <c r="D46" s="737" t="s">
        <v>457</v>
      </c>
      <c r="E46" s="738"/>
      <c r="F46" s="741" t="s">
        <v>458</v>
      </c>
      <c r="G46" s="742"/>
      <c r="H46" s="802" t="s">
        <v>246</v>
      </c>
      <c r="I46" s="803" t="s">
        <v>456</v>
      </c>
    </row>
    <row r="47" spans="1:10" ht="246.75" hidden="1" customHeight="1" thickBot="1" x14ac:dyDescent="0.3">
      <c r="A47" s="540"/>
      <c r="B47" s="734"/>
      <c r="C47" s="736"/>
      <c r="D47" s="739"/>
      <c r="E47" s="740"/>
      <c r="F47" s="743"/>
      <c r="G47" s="744"/>
      <c r="H47" s="758"/>
      <c r="I47" s="804"/>
    </row>
    <row r="48" spans="1:10" s="92" customFormat="1" ht="66.75" hidden="1" thickBot="1" x14ac:dyDescent="0.3">
      <c r="A48" s="538" t="s">
        <v>257</v>
      </c>
      <c r="B48" s="103" t="s">
        <v>238</v>
      </c>
      <c r="C48" s="103" t="s">
        <v>239</v>
      </c>
      <c r="D48" s="521" t="s">
        <v>240</v>
      </c>
      <c r="E48" s="522"/>
      <c r="F48" s="521" t="s">
        <v>241</v>
      </c>
      <c r="G48" s="522"/>
      <c r="H48" s="103" t="s">
        <v>242</v>
      </c>
      <c r="I48" s="105" t="s">
        <v>243</v>
      </c>
    </row>
    <row r="49" spans="1:9" ht="408" hidden="1" customHeight="1" thickBot="1" x14ac:dyDescent="0.3">
      <c r="A49" s="540"/>
      <c r="B49" s="96">
        <v>15</v>
      </c>
      <c r="C49" s="96">
        <v>15</v>
      </c>
      <c r="D49" s="728" t="s">
        <v>459</v>
      </c>
      <c r="E49" s="729"/>
      <c r="F49" s="730" t="s">
        <v>460</v>
      </c>
      <c r="G49" s="731"/>
      <c r="H49" s="351" t="s">
        <v>246</v>
      </c>
      <c r="I49" s="342" t="s">
        <v>456</v>
      </c>
    </row>
    <row r="50" spans="1:9" s="92" customFormat="1" ht="69" hidden="1" customHeight="1" thickBot="1" x14ac:dyDescent="0.3">
      <c r="A50" s="538" t="s">
        <v>260</v>
      </c>
      <c r="B50" s="298" t="s">
        <v>238</v>
      </c>
      <c r="C50" s="103" t="s">
        <v>239</v>
      </c>
      <c r="D50" s="521" t="s">
        <v>240</v>
      </c>
      <c r="E50" s="522"/>
      <c r="F50" s="521" t="s">
        <v>241</v>
      </c>
      <c r="G50" s="522"/>
      <c r="H50" s="103" t="s">
        <v>242</v>
      </c>
      <c r="I50" s="105" t="s">
        <v>243</v>
      </c>
    </row>
    <row r="51" spans="1:9" ht="37.5" hidden="1" customHeight="1" thickBot="1" x14ac:dyDescent="0.3">
      <c r="A51" s="539"/>
      <c r="B51" s="340">
        <v>15</v>
      </c>
      <c r="C51" s="338">
        <v>15</v>
      </c>
      <c r="D51" s="745" t="s">
        <v>461</v>
      </c>
      <c r="E51" s="746"/>
      <c r="F51" s="728" t="s">
        <v>462</v>
      </c>
      <c r="G51" s="746"/>
      <c r="H51" s="351" t="s">
        <v>246</v>
      </c>
      <c r="I51" s="342" t="s">
        <v>456</v>
      </c>
    </row>
    <row r="52" spans="1:9" ht="83.25" customHeight="1" thickBot="1" x14ac:dyDescent="0.3">
      <c r="A52" s="538" t="s">
        <v>263</v>
      </c>
      <c r="B52" s="101" t="s">
        <v>238</v>
      </c>
      <c r="C52" s="350" t="s">
        <v>239</v>
      </c>
      <c r="D52" s="521" t="s">
        <v>240</v>
      </c>
      <c r="E52" s="522"/>
      <c r="F52" s="521" t="s">
        <v>241</v>
      </c>
      <c r="G52" s="522"/>
      <c r="H52" s="103" t="s">
        <v>242</v>
      </c>
      <c r="I52" s="105" t="s">
        <v>243</v>
      </c>
    </row>
    <row r="53" spans="1:9" ht="409.5" customHeight="1" x14ac:dyDescent="0.25">
      <c r="A53" s="707"/>
      <c r="B53" s="733">
        <v>15</v>
      </c>
      <c r="C53" s="747">
        <v>15</v>
      </c>
      <c r="D53" s="749" t="s">
        <v>463</v>
      </c>
      <c r="E53" s="750"/>
      <c r="F53" s="753" t="s">
        <v>464</v>
      </c>
      <c r="G53" s="754"/>
      <c r="H53" s="733" t="s">
        <v>246</v>
      </c>
      <c r="I53" s="812" t="s">
        <v>456</v>
      </c>
    </row>
    <row r="54" spans="1:9" ht="409.5" customHeight="1" thickBot="1" x14ac:dyDescent="0.3">
      <c r="A54" s="540"/>
      <c r="B54" s="734"/>
      <c r="C54" s="748"/>
      <c r="D54" s="751"/>
      <c r="E54" s="752"/>
      <c r="F54" s="755"/>
      <c r="G54" s="756"/>
      <c r="H54" s="734"/>
      <c r="I54" s="813"/>
    </row>
    <row r="55" spans="1:9" ht="54.75" customHeight="1" thickBot="1" x14ac:dyDescent="0.3">
      <c r="A55" s="538" t="s">
        <v>266</v>
      </c>
      <c r="B55" s="103" t="s">
        <v>238</v>
      </c>
      <c r="C55" s="101" t="s">
        <v>239</v>
      </c>
      <c r="D55" s="712" t="s">
        <v>240</v>
      </c>
      <c r="E55" s="713"/>
      <c r="F55" s="712" t="s">
        <v>241</v>
      </c>
      <c r="G55" s="713"/>
      <c r="H55" s="298" t="s">
        <v>242</v>
      </c>
      <c r="I55" s="301" t="s">
        <v>243</v>
      </c>
    </row>
    <row r="56" spans="1:9" ht="409.5" customHeight="1" x14ac:dyDescent="0.25">
      <c r="A56" s="707"/>
      <c r="B56" s="733">
        <v>15</v>
      </c>
      <c r="C56" s="733">
        <v>15</v>
      </c>
      <c r="D56" s="759" t="s">
        <v>861</v>
      </c>
      <c r="E56" s="760"/>
      <c r="F56" s="763" t="s">
        <v>854</v>
      </c>
      <c r="G56" s="764"/>
      <c r="H56" s="814" t="s">
        <v>246</v>
      </c>
      <c r="I56" s="814" t="s">
        <v>246</v>
      </c>
    </row>
    <row r="57" spans="1:9" ht="409.5" customHeight="1" thickBot="1" x14ac:dyDescent="0.3">
      <c r="A57" s="540"/>
      <c r="B57" s="734"/>
      <c r="C57" s="734">
        <v>15</v>
      </c>
      <c r="D57" s="761"/>
      <c r="E57" s="762"/>
      <c r="F57" s="765"/>
      <c r="G57" s="766"/>
      <c r="H57" s="815"/>
      <c r="I57" s="815"/>
    </row>
    <row r="58" spans="1:9" ht="59.25" hidden="1" customHeight="1" thickBot="1" x14ac:dyDescent="0.3">
      <c r="A58" s="538" t="s">
        <v>268</v>
      </c>
      <c r="B58" s="103" t="s">
        <v>238</v>
      </c>
      <c r="C58" s="102" t="s">
        <v>239</v>
      </c>
      <c r="D58" s="521" t="s">
        <v>240</v>
      </c>
      <c r="E58" s="522"/>
      <c r="F58" s="521" t="s">
        <v>241</v>
      </c>
      <c r="G58" s="522"/>
      <c r="H58" s="103" t="s">
        <v>242</v>
      </c>
      <c r="I58" s="364" t="s">
        <v>243</v>
      </c>
    </row>
    <row r="59" spans="1:9" ht="120.75" hidden="1" customHeight="1" thickBot="1" x14ac:dyDescent="0.3">
      <c r="A59" s="540"/>
      <c r="B59" s="96">
        <v>15</v>
      </c>
      <c r="C59" s="97"/>
      <c r="D59" s="757"/>
      <c r="E59" s="758"/>
      <c r="F59" s="757"/>
      <c r="G59" s="758"/>
      <c r="H59" s="97"/>
      <c r="I59" s="97"/>
    </row>
    <row r="60" spans="1:9" ht="35.1" hidden="1" customHeight="1" thickBot="1" x14ac:dyDescent="0.3">
      <c r="A60" s="538" t="s">
        <v>269</v>
      </c>
      <c r="B60" s="103" t="s">
        <v>238</v>
      </c>
      <c r="C60" s="101" t="s">
        <v>239</v>
      </c>
      <c r="D60" s="521" t="s">
        <v>240</v>
      </c>
      <c r="E60" s="522"/>
      <c r="F60" s="521" t="s">
        <v>241</v>
      </c>
      <c r="G60" s="522"/>
      <c r="H60" s="103" t="s">
        <v>242</v>
      </c>
      <c r="I60" s="105" t="s">
        <v>243</v>
      </c>
    </row>
    <row r="61" spans="1:9" ht="120.75" hidden="1" customHeight="1" thickBot="1" x14ac:dyDescent="0.3">
      <c r="A61" s="540"/>
      <c r="B61" s="96">
        <v>15</v>
      </c>
      <c r="C61" s="97"/>
      <c r="D61" s="556"/>
      <c r="E61" s="557"/>
      <c r="F61" s="556"/>
      <c r="G61" s="557"/>
      <c r="H61" s="94"/>
      <c r="I61" s="95"/>
    </row>
    <row r="62" spans="1:9" ht="35.1" hidden="1" customHeight="1" thickBot="1" x14ac:dyDescent="0.3">
      <c r="A62" s="538" t="s">
        <v>270</v>
      </c>
      <c r="B62" s="103" t="s">
        <v>238</v>
      </c>
      <c r="C62" s="101" t="s">
        <v>239</v>
      </c>
      <c r="D62" s="521" t="s">
        <v>240</v>
      </c>
      <c r="E62" s="522"/>
      <c r="F62" s="521" t="s">
        <v>241</v>
      </c>
      <c r="G62" s="522"/>
      <c r="H62" s="103" t="s">
        <v>242</v>
      </c>
      <c r="I62" s="105" t="s">
        <v>243</v>
      </c>
    </row>
    <row r="63" spans="1:9" ht="120.75" hidden="1" customHeight="1" thickBot="1" x14ac:dyDescent="0.3">
      <c r="A63" s="540"/>
      <c r="B63" s="96">
        <v>15</v>
      </c>
      <c r="C63" s="97"/>
      <c r="D63" s="556"/>
      <c r="E63" s="557"/>
      <c r="F63" s="563"/>
      <c r="G63" s="563"/>
      <c r="H63" s="94"/>
      <c r="I63" s="94"/>
    </row>
    <row r="64" spans="1:9" ht="35.1" hidden="1" customHeight="1" thickBot="1" x14ac:dyDescent="0.3">
      <c r="A64" s="538" t="s">
        <v>271</v>
      </c>
      <c r="B64" s="103" t="s">
        <v>238</v>
      </c>
      <c r="C64" s="101" t="s">
        <v>239</v>
      </c>
      <c r="D64" s="521" t="s">
        <v>240</v>
      </c>
      <c r="E64" s="522"/>
      <c r="F64" s="521" t="s">
        <v>241</v>
      </c>
      <c r="G64" s="522"/>
      <c r="H64" s="103" t="s">
        <v>242</v>
      </c>
      <c r="I64" s="105" t="s">
        <v>243</v>
      </c>
    </row>
    <row r="65" spans="1:24" ht="120.75" hidden="1" customHeight="1" thickBot="1" x14ac:dyDescent="0.3">
      <c r="A65" s="540"/>
      <c r="B65" s="97">
        <v>15</v>
      </c>
      <c r="C65" s="97"/>
      <c r="D65" s="556"/>
      <c r="E65" s="557"/>
      <c r="F65" s="556"/>
      <c r="G65" s="557"/>
      <c r="H65" s="94"/>
      <c r="I65" s="94"/>
    </row>
    <row r="67" spans="1:24" s="91" customFormat="1" ht="30" customHeight="1" x14ac:dyDescent="0.25">
      <c r="A67" s="66"/>
      <c r="B67" s="66"/>
      <c r="C67" s="66"/>
      <c r="D67" s="66"/>
      <c r="E67" s="66"/>
      <c r="F67" s="66"/>
      <c r="G67" s="66"/>
      <c r="H67" s="66"/>
      <c r="I67" s="66"/>
    </row>
    <row r="68" spans="1:24" ht="34.5" customHeight="1" x14ac:dyDescent="0.25">
      <c r="A68" s="553" t="s">
        <v>272</v>
      </c>
      <c r="B68" s="553"/>
      <c r="C68" s="553"/>
      <c r="D68" s="553"/>
      <c r="E68" s="553"/>
      <c r="F68" s="553"/>
      <c r="G68" s="553"/>
      <c r="H68" s="553"/>
      <c r="I68" s="553"/>
      <c r="J68" s="553"/>
      <c r="K68" s="553"/>
      <c r="L68" s="553"/>
      <c r="M68" s="553"/>
    </row>
    <row r="69" spans="1:24" ht="180" customHeight="1" x14ac:dyDescent="0.25">
      <c r="A69" s="246" t="s">
        <v>273</v>
      </c>
      <c r="B69" s="631" t="s">
        <v>465</v>
      </c>
      <c r="C69" s="632"/>
      <c r="D69" s="631" t="s">
        <v>466</v>
      </c>
      <c r="E69" s="632"/>
      <c r="F69" s="631" t="s">
        <v>467</v>
      </c>
      <c r="G69" s="632"/>
      <c r="H69" s="631" t="s">
        <v>468</v>
      </c>
      <c r="I69" s="632"/>
      <c r="J69" s="631" t="s">
        <v>469</v>
      </c>
      <c r="K69" s="632"/>
      <c r="L69" s="631" t="s">
        <v>470</v>
      </c>
      <c r="M69" s="632"/>
    </row>
    <row r="70" spans="1:24" ht="40.5" customHeight="1" x14ac:dyDescent="0.25">
      <c r="A70" s="106" t="s">
        <v>277</v>
      </c>
      <c r="B70" s="633">
        <v>0.1</v>
      </c>
      <c r="C70" s="634"/>
      <c r="D70" s="633">
        <v>0.08</v>
      </c>
      <c r="E70" s="634"/>
      <c r="F70" s="633">
        <v>0.1</v>
      </c>
      <c r="G70" s="634"/>
      <c r="H70" s="633">
        <v>7.0000000000000007E-2</v>
      </c>
      <c r="I70" s="634"/>
      <c r="J70" s="633">
        <v>0.1</v>
      </c>
      <c r="K70" s="634"/>
      <c r="L70" s="633">
        <v>7.0000000000000007E-2</v>
      </c>
      <c r="M70" s="634"/>
    </row>
    <row r="71" spans="1:24" ht="30" hidden="1" customHeight="1" x14ac:dyDescent="0.25">
      <c r="A71" s="636" t="s">
        <v>191</v>
      </c>
      <c r="B71" s="151" t="s">
        <v>99</v>
      </c>
      <c r="C71" s="151" t="s">
        <v>239</v>
      </c>
      <c r="D71" s="151" t="s">
        <v>99</v>
      </c>
      <c r="E71" s="151" t="s">
        <v>239</v>
      </c>
      <c r="F71" s="151" t="s">
        <v>99</v>
      </c>
      <c r="G71" s="151" t="s">
        <v>239</v>
      </c>
      <c r="H71" s="151" t="s">
        <v>99</v>
      </c>
      <c r="I71" s="151" t="s">
        <v>239</v>
      </c>
      <c r="J71" s="151" t="s">
        <v>99</v>
      </c>
      <c r="K71" s="151" t="s">
        <v>239</v>
      </c>
      <c r="L71" s="151" t="s">
        <v>99</v>
      </c>
      <c r="M71" s="151" t="s">
        <v>239</v>
      </c>
    </row>
    <row r="72" spans="1:24" ht="30" hidden="1" customHeight="1" x14ac:dyDescent="0.25">
      <c r="A72" s="637"/>
      <c r="B72" s="108">
        <v>0.03</v>
      </c>
      <c r="C72" s="108">
        <v>0.03</v>
      </c>
      <c r="D72" s="108">
        <v>0</v>
      </c>
      <c r="E72" s="108">
        <v>0</v>
      </c>
      <c r="F72" s="108">
        <v>0.03</v>
      </c>
      <c r="G72" s="108">
        <v>0.03</v>
      </c>
      <c r="H72" s="294">
        <v>0</v>
      </c>
      <c r="I72" s="108">
        <v>0.01</v>
      </c>
      <c r="J72" s="108">
        <v>0</v>
      </c>
      <c r="K72" s="108">
        <v>0</v>
      </c>
      <c r="L72" s="108">
        <v>0.01</v>
      </c>
      <c r="M72" s="108">
        <v>0.01</v>
      </c>
    </row>
    <row r="73" spans="1:24" s="291" customFormat="1" ht="137.25" hidden="1" customHeight="1" x14ac:dyDescent="0.25">
      <c r="A73" s="292" t="s">
        <v>278</v>
      </c>
      <c r="B73" s="640" t="s">
        <v>471</v>
      </c>
      <c r="C73" s="641"/>
      <c r="D73" s="683" t="s">
        <v>472</v>
      </c>
      <c r="E73" s="767"/>
      <c r="F73" s="647" t="s">
        <v>473</v>
      </c>
      <c r="G73" s="643"/>
      <c r="H73" s="647" t="s">
        <v>474</v>
      </c>
      <c r="I73" s="643"/>
      <c r="J73" s="640" t="s">
        <v>475</v>
      </c>
      <c r="K73" s="641"/>
      <c r="L73" s="768" t="s">
        <v>476</v>
      </c>
      <c r="M73" s="643"/>
      <c r="N73" s="352"/>
      <c r="O73" s="352"/>
      <c r="P73" s="352"/>
      <c r="Q73" s="352"/>
      <c r="R73" s="352"/>
      <c r="S73" s="352"/>
      <c r="T73" s="352"/>
      <c r="U73" s="352"/>
      <c r="V73" s="352"/>
      <c r="W73" s="352"/>
      <c r="X73" s="352"/>
    </row>
    <row r="74" spans="1:24" s="73" customFormat="1" ht="80.25" hidden="1" customHeight="1" x14ac:dyDescent="0.25">
      <c r="A74" s="106" t="s">
        <v>281</v>
      </c>
      <c r="B74" s="685" t="s">
        <v>477</v>
      </c>
      <c r="C74" s="686"/>
      <c r="D74" s="687" t="s">
        <v>246</v>
      </c>
      <c r="E74" s="688"/>
      <c r="F74" s="689" t="s">
        <v>478</v>
      </c>
      <c r="G74" s="690"/>
      <c r="H74" s="689" t="s">
        <v>479</v>
      </c>
      <c r="I74" s="690"/>
      <c r="J74" s="808" t="s">
        <v>246</v>
      </c>
      <c r="K74" s="809"/>
      <c r="L74" s="685" t="s">
        <v>480</v>
      </c>
      <c r="M74" s="690"/>
    </row>
    <row r="75" spans="1:24" ht="30.75" hidden="1" customHeight="1" x14ac:dyDescent="0.25">
      <c r="A75" s="636" t="s">
        <v>192</v>
      </c>
      <c r="B75" s="151" t="s">
        <v>99</v>
      </c>
      <c r="C75" s="151" t="s">
        <v>239</v>
      </c>
      <c r="D75" s="151" t="s">
        <v>99</v>
      </c>
      <c r="E75" s="151" t="s">
        <v>239</v>
      </c>
      <c r="F75" s="151" t="s">
        <v>99</v>
      </c>
      <c r="G75" s="151" t="s">
        <v>239</v>
      </c>
      <c r="H75" s="151" t="s">
        <v>99</v>
      </c>
      <c r="I75" s="151" t="s">
        <v>239</v>
      </c>
      <c r="J75" s="151" t="s">
        <v>99</v>
      </c>
      <c r="K75" s="151" t="s">
        <v>239</v>
      </c>
      <c r="L75" s="151" t="s">
        <v>99</v>
      </c>
      <c r="M75" s="151" t="s">
        <v>239</v>
      </c>
    </row>
    <row r="76" spans="1:24" ht="30.75" hidden="1" customHeight="1" x14ac:dyDescent="0.25">
      <c r="A76" s="637"/>
      <c r="B76" s="108">
        <v>0.04</v>
      </c>
      <c r="C76" s="108">
        <v>0.04</v>
      </c>
      <c r="D76" s="108">
        <v>0</v>
      </c>
      <c r="E76" s="108">
        <v>0</v>
      </c>
      <c r="F76" s="108">
        <v>0.04</v>
      </c>
      <c r="G76" s="108">
        <v>0.04</v>
      </c>
      <c r="H76" s="294">
        <v>0</v>
      </c>
      <c r="I76" s="108">
        <v>0.01</v>
      </c>
      <c r="J76" s="108">
        <v>0.01</v>
      </c>
      <c r="K76" s="109">
        <v>0.01</v>
      </c>
      <c r="L76" s="108">
        <v>0.04</v>
      </c>
      <c r="M76" s="108">
        <v>0.04</v>
      </c>
    </row>
    <row r="77" spans="1:24" ht="213.75" hidden="1" customHeight="1" x14ac:dyDescent="0.25">
      <c r="A77" s="106" t="s">
        <v>278</v>
      </c>
      <c r="B77" s="638" t="s">
        <v>481</v>
      </c>
      <c r="C77" s="639"/>
      <c r="D77" s="769" t="s">
        <v>482</v>
      </c>
      <c r="E77" s="770"/>
      <c r="F77" s="642" t="s">
        <v>483</v>
      </c>
      <c r="G77" s="643"/>
      <c r="H77" s="642" t="s">
        <v>484</v>
      </c>
      <c r="I77" s="643"/>
      <c r="J77" s="810" t="s">
        <v>485</v>
      </c>
      <c r="K77" s="811"/>
      <c r="L77" s="642" t="s">
        <v>486</v>
      </c>
      <c r="M77" s="643"/>
    </row>
    <row r="78" spans="1:24" s="73" customFormat="1" ht="80.25" hidden="1" customHeight="1" x14ac:dyDescent="0.25">
      <c r="A78" s="106" t="s">
        <v>281</v>
      </c>
      <c r="B78" s="685" t="s">
        <v>477</v>
      </c>
      <c r="C78" s="686"/>
      <c r="D78" s="687" t="s">
        <v>246</v>
      </c>
      <c r="E78" s="688"/>
      <c r="F78" s="644" t="s">
        <v>478</v>
      </c>
      <c r="G78" s="662"/>
      <c r="H78" s="685" t="s">
        <v>479</v>
      </c>
      <c r="I78" s="690"/>
      <c r="J78" s="644" t="s">
        <v>487</v>
      </c>
      <c r="K78" s="662"/>
      <c r="L78" s="698" t="s">
        <v>480</v>
      </c>
      <c r="M78" s="699"/>
    </row>
    <row r="79" spans="1:24" ht="30.75" hidden="1" customHeight="1" x14ac:dyDescent="0.25">
      <c r="A79" s="636" t="s">
        <v>193</v>
      </c>
      <c r="B79" s="151" t="s">
        <v>99</v>
      </c>
      <c r="C79" s="151" t="s">
        <v>239</v>
      </c>
      <c r="D79" s="151" t="s">
        <v>99</v>
      </c>
      <c r="E79" s="151" t="s">
        <v>239</v>
      </c>
      <c r="F79" s="151" t="s">
        <v>99</v>
      </c>
      <c r="G79" s="151" t="s">
        <v>239</v>
      </c>
      <c r="H79" s="151" t="s">
        <v>99</v>
      </c>
      <c r="I79" s="151" t="s">
        <v>239</v>
      </c>
      <c r="J79" s="151" t="s">
        <v>99</v>
      </c>
      <c r="K79" s="151" t="s">
        <v>239</v>
      </c>
      <c r="L79" s="151" t="s">
        <v>99</v>
      </c>
      <c r="M79" s="151" t="s">
        <v>239</v>
      </c>
    </row>
    <row r="80" spans="1:24" ht="30.75" hidden="1" customHeight="1" x14ac:dyDescent="0.25">
      <c r="A80" s="637"/>
      <c r="B80" s="108">
        <v>0.1</v>
      </c>
      <c r="C80" s="108">
        <v>0.1</v>
      </c>
      <c r="D80" s="108">
        <v>0.25</v>
      </c>
      <c r="E80" s="108">
        <v>0.25</v>
      </c>
      <c r="F80" s="108">
        <v>0.1</v>
      </c>
      <c r="G80" s="109">
        <v>0.1</v>
      </c>
      <c r="H80" s="108">
        <v>0.25</v>
      </c>
      <c r="I80" s="109">
        <v>0.25</v>
      </c>
      <c r="J80" s="108">
        <v>0.1</v>
      </c>
      <c r="K80" s="109">
        <v>0.1</v>
      </c>
      <c r="L80" s="108">
        <v>0.1</v>
      </c>
      <c r="M80" s="109">
        <v>0.1</v>
      </c>
    </row>
    <row r="81" spans="1:13" ht="322.5" hidden="1" customHeight="1" x14ac:dyDescent="0.25">
      <c r="A81" s="106" t="s">
        <v>278</v>
      </c>
      <c r="B81" s="638" t="s">
        <v>488</v>
      </c>
      <c r="C81" s="639"/>
      <c r="D81" s="676" t="s">
        <v>489</v>
      </c>
      <c r="E81" s="649"/>
      <c r="F81" s="648" t="s">
        <v>490</v>
      </c>
      <c r="G81" s="649"/>
      <c r="H81" s="771" t="s">
        <v>491</v>
      </c>
      <c r="I81" s="772"/>
      <c r="J81" s="676" t="s">
        <v>492</v>
      </c>
      <c r="K81" s="649"/>
      <c r="L81" s="676" t="s">
        <v>493</v>
      </c>
      <c r="M81" s="649"/>
    </row>
    <row r="82" spans="1:13" ht="80.25" hidden="1" customHeight="1" x14ac:dyDescent="0.25">
      <c r="A82" s="106" t="s">
        <v>281</v>
      </c>
      <c r="B82" s="685" t="s">
        <v>477</v>
      </c>
      <c r="C82" s="686"/>
      <c r="D82" s="685" t="s">
        <v>494</v>
      </c>
      <c r="E82" s="686"/>
      <c r="F82" s="685" t="s">
        <v>478</v>
      </c>
      <c r="G82" s="686"/>
      <c r="H82" s="685" t="s">
        <v>479</v>
      </c>
      <c r="I82" s="646"/>
      <c r="J82" s="685" t="s">
        <v>487</v>
      </c>
      <c r="K82" s="686"/>
      <c r="L82" s="685" t="s">
        <v>480</v>
      </c>
      <c r="M82" s="686"/>
    </row>
    <row r="83" spans="1:13" ht="30.75" hidden="1" customHeight="1" x14ac:dyDescent="0.25">
      <c r="A83" s="636" t="s">
        <v>194</v>
      </c>
      <c r="B83" s="151" t="s">
        <v>99</v>
      </c>
      <c r="C83" s="151" t="s">
        <v>239</v>
      </c>
      <c r="D83" s="151" t="s">
        <v>99</v>
      </c>
      <c r="E83" s="151" t="s">
        <v>239</v>
      </c>
      <c r="F83" s="151" t="s">
        <v>99</v>
      </c>
      <c r="G83" s="151" t="s">
        <v>239</v>
      </c>
      <c r="H83" s="151" t="s">
        <v>99</v>
      </c>
      <c r="I83" s="151" t="s">
        <v>239</v>
      </c>
      <c r="J83" s="151" t="s">
        <v>99</v>
      </c>
      <c r="K83" s="151" t="s">
        <v>239</v>
      </c>
      <c r="L83" s="151" t="s">
        <v>99</v>
      </c>
      <c r="M83" s="151" t="s">
        <v>239</v>
      </c>
    </row>
    <row r="84" spans="1:13" ht="30.75" hidden="1" customHeight="1" x14ac:dyDescent="0.25">
      <c r="A84" s="637"/>
      <c r="B84" s="108">
        <v>0.1</v>
      </c>
      <c r="C84" s="108">
        <v>0.1</v>
      </c>
      <c r="D84" s="108">
        <v>0</v>
      </c>
      <c r="E84" s="108">
        <v>0</v>
      </c>
      <c r="F84" s="108">
        <v>0.1</v>
      </c>
      <c r="G84" s="108">
        <v>0.1</v>
      </c>
      <c r="H84" s="108">
        <v>0</v>
      </c>
      <c r="I84" s="108">
        <v>0</v>
      </c>
      <c r="J84" s="108">
        <v>0.1</v>
      </c>
      <c r="K84" s="109">
        <v>0.1</v>
      </c>
      <c r="L84" s="108">
        <v>0.1</v>
      </c>
      <c r="M84" s="108">
        <v>0.1</v>
      </c>
    </row>
    <row r="85" spans="1:13" ht="363.75" hidden="1" customHeight="1" x14ac:dyDescent="0.25">
      <c r="A85" s="106" t="s">
        <v>278</v>
      </c>
      <c r="B85" s="640" t="s">
        <v>495</v>
      </c>
      <c r="C85" s="639"/>
      <c r="D85" s="781" t="s">
        <v>496</v>
      </c>
      <c r="E85" s="782"/>
      <c r="F85" s="783" t="s">
        <v>497</v>
      </c>
      <c r="G85" s="784"/>
      <c r="H85" s="785" t="s">
        <v>498</v>
      </c>
      <c r="I85" s="786"/>
      <c r="J85" s="805" t="s">
        <v>499</v>
      </c>
      <c r="K85" s="806"/>
      <c r="L85" s="700" t="s">
        <v>500</v>
      </c>
      <c r="M85" s="639"/>
    </row>
    <row r="86" spans="1:13" ht="30" hidden="1" customHeight="1" x14ac:dyDescent="0.25">
      <c r="A86" s="636" t="s">
        <v>197</v>
      </c>
      <c r="B86" s="151" t="s">
        <v>99</v>
      </c>
      <c r="C86" s="151" t="s">
        <v>239</v>
      </c>
      <c r="D86" s="151" t="s">
        <v>99</v>
      </c>
      <c r="E86" s="151" t="s">
        <v>239</v>
      </c>
      <c r="F86" s="151" t="s">
        <v>99</v>
      </c>
      <c r="G86" s="151" t="s">
        <v>239</v>
      </c>
      <c r="H86" s="151" t="s">
        <v>99</v>
      </c>
      <c r="I86" s="151" t="s">
        <v>239</v>
      </c>
      <c r="J86" s="151" t="s">
        <v>99</v>
      </c>
      <c r="K86" s="151" t="s">
        <v>239</v>
      </c>
      <c r="L86" s="151" t="s">
        <v>99</v>
      </c>
      <c r="M86" s="151" t="s">
        <v>239</v>
      </c>
    </row>
    <row r="87" spans="1:13" ht="30" hidden="1" customHeight="1" x14ac:dyDescent="0.25">
      <c r="A87" s="637"/>
      <c r="B87" s="108">
        <v>0.1</v>
      </c>
      <c r="C87" s="108">
        <v>0.1</v>
      </c>
      <c r="D87" s="108">
        <v>0</v>
      </c>
      <c r="E87" s="108">
        <v>0</v>
      </c>
      <c r="F87" s="243">
        <v>0.1</v>
      </c>
      <c r="G87" s="243">
        <v>0.1</v>
      </c>
      <c r="H87" s="243">
        <v>0</v>
      </c>
      <c r="I87" s="243">
        <v>0</v>
      </c>
      <c r="J87" s="243">
        <v>0.1</v>
      </c>
      <c r="K87" s="243">
        <v>0.1</v>
      </c>
      <c r="L87" s="243">
        <v>0.1</v>
      </c>
      <c r="M87" s="243">
        <v>0.1</v>
      </c>
    </row>
    <row r="88" spans="1:13" ht="347.25" hidden="1" customHeight="1" x14ac:dyDescent="0.25">
      <c r="A88" s="106" t="s">
        <v>278</v>
      </c>
      <c r="B88" s="640" t="s">
        <v>501</v>
      </c>
      <c r="C88" s="774"/>
      <c r="D88" s="781" t="s">
        <v>502</v>
      </c>
      <c r="E88" s="782"/>
      <c r="F88" s="787" t="s">
        <v>503</v>
      </c>
      <c r="G88" s="788"/>
      <c r="H88" s="785" t="s">
        <v>504</v>
      </c>
      <c r="I88" s="786"/>
      <c r="J88" s="807" t="s">
        <v>505</v>
      </c>
      <c r="K88" s="653"/>
      <c r="L88" s="700" t="s">
        <v>506</v>
      </c>
      <c r="M88" s="701"/>
    </row>
    <row r="89" spans="1:13" ht="80.25" hidden="1" customHeight="1" x14ac:dyDescent="0.25">
      <c r="A89" s="106" t="s">
        <v>281</v>
      </c>
      <c r="B89" s="654" t="s">
        <v>477</v>
      </c>
      <c r="C89" s="655"/>
      <c r="D89" s="675" t="s">
        <v>246</v>
      </c>
      <c r="E89" s="655"/>
      <c r="F89" s="654" t="s">
        <v>478</v>
      </c>
      <c r="G89" s="655"/>
      <c r="H89" s="675" t="s">
        <v>246</v>
      </c>
      <c r="I89" s="655"/>
      <c r="J89" s="654" t="s">
        <v>487</v>
      </c>
      <c r="K89" s="655"/>
      <c r="L89" s="654" t="s">
        <v>480</v>
      </c>
      <c r="M89" s="655"/>
    </row>
    <row r="90" spans="1:13" ht="29.25" hidden="1" customHeight="1" x14ac:dyDescent="0.25">
      <c r="A90" s="636" t="s">
        <v>198</v>
      </c>
      <c r="B90" s="151" t="s">
        <v>99</v>
      </c>
      <c r="C90" s="151" t="s">
        <v>239</v>
      </c>
      <c r="D90" s="151" t="s">
        <v>99</v>
      </c>
      <c r="E90" s="151" t="s">
        <v>239</v>
      </c>
      <c r="F90" s="151" t="s">
        <v>99</v>
      </c>
      <c r="G90" s="151" t="s">
        <v>239</v>
      </c>
      <c r="H90" s="151" t="s">
        <v>99</v>
      </c>
      <c r="I90" s="151" t="s">
        <v>239</v>
      </c>
      <c r="J90" s="151" t="s">
        <v>99</v>
      </c>
      <c r="K90" s="151" t="s">
        <v>239</v>
      </c>
      <c r="L90" s="151" t="s">
        <v>99</v>
      </c>
      <c r="M90" s="151" t="s">
        <v>239</v>
      </c>
    </row>
    <row r="91" spans="1:13" ht="29.25" hidden="1" customHeight="1" x14ac:dyDescent="0.25">
      <c r="A91" s="637"/>
      <c r="B91" s="108">
        <v>0.1</v>
      </c>
      <c r="C91" s="296">
        <v>0.1</v>
      </c>
      <c r="D91" s="108">
        <v>0.25</v>
      </c>
      <c r="E91" s="296">
        <v>0.25</v>
      </c>
      <c r="F91" s="108">
        <v>0.1</v>
      </c>
      <c r="G91" s="108">
        <v>0.1</v>
      </c>
      <c r="H91" s="108">
        <v>0.25</v>
      </c>
      <c r="I91" s="109">
        <v>0.25</v>
      </c>
      <c r="J91" s="341">
        <v>0.1</v>
      </c>
      <c r="K91" s="339">
        <v>0.1</v>
      </c>
      <c r="L91" s="108">
        <v>0.1</v>
      </c>
      <c r="M91" s="109">
        <v>0.1</v>
      </c>
    </row>
    <row r="92" spans="1:13" ht="383.25" hidden="1" customHeight="1" x14ac:dyDescent="0.25">
      <c r="A92" s="106" t="s">
        <v>278</v>
      </c>
      <c r="B92" s="773" t="s">
        <v>507</v>
      </c>
      <c r="C92" s="774"/>
      <c r="D92" s="775" t="s">
        <v>508</v>
      </c>
      <c r="E92" s="776"/>
      <c r="F92" s="777" t="s">
        <v>509</v>
      </c>
      <c r="G92" s="778"/>
      <c r="H92" s="779" t="s">
        <v>510</v>
      </c>
      <c r="I92" s="780"/>
      <c r="J92" s="696" t="s">
        <v>511</v>
      </c>
      <c r="K92" s="697"/>
      <c r="L92" s="705" t="s">
        <v>512</v>
      </c>
      <c r="M92" s="706"/>
    </row>
    <row r="93" spans="1:13" ht="80.25" hidden="1" customHeight="1" x14ac:dyDescent="0.25">
      <c r="A93" s="106" t="s">
        <v>281</v>
      </c>
      <c r="B93" s="654" t="s">
        <v>477</v>
      </c>
      <c r="C93" s="655"/>
      <c r="D93" s="654" t="s">
        <v>494</v>
      </c>
      <c r="E93" s="655"/>
      <c r="F93" s="654" t="s">
        <v>478</v>
      </c>
      <c r="G93" s="655"/>
      <c r="H93" s="654" t="s">
        <v>479</v>
      </c>
      <c r="I93" s="655"/>
      <c r="J93" s="691" t="s">
        <v>487</v>
      </c>
      <c r="K93" s="692"/>
      <c r="L93" s="654" t="s">
        <v>480</v>
      </c>
      <c r="M93" s="655"/>
    </row>
    <row r="94" spans="1:13" ht="24.95" hidden="1" customHeight="1" x14ac:dyDescent="0.25">
      <c r="A94" s="636" t="s">
        <v>199</v>
      </c>
      <c r="B94" s="151" t="s">
        <v>99</v>
      </c>
      <c r="C94" s="151" t="s">
        <v>239</v>
      </c>
      <c r="D94" s="151" t="s">
        <v>99</v>
      </c>
      <c r="E94" s="151" t="s">
        <v>239</v>
      </c>
      <c r="F94" s="151" t="s">
        <v>99</v>
      </c>
      <c r="G94" s="151" t="s">
        <v>239</v>
      </c>
      <c r="H94" s="151" t="s">
        <v>99</v>
      </c>
      <c r="I94" s="151" t="s">
        <v>239</v>
      </c>
      <c r="J94" s="151" t="s">
        <v>99</v>
      </c>
      <c r="K94" s="151" t="s">
        <v>239</v>
      </c>
      <c r="L94" s="151" t="s">
        <v>99</v>
      </c>
      <c r="M94" s="151" t="s">
        <v>239</v>
      </c>
    </row>
    <row r="95" spans="1:13" ht="24.95" hidden="1" customHeight="1" x14ac:dyDescent="0.25">
      <c r="A95" s="637"/>
      <c r="B95" s="108">
        <v>0.1</v>
      </c>
      <c r="C95" s="243">
        <v>0.1</v>
      </c>
      <c r="D95" s="108">
        <v>0</v>
      </c>
      <c r="E95" s="108">
        <v>0</v>
      </c>
      <c r="F95" s="108">
        <v>0.1</v>
      </c>
      <c r="G95" s="108">
        <v>0.1</v>
      </c>
      <c r="H95" s="108">
        <v>0</v>
      </c>
      <c r="I95" s="108">
        <v>0</v>
      </c>
      <c r="J95" s="108">
        <v>0.1</v>
      </c>
      <c r="K95" s="109">
        <v>0.1</v>
      </c>
      <c r="L95" s="108">
        <v>0.1</v>
      </c>
      <c r="M95" s="108">
        <v>0.1</v>
      </c>
    </row>
    <row r="96" spans="1:13" ht="408.75" hidden="1" customHeight="1" x14ac:dyDescent="0.25">
      <c r="A96" s="106" t="s">
        <v>278</v>
      </c>
      <c r="B96" s="789" t="s">
        <v>513</v>
      </c>
      <c r="C96" s="774"/>
      <c r="D96" s="790" t="s">
        <v>514</v>
      </c>
      <c r="E96" s="791"/>
      <c r="F96" s="792" t="s">
        <v>515</v>
      </c>
      <c r="G96" s="793"/>
      <c r="H96" s="790" t="s">
        <v>516</v>
      </c>
      <c r="I96" s="791"/>
      <c r="J96" s="693" t="s">
        <v>517</v>
      </c>
      <c r="K96" s="694"/>
      <c r="L96" s="702" t="s">
        <v>518</v>
      </c>
      <c r="M96" s="703"/>
    </row>
    <row r="97" spans="1:13" ht="80.25" hidden="1" customHeight="1" x14ac:dyDescent="0.25">
      <c r="A97" s="106" t="s">
        <v>281</v>
      </c>
      <c r="B97" s="654" t="s">
        <v>477</v>
      </c>
      <c r="C97" s="655"/>
      <c r="D97" s="675" t="s">
        <v>246</v>
      </c>
      <c r="E97" s="655"/>
      <c r="F97" s="654" t="s">
        <v>478</v>
      </c>
      <c r="G97" s="655"/>
      <c r="H97" s="675" t="s">
        <v>246</v>
      </c>
      <c r="I97" s="655"/>
      <c r="J97" s="654" t="s">
        <v>487</v>
      </c>
      <c r="K97" s="655"/>
      <c r="L97" s="654" t="s">
        <v>480</v>
      </c>
      <c r="M97" s="655"/>
    </row>
    <row r="98" spans="1:13" ht="24.95" customHeight="1" x14ac:dyDescent="0.25">
      <c r="A98" s="636" t="s">
        <v>200</v>
      </c>
      <c r="B98" s="151" t="s">
        <v>99</v>
      </c>
      <c r="C98" s="151" t="s">
        <v>239</v>
      </c>
      <c r="D98" s="151" t="s">
        <v>99</v>
      </c>
      <c r="E98" s="151" t="s">
        <v>239</v>
      </c>
      <c r="F98" s="151" t="s">
        <v>99</v>
      </c>
      <c r="G98" s="151" t="s">
        <v>239</v>
      </c>
      <c r="H98" s="151" t="s">
        <v>99</v>
      </c>
      <c r="I98" s="151" t="s">
        <v>239</v>
      </c>
      <c r="J98" s="151" t="s">
        <v>99</v>
      </c>
      <c r="K98" s="151" t="s">
        <v>239</v>
      </c>
      <c r="L98" s="151" t="s">
        <v>99</v>
      </c>
      <c r="M98" s="151" t="s">
        <v>239</v>
      </c>
    </row>
    <row r="99" spans="1:13" ht="24.95" customHeight="1" x14ac:dyDescent="0.25">
      <c r="A99" s="637"/>
      <c r="B99" s="108">
        <v>0.1</v>
      </c>
      <c r="C99" s="110">
        <v>0.1</v>
      </c>
      <c r="D99" s="108">
        <v>0</v>
      </c>
      <c r="E99" s="108">
        <v>0</v>
      </c>
      <c r="F99" s="108">
        <v>0.1</v>
      </c>
      <c r="G99" s="108">
        <v>0.1</v>
      </c>
      <c r="H99" s="108">
        <v>0</v>
      </c>
      <c r="I99" s="108">
        <v>0.02</v>
      </c>
      <c r="J99" s="108">
        <v>0.1</v>
      </c>
      <c r="K99" s="109">
        <v>0.1</v>
      </c>
      <c r="L99" s="108">
        <v>0.1</v>
      </c>
      <c r="M99" s="108">
        <v>0.1</v>
      </c>
    </row>
    <row r="100" spans="1:13" ht="408.75" customHeight="1" x14ac:dyDescent="0.25">
      <c r="A100" s="106" t="s">
        <v>278</v>
      </c>
      <c r="B100" s="794" t="s">
        <v>855</v>
      </c>
      <c r="C100" s="795"/>
      <c r="D100" s="796" t="s">
        <v>519</v>
      </c>
      <c r="E100" s="797"/>
      <c r="F100" s="798" t="s">
        <v>856</v>
      </c>
      <c r="G100" s="799"/>
      <c r="H100" s="681" t="s">
        <v>862</v>
      </c>
      <c r="I100" s="695"/>
      <c r="J100" s="681" t="s">
        <v>520</v>
      </c>
      <c r="K100" s="695"/>
      <c r="L100" s="704" t="s">
        <v>857</v>
      </c>
      <c r="M100" s="695"/>
    </row>
    <row r="101" spans="1:13" ht="80.25" customHeight="1" x14ac:dyDescent="0.25">
      <c r="A101" s="106" t="s">
        <v>281</v>
      </c>
      <c r="B101" s="654" t="s">
        <v>477</v>
      </c>
      <c r="C101" s="655"/>
      <c r="D101" s="675" t="s">
        <v>521</v>
      </c>
      <c r="E101" s="655"/>
      <c r="F101" s="654" t="s">
        <v>478</v>
      </c>
      <c r="G101" s="655"/>
      <c r="H101" s="654" t="s">
        <v>479</v>
      </c>
      <c r="I101" s="655"/>
      <c r="J101" s="654" t="s">
        <v>487</v>
      </c>
      <c r="K101" s="655"/>
      <c r="L101" s="654" t="s">
        <v>480</v>
      </c>
      <c r="M101" s="655"/>
    </row>
    <row r="102" spans="1:13" ht="24.95" hidden="1" customHeight="1" x14ac:dyDescent="0.25">
      <c r="A102" s="636" t="s">
        <v>203</v>
      </c>
      <c r="B102" s="151" t="s">
        <v>99</v>
      </c>
      <c r="C102" s="151" t="s">
        <v>239</v>
      </c>
      <c r="D102" s="151" t="s">
        <v>99</v>
      </c>
      <c r="E102" s="151" t="s">
        <v>239</v>
      </c>
      <c r="F102" s="151" t="s">
        <v>99</v>
      </c>
      <c r="G102" s="151" t="s">
        <v>239</v>
      </c>
      <c r="H102" s="151" t="s">
        <v>99</v>
      </c>
      <c r="I102" s="151" t="s">
        <v>239</v>
      </c>
      <c r="J102" s="151" t="s">
        <v>99</v>
      </c>
      <c r="K102" s="151" t="s">
        <v>239</v>
      </c>
      <c r="L102" s="151" t="s">
        <v>99</v>
      </c>
      <c r="M102" s="151" t="s">
        <v>239</v>
      </c>
    </row>
    <row r="103" spans="1:13" ht="24.95" hidden="1" customHeight="1" x14ac:dyDescent="0.25">
      <c r="A103" s="637"/>
      <c r="B103" s="108">
        <v>0.1</v>
      </c>
      <c r="C103" s="110"/>
      <c r="D103" s="108">
        <v>0.25</v>
      </c>
      <c r="E103" s="108"/>
      <c r="F103" s="108">
        <v>0.1</v>
      </c>
      <c r="G103" s="109"/>
      <c r="H103" s="108">
        <v>0.25</v>
      </c>
      <c r="I103" s="109"/>
      <c r="J103" s="108">
        <v>0.1</v>
      </c>
      <c r="K103" s="109"/>
      <c r="L103" s="108">
        <v>0.1</v>
      </c>
      <c r="M103" s="109"/>
    </row>
    <row r="104" spans="1:13" ht="80.25" hidden="1" customHeight="1" x14ac:dyDescent="0.25">
      <c r="A104" s="106" t="s">
        <v>278</v>
      </c>
      <c r="B104" s="800"/>
      <c r="C104" s="801"/>
      <c r="D104" s="674"/>
      <c r="E104" s="674"/>
      <c r="F104" s="674"/>
      <c r="G104" s="674"/>
      <c r="H104" s="674"/>
      <c r="I104" s="674"/>
      <c r="J104" s="674"/>
      <c r="K104" s="674"/>
      <c r="L104" s="674"/>
      <c r="M104" s="674"/>
    </row>
    <row r="105" spans="1:13" ht="80.25" hidden="1" customHeight="1" x14ac:dyDescent="0.25">
      <c r="A105" s="106" t="s">
        <v>281</v>
      </c>
      <c r="B105" s="675"/>
      <c r="C105" s="655"/>
      <c r="D105" s="675"/>
      <c r="E105" s="655"/>
      <c r="F105" s="675"/>
      <c r="G105" s="655"/>
      <c r="H105" s="675"/>
      <c r="I105" s="655"/>
      <c r="J105" s="675"/>
      <c r="K105" s="655"/>
      <c r="L105" s="675"/>
      <c r="M105" s="655"/>
    </row>
    <row r="106" spans="1:13" ht="24.95" hidden="1" customHeight="1" x14ac:dyDescent="0.25">
      <c r="A106" s="636" t="s">
        <v>204</v>
      </c>
      <c r="B106" s="151" t="s">
        <v>99</v>
      </c>
      <c r="C106" s="151" t="s">
        <v>239</v>
      </c>
      <c r="D106" s="151" t="s">
        <v>99</v>
      </c>
      <c r="E106" s="151" t="s">
        <v>239</v>
      </c>
      <c r="F106" s="151" t="s">
        <v>99</v>
      </c>
      <c r="G106" s="151" t="s">
        <v>239</v>
      </c>
      <c r="H106" s="151" t="s">
        <v>99</v>
      </c>
      <c r="I106" s="151" t="s">
        <v>239</v>
      </c>
      <c r="J106" s="151" t="s">
        <v>99</v>
      </c>
      <c r="K106" s="151" t="s">
        <v>239</v>
      </c>
      <c r="L106" s="151" t="s">
        <v>99</v>
      </c>
      <c r="M106" s="151" t="s">
        <v>239</v>
      </c>
    </row>
    <row r="107" spans="1:13" ht="24.95" hidden="1" customHeight="1" x14ac:dyDescent="0.25">
      <c r="A107" s="637"/>
      <c r="B107" s="108">
        <v>0.1</v>
      </c>
      <c r="C107" s="110"/>
      <c r="D107" s="108">
        <v>0</v>
      </c>
      <c r="E107" s="108"/>
      <c r="F107" s="108">
        <v>0.1</v>
      </c>
      <c r="G107" s="109"/>
      <c r="H107" s="108">
        <v>0</v>
      </c>
      <c r="I107" s="109"/>
      <c r="J107" s="108">
        <v>0.1</v>
      </c>
      <c r="K107" s="109"/>
      <c r="L107" s="108">
        <v>0.1</v>
      </c>
      <c r="M107" s="109"/>
    </row>
    <row r="108" spans="1:13" ht="80.25" hidden="1" customHeight="1" x14ac:dyDescent="0.25">
      <c r="A108" s="106" t="s">
        <v>278</v>
      </c>
      <c r="B108" s="674"/>
      <c r="C108" s="674"/>
      <c r="D108" s="674"/>
      <c r="E108" s="674"/>
      <c r="F108" s="674"/>
      <c r="G108" s="674"/>
      <c r="H108" s="674"/>
      <c r="I108" s="674"/>
      <c r="J108" s="674"/>
      <c r="K108" s="674"/>
      <c r="L108" s="674"/>
      <c r="M108" s="674"/>
    </row>
    <row r="109" spans="1:13" ht="80.25" hidden="1" customHeight="1" x14ac:dyDescent="0.25">
      <c r="A109" s="106" t="s">
        <v>281</v>
      </c>
      <c r="B109" s="675"/>
      <c r="C109" s="655"/>
      <c r="D109" s="675"/>
      <c r="E109" s="655"/>
      <c r="F109" s="675"/>
      <c r="G109" s="655"/>
      <c r="H109" s="675"/>
      <c r="I109" s="655"/>
      <c r="J109" s="675"/>
      <c r="K109" s="655"/>
      <c r="L109" s="675"/>
      <c r="M109" s="655"/>
    </row>
    <row r="110" spans="1:13" ht="24.95" hidden="1" customHeight="1" x14ac:dyDescent="0.25">
      <c r="A110" s="636" t="s">
        <v>205</v>
      </c>
      <c r="B110" s="151" t="s">
        <v>99</v>
      </c>
      <c r="C110" s="151" t="s">
        <v>239</v>
      </c>
      <c r="D110" s="151" t="s">
        <v>99</v>
      </c>
      <c r="E110" s="151" t="s">
        <v>239</v>
      </c>
      <c r="F110" s="151" t="s">
        <v>99</v>
      </c>
      <c r="G110" s="151" t="s">
        <v>239</v>
      </c>
      <c r="H110" s="151" t="s">
        <v>99</v>
      </c>
      <c r="I110" s="151" t="s">
        <v>239</v>
      </c>
      <c r="J110" s="151" t="s">
        <v>99</v>
      </c>
      <c r="K110" s="151" t="s">
        <v>239</v>
      </c>
      <c r="L110" s="151" t="s">
        <v>99</v>
      </c>
      <c r="M110" s="151" t="s">
        <v>239</v>
      </c>
    </row>
    <row r="111" spans="1:13" ht="24.95" hidden="1" customHeight="1" x14ac:dyDescent="0.25">
      <c r="A111" s="637"/>
      <c r="B111" s="108">
        <v>7.0000000000000007E-2</v>
      </c>
      <c r="C111" s="110"/>
      <c r="D111" s="108">
        <v>0</v>
      </c>
      <c r="E111" s="108"/>
      <c r="F111" s="108">
        <v>7.0000000000000007E-2</v>
      </c>
      <c r="G111" s="109"/>
      <c r="H111" s="108">
        <v>0</v>
      </c>
      <c r="I111" s="109"/>
      <c r="J111" s="108">
        <v>0.09</v>
      </c>
      <c r="K111" s="109"/>
      <c r="L111" s="108">
        <v>0.09</v>
      </c>
      <c r="M111" s="109"/>
    </row>
    <row r="112" spans="1:13" ht="80.25" hidden="1" customHeight="1" x14ac:dyDescent="0.25">
      <c r="A112" s="106" t="s">
        <v>278</v>
      </c>
      <c r="B112" s="674"/>
      <c r="C112" s="674"/>
      <c r="D112" s="674"/>
      <c r="E112" s="674"/>
      <c r="F112" s="674"/>
      <c r="G112" s="674"/>
      <c r="H112" s="674"/>
      <c r="I112" s="674"/>
      <c r="J112" s="674"/>
      <c r="K112" s="674"/>
      <c r="L112" s="674"/>
      <c r="M112" s="674"/>
    </row>
    <row r="113" spans="1:13" ht="80.25" hidden="1" customHeight="1" x14ac:dyDescent="0.25">
      <c r="A113" s="106" t="s">
        <v>281</v>
      </c>
      <c r="B113" s="675"/>
      <c r="C113" s="655"/>
      <c r="D113" s="675"/>
      <c r="E113" s="655"/>
      <c r="F113" s="675"/>
      <c r="G113" s="655"/>
      <c r="H113" s="675"/>
      <c r="I113" s="655"/>
      <c r="J113" s="675"/>
      <c r="K113" s="655"/>
      <c r="L113" s="675"/>
      <c r="M113" s="655"/>
    </row>
    <row r="114" spans="1:13" ht="24.95" hidden="1" customHeight="1" x14ac:dyDescent="0.25">
      <c r="A114" s="636" t="s">
        <v>206</v>
      </c>
      <c r="B114" s="151" t="s">
        <v>99</v>
      </c>
      <c r="C114" s="151" t="s">
        <v>239</v>
      </c>
      <c r="D114" s="151" t="s">
        <v>99</v>
      </c>
      <c r="E114" s="151" t="s">
        <v>239</v>
      </c>
      <c r="F114" s="151" t="s">
        <v>99</v>
      </c>
      <c r="G114" s="151" t="s">
        <v>239</v>
      </c>
      <c r="H114" s="151" t="s">
        <v>99</v>
      </c>
      <c r="I114" s="151" t="s">
        <v>239</v>
      </c>
      <c r="J114" s="151" t="s">
        <v>99</v>
      </c>
      <c r="K114" s="151" t="s">
        <v>239</v>
      </c>
      <c r="L114" s="151" t="s">
        <v>99</v>
      </c>
      <c r="M114" s="151" t="s">
        <v>239</v>
      </c>
    </row>
    <row r="115" spans="1:13" ht="24.95" hidden="1" customHeight="1" x14ac:dyDescent="0.25">
      <c r="A115" s="637"/>
      <c r="B115" s="108">
        <v>0.06</v>
      </c>
      <c r="C115" s="204"/>
      <c r="D115" s="108">
        <v>0.25</v>
      </c>
      <c r="E115" s="204"/>
      <c r="F115" s="108">
        <v>0.06</v>
      </c>
      <c r="G115" s="205"/>
      <c r="H115" s="108">
        <v>0.25</v>
      </c>
      <c r="I115" s="205"/>
      <c r="J115" s="108">
        <v>0.1</v>
      </c>
      <c r="K115" s="205"/>
      <c r="L115" s="108">
        <v>0.06</v>
      </c>
      <c r="M115" s="205"/>
    </row>
    <row r="116" spans="1:13" ht="80.25" hidden="1" customHeight="1" x14ac:dyDescent="0.25">
      <c r="A116" s="106" t="s">
        <v>278</v>
      </c>
      <c r="B116" s="677"/>
      <c r="C116" s="677"/>
      <c r="D116" s="677"/>
      <c r="E116" s="677"/>
      <c r="F116" s="677"/>
      <c r="G116" s="677"/>
      <c r="H116" s="677"/>
      <c r="I116" s="677"/>
      <c r="J116" s="677"/>
      <c r="K116" s="677"/>
      <c r="L116" s="677"/>
      <c r="M116" s="677"/>
    </row>
    <row r="117" spans="1:13" ht="80.25" hidden="1" customHeight="1" x14ac:dyDescent="0.25">
      <c r="A117" s="106" t="s">
        <v>281</v>
      </c>
      <c r="B117" s="675"/>
      <c r="C117" s="655"/>
      <c r="D117" s="675"/>
      <c r="E117" s="655"/>
      <c r="F117" s="675"/>
      <c r="G117" s="655"/>
      <c r="H117" s="675"/>
      <c r="I117" s="655"/>
      <c r="J117" s="675"/>
      <c r="K117" s="655"/>
      <c r="L117" s="675"/>
      <c r="M117" s="655"/>
    </row>
    <row r="118" spans="1:13" ht="16.5" x14ac:dyDescent="0.25">
      <c r="A118" s="107" t="s">
        <v>303</v>
      </c>
      <c r="B118" s="111">
        <f t="shared" ref="B118:M118" si="1">(B72+B76+B80+B84+B87+B91+B95+B99+B103+B107+B111+B115)</f>
        <v>1</v>
      </c>
      <c r="C118" s="111">
        <f t="shared" si="1"/>
        <v>0.66999999999999993</v>
      </c>
      <c r="D118" s="111">
        <f t="shared" si="1"/>
        <v>1</v>
      </c>
      <c r="E118" s="111">
        <f t="shared" si="1"/>
        <v>0.5</v>
      </c>
      <c r="F118" s="111">
        <f t="shared" si="1"/>
        <v>1</v>
      </c>
      <c r="G118" s="111">
        <f t="shared" si="1"/>
        <v>0.66999999999999993</v>
      </c>
      <c r="H118" s="111">
        <f t="shared" si="1"/>
        <v>1</v>
      </c>
      <c r="I118" s="111">
        <f t="shared" si="1"/>
        <v>0.54</v>
      </c>
      <c r="J118" s="111">
        <f t="shared" si="1"/>
        <v>0.99999999999999989</v>
      </c>
      <c r="K118" s="111">
        <f t="shared" si="1"/>
        <v>0.61</v>
      </c>
      <c r="L118" s="111">
        <f t="shared" si="1"/>
        <v>0.99999999999999978</v>
      </c>
      <c r="M118" s="111">
        <f t="shared" si="1"/>
        <v>0.64999999999999991</v>
      </c>
    </row>
    <row r="123" spans="1:13" x14ac:dyDescent="0.25">
      <c r="B123" s="358"/>
    </row>
  </sheetData>
  <mergeCells count="271">
    <mergeCell ref="H43:H44"/>
    <mergeCell ref="I43:I44"/>
    <mergeCell ref="J81:K81"/>
    <mergeCell ref="J82:K82"/>
    <mergeCell ref="J85:K85"/>
    <mergeCell ref="H46:H47"/>
    <mergeCell ref="I46:I47"/>
    <mergeCell ref="J88:K88"/>
    <mergeCell ref="J89:K89"/>
    <mergeCell ref="J69:K69"/>
    <mergeCell ref="J70:K70"/>
    <mergeCell ref="J73:K73"/>
    <mergeCell ref="J74:K74"/>
    <mergeCell ref="J77:K77"/>
    <mergeCell ref="J78:K78"/>
    <mergeCell ref="H53:H54"/>
    <mergeCell ref="I53:I54"/>
    <mergeCell ref="H56:H57"/>
    <mergeCell ref="I56:I57"/>
    <mergeCell ref="B117:C117"/>
    <mergeCell ref="D117:E117"/>
    <mergeCell ref="F117:G117"/>
    <mergeCell ref="H117:I117"/>
    <mergeCell ref="J116:K116"/>
    <mergeCell ref="J117:K117"/>
    <mergeCell ref="J104:K104"/>
    <mergeCell ref="J105:K105"/>
    <mergeCell ref="J108:K108"/>
    <mergeCell ref="J109:K109"/>
    <mergeCell ref="J112:K112"/>
    <mergeCell ref="J113:K113"/>
    <mergeCell ref="B113:C113"/>
    <mergeCell ref="D113:E113"/>
    <mergeCell ref="F113:G113"/>
    <mergeCell ref="H113:I113"/>
    <mergeCell ref="B105:C105"/>
    <mergeCell ref="B108:C108"/>
    <mergeCell ref="D108:E108"/>
    <mergeCell ref="F108:G108"/>
    <mergeCell ref="H108:I108"/>
    <mergeCell ref="A114:A115"/>
    <mergeCell ref="B116:C116"/>
    <mergeCell ref="D116:E116"/>
    <mergeCell ref="F116:G116"/>
    <mergeCell ref="H116:I116"/>
    <mergeCell ref="B109:C109"/>
    <mergeCell ref="D109:E109"/>
    <mergeCell ref="F109:G109"/>
    <mergeCell ref="H109:I109"/>
    <mergeCell ref="A110:A111"/>
    <mergeCell ref="B112:C112"/>
    <mergeCell ref="D112:E112"/>
    <mergeCell ref="F112:G112"/>
    <mergeCell ref="H112:I112"/>
    <mergeCell ref="A98:A99"/>
    <mergeCell ref="B100:C100"/>
    <mergeCell ref="D100:E100"/>
    <mergeCell ref="F100:G100"/>
    <mergeCell ref="H100:I100"/>
    <mergeCell ref="D105:E105"/>
    <mergeCell ref="F105:G105"/>
    <mergeCell ref="H105:I105"/>
    <mergeCell ref="A106:A107"/>
    <mergeCell ref="B101:C101"/>
    <mergeCell ref="D101:E101"/>
    <mergeCell ref="F101:G101"/>
    <mergeCell ref="H101:I101"/>
    <mergeCell ref="A102:A103"/>
    <mergeCell ref="B104:C104"/>
    <mergeCell ref="D104:E104"/>
    <mergeCell ref="F104:G104"/>
    <mergeCell ref="H104:I104"/>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A83:A84"/>
    <mergeCell ref="B85:C85"/>
    <mergeCell ref="D85:E85"/>
    <mergeCell ref="F85:G85"/>
    <mergeCell ref="H85:I85"/>
    <mergeCell ref="A86:A87"/>
    <mergeCell ref="B88:C88"/>
    <mergeCell ref="D88:E88"/>
    <mergeCell ref="F88:G88"/>
    <mergeCell ref="H88:I88"/>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A71:A72"/>
    <mergeCell ref="B73:C73"/>
    <mergeCell ref="D73:E73"/>
    <mergeCell ref="F73:G73"/>
    <mergeCell ref="A68:M68"/>
    <mergeCell ref="L69:M69"/>
    <mergeCell ref="L70:M70"/>
    <mergeCell ref="L73:M73"/>
    <mergeCell ref="B69:C69"/>
    <mergeCell ref="D69:E69"/>
    <mergeCell ref="F69:G69"/>
    <mergeCell ref="H69:I69"/>
    <mergeCell ref="B70:C70"/>
    <mergeCell ref="D70:E70"/>
    <mergeCell ref="F70:G70"/>
    <mergeCell ref="H70:I70"/>
    <mergeCell ref="H73:I73"/>
    <mergeCell ref="A62:A63"/>
    <mergeCell ref="D62:E62"/>
    <mergeCell ref="F62:G62"/>
    <mergeCell ref="D63:E63"/>
    <mergeCell ref="F63:G63"/>
    <mergeCell ref="A64:A65"/>
    <mergeCell ref="D64:E64"/>
    <mergeCell ref="F64:G64"/>
    <mergeCell ref="D65:E65"/>
    <mergeCell ref="F65:G65"/>
    <mergeCell ref="A55:A57"/>
    <mergeCell ref="D55:E55"/>
    <mergeCell ref="F55:G55"/>
    <mergeCell ref="A58:A59"/>
    <mergeCell ref="D59:E59"/>
    <mergeCell ref="F59:G59"/>
    <mergeCell ref="A60:A61"/>
    <mergeCell ref="D60:E60"/>
    <mergeCell ref="F60:G60"/>
    <mergeCell ref="D61:E61"/>
    <mergeCell ref="F61:G61"/>
    <mergeCell ref="D58:E58"/>
    <mergeCell ref="F58:G58"/>
    <mergeCell ref="B56:B57"/>
    <mergeCell ref="C56:C57"/>
    <mergeCell ref="D56:E57"/>
    <mergeCell ref="F56:G57"/>
    <mergeCell ref="A50:A51"/>
    <mergeCell ref="D50:E50"/>
    <mergeCell ref="F50:G50"/>
    <mergeCell ref="D51:E51"/>
    <mergeCell ref="F51:G51"/>
    <mergeCell ref="D52:E52"/>
    <mergeCell ref="F52:G52"/>
    <mergeCell ref="A52:A54"/>
    <mergeCell ref="B53:B54"/>
    <mergeCell ref="C53:C54"/>
    <mergeCell ref="D53:E54"/>
    <mergeCell ref="F53:G54"/>
    <mergeCell ref="D45:E45"/>
    <mergeCell ref="F45:G45"/>
    <mergeCell ref="A48:A49"/>
    <mergeCell ref="D48:E48"/>
    <mergeCell ref="F48:G48"/>
    <mergeCell ref="D49:E49"/>
    <mergeCell ref="F49:G49"/>
    <mergeCell ref="A45:A47"/>
    <mergeCell ref="B46:B47"/>
    <mergeCell ref="C46:C47"/>
    <mergeCell ref="D46:E47"/>
    <mergeCell ref="F46:G47"/>
    <mergeCell ref="A40:A41"/>
    <mergeCell ref="D40:E40"/>
    <mergeCell ref="F40:G40"/>
    <mergeCell ref="D41:E41"/>
    <mergeCell ref="F41:G41"/>
    <mergeCell ref="D42:E42"/>
    <mergeCell ref="F42:G42"/>
    <mergeCell ref="A42:A44"/>
    <mergeCell ref="B43:B44"/>
    <mergeCell ref="C43:C44"/>
    <mergeCell ref="D43:E44"/>
    <mergeCell ref="F43:G44"/>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 ref="L117:M117"/>
    <mergeCell ref="L74:M74"/>
    <mergeCell ref="L77:M77"/>
    <mergeCell ref="L78:M78"/>
    <mergeCell ref="L81:M81"/>
    <mergeCell ref="L82:M82"/>
    <mergeCell ref="L85:M85"/>
    <mergeCell ref="L88:M88"/>
    <mergeCell ref="L89:M89"/>
    <mergeCell ref="L93:M93"/>
    <mergeCell ref="L96:M96"/>
    <mergeCell ref="L97:M97"/>
    <mergeCell ref="L100:M100"/>
    <mergeCell ref="L101:M101"/>
    <mergeCell ref="L104:M104"/>
    <mergeCell ref="L116:M116"/>
    <mergeCell ref="L92:M92"/>
    <mergeCell ref="B74:C74"/>
    <mergeCell ref="D74:E74"/>
    <mergeCell ref="F74:G74"/>
    <mergeCell ref="H74:I74"/>
    <mergeCell ref="L105:M105"/>
    <mergeCell ref="L108:M108"/>
    <mergeCell ref="L109:M109"/>
    <mergeCell ref="L112:M112"/>
    <mergeCell ref="L113:M113"/>
    <mergeCell ref="B89:C89"/>
    <mergeCell ref="D89:E89"/>
    <mergeCell ref="F89:G89"/>
    <mergeCell ref="H89:I89"/>
    <mergeCell ref="D93:E93"/>
    <mergeCell ref="F93:G93"/>
    <mergeCell ref="H93:I93"/>
    <mergeCell ref="B93:C93"/>
    <mergeCell ref="J93:K93"/>
    <mergeCell ref="J96:K96"/>
    <mergeCell ref="J97:K97"/>
    <mergeCell ref="J100:K100"/>
    <mergeCell ref="J101:K101"/>
    <mergeCell ref="J92:K92"/>
  </mergeCells>
  <phoneticPr fontId="45" type="noConversion"/>
  <hyperlinks>
    <hyperlink ref="B74" r:id="rId1" xr:uid="{81109A05-DBB0-417F-89B3-86A44435D032}"/>
    <hyperlink ref="F74" r:id="rId2" xr:uid="{B58FDAFD-77D2-4F76-B891-FF24077CBF95}"/>
    <hyperlink ref="H74" r:id="rId3" xr:uid="{C90D775D-A096-4AC9-83F0-FCADB5799BCC}"/>
    <hyperlink ref="L74" r:id="rId4" xr:uid="{FC35F9F6-D496-49C2-803C-8EEE21046A87}"/>
    <hyperlink ref="B78" r:id="rId5" xr:uid="{8EF6EC19-D970-4D30-BFFA-C600634D2526}"/>
    <hyperlink ref="F78" r:id="rId6" xr:uid="{0EB8E888-5E7D-4692-9616-BB752B8F41B0}"/>
    <hyperlink ref="H78" r:id="rId7" xr:uid="{93409ECC-68CE-4881-A56B-C99F2847DAAB}"/>
    <hyperlink ref="L78" r:id="rId8" xr:uid="{B92B738C-D0AA-466F-A8B7-D9587C724DEB}"/>
    <hyperlink ref="J78" r:id="rId9" xr:uid="{08787F3F-DD80-4461-9683-392607ADD88A}"/>
    <hyperlink ref="B82" r:id="rId10" xr:uid="{150E0116-A571-4CF4-B0F6-CF12FE4CD9E4}"/>
    <hyperlink ref="J82" r:id="rId11" xr:uid="{545D202A-D942-454E-9A4D-437939E2B4BF}"/>
    <hyperlink ref="F82" r:id="rId12" xr:uid="{DC6CD61C-9788-4D42-8524-DA368BFFD9E8}"/>
    <hyperlink ref="D82" r:id="rId13" xr:uid="{A3375DAB-024D-4788-B631-EFCD6902125A}"/>
    <hyperlink ref="L82" r:id="rId14" xr:uid="{5082BA1A-8DE8-4808-B1BF-8593D7D84483}"/>
    <hyperlink ref="H82" r:id="rId15" xr:uid="{0D1C6743-4320-4C26-8214-7785D2C7E897}"/>
    <hyperlink ref="B89" r:id="rId16" xr:uid="{D62E6EAE-D4C5-4404-B6F3-1AEA5FA49534}"/>
    <hyperlink ref="L89" r:id="rId17" xr:uid="{1EC069A1-E3B3-4397-B584-E49BDB4D129C}"/>
    <hyperlink ref="J89" r:id="rId18" xr:uid="{6EA99860-F05C-4106-B2B4-2DD8B557EF39}"/>
    <hyperlink ref="F89" r:id="rId19" xr:uid="{D034D311-29FD-41A1-BDEA-DFE09234D241}"/>
    <hyperlink ref="B93" r:id="rId20" xr:uid="{29F362DE-B820-46F0-9DA6-ED17D2671A45}"/>
    <hyperlink ref="H93" r:id="rId21" xr:uid="{E1BD59F3-8B6C-488C-B303-651C850928B0}"/>
    <hyperlink ref="J93" r:id="rId22" xr:uid="{B39A389D-B35A-42BF-9107-650251A50BCC}"/>
    <hyperlink ref="F93" r:id="rId23" xr:uid="{82B6D614-5891-4818-B4D4-25F2830E8E9C}"/>
    <hyperlink ref="L93" r:id="rId24" xr:uid="{7D252722-DABE-4299-9374-9FF3721BDD0D}"/>
    <hyperlink ref="D93" r:id="rId25" xr:uid="{9547DBA2-0359-47FE-A750-783FEEEEEAA2}"/>
    <hyperlink ref="B97" r:id="rId26" xr:uid="{AA456484-CAE2-421D-A6EE-B2DD7539B64F}"/>
    <hyperlink ref="F97" r:id="rId27" xr:uid="{BBA0E383-7850-4F1B-AFE1-5DF1A3367799}"/>
    <hyperlink ref="J97" r:id="rId28" xr:uid="{676337F9-A209-4AE2-B9D0-A261A5CE887D}"/>
    <hyperlink ref="L97" r:id="rId29" xr:uid="{89E04488-707C-4EBF-831F-21C9C1F2771B}"/>
    <hyperlink ref="B101" r:id="rId30" xr:uid="{584AC66C-DB76-4BEE-B53D-3814C98C0E41}"/>
    <hyperlink ref="F101" r:id="rId31" xr:uid="{16CA90C8-BC69-4804-A3E5-2B1A61940010}"/>
    <hyperlink ref="J101" r:id="rId32" xr:uid="{C77306E8-52C5-43B8-925D-3E979C18DE36}"/>
    <hyperlink ref="H101" r:id="rId33" xr:uid="{81494088-6E6F-4B03-BCAA-B561A6D76251}"/>
    <hyperlink ref="L101" r:id="rId34" xr:uid="{5DE0540C-4AE1-4E01-9312-6D7BCF185AF8}"/>
  </hyperlinks>
  <pageMargins left="0.25" right="0.25" top="0.75" bottom="0.75" header="0.3" footer="0.3"/>
  <pageSetup scale="15" orientation="portrait" r:id="rId35"/>
  <rowBreaks count="1" manualBreakCount="1">
    <brk id="66" max="14" man="1"/>
  </rowBreaks>
  <drawing r:id="rId36"/>
  <legacyDrawing r:id="rId37"/>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pageSetUpPr fitToPage="1"/>
  </sheetPr>
  <dimension ref="A1:Q119"/>
  <sheetViews>
    <sheetView showGridLines="0" topLeftCell="A95" zoomScale="80" zoomScaleNormal="80" zoomScaleSheetLayoutView="70" workbookViewId="0">
      <selection activeCell="D53" sqref="D53:E53"/>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509"/>
      <c r="B1" s="490" t="s">
        <v>182</v>
      </c>
      <c r="C1" s="491"/>
      <c r="D1" s="491"/>
      <c r="E1" s="491"/>
      <c r="F1" s="491"/>
      <c r="G1" s="491"/>
      <c r="H1" s="491"/>
      <c r="I1" s="491"/>
      <c r="J1" s="491"/>
      <c r="K1" s="491"/>
      <c r="L1" s="492"/>
      <c r="M1" s="487" t="s">
        <v>183</v>
      </c>
      <c r="N1" s="488"/>
      <c r="O1" s="489"/>
    </row>
    <row r="2" spans="1:15" s="135" customFormat="1" ht="30.75" customHeight="1" x14ac:dyDescent="0.25">
      <c r="A2" s="510"/>
      <c r="B2" s="493" t="s">
        <v>184</v>
      </c>
      <c r="C2" s="494"/>
      <c r="D2" s="494"/>
      <c r="E2" s="494"/>
      <c r="F2" s="494"/>
      <c r="G2" s="494"/>
      <c r="H2" s="494"/>
      <c r="I2" s="494"/>
      <c r="J2" s="494"/>
      <c r="K2" s="494"/>
      <c r="L2" s="495"/>
      <c r="M2" s="487" t="s">
        <v>185</v>
      </c>
      <c r="N2" s="488"/>
      <c r="O2" s="489"/>
    </row>
    <row r="3" spans="1:15" s="135" customFormat="1" ht="24" customHeight="1" x14ac:dyDescent="0.25">
      <c r="A3" s="510"/>
      <c r="B3" s="493" t="s">
        <v>186</v>
      </c>
      <c r="C3" s="494"/>
      <c r="D3" s="494"/>
      <c r="E3" s="494"/>
      <c r="F3" s="494"/>
      <c r="G3" s="494"/>
      <c r="H3" s="494"/>
      <c r="I3" s="494"/>
      <c r="J3" s="494"/>
      <c r="K3" s="494"/>
      <c r="L3" s="495"/>
      <c r="M3" s="487" t="s">
        <v>187</v>
      </c>
      <c r="N3" s="488"/>
      <c r="O3" s="489"/>
    </row>
    <row r="4" spans="1:15" s="135" customFormat="1" ht="21.75" customHeight="1" x14ac:dyDescent="0.25">
      <c r="A4" s="511"/>
      <c r="B4" s="496" t="s">
        <v>188</v>
      </c>
      <c r="C4" s="497"/>
      <c r="D4" s="497"/>
      <c r="E4" s="497"/>
      <c r="F4" s="497"/>
      <c r="G4" s="497"/>
      <c r="H4" s="497"/>
      <c r="I4" s="497"/>
      <c r="J4" s="497"/>
      <c r="K4" s="497"/>
      <c r="L4" s="498"/>
      <c r="M4" s="487" t="s">
        <v>189</v>
      </c>
      <c r="N4" s="488"/>
      <c r="O4" s="489"/>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513" t="s">
        <v>190</v>
      </c>
      <c r="B6" s="186" t="s">
        <v>191</v>
      </c>
      <c r="C6" s="173"/>
      <c r="D6" s="186" t="s">
        <v>192</v>
      </c>
      <c r="E6" s="173"/>
      <c r="F6" s="186" t="s">
        <v>193</v>
      </c>
      <c r="G6" s="173"/>
      <c r="H6" s="186" t="s">
        <v>194</v>
      </c>
      <c r="I6" s="174"/>
      <c r="J6" s="478" t="s">
        <v>195</v>
      </c>
      <c r="K6" s="512"/>
      <c r="L6" s="185" t="s">
        <v>196</v>
      </c>
      <c r="M6" s="475"/>
      <c r="N6" s="475"/>
      <c r="O6" s="475"/>
    </row>
    <row r="7" spans="1:15" s="135" customFormat="1" ht="21.75" customHeight="1" x14ac:dyDescent="0.25">
      <c r="A7" s="513"/>
      <c r="B7" s="187" t="s">
        <v>197</v>
      </c>
      <c r="C7" s="175"/>
      <c r="D7" s="186" t="s">
        <v>198</v>
      </c>
      <c r="E7" s="175"/>
      <c r="F7" s="186" t="s">
        <v>199</v>
      </c>
      <c r="G7" s="175"/>
      <c r="H7" s="186" t="s">
        <v>200</v>
      </c>
      <c r="I7" s="174" t="s">
        <v>201</v>
      </c>
      <c r="J7" s="478"/>
      <c r="K7" s="512"/>
      <c r="L7" s="185" t="s">
        <v>202</v>
      </c>
      <c r="M7" s="475"/>
      <c r="N7" s="475"/>
      <c r="O7" s="475"/>
    </row>
    <row r="8" spans="1:15" s="135" customFormat="1" ht="21.75" customHeight="1" x14ac:dyDescent="0.25">
      <c r="A8" s="513"/>
      <c r="B8" s="186" t="s">
        <v>203</v>
      </c>
      <c r="C8" s="173"/>
      <c r="D8" s="186" t="s">
        <v>204</v>
      </c>
      <c r="E8" s="176"/>
      <c r="F8" s="186" t="s">
        <v>205</v>
      </c>
      <c r="G8" s="176"/>
      <c r="H8" s="186" t="s">
        <v>206</v>
      </c>
      <c r="I8" s="174"/>
      <c r="J8" s="478"/>
      <c r="K8" s="512"/>
      <c r="L8" s="185" t="s">
        <v>207</v>
      </c>
      <c r="M8" s="475" t="s">
        <v>201</v>
      </c>
      <c r="N8" s="475"/>
      <c r="O8" s="475"/>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18" t="s">
        <v>208</v>
      </c>
      <c r="B11" s="499" t="s">
        <v>522</v>
      </c>
      <c r="C11" s="500"/>
      <c r="D11" s="500"/>
      <c r="E11" s="500"/>
      <c r="F11" s="500"/>
      <c r="G11" s="500"/>
      <c r="H11" s="500"/>
      <c r="I11" s="500"/>
      <c r="J11" s="500"/>
      <c r="K11" s="500"/>
      <c r="L11" s="500"/>
      <c r="M11" s="500"/>
      <c r="N11" s="500"/>
      <c r="O11" s="501"/>
    </row>
    <row r="12" spans="1:15" ht="15" customHeight="1" x14ac:dyDescent="0.25">
      <c r="A12" s="519"/>
      <c r="B12" s="502"/>
      <c r="C12" s="503"/>
      <c r="D12" s="503"/>
      <c r="E12" s="503"/>
      <c r="F12" s="503"/>
      <c r="G12" s="503"/>
      <c r="H12" s="503"/>
      <c r="I12" s="503"/>
      <c r="J12" s="503"/>
      <c r="K12" s="503"/>
      <c r="L12" s="503"/>
      <c r="M12" s="503"/>
      <c r="N12" s="503"/>
      <c r="O12" s="504"/>
    </row>
    <row r="13" spans="1:15" ht="15" customHeight="1" x14ac:dyDescent="0.25">
      <c r="A13" s="520"/>
      <c r="B13" s="505"/>
      <c r="C13" s="506"/>
      <c r="D13" s="506"/>
      <c r="E13" s="506"/>
      <c r="F13" s="506"/>
      <c r="G13" s="506"/>
      <c r="H13" s="506"/>
      <c r="I13" s="506"/>
      <c r="J13" s="506"/>
      <c r="K13" s="506"/>
      <c r="L13" s="506"/>
      <c r="M13" s="506"/>
      <c r="N13" s="506"/>
      <c r="O13" s="507"/>
    </row>
    <row r="14" spans="1:15" ht="9" customHeight="1" thickBot="1" x14ac:dyDescent="0.3">
      <c r="A14" s="74"/>
      <c r="B14" s="134"/>
      <c r="C14" s="75"/>
      <c r="D14" s="75"/>
      <c r="E14" s="75"/>
      <c r="F14" s="75"/>
      <c r="G14" s="76"/>
      <c r="H14" s="76"/>
      <c r="I14" s="76"/>
      <c r="J14" s="76"/>
      <c r="K14" s="76"/>
      <c r="L14" s="77"/>
      <c r="M14" s="77"/>
      <c r="N14" s="77"/>
      <c r="O14" s="77"/>
    </row>
    <row r="15" spans="1:15" s="78" customFormat="1" ht="52.5" customHeight="1" thickBot="1" x14ac:dyDescent="0.3">
      <c r="A15" s="115" t="s">
        <v>210</v>
      </c>
      <c r="B15" s="508" t="s">
        <v>447</v>
      </c>
      <c r="C15" s="508"/>
      <c r="D15" s="508"/>
      <c r="E15" s="508"/>
      <c r="F15" s="508"/>
      <c r="G15" s="513" t="s">
        <v>212</v>
      </c>
      <c r="H15" s="513"/>
      <c r="I15" s="508" t="s">
        <v>523</v>
      </c>
      <c r="J15" s="508"/>
      <c r="K15" s="508"/>
      <c r="L15" s="508"/>
      <c r="M15" s="508"/>
      <c r="N15" s="508"/>
      <c r="O15" s="508"/>
    </row>
    <row r="16" spans="1:15" ht="9" customHeight="1" thickBot="1" x14ac:dyDescent="0.3">
      <c r="A16" s="74"/>
      <c r="B16" s="76"/>
      <c r="C16" s="75"/>
      <c r="D16" s="75"/>
      <c r="E16" s="75"/>
      <c r="F16" s="75"/>
      <c r="G16" s="76"/>
      <c r="H16" s="76"/>
      <c r="I16" s="76"/>
      <c r="J16" s="76"/>
      <c r="K16" s="76"/>
      <c r="L16" s="77"/>
      <c r="M16" s="77"/>
      <c r="N16" s="77"/>
      <c r="O16" s="77"/>
    </row>
    <row r="17" spans="1:17" ht="65.25" customHeight="1" thickBot="1" x14ac:dyDescent="0.3">
      <c r="A17" s="115" t="s">
        <v>214</v>
      </c>
      <c r="B17" s="508" t="s">
        <v>215</v>
      </c>
      <c r="C17" s="508"/>
      <c r="D17" s="508"/>
      <c r="E17" s="508"/>
      <c r="F17" s="115" t="s">
        <v>216</v>
      </c>
      <c r="G17" s="508" t="s">
        <v>217</v>
      </c>
      <c r="H17" s="508"/>
      <c r="I17" s="508"/>
      <c r="J17" s="115" t="s">
        <v>218</v>
      </c>
      <c r="K17" s="622" t="s">
        <v>219</v>
      </c>
      <c r="L17" s="622"/>
      <c r="M17" s="622"/>
      <c r="N17" s="622"/>
      <c r="O17" s="622"/>
    </row>
    <row r="18" spans="1:17" ht="9" customHeight="1" x14ac:dyDescent="0.25">
      <c r="A18" s="68"/>
      <c r="B18" s="67"/>
      <c r="C18" s="517"/>
      <c r="D18" s="517"/>
      <c r="E18" s="517"/>
      <c r="F18" s="517"/>
      <c r="G18" s="517"/>
      <c r="H18" s="517"/>
      <c r="I18" s="517"/>
      <c r="J18" s="517"/>
      <c r="K18" s="517"/>
      <c r="L18" s="517"/>
      <c r="M18" s="517"/>
      <c r="N18" s="517"/>
      <c r="O18" s="517"/>
    </row>
    <row r="20" spans="1:17" ht="16.5" customHeight="1" x14ac:dyDescent="0.25">
      <c r="A20" s="132"/>
      <c r="B20" s="133"/>
      <c r="C20" s="133"/>
      <c r="D20" s="133"/>
      <c r="E20" s="133"/>
      <c r="F20" s="133"/>
      <c r="G20" s="133"/>
      <c r="H20" s="133"/>
      <c r="I20" s="133"/>
      <c r="J20" s="133"/>
      <c r="K20" s="133"/>
      <c r="L20" s="133"/>
      <c r="M20" s="133"/>
      <c r="N20" s="133"/>
      <c r="O20" s="133"/>
    </row>
    <row r="21" spans="1:17" ht="32.1" customHeight="1" x14ac:dyDescent="0.25">
      <c r="A21" s="476" t="s">
        <v>220</v>
      </c>
      <c r="B21" s="477"/>
      <c r="C21" s="477"/>
      <c r="D21" s="477"/>
      <c r="E21" s="477"/>
      <c r="F21" s="477"/>
      <c r="G21" s="477"/>
      <c r="H21" s="477"/>
      <c r="I21" s="477"/>
      <c r="J21" s="477"/>
      <c r="K21" s="477"/>
      <c r="L21" s="477"/>
      <c r="M21" s="477"/>
      <c r="N21" s="477"/>
      <c r="O21" s="478"/>
    </row>
    <row r="22" spans="1:17" ht="32.1" customHeight="1" x14ac:dyDescent="0.25">
      <c r="A22" s="476" t="s">
        <v>221</v>
      </c>
      <c r="B22" s="477"/>
      <c r="C22" s="477"/>
      <c r="D22" s="477"/>
      <c r="E22" s="477"/>
      <c r="F22" s="477"/>
      <c r="G22" s="477"/>
      <c r="H22" s="477"/>
      <c r="I22" s="477"/>
      <c r="J22" s="477"/>
      <c r="K22" s="477"/>
      <c r="L22" s="477"/>
      <c r="M22" s="477"/>
      <c r="N22" s="477"/>
      <c r="O22" s="478"/>
    </row>
    <row r="23" spans="1:17" ht="32.1" customHeight="1" thickBot="1" x14ac:dyDescent="0.3">
      <c r="A23" s="89"/>
      <c r="B23" s="79" t="s">
        <v>191</v>
      </c>
      <c r="C23" s="79" t="s">
        <v>192</v>
      </c>
      <c r="D23" s="79" t="s">
        <v>193</v>
      </c>
      <c r="E23" s="79" t="s">
        <v>194</v>
      </c>
      <c r="F23" s="79" t="s">
        <v>197</v>
      </c>
      <c r="G23" s="79" t="s">
        <v>198</v>
      </c>
      <c r="H23" s="79" t="s">
        <v>199</v>
      </c>
      <c r="I23" s="79" t="s">
        <v>200</v>
      </c>
      <c r="J23" s="79" t="s">
        <v>203</v>
      </c>
      <c r="K23" s="79" t="s">
        <v>204</v>
      </c>
      <c r="L23" s="79" t="s">
        <v>205</v>
      </c>
      <c r="M23" s="79" t="s">
        <v>206</v>
      </c>
      <c r="N23" s="80" t="s">
        <v>222</v>
      </c>
      <c r="O23" s="80" t="s">
        <v>223</v>
      </c>
    </row>
    <row r="24" spans="1:17" ht="32.1" customHeight="1" x14ac:dyDescent="0.25">
      <c r="A24" s="83" t="s">
        <v>224</v>
      </c>
      <c r="B24" s="84">
        <v>109650000</v>
      </c>
      <c r="C24" s="84">
        <v>284278000</v>
      </c>
      <c r="D24" s="84">
        <v>26463000</v>
      </c>
      <c r="E24" s="84">
        <f>58681000-15000000</f>
        <v>43681000</v>
      </c>
      <c r="F24" s="84"/>
      <c r="G24" s="84"/>
      <c r="H24" s="81"/>
      <c r="I24" s="81"/>
      <c r="J24" s="81"/>
      <c r="K24" s="81"/>
      <c r="L24" s="81"/>
      <c r="M24" s="81"/>
      <c r="N24" s="84">
        <f>SUM(B24:M24)</f>
        <v>464072000</v>
      </c>
      <c r="O24" s="82"/>
    </row>
    <row r="25" spans="1:17" ht="32.1" customHeight="1" x14ac:dyDescent="0.25">
      <c r="A25" s="83" t="s">
        <v>225</v>
      </c>
      <c r="B25" s="84"/>
      <c r="C25" s="84">
        <v>393750000</v>
      </c>
      <c r="D25" s="84"/>
      <c r="E25" s="84">
        <f>17232000-2341333</f>
        <v>14890667</v>
      </c>
      <c r="F25" s="84">
        <v>4968889</v>
      </c>
      <c r="G25" s="84">
        <v>0</v>
      </c>
      <c r="H25" s="84"/>
      <c r="I25" s="84">
        <v>40698750</v>
      </c>
      <c r="J25" s="84"/>
      <c r="K25" s="84"/>
      <c r="L25" s="84"/>
      <c r="M25" s="84"/>
      <c r="N25" s="84">
        <f t="shared" ref="N25:N29" si="0">SUM(B25:M25)</f>
        <v>454308306</v>
      </c>
      <c r="O25" s="114">
        <f>+(B25+C25+D25+E25+F25+G25+H25+I25+J25+K25+L25+M25)/N24</f>
        <v>0.97896082073471358</v>
      </c>
    </row>
    <row r="26" spans="1:17" ht="32.1" customHeight="1" x14ac:dyDescent="0.25">
      <c r="A26" s="83" t="s">
        <v>226</v>
      </c>
      <c r="B26" s="84"/>
      <c r="C26" s="84">
        <v>459000</v>
      </c>
      <c r="D26" s="84">
        <v>23476667</v>
      </c>
      <c r="E26" s="84">
        <v>38690000</v>
      </c>
      <c r="F26" s="84">
        <v>39192600</v>
      </c>
      <c r="G26" s="84">
        <v>40844000</v>
      </c>
      <c r="H26" s="84">
        <v>45812889</v>
      </c>
      <c r="I26" s="84">
        <v>40844000</v>
      </c>
      <c r="J26" s="84"/>
      <c r="K26" s="84"/>
      <c r="L26" s="84"/>
      <c r="M26" s="84"/>
      <c r="N26" s="84">
        <f t="shared" si="0"/>
        <v>229319156</v>
      </c>
      <c r="O26" s="114"/>
    </row>
    <row r="27" spans="1:17" ht="32.1" customHeight="1" x14ac:dyDescent="0.25">
      <c r="A27" s="83" t="s">
        <v>227</v>
      </c>
      <c r="B27" s="84">
        <v>0</v>
      </c>
      <c r="C27" s="84">
        <v>5935710</v>
      </c>
      <c r="D27" s="84">
        <v>0</v>
      </c>
      <c r="E27" s="84">
        <v>197120</v>
      </c>
      <c r="F27" s="84">
        <v>520960</v>
      </c>
      <c r="G27" s="84"/>
      <c r="H27" s="84"/>
      <c r="I27" s="84"/>
      <c r="J27" s="84"/>
      <c r="K27" s="84"/>
      <c r="L27" s="84"/>
      <c r="M27" s="84"/>
      <c r="N27" s="84">
        <f t="shared" si="0"/>
        <v>6653790</v>
      </c>
      <c r="O27" s="85"/>
    </row>
    <row r="28" spans="1:17" ht="32.1" customHeight="1" x14ac:dyDescent="0.25">
      <c r="A28" s="83" t="s">
        <v>228</v>
      </c>
      <c r="B28" s="84">
        <v>0</v>
      </c>
      <c r="C28" s="84"/>
      <c r="D28" s="84"/>
      <c r="E28" s="84"/>
      <c r="F28" s="84"/>
      <c r="G28" s="84"/>
      <c r="H28" s="84"/>
      <c r="I28" s="84"/>
      <c r="J28" s="84"/>
      <c r="K28" s="84"/>
      <c r="L28" s="84"/>
      <c r="M28" s="84"/>
      <c r="N28" s="84">
        <f t="shared" si="0"/>
        <v>0</v>
      </c>
      <c r="O28" s="85"/>
    </row>
    <row r="29" spans="1:17" ht="32.1" customHeight="1" thickBot="1" x14ac:dyDescent="0.3">
      <c r="A29" s="86" t="s">
        <v>229</v>
      </c>
      <c r="B29" s="87">
        <v>0</v>
      </c>
      <c r="C29" s="87">
        <v>4352441</v>
      </c>
      <c r="D29" s="87"/>
      <c r="E29" s="87">
        <v>1909954</v>
      </c>
      <c r="F29" s="87">
        <v>323840</v>
      </c>
      <c r="G29" s="87"/>
      <c r="H29" s="87"/>
      <c r="I29" s="87"/>
      <c r="J29" s="87"/>
      <c r="K29" s="87"/>
      <c r="L29" s="87"/>
      <c r="M29" s="87"/>
      <c r="N29" s="87">
        <f t="shared" si="0"/>
        <v>6586235</v>
      </c>
      <c r="O29" s="290">
        <f>+N29/N27</f>
        <v>0.98984713975042793</v>
      </c>
      <c r="Q29" s="318"/>
    </row>
    <row r="30" spans="1:17" s="88" customFormat="1" ht="16.5" customHeight="1" x14ac:dyDescent="0.2"/>
    <row r="31" spans="1:17" s="88" customFormat="1" ht="17.25" customHeight="1" x14ac:dyDescent="0.2"/>
    <row r="32" spans="1:17" ht="5.25" customHeight="1" x14ac:dyDescent="0.25"/>
    <row r="33" spans="1:10" ht="48" customHeight="1" x14ac:dyDescent="0.25">
      <c r="A33" s="524" t="s">
        <v>230</v>
      </c>
      <c r="B33" s="525"/>
      <c r="C33" s="525"/>
      <c r="D33" s="525"/>
      <c r="E33" s="525"/>
      <c r="F33" s="525"/>
      <c r="G33" s="525"/>
      <c r="H33" s="525"/>
      <c r="I33" s="526"/>
      <c r="J33" s="93"/>
    </row>
    <row r="34" spans="1:10" ht="50.25" customHeight="1" x14ac:dyDescent="0.25">
      <c r="A34" s="101" t="s">
        <v>231</v>
      </c>
      <c r="B34" s="527"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528"/>
      <c r="D34" s="528"/>
      <c r="E34" s="528"/>
      <c r="F34" s="528"/>
      <c r="G34" s="528"/>
      <c r="H34" s="528"/>
      <c r="I34" s="529"/>
      <c r="J34" s="91"/>
    </row>
    <row r="35" spans="1:10" ht="18.75" customHeight="1" x14ac:dyDescent="0.25">
      <c r="A35" s="538" t="s">
        <v>232</v>
      </c>
      <c r="B35" s="143">
        <v>2024</v>
      </c>
      <c r="C35" s="143">
        <v>2025</v>
      </c>
      <c r="D35" s="143">
        <v>2026</v>
      </c>
      <c r="E35" s="143">
        <v>2027</v>
      </c>
      <c r="F35" s="143" t="s">
        <v>233</v>
      </c>
      <c r="G35" s="541" t="s">
        <v>234</v>
      </c>
      <c r="H35" s="541" t="s">
        <v>23</v>
      </c>
      <c r="I35" s="541"/>
      <c r="J35" s="91"/>
    </row>
    <row r="36" spans="1:10" ht="50.25" customHeight="1" thickBot="1" x14ac:dyDescent="0.3">
      <c r="A36" s="540"/>
      <c r="B36" s="94">
        <v>1</v>
      </c>
      <c r="C36" s="94">
        <v>1</v>
      </c>
      <c r="D36" s="94">
        <v>1</v>
      </c>
      <c r="E36" s="94">
        <v>1</v>
      </c>
      <c r="F36" s="143">
        <v>1</v>
      </c>
      <c r="G36" s="541"/>
      <c r="H36" s="541"/>
      <c r="I36" s="541"/>
      <c r="J36" s="91"/>
    </row>
    <row r="37" spans="1:10" ht="52.5" hidden="1" customHeight="1" thickBot="1" x14ac:dyDescent="0.3">
      <c r="A37" s="102" t="s">
        <v>235</v>
      </c>
      <c r="B37" s="530">
        <v>0.18</v>
      </c>
      <c r="C37" s="531"/>
      <c r="D37" s="535" t="s">
        <v>236</v>
      </c>
      <c r="E37" s="536"/>
      <c r="F37" s="536"/>
      <c r="G37" s="536"/>
      <c r="H37" s="536"/>
      <c r="I37" s="537"/>
    </row>
    <row r="38" spans="1:10" s="92" customFormat="1" ht="69.75" hidden="1" customHeight="1" thickBot="1" x14ac:dyDescent="0.3">
      <c r="A38" s="538" t="s">
        <v>237</v>
      </c>
      <c r="B38" s="102" t="s">
        <v>238</v>
      </c>
      <c r="C38" s="101" t="s">
        <v>239</v>
      </c>
      <c r="D38" s="521" t="s">
        <v>240</v>
      </c>
      <c r="E38" s="522"/>
      <c r="F38" s="521" t="s">
        <v>241</v>
      </c>
      <c r="G38" s="522"/>
      <c r="H38" s="103" t="s">
        <v>242</v>
      </c>
      <c r="I38" s="105" t="s">
        <v>243</v>
      </c>
    </row>
    <row r="39" spans="1:10" ht="252" hidden="1" customHeight="1" thickBot="1" x14ac:dyDescent="0.3">
      <c r="A39" s="540"/>
      <c r="B39" s="244">
        <v>1</v>
      </c>
      <c r="C39" s="244">
        <v>1</v>
      </c>
      <c r="D39" s="849" t="s">
        <v>524</v>
      </c>
      <c r="E39" s="850"/>
      <c r="F39" s="851" t="s">
        <v>525</v>
      </c>
      <c r="G39" s="823"/>
      <c r="H39" s="94" t="s">
        <v>246</v>
      </c>
      <c r="I39" s="295" t="s">
        <v>247</v>
      </c>
    </row>
    <row r="40" spans="1:10" s="92" customFormat="1" ht="69" hidden="1" customHeight="1" thickBot="1" x14ac:dyDescent="0.3">
      <c r="A40" s="538" t="s">
        <v>248</v>
      </c>
      <c r="B40" s="104" t="s">
        <v>238</v>
      </c>
      <c r="C40" s="103" t="s">
        <v>239</v>
      </c>
      <c r="D40" s="521" t="s">
        <v>240</v>
      </c>
      <c r="E40" s="522"/>
      <c r="F40" s="521" t="s">
        <v>241</v>
      </c>
      <c r="G40" s="522"/>
      <c r="H40" s="103" t="s">
        <v>242</v>
      </c>
      <c r="I40" s="105" t="s">
        <v>243</v>
      </c>
    </row>
    <row r="41" spans="1:10" ht="255.75" hidden="1" customHeight="1" thickBot="1" x14ac:dyDescent="0.3">
      <c r="A41" s="540"/>
      <c r="B41" s="244">
        <v>1</v>
      </c>
      <c r="C41" s="244">
        <v>1</v>
      </c>
      <c r="D41" s="849" t="s">
        <v>526</v>
      </c>
      <c r="E41" s="850"/>
      <c r="F41" s="851" t="s">
        <v>527</v>
      </c>
      <c r="G41" s="850"/>
      <c r="H41" s="94" t="s">
        <v>246</v>
      </c>
      <c r="I41" s="349" t="s">
        <v>247</v>
      </c>
    </row>
    <row r="42" spans="1:10" s="92" customFormat="1" ht="35.1" hidden="1" customHeight="1" thickBot="1" x14ac:dyDescent="0.3">
      <c r="A42" s="538" t="s">
        <v>251</v>
      </c>
      <c r="B42" s="104" t="s">
        <v>238</v>
      </c>
      <c r="C42" s="103" t="s">
        <v>239</v>
      </c>
      <c r="D42" s="521" t="s">
        <v>240</v>
      </c>
      <c r="E42" s="522"/>
      <c r="F42" s="521" t="s">
        <v>241</v>
      </c>
      <c r="G42" s="522"/>
      <c r="H42" s="103" t="s">
        <v>242</v>
      </c>
      <c r="I42" s="105" t="s">
        <v>243</v>
      </c>
    </row>
    <row r="43" spans="1:10" ht="243" hidden="1" customHeight="1" thickBot="1" x14ac:dyDescent="0.3">
      <c r="A43" s="540"/>
      <c r="B43" s="244">
        <v>1</v>
      </c>
      <c r="C43" s="96">
        <v>1</v>
      </c>
      <c r="D43" s="532" t="s">
        <v>528</v>
      </c>
      <c r="E43" s="533"/>
      <c r="F43" s="546" t="s">
        <v>529</v>
      </c>
      <c r="G43" s="549"/>
      <c r="H43" s="94" t="s">
        <v>246</v>
      </c>
      <c r="I43" s="349" t="s">
        <v>247</v>
      </c>
    </row>
    <row r="44" spans="1:10" s="92" customFormat="1" ht="35.1" hidden="1" customHeight="1" thickBot="1" x14ac:dyDescent="0.3">
      <c r="A44" s="538" t="s">
        <v>254</v>
      </c>
      <c r="B44" s="104" t="s">
        <v>238</v>
      </c>
      <c r="C44" s="104" t="s">
        <v>239</v>
      </c>
      <c r="D44" s="521" t="s">
        <v>240</v>
      </c>
      <c r="E44" s="522"/>
      <c r="F44" s="521" t="s">
        <v>241</v>
      </c>
      <c r="G44" s="522"/>
      <c r="H44" s="103" t="s">
        <v>242</v>
      </c>
      <c r="I44" s="103" t="s">
        <v>243</v>
      </c>
    </row>
    <row r="45" spans="1:10" ht="348.75" hidden="1" customHeight="1" thickBot="1" x14ac:dyDescent="0.3">
      <c r="A45" s="540"/>
      <c r="B45" s="244">
        <v>1</v>
      </c>
      <c r="C45" s="96">
        <v>1</v>
      </c>
      <c r="D45" s="845" t="s">
        <v>530</v>
      </c>
      <c r="E45" s="846"/>
      <c r="F45" s="845" t="s">
        <v>531</v>
      </c>
      <c r="G45" s="846"/>
      <c r="H45" s="319" t="s">
        <v>246</v>
      </c>
      <c r="I45" s="349" t="s">
        <v>247</v>
      </c>
    </row>
    <row r="46" spans="1:10" s="92" customFormat="1" ht="74.25" hidden="1" customHeight="1" thickBot="1" x14ac:dyDescent="0.3">
      <c r="A46" s="538" t="s">
        <v>257</v>
      </c>
      <c r="B46" s="104" t="s">
        <v>238</v>
      </c>
      <c r="C46" s="103" t="s">
        <v>239</v>
      </c>
      <c r="D46" s="521" t="s">
        <v>240</v>
      </c>
      <c r="E46" s="522"/>
      <c r="F46" s="521" t="s">
        <v>241</v>
      </c>
      <c r="G46" s="522"/>
      <c r="H46" s="103" t="s">
        <v>242</v>
      </c>
      <c r="I46" s="105" t="s">
        <v>243</v>
      </c>
    </row>
    <row r="47" spans="1:10" ht="384.75" hidden="1" customHeight="1" thickBot="1" x14ac:dyDescent="0.3">
      <c r="A47" s="540"/>
      <c r="B47" s="263">
        <v>1</v>
      </c>
      <c r="C47" s="263">
        <v>1</v>
      </c>
      <c r="D47" s="843" t="s">
        <v>532</v>
      </c>
      <c r="E47" s="844"/>
      <c r="F47" s="847" t="s">
        <v>533</v>
      </c>
      <c r="G47" s="848"/>
      <c r="H47" s="319" t="s">
        <v>246</v>
      </c>
      <c r="I47" s="349" t="s">
        <v>247</v>
      </c>
    </row>
    <row r="48" spans="1:10" s="92" customFormat="1" ht="78" hidden="1" customHeight="1" thickBot="1" x14ac:dyDescent="0.3">
      <c r="A48" s="538" t="s">
        <v>260</v>
      </c>
      <c r="B48" s="103" t="s">
        <v>238</v>
      </c>
      <c r="C48" s="103" t="s">
        <v>239</v>
      </c>
      <c r="D48" s="521" t="s">
        <v>240</v>
      </c>
      <c r="E48" s="522"/>
      <c r="F48" s="521" t="s">
        <v>241</v>
      </c>
      <c r="G48" s="522"/>
      <c r="H48" s="103" t="s">
        <v>242</v>
      </c>
      <c r="I48" s="105" t="s">
        <v>243</v>
      </c>
    </row>
    <row r="49" spans="1:13" ht="408" hidden="1" customHeight="1" thickBot="1" x14ac:dyDescent="0.3">
      <c r="A49" s="540"/>
      <c r="B49" s="96">
        <v>1</v>
      </c>
      <c r="C49" s="97">
        <v>1</v>
      </c>
      <c r="D49" s="843" t="s">
        <v>534</v>
      </c>
      <c r="E49" s="844"/>
      <c r="F49" s="625" t="s">
        <v>535</v>
      </c>
      <c r="G49" s="626"/>
      <c r="H49" s="319" t="s">
        <v>246</v>
      </c>
      <c r="I49" s="349" t="s">
        <v>247</v>
      </c>
    </row>
    <row r="50" spans="1:13" ht="63.75" customHeight="1" thickBot="1" x14ac:dyDescent="0.3">
      <c r="A50" s="538" t="s">
        <v>263</v>
      </c>
      <c r="B50" s="103" t="s">
        <v>238</v>
      </c>
      <c r="C50" s="101" t="s">
        <v>239</v>
      </c>
      <c r="D50" s="521" t="s">
        <v>240</v>
      </c>
      <c r="E50" s="522"/>
      <c r="F50" s="521" t="s">
        <v>241</v>
      </c>
      <c r="G50" s="522"/>
      <c r="H50" s="103" t="s">
        <v>242</v>
      </c>
      <c r="I50" s="105" t="s">
        <v>243</v>
      </c>
    </row>
    <row r="51" spans="1:13" ht="274.5" customHeight="1" thickBot="1" x14ac:dyDescent="0.3">
      <c r="A51" s="540"/>
      <c r="B51" s="354">
        <v>1</v>
      </c>
      <c r="C51" s="354">
        <v>1</v>
      </c>
      <c r="D51" s="841" t="s">
        <v>536</v>
      </c>
      <c r="E51" s="842"/>
      <c r="F51" s="841" t="s">
        <v>537</v>
      </c>
      <c r="G51" s="842"/>
      <c r="H51" s="319" t="s">
        <v>246</v>
      </c>
      <c r="I51" s="353" t="s">
        <v>247</v>
      </c>
    </row>
    <row r="52" spans="1:13" ht="35.1" customHeight="1" thickBot="1" x14ac:dyDescent="0.3">
      <c r="A52" s="538" t="s">
        <v>266</v>
      </c>
      <c r="B52" s="101" t="s">
        <v>238</v>
      </c>
      <c r="C52" s="101" t="s">
        <v>239</v>
      </c>
      <c r="D52" s="521" t="s">
        <v>240</v>
      </c>
      <c r="E52" s="522"/>
      <c r="F52" s="521" t="s">
        <v>241</v>
      </c>
      <c r="G52" s="522"/>
      <c r="H52" s="103" t="s">
        <v>242</v>
      </c>
      <c r="I52" s="105" t="s">
        <v>243</v>
      </c>
    </row>
    <row r="53" spans="1:13" ht="405.75" customHeight="1" thickBot="1" x14ac:dyDescent="0.3">
      <c r="A53" s="540"/>
      <c r="B53" s="94">
        <v>1</v>
      </c>
      <c r="C53" s="365"/>
      <c r="D53" s="839" t="s">
        <v>863</v>
      </c>
      <c r="E53" s="840"/>
      <c r="F53" s="841" t="s">
        <v>864</v>
      </c>
      <c r="G53" s="842"/>
      <c r="H53" s="112"/>
      <c r="I53" s="94"/>
    </row>
    <row r="54" spans="1:13" ht="35.1" hidden="1" customHeight="1" x14ac:dyDescent="0.25">
      <c r="A54" s="538" t="s">
        <v>268</v>
      </c>
      <c r="B54" s="103" t="s">
        <v>238</v>
      </c>
      <c r="C54" s="101" t="s">
        <v>239</v>
      </c>
      <c r="D54" s="521" t="s">
        <v>240</v>
      </c>
      <c r="E54" s="522"/>
      <c r="F54" s="521" t="s">
        <v>241</v>
      </c>
      <c r="G54" s="522"/>
      <c r="H54" s="103" t="s">
        <v>242</v>
      </c>
      <c r="I54" s="105" t="s">
        <v>243</v>
      </c>
    </row>
    <row r="55" spans="1:13" ht="120.75" hidden="1" customHeight="1" x14ac:dyDescent="0.25">
      <c r="A55" s="540"/>
      <c r="B55" s="96">
        <v>1</v>
      </c>
      <c r="C55" s="97"/>
      <c r="D55" s="556"/>
      <c r="E55" s="557"/>
      <c r="F55" s="556"/>
      <c r="G55" s="557"/>
      <c r="H55" s="94"/>
      <c r="I55" s="94"/>
    </row>
    <row r="56" spans="1:13" ht="35.1" hidden="1" customHeight="1" x14ac:dyDescent="0.25">
      <c r="A56" s="538" t="s">
        <v>269</v>
      </c>
      <c r="B56" s="103" t="s">
        <v>238</v>
      </c>
      <c r="C56" s="101" t="s">
        <v>239</v>
      </c>
      <c r="D56" s="521" t="s">
        <v>240</v>
      </c>
      <c r="E56" s="522"/>
      <c r="F56" s="521" t="s">
        <v>241</v>
      </c>
      <c r="G56" s="522"/>
      <c r="H56" s="103" t="s">
        <v>242</v>
      </c>
      <c r="I56" s="105" t="s">
        <v>243</v>
      </c>
    </row>
    <row r="57" spans="1:13" ht="120.75" hidden="1" customHeight="1" x14ac:dyDescent="0.25">
      <c r="A57" s="540"/>
      <c r="B57" s="96">
        <v>1</v>
      </c>
      <c r="C57" s="97"/>
      <c r="D57" s="556"/>
      <c r="E57" s="557"/>
      <c r="F57" s="556"/>
      <c r="G57" s="557"/>
      <c r="H57" s="94"/>
      <c r="I57" s="95"/>
    </row>
    <row r="58" spans="1:13" ht="35.1" hidden="1" customHeight="1" x14ac:dyDescent="0.25">
      <c r="A58" s="538" t="s">
        <v>270</v>
      </c>
      <c r="B58" s="103" t="s">
        <v>238</v>
      </c>
      <c r="C58" s="101" t="s">
        <v>239</v>
      </c>
      <c r="D58" s="521" t="s">
        <v>240</v>
      </c>
      <c r="E58" s="522"/>
      <c r="F58" s="521" t="s">
        <v>241</v>
      </c>
      <c r="G58" s="522"/>
      <c r="H58" s="103" t="s">
        <v>242</v>
      </c>
      <c r="I58" s="105" t="s">
        <v>243</v>
      </c>
    </row>
    <row r="59" spans="1:13" ht="120.75" hidden="1" customHeight="1" x14ac:dyDescent="0.25">
      <c r="A59" s="540"/>
      <c r="B59" s="96">
        <v>1</v>
      </c>
      <c r="C59" s="97"/>
      <c r="D59" s="556"/>
      <c r="E59" s="557"/>
      <c r="F59" s="563"/>
      <c r="G59" s="563"/>
      <c r="H59" s="94"/>
      <c r="I59" s="94"/>
    </row>
    <row r="60" spans="1:13" ht="35.1" hidden="1" customHeight="1" x14ac:dyDescent="0.25">
      <c r="A60" s="538" t="s">
        <v>271</v>
      </c>
      <c r="B60" s="103" t="s">
        <v>238</v>
      </c>
      <c r="C60" s="101" t="s">
        <v>239</v>
      </c>
      <c r="D60" s="521" t="s">
        <v>240</v>
      </c>
      <c r="E60" s="522"/>
      <c r="F60" s="521" t="s">
        <v>241</v>
      </c>
      <c r="G60" s="522"/>
      <c r="H60" s="103" t="s">
        <v>242</v>
      </c>
      <c r="I60" s="105" t="s">
        <v>243</v>
      </c>
    </row>
    <row r="61" spans="1:13" ht="143.25" hidden="1" customHeight="1" x14ac:dyDescent="0.25">
      <c r="A61" s="540"/>
      <c r="B61" s="97">
        <v>1</v>
      </c>
      <c r="C61" s="97"/>
      <c r="D61" s="556"/>
      <c r="E61" s="557"/>
      <c r="F61" s="556"/>
      <c r="G61" s="557"/>
      <c r="H61" s="94"/>
      <c r="I61" s="94"/>
    </row>
    <row r="63" spans="1:13" s="91" customFormat="1" ht="30" customHeight="1" x14ac:dyDescent="0.25">
      <c r="A63" s="66"/>
      <c r="B63" s="66"/>
      <c r="C63" s="66"/>
      <c r="D63" s="66"/>
      <c r="E63" s="66"/>
      <c r="F63" s="66"/>
      <c r="G63" s="66"/>
      <c r="H63" s="66"/>
      <c r="I63" s="66"/>
    </row>
    <row r="64" spans="1:13" ht="34.5" customHeight="1" x14ac:dyDescent="0.25">
      <c r="A64" s="553" t="s">
        <v>272</v>
      </c>
      <c r="B64" s="553"/>
      <c r="C64" s="553"/>
      <c r="D64" s="553"/>
      <c r="E64" s="553"/>
      <c r="F64" s="553"/>
      <c r="G64" s="553"/>
      <c r="H64" s="247"/>
      <c r="I64" s="247"/>
      <c r="J64" s="247"/>
      <c r="K64" s="247"/>
      <c r="L64" s="247"/>
      <c r="M64" s="247"/>
    </row>
    <row r="65" spans="1:13" ht="148.5" customHeight="1" x14ac:dyDescent="0.25">
      <c r="A65" s="245" t="s">
        <v>273</v>
      </c>
      <c r="B65" s="479" t="s">
        <v>538</v>
      </c>
      <c r="C65" s="480"/>
      <c r="D65" s="479" t="s">
        <v>539</v>
      </c>
      <c r="E65" s="480"/>
      <c r="F65" s="479" t="s">
        <v>540</v>
      </c>
      <c r="G65" s="480"/>
      <c r="H65" s="481"/>
      <c r="I65" s="482"/>
      <c r="J65" s="481"/>
      <c r="K65" s="482"/>
      <c r="L65" s="481"/>
      <c r="M65" s="482"/>
    </row>
    <row r="66" spans="1:13" ht="40.5" hidden="1" customHeight="1" x14ac:dyDescent="0.25">
      <c r="A66" s="245" t="s">
        <v>277</v>
      </c>
      <c r="B66" s="447">
        <v>0.06</v>
      </c>
      <c r="C66" s="447"/>
      <c r="D66" s="447">
        <v>0.06</v>
      </c>
      <c r="E66" s="447"/>
      <c r="F66" s="447">
        <v>0.06</v>
      </c>
      <c r="G66" s="447"/>
      <c r="H66" s="448"/>
      <c r="I66" s="448"/>
      <c r="J66" s="448"/>
      <c r="K66" s="448"/>
      <c r="L66" s="448"/>
      <c r="M66" s="448"/>
    </row>
    <row r="67" spans="1:13" ht="30" hidden="1" customHeight="1" x14ac:dyDescent="0.25">
      <c r="A67" s="474" t="s">
        <v>191</v>
      </c>
      <c r="B67" s="253" t="s">
        <v>99</v>
      </c>
      <c r="C67" s="253" t="s">
        <v>239</v>
      </c>
      <c r="D67" s="253" t="s">
        <v>99</v>
      </c>
      <c r="E67" s="253" t="s">
        <v>239</v>
      </c>
      <c r="F67" s="253" t="s">
        <v>99</v>
      </c>
      <c r="G67" s="253" t="s">
        <v>239</v>
      </c>
      <c r="H67" s="248"/>
      <c r="I67" s="248"/>
      <c r="J67" s="248"/>
      <c r="K67" s="248"/>
      <c r="L67" s="248"/>
      <c r="M67" s="248"/>
    </row>
    <row r="68" spans="1:13" ht="30" hidden="1" customHeight="1" x14ac:dyDescent="0.25">
      <c r="A68" s="474"/>
      <c r="B68" s="254">
        <v>0.03</v>
      </c>
      <c r="C68" s="254">
        <v>0.03</v>
      </c>
      <c r="D68" s="254">
        <v>0.03</v>
      </c>
      <c r="E68" s="254">
        <v>0.03</v>
      </c>
      <c r="F68" s="254">
        <v>0</v>
      </c>
      <c r="G68" s="254">
        <v>0</v>
      </c>
      <c r="H68" s="249"/>
      <c r="I68" s="249"/>
      <c r="J68" s="249"/>
      <c r="K68" s="249"/>
      <c r="L68" s="249"/>
      <c r="M68" s="249"/>
    </row>
    <row r="69" spans="1:13" ht="68.25" hidden="1" customHeight="1" x14ac:dyDescent="0.25">
      <c r="A69" s="245" t="s">
        <v>278</v>
      </c>
      <c r="B69" s="838" t="s">
        <v>541</v>
      </c>
      <c r="C69" s="823"/>
      <c r="D69" s="454" t="s">
        <v>542</v>
      </c>
      <c r="E69" s="454"/>
      <c r="F69" s="454" t="s">
        <v>475</v>
      </c>
      <c r="G69" s="454"/>
      <c r="H69" s="483"/>
      <c r="I69" s="483"/>
      <c r="J69" s="483"/>
      <c r="K69" s="483"/>
      <c r="L69" s="483"/>
      <c r="M69" s="483"/>
    </row>
    <row r="70" spans="1:13" s="73" customFormat="1" ht="80.25" hidden="1" customHeight="1" x14ac:dyDescent="0.25">
      <c r="A70" s="245" t="s">
        <v>281</v>
      </c>
      <c r="B70" s="835" t="s">
        <v>543</v>
      </c>
      <c r="C70" s="836"/>
      <c r="D70" s="468" t="s">
        <v>544</v>
      </c>
      <c r="E70" s="468"/>
      <c r="F70" s="837" t="s">
        <v>246</v>
      </c>
      <c r="G70" s="837"/>
      <c r="H70" s="450"/>
      <c r="I70" s="450"/>
      <c r="J70" s="450"/>
      <c r="K70" s="450"/>
      <c r="L70" s="450"/>
      <c r="M70" s="450"/>
    </row>
    <row r="71" spans="1:13" ht="30.75" hidden="1" customHeight="1" x14ac:dyDescent="0.25">
      <c r="A71" s="474" t="s">
        <v>192</v>
      </c>
      <c r="B71" s="253" t="s">
        <v>99</v>
      </c>
      <c r="C71" s="253" t="s">
        <v>239</v>
      </c>
      <c r="D71" s="253" t="s">
        <v>99</v>
      </c>
      <c r="E71" s="253" t="s">
        <v>239</v>
      </c>
      <c r="F71" s="253" t="s">
        <v>99</v>
      </c>
      <c r="G71" s="253" t="s">
        <v>239</v>
      </c>
      <c r="H71" s="248"/>
      <c r="I71" s="248"/>
      <c r="J71" s="248"/>
      <c r="K71" s="248"/>
      <c r="L71" s="248"/>
      <c r="M71" s="248"/>
    </row>
    <row r="72" spans="1:13" ht="30.75" hidden="1" customHeight="1" x14ac:dyDescent="0.25">
      <c r="A72" s="474"/>
      <c r="B72" s="254">
        <v>0.04</v>
      </c>
      <c r="C72" s="254">
        <v>0.04</v>
      </c>
      <c r="D72" s="254">
        <v>0.04</v>
      </c>
      <c r="E72" s="254">
        <v>0.04</v>
      </c>
      <c r="F72" s="254">
        <v>0.01</v>
      </c>
      <c r="G72" s="255">
        <v>0.01</v>
      </c>
      <c r="H72" s="249"/>
      <c r="I72" s="250"/>
      <c r="J72" s="249"/>
      <c r="K72" s="250"/>
      <c r="L72" s="249"/>
      <c r="M72" s="250"/>
    </row>
    <row r="73" spans="1:13" ht="126.75" hidden="1" customHeight="1" x14ac:dyDescent="0.25">
      <c r="A73" s="245" t="s">
        <v>278</v>
      </c>
      <c r="B73" s="833" t="s">
        <v>545</v>
      </c>
      <c r="C73" s="834"/>
      <c r="D73" s="454" t="s">
        <v>542</v>
      </c>
      <c r="E73" s="454"/>
      <c r="F73" s="454" t="s">
        <v>546</v>
      </c>
      <c r="G73" s="454"/>
      <c r="H73" s="455"/>
      <c r="I73" s="455"/>
      <c r="J73" s="455"/>
      <c r="K73" s="455"/>
      <c r="L73" s="455"/>
      <c r="M73" s="455"/>
    </row>
    <row r="74" spans="1:13" ht="80.25" hidden="1" customHeight="1" x14ac:dyDescent="0.25">
      <c r="A74" s="245" t="s">
        <v>281</v>
      </c>
      <c r="B74" s="468" t="s">
        <v>543</v>
      </c>
      <c r="C74" s="468"/>
      <c r="D74" s="468" t="s">
        <v>544</v>
      </c>
      <c r="E74" s="468"/>
      <c r="F74" s="468" t="s">
        <v>547</v>
      </c>
      <c r="G74" s="468"/>
      <c r="H74" s="450"/>
      <c r="I74" s="450"/>
      <c r="J74" s="450"/>
      <c r="K74" s="450"/>
      <c r="L74" s="450"/>
      <c r="M74" s="450"/>
    </row>
    <row r="75" spans="1:13" ht="30.75" hidden="1" customHeight="1" x14ac:dyDescent="0.25">
      <c r="A75" s="474" t="s">
        <v>193</v>
      </c>
      <c r="B75" s="253" t="s">
        <v>99</v>
      </c>
      <c r="C75" s="253" t="s">
        <v>239</v>
      </c>
      <c r="D75" s="253" t="s">
        <v>99</v>
      </c>
      <c r="E75" s="253" t="s">
        <v>239</v>
      </c>
      <c r="F75" s="253" t="s">
        <v>99</v>
      </c>
      <c r="G75" s="253" t="s">
        <v>239</v>
      </c>
      <c r="H75" s="248"/>
      <c r="I75" s="248"/>
      <c r="J75" s="248"/>
      <c r="K75" s="248"/>
      <c r="L75" s="248"/>
      <c r="M75" s="248"/>
    </row>
    <row r="76" spans="1:13" ht="30.75" hidden="1" customHeight="1" x14ac:dyDescent="0.25">
      <c r="A76" s="474"/>
      <c r="B76" s="254">
        <v>0.1</v>
      </c>
      <c r="C76" s="254">
        <v>0.1</v>
      </c>
      <c r="D76" s="254">
        <v>0.1</v>
      </c>
      <c r="E76" s="254">
        <v>0.1</v>
      </c>
      <c r="F76" s="254">
        <v>0.1</v>
      </c>
      <c r="G76" s="255">
        <v>0.1</v>
      </c>
      <c r="H76" s="249"/>
      <c r="I76" s="250"/>
      <c r="J76" s="249"/>
      <c r="K76" s="250"/>
      <c r="L76" s="249"/>
      <c r="M76" s="250"/>
    </row>
    <row r="77" spans="1:13" ht="176.25" hidden="1" customHeight="1" x14ac:dyDescent="0.25">
      <c r="A77" s="245" t="s">
        <v>278</v>
      </c>
      <c r="B77" s="454" t="s">
        <v>548</v>
      </c>
      <c r="C77" s="454"/>
      <c r="D77" s="818" t="s">
        <v>549</v>
      </c>
      <c r="E77" s="818"/>
      <c r="F77" s="454" t="s">
        <v>550</v>
      </c>
      <c r="G77" s="454"/>
      <c r="H77" s="450"/>
      <c r="I77" s="450"/>
      <c r="J77" s="450"/>
      <c r="K77" s="450"/>
      <c r="L77" s="450"/>
      <c r="M77" s="450"/>
    </row>
    <row r="78" spans="1:13" ht="80.25" hidden="1" customHeight="1" x14ac:dyDescent="0.25">
      <c r="A78" s="245" t="s">
        <v>281</v>
      </c>
      <c r="B78" s="468" t="s">
        <v>543</v>
      </c>
      <c r="C78" s="468"/>
      <c r="D78" s="468" t="s">
        <v>544</v>
      </c>
      <c r="E78" s="468"/>
      <c r="F78" s="468" t="s">
        <v>547</v>
      </c>
      <c r="G78" s="468"/>
      <c r="H78" s="450"/>
      <c r="I78" s="450"/>
      <c r="J78" s="450"/>
      <c r="K78" s="450"/>
      <c r="L78" s="450"/>
      <c r="M78" s="450"/>
    </row>
    <row r="79" spans="1:13" ht="30.75" hidden="1" customHeight="1" x14ac:dyDescent="0.25">
      <c r="A79" s="474" t="s">
        <v>194</v>
      </c>
      <c r="B79" s="253" t="s">
        <v>99</v>
      </c>
      <c r="C79" s="253" t="s">
        <v>239</v>
      </c>
      <c r="D79" s="253" t="s">
        <v>99</v>
      </c>
      <c r="E79" s="253" t="s">
        <v>239</v>
      </c>
      <c r="F79" s="253" t="s">
        <v>99</v>
      </c>
      <c r="G79" s="253" t="s">
        <v>239</v>
      </c>
      <c r="H79" s="248"/>
      <c r="I79" s="248"/>
      <c r="J79" s="248"/>
      <c r="K79" s="248"/>
      <c r="L79" s="248"/>
      <c r="M79" s="248"/>
    </row>
    <row r="80" spans="1:13" ht="30.75" hidden="1" customHeight="1" x14ac:dyDescent="0.25">
      <c r="A80" s="474"/>
      <c r="B80" s="254">
        <v>0.1</v>
      </c>
      <c r="C80" s="254">
        <v>0.1</v>
      </c>
      <c r="D80" s="254">
        <v>0.1</v>
      </c>
      <c r="E80" s="254">
        <v>0.1</v>
      </c>
      <c r="F80" s="254">
        <v>0.1</v>
      </c>
      <c r="G80" s="255">
        <v>0.1</v>
      </c>
      <c r="H80" s="249"/>
      <c r="I80" s="250"/>
      <c r="J80" s="249"/>
      <c r="K80" s="250"/>
      <c r="L80" s="249"/>
      <c r="M80" s="250"/>
    </row>
    <row r="81" spans="1:13" ht="116.25" hidden="1" customHeight="1" x14ac:dyDescent="0.25">
      <c r="A81" s="245" t="s">
        <v>278</v>
      </c>
      <c r="B81" s="831" t="s">
        <v>551</v>
      </c>
      <c r="C81" s="832"/>
      <c r="D81" s="454" t="s">
        <v>552</v>
      </c>
      <c r="E81" s="456"/>
      <c r="F81" s="456" t="s">
        <v>553</v>
      </c>
      <c r="G81" s="456"/>
      <c r="H81" s="450"/>
      <c r="I81" s="450"/>
      <c r="J81" s="450"/>
      <c r="K81" s="450"/>
      <c r="L81" s="450"/>
      <c r="M81" s="450"/>
    </row>
    <row r="82" spans="1:13" ht="80.25" hidden="1" customHeight="1" x14ac:dyDescent="0.25">
      <c r="A82" s="245" t="s">
        <v>281</v>
      </c>
      <c r="B82" s="468" t="s">
        <v>554</v>
      </c>
      <c r="C82" s="830"/>
      <c r="D82" s="468" t="s">
        <v>544</v>
      </c>
      <c r="E82" s="468"/>
      <c r="F82" s="468" t="s">
        <v>555</v>
      </c>
      <c r="G82" s="468"/>
      <c r="H82" s="450"/>
      <c r="I82" s="450"/>
      <c r="J82" s="450"/>
      <c r="K82" s="450"/>
      <c r="L82" s="450"/>
      <c r="M82" s="450"/>
    </row>
    <row r="83" spans="1:13" ht="30" hidden="1" customHeight="1" x14ac:dyDescent="0.25">
      <c r="A83" s="474" t="s">
        <v>197</v>
      </c>
      <c r="B83" s="253" t="s">
        <v>99</v>
      </c>
      <c r="C83" s="253" t="s">
        <v>239</v>
      </c>
      <c r="D83" s="253" t="s">
        <v>99</v>
      </c>
      <c r="E83" s="253" t="s">
        <v>239</v>
      </c>
      <c r="F83" s="253" t="s">
        <v>99</v>
      </c>
      <c r="G83" s="253" t="s">
        <v>239</v>
      </c>
      <c r="H83" s="248"/>
      <c r="I83" s="248"/>
      <c r="J83" s="248"/>
      <c r="K83" s="248"/>
      <c r="L83" s="248"/>
      <c r="M83" s="248"/>
    </row>
    <row r="84" spans="1:13" ht="30" hidden="1" customHeight="1" x14ac:dyDescent="0.25">
      <c r="A84" s="474"/>
      <c r="B84" s="254">
        <v>0.1</v>
      </c>
      <c r="C84" s="254">
        <v>0.1</v>
      </c>
      <c r="D84" s="254">
        <v>0.1</v>
      </c>
      <c r="E84" s="254">
        <v>0.1</v>
      </c>
      <c r="F84" s="256">
        <v>0.1</v>
      </c>
      <c r="G84" s="255">
        <v>0.1</v>
      </c>
      <c r="H84" s="250"/>
      <c r="I84" s="250"/>
      <c r="J84" s="250"/>
      <c r="K84" s="250"/>
      <c r="L84" s="250"/>
      <c r="M84" s="250"/>
    </row>
    <row r="85" spans="1:13" ht="174.75" hidden="1" customHeight="1" x14ac:dyDescent="0.25">
      <c r="A85" s="245" t="s">
        <v>278</v>
      </c>
      <c r="B85" s="827" t="s">
        <v>556</v>
      </c>
      <c r="C85" s="828"/>
      <c r="D85" s="829" t="s">
        <v>557</v>
      </c>
      <c r="E85" s="456"/>
      <c r="F85" s="454" t="s">
        <v>558</v>
      </c>
      <c r="G85" s="454"/>
      <c r="H85" s="457"/>
      <c r="I85" s="457"/>
      <c r="J85" s="457"/>
      <c r="K85" s="457"/>
      <c r="L85" s="457"/>
      <c r="M85" s="457"/>
    </row>
    <row r="86" spans="1:13" ht="80.25" hidden="1" customHeight="1" x14ac:dyDescent="0.25">
      <c r="A86" s="245" t="s">
        <v>281</v>
      </c>
      <c r="B86" s="463" t="s">
        <v>554</v>
      </c>
      <c r="C86" s="463"/>
      <c r="D86" s="463" t="s">
        <v>544</v>
      </c>
      <c r="E86" s="463"/>
      <c r="F86" s="463" t="s">
        <v>555</v>
      </c>
      <c r="G86" s="463"/>
      <c r="H86" s="457"/>
      <c r="I86" s="457"/>
      <c r="J86" s="457"/>
      <c r="K86" s="457"/>
      <c r="L86" s="457"/>
      <c r="M86" s="457"/>
    </row>
    <row r="87" spans="1:13" ht="29.25" hidden="1" customHeight="1" x14ac:dyDescent="0.25">
      <c r="A87" s="474" t="s">
        <v>198</v>
      </c>
      <c r="B87" s="253" t="s">
        <v>99</v>
      </c>
      <c r="C87" s="253" t="s">
        <v>239</v>
      </c>
      <c r="D87" s="253" t="s">
        <v>99</v>
      </c>
      <c r="E87" s="253" t="s">
        <v>239</v>
      </c>
      <c r="F87" s="253" t="s">
        <v>99</v>
      </c>
      <c r="G87" s="253" t="s">
        <v>239</v>
      </c>
      <c r="H87" s="248"/>
      <c r="I87" s="248"/>
      <c r="J87" s="248"/>
      <c r="K87" s="248"/>
      <c r="L87" s="248"/>
      <c r="M87" s="248"/>
    </row>
    <row r="88" spans="1:13" ht="29.25" hidden="1" customHeight="1" x14ac:dyDescent="0.25">
      <c r="A88" s="474"/>
      <c r="B88" s="254">
        <v>0.1</v>
      </c>
      <c r="C88" s="254">
        <v>0.1</v>
      </c>
      <c r="D88" s="254">
        <v>0.1</v>
      </c>
      <c r="E88" s="254">
        <v>0.1</v>
      </c>
      <c r="F88" s="254">
        <v>0.1</v>
      </c>
      <c r="G88" s="255">
        <v>0.1</v>
      </c>
      <c r="H88" s="249"/>
      <c r="I88" s="250"/>
      <c r="J88" s="249"/>
      <c r="K88" s="250"/>
      <c r="L88" s="249"/>
      <c r="M88" s="250"/>
    </row>
    <row r="89" spans="1:13" ht="130.5" hidden="1" customHeight="1" x14ac:dyDescent="0.25">
      <c r="A89" s="245" t="s">
        <v>278</v>
      </c>
      <c r="B89" s="454" t="s">
        <v>559</v>
      </c>
      <c r="C89" s="697"/>
      <c r="D89" s="825" t="s">
        <v>560</v>
      </c>
      <c r="E89" s="456"/>
      <c r="F89" s="826" t="s">
        <v>561</v>
      </c>
      <c r="G89" s="454"/>
      <c r="H89" s="467"/>
      <c r="I89" s="467"/>
      <c r="J89" s="467"/>
      <c r="K89" s="467"/>
      <c r="L89" s="467"/>
      <c r="M89" s="467"/>
    </row>
    <row r="90" spans="1:13" ht="80.25" hidden="1" customHeight="1" x14ac:dyDescent="0.25">
      <c r="A90" s="245" t="s">
        <v>281</v>
      </c>
      <c r="B90" s="463" t="s">
        <v>543</v>
      </c>
      <c r="C90" s="464"/>
      <c r="D90" s="463" t="s">
        <v>544</v>
      </c>
      <c r="E90" s="463"/>
      <c r="F90" s="463" t="s">
        <v>547</v>
      </c>
      <c r="G90" s="464"/>
      <c r="H90" s="457"/>
      <c r="I90" s="457"/>
      <c r="J90" s="457"/>
      <c r="K90" s="457"/>
      <c r="L90" s="457"/>
      <c r="M90" s="457"/>
    </row>
    <row r="91" spans="1:13" ht="24.95" customHeight="1" x14ac:dyDescent="0.25">
      <c r="A91" s="474" t="s">
        <v>199</v>
      </c>
      <c r="B91" s="253" t="s">
        <v>99</v>
      </c>
      <c r="C91" s="253" t="s">
        <v>239</v>
      </c>
      <c r="D91" s="253" t="s">
        <v>99</v>
      </c>
      <c r="E91" s="253" t="s">
        <v>239</v>
      </c>
      <c r="F91" s="253" t="s">
        <v>99</v>
      </c>
      <c r="G91" s="253" t="s">
        <v>239</v>
      </c>
      <c r="H91" s="248"/>
      <c r="I91" s="248"/>
      <c r="J91" s="248"/>
      <c r="K91" s="248"/>
      <c r="L91" s="248"/>
      <c r="M91" s="248"/>
    </row>
    <row r="92" spans="1:13" ht="24.95" customHeight="1" x14ac:dyDescent="0.25">
      <c r="A92" s="474"/>
      <c r="B92" s="254">
        <v>0.1</v>
      </c>
      <c r="C92" s="254">
        <v>0.1</v>
      </c>
      <c r="D92" s="254">
        <v>0.1</v>
      </c>
      <c r="E92" s="254">
        <v>0.1</v>
      </c>
      <c r="F92" s="254">
        <v>0.1</v>
      </c>
      <c r="G92" s="255">
        <v>0.1</v>
      </c>
      <c r="H92" s="249"/>
      <c r="I92" s="250"/>
      <c r="J92" s="249"/>
      <c r="K92" s="250"/>
      <c r="L92" s="249"/>
      <c r="M92" s="250"/>
    </row>
    <row r="93" spans="1:13" ht="174" customHeight="1" x14ac:dyDescent="0.25">
      <c r="A93" s="245" t="s">
        <v>278</v>
      </c>
      <c r="B93" s="822" t="s">
        <v>562</v>
      </c>
      <c r="C93" s="823"/>
      <c r="D93" s="818" t="s">
        <v>563</v>
      </c>
      <c r="E93" s="819"/>
      <c r="F93" s="573" t="s">
        <v>564</v>
      </c>
      <c r="G93" s="824"/>
      <c r="H93" s="467"/>
      <c r="I93" s="467"/>
      <c r="J93" s="467"/>
      <c r="K93" s="467"/>
      <c r="L93" s="467"/>
      <c r="M93" s="467"/>
    </row>
    <row r="94" spans="1:13" ht="80.25" customHeight="1" x14ac:dyDescent="0.25">
      <c r="A94" s="245" t="s">
        <v>281</v>
      </c>
      <c r="B94" s="463" t="s">
        <v>543</v>
      </c>
      <c r="C94" s="464"/>
      <c r="D94" s="463" t="s">
        <v>544</v>
      </c>
      <c r="E94" s="464"/>
      <c r="F94" s="463" t="s">
        <v>547</v>
      </c>
      <c r="G94" s="464"/>
      <c r="H94" s="457"/>
      <c r="I94" s="457"/>
      <c r="J94" s="457"/>
      <c r="K94" s="457"/>
      <c r="L94" s="457"/>
      <c r="M94" s="457"/>
    </row>
    <row r="95" spans="1:13" ht="24.95" customHeight="1" x14ac:dyDescent="0.25">
      <c r="A95" s="474" t="s">
        <v>200</v>
      </c>
      <c r="B95" s="253" t="s">
        <v>99</v>
      </c>
      <c r="C95" s="253" t="s">
        <v>239</v>
      </c>
      <c r="D95" s="253" t="s">
        <v>99</v>
      </c>
      <c r="E95" s="253" t="s">
        <v>239</v>
      </c>
      <c r="F95" s="253" t="s">
        <v>99</v>
      </c>
      <c r="G95" s="253" t="s">
        <v>239</v>
      </c>
      <c r="H95" s="248"/>
      <c r="I95" s="248"/>
      <c r="J95" s="248"/>
      <c r="K95" s="248"/>
      <c r="L95" s="248"/>
      <c r="M95" s="248"/>
    </row>
    <row r="96" spans="1:13" ht="24.95" customHeight="1" x14ac:dyDescent="0.25">
      <c r="A96" s="474"/>
      <c r="B96" s="254">
        <v>0.1</v>
      </c>
      <c r="C96" s="254">
        <v>0.1</v>
      </c>
      <c r="D96" s="254">
        <v>0.1</v>
      </c>
      <c r="E96" s="254">
        <v>0.1</v>
      </c>
      <c r="F96" s="254">
        <v>0.1</v>
      </c>
      <c r="G96" s="255">
        <v>0.1</v>
      </c>
      <c r="H96" s="249"/>
      <c r="I96" s="250"/>
      <c r="J96" s="249"/>
      <c r="K96" s="250"/>
      <c r="L96" s="249"/>
      <c r="M96" s="250"/>
    </row>
    <row r="97" spans="1:13" ht="214.5" customHeight="1" x14ac:dyDescent="0.25">
      <c r="A97" s="245" t="s">
        <v>278</v>
      </c>
      <c r="B97" s="816" t="s">
        <v>565</v>
      </c>
      <c r="C97" s="817"/>
      <c r="D97" s="818" t="s">
        <v>566</v>
      </c>
      <c r="E97" s="819"/>
      <c r="F97" s="820" t="s">
        <v>567</v>
      </c>
      <c r="G97" s="821"/>
      <c r="H97" s="467"/>
      <c r="I97" s="467"/>
      <c r="J97" s="467"/>
      <c r="K97" s="467"/>
      <c r="L97" s="467"/>
      <c r="M97" s="467"/>
    </row>
    <row r="98" spans="1:13" ht="80.25" customHeight="1" x14ac:dyDescent="0.25">
      <c r="A98" s="245" t="s">
        <v>281</v>
      </c>
      <c r="B98" s="463" t="s">
        <v>543</v>
      </c>
      <c r="C98" s="464"/>
      <c r="D98" s="463" t="s">
        <v>544</v>
      </c>
      <c r="E98" s="464"/>
      <c r="F98" s="463" t="s">
        <v>547</v>
      </c>
      <c r="G98" s="464"/>
      <c r="H98" s="457"/>
      <c r="I98" s="457"/>
      <c r="J98" s="457"/>
      <c r="K98" s="457"/>
      <c r="L98" s="457"/>
      <c r="M98" s="457"/>
    </row>
    <row r="99" spans="1:13" ht="24.95" hidden="1" customHeight="1" x14ac:dyDescent="0.25">
      <c r="A99" s="474" t="s">
        <v>203</v>
      </c>
      <c r="B99" s="253" t="s">
        <v>99</v>
      </c>
      <c r="C99" s="253" t="s">
        <v>239</v>
      </c>
      <c r="D99" s="253" t="s">
        <v>99</v>
      </c>
      <c r="E99" s="253" t="s">
        <v>239</v>
      </c>
      <c r="F99" s="253" t="s">
        <v>99</v>
      </c>
      <c r="G99" s="253" t="s">
        <v>239</v>
      </c>
      <c r="H99" s="248"/>
      <c r="I99" s="248"/>
      <c r="J99" s="248"/>
      <c r="K99" s="248"/>
      <c r="L99" s="248"/>
      <c r="M99" s="248"/>
    </row>
    <row r="100" spans="1:13" ht="24.95" hidden="1" customHeight="1" x14ac:dyDescent="0.25">
      <c r="A100" s="474"/>
      <c r="B100" s="254">
        <v>0.1</v>
      </c>
      <c r="C100" s="257"/>
      <c r="D100" s="254">
        <v>0.1</v>
      </c>
      <c r="E100" s="254"/>
      <c r="F100" s="254">
        <v>0.1</v>
      </c>
      <c r="G100" s="255"/>
      <c r="H100" s="249"/>
      <c r="I100" s="250"/>
      <c r="J100" s="249"/>
      <c r="K100" s="250"/>
      <c r="L100" s="249"/>
      <c r="M100" s="250"/>
    </row>
    <row r="101" spans="1:13" ht="80.25" hidden="1" customHeight="1" x14ac:dyDescent="0.25">
      <c r="A101" s="245" t="s">
        <v>278</v>
      </c>
      <c r="B101" s="562"/>
      <c r="C101" s="562"/>
      <c r="D101" s="562"/>
      <c r="E101" s="562"/>
      <c r="F101" s="562"/>
      <c r="G101" s="562"/>
      <c r="H101" s="467"/>
      <c r="I101" s="467"/>
      <c r="J101" s="467"/>
      <c r="K101" s="467"/>
      <c r="L101" s="467"/>
      <c r="M101" s="467"/>
    </row>
    <row r="102" spans="1:13" ht="80.25" hidden="1" customHeight="1" x14ac:dyDescent="0.25">
      <c r="A102" s="245" t="s">
        <v>281</v>
      </c>
      <c r="B102" s="464"/>
      <c r="C102" s="464"/>
      <c r="D102" s="464"/>
      <c r="E102" s="464"/>
      <c r="F102" s="464"/>
      <c r="G102" s="464"/>
      <c r="H102" s="457"/>
      <c r="I102" s="457"/>
      <c r="J102" s="457"/>
      <c r="K102" s="457"/>
      <c r="L102" s="457"/>
      <c r="M102" s="457"/>
    </row>
    <row r="103" spans="1:13" ht="24.95" hidden="1" customHeight="1" x14ac:dyDescent="0.25">
      <c r="A103" s="474" t="s">
        <v>204</v>
      </c>
      <c r="B103" s="253" t="s">
        <v>99</v>
      </c>
      <c r="C103" s="253" t="s">
        <v>239</v>
      </c>
      <c r="D103" s="253" t="s">
        <v>99</v>
      </c>
      <c r="E103" s="253" t="s">
        <v>239</v>
      </c>
      <c r="F103" s="253" t="s">
        <v>99</v>
      </c>
      <c r="G103" s="253" t="s">
        <v>239</v>
      </c>
      <c r="H103" s="248"/>
      <c r="I103" s="248"/>
      <c r="J103" s="248"/>
      <c r="K103" s="248"/>
      <c r="L103" s="248"/>
      <c r="M103" s="248"/>
    </row>
    <row r="104" spans="1:13" ht="24.95" hidden="1" customHeight="1" x14ac:dyDescent="0.25">
      <c r="A104" s="474"/>
      <c r="B104" s="254">
        <v>0.1</v>
      </c>
      <c r="C104" s="257"/>
      <c r="D104" s="254">
        <v>0.1</v>
      </c>
      <c r="E104" s="254"/>
      <c r="F104" s="254">
        <v>0.1</v>
      </c>
      <c r="G104" s="255"/>
      <c r="H104" s="249"/>
      <c r="I104" s="250"/>
      <c r="J104" s="249"/>
      <c r="K104" s="250"/>
      <c r="L104" s="249"/>
      <c r="M104" s="250"/>
    </row>
    <row r="105" spans="1:13" ht="80.25" hidden="1" customHeight="1" x14ac:dyDescent="0.25">
      <c r="A105" s="245" t="s">
        <v>278</v>
      </c>
      <c r="B105" s="562"/>
      <c r="C105" s="562"/>
      <c r="D105" s="562"/>
      <c r="E105" s="562"/>
      <c r="F105" s="562"/>
      <c r="G105" s="562"/>
      <c r="H105" s="467"/>
      <c r="I105" s="467"/>
      <c r="J105" s="467"/>
      <c r="K105" s="467"/>
      <c r="L105" s="467"/>
      <c r="M105" s="467"/>
    </row>
    <row r="106" spans="1:13" ht="80.25" hidden="1" customHeight="1" x14ac:dyDescent="0.25">
      <c r="A106" s="245" t="s">
        <v>281</v>
      </c>
      <c r="B106" s="464"/>
      <c r="C106" s="464"/>
      <c r="D106" s="464"/>
      <c r="E106" s="464"/>
      <c r="F106" s="464"/>
      <c r="G106" s="464"/>
      <c r="H106" s="457"/>
      <c r="I106" s="457"/>
      <c r="J106" s="457"/>
      <c r="K106" s="457"/>
      <c r="L106" s="457"/>
      <c r="M106" s="457"/>
    </row>
    <row r="107" spans="1:13" ht="24.95" hidden="1" customHeight="1" x14ac:dyDescent="0.25">
      <c r="A107" s="474" t="s">
        <v>205</v>
      </c>
      <c r="B107" s="253" t="s">
        <v>99</v>
      </c>
      <c r="C107" s="253" t="s">
        <v>239</v>
      </c>
      <c r="D107" s="253" t="s">
        <v>99</v>
      </c>
      <c r="E107" s="253" t="s">
        <v>239</v>
      </c>
      <c r="F107" s="253" t="s">
        <v>99</v>
      </c>
      <c r="G107" s="253" t="s">
        <v>239</v>
      </c>
      <c r="H107" s="248"/>
      <c r="I107" s="248"/>
      <c r="J107" s="248"/>
      <c r="K107" s="248"/>
      <c r="L107" s="248"/>
      <c r="M107" s="248"/>
    </row>
    <row r="108" spans="1:13" ht="24.95" hidden="1" customHeight="1" x14ac:dyDescent="0.25">
      <c r="A108" s="474"/>
      <c r="B108" s="254">
        <v>7.0000000000000007E-2</v>
      </c>
      <c r="C108" s="257"/>
      <c r="D108" s="254">
        <v>7.0000000000000007E-2</v>
      </c>
      <c r="E108" s="254"/>
      <c r="F108" s="254">
        <v>0.09</v>
      </c>
      <c r="G108" s="255"/>
      <c r="H108" s="249"/>
      <c r="I108" s="250"/>
      <c r="J108" s="249"/>
      <c r="K108" s="250"/>
      <c r="L108" s="249"/>
      <c r="M108" s="250"/>
    </row>
    <row r="109" spans="1:13" ht="80.25" hidden="1" customHeight="1" x14ac:dyDescent="0.25">
      <c r="A109" s="245" t="s">
        <v>278</v>
      </c>
      <c r="B109" s="562"/>
      <c r="C109" s="562"/>
      <c r="D109" s="562"/>
      <c r="E109" s="562"/>
      <c r="F109" s="562"/>
      <c r="G109" s="562"/>
      <c r="H109" s="467"/>
      <c r="I109" s="467"/>
      <c r="J109" s="467"/>
      <c r="K109" s="467"/>
      <c r="L109" s="467"/>
      <c r="M109" s="467"/>
    </row>
    <row r="110" spans="1:13" ht="80.25" hidden="1" customHeight="1" x14ac:dyDescent="0.25">
      <c r="A110" s="245" t="s">
        <v>281</v>
      </c>
      <c r="B110" s="464"/>
      <c r="C110" s="464"/>
      <c r="D110" s="464"/>
      <c r="E110" s="464"/>
      <c r="F110" s="464"/>
      <c r="G110" s="464"/>
      <c r="H110" s="457"/>
      <c r="I110" s="457"/>
      <c r="J110" s="457"/>
      <c r="K110" s="457"/>
      <c r="L110" s="457"/>
      <c r="M110" s="457"/>
    </row>
    <row r="111" spans="1:13" ht="24.95" hidden="1" customHeight="1" x14ac:dyDescent="0.25">
      <c r="A111" s="474" t="s">
        <v>206</v>
      </c>
      <c r="B111" s="253" t="s">
        <v>99</v>
      </c>
      <c r="C111" s="253" t="s">
        <v>239</v>
      </c>
      <c r="D111" s="253" t="s">
        <v>99</v>
      </c>
      <c r="E111" s="253" t="s">
        <v>239</v>
      </c>
      <c r="F111" s="253" t="s">
        <v>99</v>
      </c>
      <c r="G111" s="253" t="s">
        <v>239</v>
      </c>
      <c r="H111" s="248"/>
      <c r="I111" s="248"/>
      <c r="J111" s="248"/>
      <c r="K111" s="248"/>
      <c r="L111" s="248"/>
      <c r="M111" s="248"/>
    </row>
    <row r="112" spans="1:13" ht="24.95" hidden="1" customHeight="1" x14ac:dyDescent="0.25">
      <c r="A112" s="474"/>
      <c r="B112" s="254">
        <v>0.06</v>
      </c>
      <c r="C112" s="258"/>
      <c r="D112" s="254">
        <v>0.06</v>
      </c>
      <c r="E112" s="258"/>
      <c r="F112" s="254">
        <v>0.1</v>
      </c>
      <c r="G112" s="259"/>
      <c r="H112" s="249"/>
      <c r="I112" s="251"/>
      <c r="J112" s="249"/>
      <c r="K112" s="251"/>
      <c r="L112" s="249"/>
      <c r="M112" s="251"/>
    </row>
    <row r="113" spans="1:13" ht="80.25" hidden="1" customHeight="1" x14ac:dyDescent="0.25">
      <c r="A113" s="245" t="s">
        <v>278</v>
      </c>
      <c r="B113" s="568"/>
      <c r="C113" s="568"/>
      <c r="D113" s="568"/>
      <c r="E113" s="568"/>
      <c r="F113" s="568"/>
      <c r="G113" s="568"/>
      <c r="H113" s="569"/>
      <c r="I113" s="569"/>
      <c r="J113" s="569"/>
      <c r="K113" s="569"/>
      <c r="L113" s="569"/>
      <c r="M113" s="569"/>
    </row>
    <row r="114" spans="1:13" ht="80.25" hidden="1" customHeight="1" x14ac:dyDescent="0.25">
      <c r="A114" s="245" t="s">
        <v>281</v>
      </c>
      <c r="B114" s="464"/>
      <c r="C114" s="464"/>
      <c r="D114" s="464"/>
      <c r="E114" s="464"/>
      <c r="F114" s="464"/>
      <c r="G114" s="464"/>
      <c r="H114" s="457"/>
      <c r="I114" s="457"/>
      <c r="J114" s="457"/>
      <c r="K114" s="457"/>
      <c r="L114" s="457"/>
      <c r="M114" s="457"/>
    </row>
    <row r="115" spans="1:13" ht="16.5" x14ac:dyDescent="0.25">
      <c r="A115" s="260" t="s">
        <v>303</v>
      </c>
      <c r="B115" s="261">
        <f t="shared" ref="B115:G115" si="1">(B68+B72+B76+B80+B84+B88+B92+B96+B100+B104+B108+B112)</f>
        <v>1</v>
      </c>
      <c r="C115" s="261">
        <f t="shared" si="1"/>
        <v>0.66999999999999993</v>
      </c>
      <c r="D115" s="261">
        <f t="shared" si="1"/>
        <v>1</v>
      </c>
      <c r="E115" s="261">
        <f t="shared" si="1"/>
        <v>0.66999999999999993</v>
      </c>
      <c r="F115" s="261">
        <f t="shared" si="1"/>
        <v>0.99999999999999989</v>
      </c>
      <c r="G115" s="261">
        <f t="shared" si="1"/>
        <v>0.61</v>
      </c>
      <c r="H115" s="252"/>
      <c r="I115" s="252"/>
      <c r="J115" s="252"/>
      <c r="K115" s="252"/>
      <c r="L115" s="252"/>
      <c r="M115" s="252"/>
    </row>
    <row r="119" spans="1:13" x14ac:dyDescent="0.25">
      <c r="C119" s="358"/>
    </row>
  </sheetData>
  <mergeCells count="26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J66:K66"/>
    <mergeCell ref="L66:M66"/>
    <mergeCell ref="B65:C65"/>
    <mergeCell ref="D65:E65"/>
    <mergeCell ref="F65:G65"/>
    <mergeCell ref="H65:I65"/>
    <mergeCell ref="J65:K65"/>
    <mergeCell ref="L65:M65"/>
    <mergeCell ref="L69:M69"/>
    <mergeCell ref="B70:C70"/>
    <mergeCell ref="D70:E70"/>
    <mergeCell ref="F70:G70"/>
    <mergeCell ref="H70:I70"/>
    <mergeCell ref="J70:K70"/>
    <mergeCell ref="L70:M70"/>
    <mergeCell ref="A67:A68"/>
    <mergeCell ref="B69:C69"/>
    <mergeCell ref="D69:E69"/>
    <mergeCell ref="F69:G69"/>
    <mergeCell ref="H69:I69"/>
    <mergeCell ref="J69:K69"/>
    <mergeCell ref="L73:M73"/>
    <mergeCell ref="B74:C74"/>
    <mergeCell ref="D74:E74"/>
    <mergeCell ref="F74:G74"/>
    <mergeCell ref="H74:I74"/>
    <mergeCell ref="J74:K74"/>
    <mergeCell ref="L74:M74"/>
    <mergeCell ref="A71:A72"/>
    <mergeCell ref="B73:C73"/>
    <mergeCell ref="D73:E73"/>
    <mergeCell ref="F73:G73"/>
    <mergeCell ref="H73:I73"/>
    <mergeCell ref="J73:K73"/>
    <mergeCell ref="L77:M77"/>
    <mergeCell ref="B78:C78"/>
    <mergeCell ref="D78:E78"/>
    <mergeCell ref="F78:G78"/>
    <mergeCell ref="H78:I78"/>
    <mergeCell ref="J78:K78"/>
    <mergeCell ref="L78:M78"/>
    <mergeCell ref="A75:A76"/>
    <mergeCell ref="B77:C77"/>
    <mergeCell ref="D77:E77"/>
    <mergeCell ref="F77:G77"/>
    <mergeCell ref="H77:I77"/>
    <mergeCell ref="J77:K77"/>
    <mergeCell ref="L81:M81"/>
    <mergeCell ref="B82:C82"/>
    <mergeCell ref="D82:E82"/>
    <mergeCell ref="F82:G82"/>
    <mergeCell ref="H82:I82"/>
    <mergeCell ref="J82:K82"/>
    <mergeCell ref="L82:M82"/>
    <mergeCell ref="A79:A80"/>
    <mergeCell ref="B81:C81"/>
    <mergeCell ref="D81:E81"/>
    <mergeCell ref="F81:G81"/>
    <mergeCell ref="H81:I81"/>
    <mergeCell ref="J81:K81"/>
    <mergeCell ref="L85:M85"/>
    <mergeCell ref="B86:C86"/>
    <mergeCell ref="D86:E86"/>
    <mergeCell ref="F86:G86"/>
    <mergeCell ref="H86:I86"/>
    <mergeCell ref="J86:K86"/>
    <mergeCell ref="L86:M86"/>
    <mergeCell ref="A83:A84"/>
    <mergeCell ref="B85:C85"/>
    <mergeCell ref="D85:E85"/>
    <mergeCell ref="F85:G85"/>
    <mergeCell ref="H85:I85"/>
    <mergeCell ref="J85:K85"/>
    <mergeCell ref="L89:M89"/>
    <mergeCell ref="B90:C90"/>
    <mergeCell ref="D90:E90"/>
    <mergeCell ref="F90:G90"/>
    <mergeCell ref="H90:I90"/>
    <mergeCell ref="J90:K90"/>
    <mergeCell ref="L90:M90"/>
    <mergeCell ref="A87:A88"/>
    <mergeCell ref="B89:C89"/>
    <mergeCell ref="D89:E89"/>
    <mergeCell ref="F89:G89"/>
    <mergeCell ref="H89:I89"/>
    <mergeCell ref="J89:K89"/>
    <mergeCell ref="L93:M93"/>
    <mergeCell ref="B94:C94"/>
    <mergeCell ref="D94:E94"/>
    <mergeCell ref="F94:G94"/>
    <mergeCell ref="H94:I94"/>
    <mergeCell ref="J94:K94"/>
    <mergeCell ref="L94:M94"/>
    <mergeCell ref="A91:A92"/>
    <mergeCell ref="B93:C93"/>
    <mergeCell ref="D93:E93"/>
    <mergeCell ref="F93:G93"/>
    <mergeCell ref="H93:I93"/>
    <mergeCell ref="J93:K93"/>
    <mergeCell ref="L97:M97"/>
    <mergeCell ref="B98:C98"/>
    <mergeCell ref="D98:E98"/>
    <mergeCell ref="F98:G98"/>
    <mergeCell ref="H98:I98"/>
    <mergeCell ref="J98:K98"/>
    <mergeCell ref="L98:M98"/>
    <mergeCell ref="A95:A96"/>
    <mergeCell ref="B97:C97"/>
    <mergeCell ref="D97:E97"/>
    <mergeCell ref="F97:G97"/>
    <mergeCell ref="H97:I97"/>
    <mergeCell ref="J97:K97"/>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s>
  <phoneticPr fontId="45"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 ref="D78:E78" r:id="rId6" display="TAREA 16" xr:uid="{554C3A6D-1E2D-43BC-BBE3-D0DD3C076728}"/>
    <hyperlink ref="B78" r:id="rId7" xr:uid="{85983B89-0F1F-4946-9CC9-833F3832C2F1}"/>
    <hyperlink ref="F78" r:id="rId8" xr:uid="{66F72E0F-A612-4939-8FC5-C2D3181F0845}"/>
    <hyperlink ref="D82:E82" r:id="rId9" display="TAREA 16" xr:uid="{96E0547F-FCBA-4507-8413-E1BE09F90733}"/>
    <hyperlink ref="B82:C82" r:id="rId10" display="Tarea 15" xr:uid="{30297F6F-B5B2-46AB-9CC8-CD10AD1F2880}"/>
    <hyperlink ref="F82:G82" r:id="rId11" display="Tarea 17" xr:uid="{0EE9D60D-95FD-4580-A918-30814E64B8A5}"/>
    <hyperlink ref="D86:E86" r:id="rId12" display="TAREA 16" xr:uid="{1C076918-B10E-43D8-AE41-6963E9FE7D3B}"/>
    <hyperlink ref="B86:C86" r:id="rId13" display="Tarea 15" xr:uid="{72FCFDBF-72C4-4DED-A27A-3518342A0E88}"/>
    <hyperlink ref="F86:G86" r:id="rId14" display="Tarea 17" xr:uid="{436985AD-AC63-4066-B729-1D69908B44EB}"/>
    <hyperlink ref="D90:E90" r:id="rId15" display="TAREA 16" xr:uid="{238BA324-9379-4C06-B97D-783B73362E24}"/>
    <hyperlink ref="F90" r:id="rId16" xr:uid="{C12E2F22-CB45-455E-887C-6C771D3D39A3}"/>
    <hyperlink ref="B90" r:id="rId17" xr:uid="{8D956359-750F-4879-8D5F-ADFF4D055995}"/>
    <hyperlink ref="B94" r:id="rId18" xr:uid="{C423326F-75F0-4E7B-B68E-F6DEA8B04E68}"/>
    <hyperlink ref="D94" r:id="rId19" xr:uid="{E566DB79-201F-4FEE-AFEA-088360A3CD1A}"/>
    <hyperlink ref="F94" r:id="rId20" xr:uid="{70A7C6D6-C248-4C48-8F07-3DAC89886D37}"/>
    <hyperlink ref="B98" r:id="rId21" xr:uid="{B614A4C1-ECF5-4D42-9F8B-2FFA5B8C7A90}"/>
    <hyperlink ref="D98" r:id="rId22" xr:uid="{7893C9C5-F902-4A91-97FD-F337B90742C0}"/>
    <hyperlink ref="F98" r:id="rId23" xr:uid="{A441815A-F2B9-4140-984C-09026F22B623}"/>
  </hyperlinks>
  <pageMargins left="0.25" right="0.25" top="0.75" bottom="0.75" header="0.3" footer="0.3"/>
  <pageSetup scale="23" orientation="landscape" r:id="rId24"/>
  <rowBreaks count="1" manualBreakCount="1">
    <brk id="62" max="14" man="1"/>
  </rowBreaks>
  <drawing r:id="rId25"/>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608"/>
      <c r="B1" s="609"/>
      <c r="C1" s="609"/>
      <c r="D1" s="609"/>
      <c r="E1" s="610"/>
      <c r="F1" s="617" t="s">
        <v>304</v>
      </c>
      <c r="G1" s="618"/>
      <c r="H1" s="618"/>
      <c r="I1" s="618"/>
      <c r="J1" s="618"/>
      <c r="K1" s="618"/>
      <c r="L1" s="192"/>
    </row>
    <row r="2" spans="1:12" ht="18.75" customHeight="1" x14ac:dyDescent="0.25">
      <c r="A2" s="611"/>
      <c r="B2" s="612"/>
      <c r="C2" s="612"/>
      <c r="D2" s="612"/>
      <c r="E2" s="613"/>
      <c r="F2" s="619"/>
      <c r="G2" s="620"/>
      <c r="H2" s="620"/>
      <c r="I2" s="620"/>
      <c r="J2" s="620"/>
      <c r="K2" s="620"/>
      <c r="L2" s="192"/>
    </row>
    <row r="3" spans="1:12" ht="18.75" customHeight="1" x14ac:dyDescent="0.25">
      <c r="A3" s="611"/>
      <c r="B3" s="612"/>
      <c r="C3" s="612"/>
      <c r="D3" s="612"/>
      <c r="E3" s="613"/>
      <c r="F3" s="617" t="s">
        <v>305</v>
      </c>
      <c r="G3" s="618"/>
      <c r="H3" s="618"/>
      <c r="I3" s="618"/>
      <c r="J3" s="618"/>
      <c r="K3" s="618"/>
      <c r="L3" s="192"/>
    </row>
    <row r="4" spans="1:12" ht="18.75" customHeight="1" x14ac:dyDescent="0.25">
      <c r="A4" s="614"/>
      <c r="B4" s="615"/>
      <c r="C4" s="615"/>
      <c r="D4" s="615"/>
      <c r="E4" s="616"/>
      <c r="F4" s="619"/>
      <c r="G4" s="620"/>
      <c r="H4" s="620"/>
      <c r="I4" s="620"/>
      <c r="J4" s="620"/>
      <c r="K4" s="620"/>
      <c r="L4" s="192"/>
    </row>
    <row r="5" spans="1:12" ht="15.75" customHeight="1" x14ac:dyDescent="0.25">
      <c r="A5" s="580" t="s">
        <v>306</v>
      </c>
      <c r="B5" s="582"/>
      <c r="C5" s="582"/>
      <c r="D5" s="582"/>
      <c r="E5" s="582"/>
      <c r="F5" s="582"/>
      <c r="G5" s="582"/>
      <c r="H5" s="582"/>
      <c r="I5" s="582"/>
      <c r="J5" s="582"/>
      <c r="K5" s="582"/>
      <c r="L5" s="600"/>
    </row>
    <row r="6" spans="1:12" ht="23.25" customHeight="1" x14ac:dyDescent="0.25">
      <c r="A6" s="580" t="s">
        <v>307</v>
      </c>
      <c r="B6" s="582"/>
      <c r="C6" s="581"/>
      <c r="D6" s="575" t="s">
        <v>12</v>
      </c>
      <c r="E6" s="576"/>
      <c r="F6" s="576"/>
      <c r="G6" s="576"/>
      <c r="H6" s="577"/>
      <c r="I6" s="580" t="s">
        <v>308</v>
      </c>
      <c r="J6" s="581"/>
      <c r="K6" s="575" t="s">
        <v>37</v>
      </c>
      <c r="L6" s="577"/>
    </row>
    <row r="7" spans="1:12" ht="17.649999999999999" customHeight="1" x14ac:dyDescent="0.25">
      <c r="A7" s="580" t="s">
        <v>309</v>
      </c>
      <c r="B7" s="582"/>
      <c r="C7" s="581"/>
      <c r="D7" s="575" t="s">
        <v>26</v>
      </c>
      <c r="E7" s="576"/>
      <c r="F7" s="576"/>
      <c r="G7" s="576"/>
      <c r="H7" s="577"/>
      <c r="I7" s="580" t="s">
        <v>98</v>
      </c>
      <c r="J7" s="581"/>
      <c r="K7" s="575" t="s">
        <v>15</v>
      </c>
      <c r="L7" s="577"/>
    </row>
    <row r="8" spans="1:12" ht="35.65" customHeight="1" x14ac:dyDescent="0.25">
      <c r="A8" s="580" t="s">
        <v>310</v>
      </c>
      <c r="B8" s="582"/>
      <c r="C8" s="581"/>
      <c r="D8" s="575" t="s">
        <v>68</v>
      </c>
      <c r="E8" s="576"/>
      <c r="F8" s="576"/>
      <c r="G8" s="576"/>
      <c r="H8" s="577"/>
      <c r="I8" s="580" t="s">
        <v>311</v>
      </c>
      <c r="J8" s="581"/>
      <c r="K8" s="575" t="s">
        <v>64</v>
      </c>
      <c r="L8" s="577"/>
    </row>
    <row r="9" spans="1:12" ht="15.75" customHeight="1" x14ac:dyDescent="0.25">
      <c r="A9" s="596" t="s">
        <v>312</v>
      </c>
      <c r="B9" s="583"/>
      <c r="C9" s="583"/>
      <c r="D9" s="583"/>
      <c r="E9" s="583"/>
      <c r="F9" s="583"/>
      <c r="G9" s="583"/>
      <c r="H9" s="583"/>
      <c r="I9" s="583"/>
      <c r="J9" s="583"/>
      <c r="K9" s="583"/>
      <c r="L9" s="597"/>
    </row>
    <row r="10" spans="1:12" ht="42.75" customHeight="1" x14ac:dyDescent="0.25">
      <c r="A10" s="585" t="s">
        <v>313</v>
      </c>
      <c r="B10" s="585"/>
      <c r="C10" s="585"/>
      <c r="D10" s="586"/>
      <c r="E10" s="607"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607"/>
      <c r="G10" s="607"/>
      <c r="H10" s="607"/>
      <c r="I10" s="607"/>
      <c r="J10" s="607"/>
      <c r="K10" s="607"/>
      <c r="L10" s="607"/>
    </row>
    <row r="11" spans="1:12" ht="34.5" customHeight="1" x14ac:dyDescent="0.25">
      <c r="A11" s="598" t="s">
        <v>314</v>
      </c>
      <c r="B11" s="599"/>
      <c r="C11" s="599"/>
      <c r="D11" s="600"/>
      <c r="E11" s="601" t="str">
        <f>+ACTIVIDAD_3!I15</f>
        <v>Número de sectores de la Administración Distrital en donde la estrategia de transversalización es implementada.</v>
      </c>
      <c r="F11" s="602"/>
      <c r="G11" s="602"/>
      <c r="H11" s="602"/>
      <c r="I11" s="602"/>
      <c r="J11" s="602"/>
      <c r="K11" s="602"/>
      <c r="L11" s="603"/>
    </row>
    <row r="12" spans="1:12" ht="47.25" customHeight="1" x14ac:dyDescent="0.25">
      <c r="A12" s="580" t="s">
        <v>315</v>
      </c>
      <c r="B12" s="582"/>
      <c r="C12" s="582"/>
      <c r="D12" s="581"/>
      <c r="E12" s="604" t="s">
        <v>568</v>
      </c>
      <c r="F12" s="605"/>
      <c r="G12" s="605"/>
      <c r="H12" s="605"/>
      <c r="I12" s="605"/>
      <c r="J12" s="605"/>
      <c r="K12" s="605"/>
      <c r="L12" s="606"/>
    </row>
    <row r="13" spans="1:12" s="262" customFormat="1" ht="28.5" customHeight="1" x14ac:dyDescent="0.25">
      <c r="A13" s="580" t="s">
        <v>317</v>
      </c>
      <c r="B13" s="582"/>
      <c r="C13" s="581"/>
      <c r="D13" s="575"/>
      <c r="E13" s="576"/>
      <c r="F13" s="576"/>
      <c r="G13" s="576"/>
      <c r="H13" s="577"/>
      <c r="I13" s="580" t="s">
        <v>318</v>
      </c>
      <c r="J13" s="581"/>
      <c r="K13" s="575" t="s">
        <v>61</v>
      </c>
      <c r="L13" s="577"/>
    </row>
    <row r="14" spans="1:12" ht="15.75" customHeight="1" x14ac:dyDescent="0.25">
      <c r="A14" s="580" t="s">
        <v>319</v>
      </c>
      <c r="B14" s="582"/>
      <c r="C14" s="582"/>
      <c r="D14" s="582"/>
      <c r="E14" s="582"/>
      <c r="F14" s="582"/>
      <c r="G14" s="582"/>
      <c r="H14" s="582"/>
      <c r="I14" s="582"/>
      <c r="J14" s="582"/>
      <c r="K14" s="582"/>
      <c r="L14" s="600"/>
    </row>
    <row r="15" spans="1:12" ht="25.5" customHeight="1" x14ac:dyDescent="0.25">
      <c r="A15" s="580" t="s">
        <v>320</v>
      </c>
      <c r="B15" s="582"/>
      <c r="C15" s="581"/>
      <c r="D15" s="575" t="s">
        <v>19</v>
      </c>
      <c r="E15" s="576"/>
      <c r="F15" s="576"/>
      <c r="G15" s="576"/>
      <c r="H15" s="577"/>
      <c r="I15" s="580" t="s">
        <v>321</v>
      </c>
      <c r="J15" s="581"/>
      <c r="K15" s="575" t="s">
        <v>20</v>
      </c>
      <c r="L15" s="577"/>
    </row>
    <row r="16" spans="1:12" ht="25.5" customHeight="1" x14ac:dyDescent="0.25">
      <c r="A16" s="580" t="s">
        <v>322</v>
      </c>
      <c r="B16" s="582"/>
      <c r="C16" s="581"/>
      <c r="D16" s="855">
        <v>15</v>
      </c>
      <c r="E16" s="856"/>
      <c r="F16" s="856"/>
      <c r="G16" s="856"/>
      <c r="H16" s="857"/>
      <c r="I16" s="580" t="s">
        <v>234</v>
      </c>
      <c r="J16" s="581"/>
      <c r="K16" s="575" t="s">
        <v>23</v>
      </c>
      <c r="L16" s="577"/>
    </row>
    <row r="17" spans="1:12" ht="27.6" customHeight="1" x14ac:dyDescent="0.25">
      <c r="A17" s="580" t="s">
        <v>323</v>
      </c>
      <c r="B17" s="582"/>
      <c r="C17" s="581"/>
      <c r="D17" s="575"/>
      <c r="E17" s="576"/>
      <c r="F17" s="576"/>
      <c r="G17" s="576"/>
      <c r="H17" s="577"/>
      <c r="I17" s="578"/>
      <c r="J17" s="592"/>
      <c r="K17" s="592"/>
      <c r="L17" s="579"/>
    </row>
    <row r="18" spans="1:12" ht="12" customHeight="1" x14ac:dyDescent="0.25">
      <c r="A18" s="199" t="s">
        <v>324</v>
      </c>
      <c r="B18" s="199" t="s">
        <v>325</v>
      </c>
      <c r="C18" s="580" t="s">
        <v>326</v>
      </c>
      <c r="D18" s="582"/>
      <c r="E18" s="582"/>
      <c r="F18" s="582"/>
      <c r="G18" s="581"/>
      <c r="H18" s="580" t="s">
        <v>327</v>
      </c>
      <c r="I18" s="581"/>
      <c r="J18" s="580" t="s">
        <v>328</v>
      </c>
      <c r="K18" s="581"/>
      <c r="L18" s="199" t="s">
        <v>329</v>
      </c>
    </row>
    <row r="19" spans="1:12" ht="235.5" customHeight="1" x14ac:dyDescent="0.25">
      <c r="A19" s="194">
        <v>1</v>
      </c>
      <c r="B19" s="195" t="s">
        <v>330</v>
      </c>
      <c r="C19" s="575" t="s">
        <v>569</v>
      </c>
      <c r="D19" s="576"/>
      <c r="E19" s="576"/>
      <c r="F19" s="576"/>
      <c r="G19" s="577"/>
      <c r="H19" s="604" t="s">
        <v>570</v>
      </c>
      <c r="I19" s="606"/>
      <c r="J19" s="578" t="s">
        <v>22</v>
      </c>
      <c r="K19" s="579"/>
      <c r="L19" s="195" t="s">
        <v>571</v>
      </c>
    </row>
    <row r="20" spans="1:12" ht="25.5" customHeight="1" x14ac:dyDescent="0.25">
      <c r="A20" s="199" t="s">
        <v>324</v>
      </c>
      <c r="B20" s="580" t="s">
        <v>346</v>
      </c>
      <c r="C20" s="582"/>
      <c r="D20" s="582"/>
      <c r="E20" s="582"/>
      <c r="F20" s="582"/>
      <c r="G20" s="582"/>
      <c r="H20" s="582"/>
      <c r="I20" s="582"/>
      <c r="J20" s="582"/>
      <c r="K20" s="581"/>
      <c r="L20" s="199" t="s">
        <v>347</v>
      </c>
    </row>
    <row r="21" spans="1:12" ht="73.5" customHeight="1" x14ac:dyDescent="0.25">
      <c r="A21" s="194">
        <v>1</v>
      </c>
      <c r="B21" s="575" t="s">
        <v>572</v>
      </c>
      <c r="C21" s="576"/>
      <c r="D21" s="576"/>
      <c r="E21" s="576"/>
      <c r="F21" s="576"/>
      <c r="G21" s="576"/>
      <c r="H21" s="576"/>
      <c r="I21" s="576"/>
      <c r="J21" s="576"/>
      <c r="K21" s="577"/>
      <c r="L21" s="195" t="s">
        <v>22</v>
      </c>
    </row>
    <row r="22" spans="1:12" ht="15.75" customHeight="1" x14ac:dyDescent="0.25">
      <c r="A22" s="580" t="s">
        <v>349</v>
      </c>
      <c r="B22" s="582"/>
      <c r="C22" s="582"/>
      <c r="D22" s="582"/>
      <c r="E22" s="582"/>
      <c r="F22" s="583"/>
      <c r="G22" s="583"/>
      <c r="H22" s="582"/>
      <c r="I22" s="583"/>
      <c r="J22" s="583"/>
      <c r="K22" s="582"/>
      <c r="L22" s="584"/>
    </row>
    <row r="23" spans="1:12" ht="26.25" customHeight="1" x14ac:dyDescent="0.25">
      <c r="A23" s="580" t="s">
        <v>350</v>
      </c>
      <c r="B23" s="582"/>
      <c r="C23" s="581"/>
      <c r="D23" s="575">
        <v>15</v>
      </c>
      <c r="E23" s="576"/>
      <c r="F23" s="585" t="s">
        <v>351</v>
      </c>
      <c r="G23" s="585"/>
      <c r="H23" s="206">
        <v>2024</v>
      </c>
      <c r="I23" s="585" t="s">
        <v>352</v>
      </c>
      <c r="J23" s="585"/>
      <c r="L23" s="195" t="s">
        <v>353</v>
      </c>
    </row>
    <row r="24" spans="1:12" ht="26.25" customHeight="1" x14ac:dyDescent="0.25">
      <c r="A24" s="580" t="s">
        <v>354</v>
      </c>
      <c r="B24" s="582"/>
      <c r="C24" s="581"/>
      <c r="D24" s="575"/>
      <c r="E24" s="576"/>
      <c r="F24" s="587"/>
      <c r="G24" s="587"/>
      <c r="H24" s="576"/>
      <c r="I24" s="587"/>
      <c r="J24" s="587"/>
      <c r="K24" s="576"/>
      <c r="L24" s="588"/>
    </row>
    <row r="25" spans="1:12" ht="150.75" customHeight="1" x14ac:dyDescent="0.25">
      <c r="A25" s="580" t="s">
        <v>355</v>
      </c>
      <c r="B25" s="582"/>
      <c r="C25" s="581"/>
      <c r="D25" s="852" t="s">
        <v>573</v>
      </c>
      <c r="E25" s="853"/>
      <c r="F25" s="853"/>
      <c r="G25" s="853"/>
      <c r="H25" s="853"/>
      <c r="I25" s="853"/>
      <c r="J25" s="853"/>
      <c r="K25" s="853"/>
      <c r="L25" s="854"/>
    </row>
    <row r="26" spans="1:12" ht="17.649999999999999" customHeight="1" x14ac:dyDescent="0.25">
      <c r="A26" s="580" t="s">
        <v>357</v>
      </c>
      <c r="B26" s="582"/>
      <c r="C26" s="581"/>
      <c r="D26" s="575"/>
      <c r="E26" s="576"/>
      <c r="F26" s="576"/>
      <c r="G26" s="576"/>
      <c r="H26" s="576"/>
      <c r="I26" s="576"/>
      <c r="J26" s="576"/>
      <c r="K26" s="576"/>
      <c r="L26" s="577"/>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5:C25"/>
    <mergeCell ref="D25:L25"/>
    <mergeCell ref="A26:C26"/>
    <mergeCell ref="D26:L26"/>
    <mergeCell ref="A23:C23"/>
    <mergeCell ref="D23:E23"/>
    <mergeCell ref="F23:G23"/>
    <mergeCell ref="I23:J23"/>
    <mergeCell ref="A24:C24"/>
    <mergeCell ref="D24:L24"/>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608"/>
      <c r="B1" s="609"/>
      <c r="C1" s="609"/>
      <c r="D1" s="609"/>
      <c r="E1" s="610"/>
      <c r="F1" s="617" t="s">
        <v>304</v>
      </c>
      <c r="G1" s="618"/>
      <c r="H1" s="618"/>
      <c r="I1" s="618"/>
      <c r="J1" s="618"/>
      <c r="K1" s="618"/>
      <c r="L1" s="192"/>
    </row>
    <row r="2" spans="1:12" ht="18.75" customHeight="1" x14ac:dyDescent="0.25">
      <c r="A2" s="611"/>
      <c r="B2" s="612"/>
      <c r="C2" s="612"/>
      <c r="D2" s="612"/>
      <c r="E2" s="613"/>
      <c r="F2" s="619"/>
      <c r="G2" s="620"/>
      <c r="H2" s="620"/>
      <c r="I2" s="620"/>
      <c r="J2" s="620"/>
      <c r="K2" s="620"/>
      <c r="L2" s="192"/>
    </row>
    <row r="3" spans="1:12" ht="18.75" customHeight="1" x14ac:dyDescent="0.25">
      <c r="A3" s="611"/>
      <c r="B3" s="612"/>
      <c r="C3" s="612"/>
      <c r="D3" s="612"/>
      <c r="E3" s="613"/>
      <c r="F3" s="617" t="s">
        <v>305</v>
      </c>
      <c r="G3" s="618"/>
      <c r="H3" s="618"/>
      <c r="I3" s="618"/>
      <c r="J3" s="618"/>
      <c r="K3" s="618"/>
      <c r="L3" s="192"/>
    </row>
    <row r="4" spans="1:12" ht="18.75" customHeight="1" x14ac:dyDescent="0.25">
      <c r="A4" s="614"/>
      <c r="B4" s="615"/>
      <c r="C4" s="615"/>
      <c r="D4" s="615"/>
      <c r="E4" s="616"/>
      <c r="F4" s="619"/>
      <c r="G4" s="620"/>
      <c r="H4" s="620"/>
      <c r="I4" s="620"/>
      <c r="J4" s="620"/>
      <c r="K4" s="620"/>
      <c r="L4" s="192"/>
    </row>
    <row r="5" spans="1:12" ht="15.75" customHeight="1" x14ac:dyDescent="0.25">
      <c r="A5" s="580" t="s">
        <v>306</v>
      </c>
      <c r="B5" s="582"/>
      <c r="C5" s="582"/>
      <c r="D5" s="582"/>
      <c r="E5" s="582"/>
      <c r="F5" s="582"/>
      <c r="G5" s="582"/>
      <c r="H5" s="582"/>
      <c r="I5" s="582"/>
      <c r="J5" s="582"/>
      <c r="K5" s="582"/>
      <c r="L5" s="600"/>
    </row>
    <row r="6" spans="1:12" ht="23.25" customHeight="1" x14ac:dyDescent="0.25">
      <c r="A6" s="580" t="s">
        <v>307</v>
      </c>
      <c r="B6" s="582"/>
      <c r="C6" s="581"/>
      <c r="D6" s="575" t="s">
        <v>12</v>
      </c>
      <c r="E6" s="576"/>
      <c r="F6" s="576"/>
      <c r="G6" s="576"/>
      <c r="H6" s="577"/>
      <c r="I6" s="580" t="s">
        <v>308</v>
      </c>
      <c r="J6" s="581"/>
      <c r="K6" s="575" t="s">
        <v>37</v>
      </c>
      <c r="L6" s="577"/>
    </row>
    <row r="7" spans="1:12" ht="17.649999999999999" customHeight="1" x14ac:dyDescent="0.25">
      <c r="A7" s="580" t="s">
        <v>309</v>
      </c>
      <c r="B7" s="582"/>
      <c r="C7" s="581"/>
      <c r="D7" s="575" t="s">
        <v>26</v>
      </c>
      <c r="E7" s="576"/>
      <c r="F7" s="576"/>
      <c r="G7" s="576"/>
      <c r="H7" s="577"/>
      <c r="I7" s="580" t="s">
        <v>98</v>
      </c>
      <c r="J7" s="581"/>
      <c r="K7" s="575" t="s">
        <v>15</v>
      </c>
      <c r="L7" s="577"/>
    </row>
    <row r="8" spans="1:12" ht="35.65" customHeight="1" x14ac:dyDescent="0.25">
      <c r="A8" s="580" t="s">
        <v>310</v>
      </c>
      <c r="B8" s="582"/>
      <c r="C8" s="581"/>
      <c r="D8" s="575" t="s">
        <v>68</v>
      </c>
      <c r="E8" s="576"/>
      <c r="F8" s="576"/>
      <c r="G8" s="576"/>
      <c r="H8" s="577"/>
      <c r="I8" s="580" t="s">
        <v>311</v>
      </c>
      <c r="J8" s="581"/>
      <c r="K8" s="575" t="s">
        <v>64</v>
      </c>
      <c r="L8" s="577"/>
    </row>
    <row r="9" spans="1:12" ht="15.75" customHeight="1" x14ac:dyDescent="0.25">
      <c r="A9" s="596" t="s">
        <v>312</v>
      </c>
      <c r="B9" s="583"/>
      <c r="C9" s="583"/>
      <c r="D9" s="583"/>
      <c r="E9" s="583"/>
      <c r="F9" s="583"/>
      <c r="G9" s="583"/>
      <c r="H9" s="583"/>
      <c r="I9" s="583"/>
      <c r="J9" s="583"/>
      <c r="K9" s="583"/>
      <c r="L9" s="597"/>
    </row>
    <row r="10" spans="1:12" ht="42.75" customHeight="1" x14ac:dyDescent="0.25">
      <c r="A10" s="585" t="s">
        <v>313</v>
      </c>
      <c r="B10" s="585"/>
      <c r="C10" s="585"/>
      <c r="D10" s="586"/>
      <c r="E10" s="607"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607"/>
      <c r="G10" s="607"/>
      <c r="H10" s="607"/>
      <c r="I10" s="607"/>
      <c r="J10" s="607"/>
      <c r="K10" s="607"/>
      <c r="L10" s="607"/>
    </row>
    <row r="11" spans="1:12" ht="34.5" customHeight="1" x14ac:dyDescent="0.25">
      <c r="A11" s="598" t="s">
        <v>314</v>
      </c>
      <c r="B11" s="599"/>
      <c r="C11" s="599"/>
      <c r="D11" s="600"/>
      <c r="E11" s="601" t="str">
        <f>+ACTIVIDAD_4!I15</f>
        <v xml:space="preserve">Número de estrategias de transversalización implementada en los 15 sectores de la Administración Distrital </v>
      </c>
      <c r="F11" s="602"/>
      <c r="G11" s="602"/>
      <c r="H11" s="602"/>
      <c r="I11" s="602"/>
      <c r="J11" s="602"/>
      <c r="K11" s="602"/>
      <c r="L11" s="603"/>
    </row>
    <row r="12" spans="1:12" ht="47.25" customHeight="1" x14ac:dyDescent="0.25">
      <c r="A12" s="580" t="s">
        <v>315</v>
      </c>
      <c r="B12" s="582"/>
      <c r="C12" s="582"/>
      <c r="D12" s="581"/>
      <c r="E12" s="604" t="s">
        <v>574</v>
      </c>
      <c r="F12" s="605"/>
      <c r="G12" s="605"/>
      <c r="H12" s="605"/>
      <c r="I12" s="605"/>
      <c r="J12" s="605"/>
      <c r="K12" s="605"/>
      <c r="L12" s="606"/>
    </row>
    <row r="13" spans="1:12" s="262" customFormat="1" ht="28.5" customHeight="1" x14ac:dyDescent="0.25">
      <c r="A13" s="580" t="s">
        <v>317</v>
      </c>
      <c r="B13" s="582"/>
      <c r="C13" s="581"/>
      <c r="D13" s="575"/>
      <c r="E13" s="576"/>
      <c r="F13" s="576"/>
      <c r="G13" s="576"/>
      <c r="H13" s="577"/>
      <c r="I13" s="580" t="s">
        <v>318</v>
      </c>
      <c r="J13" s="581"/>
      <c r="K13" s="575" t="s">
        <v>61</v>
      </c>
      <c r="L13" s="577"/>
    </row>
    <row r="14" spans="1:12" ht="15.75" customHeight="1" x14ac:dyDescent="0.25">
      <c r="A14" s="580" t="s">
        <v>319</v>
      </c>
      <c r="B14" s="582"/>
      <c r="C14" s="582"/>
      <c r="D14" s="582"/>
      <c r="E14" s="582"/>
      <c r="F14" s="582"/>
      <c r="G14" s="582"/>
      <c r="H14" s="582"/>
      <c r="I14" s="582"/>
      <c r="J14" s="582"/>
      <c r="K14" s="582"/>
      <c r="L14" s="600"/>
    </row>
    <row r="15" spans="1:12" ht="25.5" customHeight="1" x14ac:dyDescent="0.25">
      <c r="A15" s="580" t="s">
        <v>320</v>
      </c>
      <c r="B15" s="582"/>
      <c r="C15" s="581"/>
      <c r="D15" s="575" t="s">
        <v>19</v>
      </c>
      <c r="E15" s="576"/>
      <c r="F15" s="576"/>
      <c r="G15" s="576"/>
      <c r="H15" s="577"/>
      <c r="I15" s="580" t="s">
        <v>321</v>
      </c>
      <c r="J15" s="581"/>
      <c r="K15" s="575" t="s">
        <v>20</v>
      </c>
      <c r="L15" s="577"/>
    </row>
    <row r="16" spans="1:12" ht="25.5" customHeight="1" x14ac:dyDescent="0.25">
      <c r="A16" s="580" t="s">
        <v>322</v>
      </c>
      <c r="B16" s="582"/>
      <c r="C16" s="581"/>
      <c r="D16" s="855">
        <v>1</v>
      </c>
      <c r="E16" s="856"/>
      <c r="F16" s="856"/>
      <c r="G16" s="856"/>
      <c r="H16" s="857"/>
      <c r="I16" s="580" t="s">
        <v>234</v>
      </c>
      <c r="J16" s="581"/>
      <c r="K16" s="575" t="s">
        <v>23</v>
      </c>
      <c r="L16" s="577"/>
    </row>
    <row r="17" spans="1:12" ht="27.6" customHeight="1" x14ac:dyDescent="0.25">
      <c r="A17" s="580" t="s">
        <v>323</v>
      </c>
      <c r="B17" s="582"/>
      <c r="C17" s="581"/>
      <c r="D17" s="575"/>
      <c r="E17" s="576"/>
      <c r="F17" s="576"/>
      <c r="G17" s="576"/>
      <c r="H17" s="577"/>
      <c r="I17" s="578"/>
      <c r="J17" s="592"/>
      <c r="K17" s="592"/>
      <c r="L17" s="579"/>
    </row>
    <row r="18" spans="1:12" ht="12" customHeight="1" x14ac:dyDescent="0.25">
      <c r="A18" s="199" t="s">
        <v>324</v>
      </c>
      <c r="B18" s="199" t="s">
        <v>325</v>
      </c>
      <c r="C18" s="580" t="s">
        <v>326</v>
      </c>
      <c r="D18" s="582"/>
      <c r="E18" s="582"/>
      <c r="F18" s="582"/>
      <c r="G18" s="581"/>
      <c r="H18" s="580" t="s">
        <v>327</v>
      </c>
      <c r="I18" s="581"/>
      <c r="J18" s="580" t="s">
        <v>328</v>
      </c>
      <c r="K18" s="581"/>
      <c r="L18" s="199" t="s">
        <v>329</v>
      </c>
    </row>
    <row r="19" spans="1:12" ht="57" customHeight="1" x14ac:dyDescent="0.25">
      <c r="A19" s="194">
        <v>2</v>
      </c>
      <c r="B19" s="195" t="s">
        <v>330</v>
      </c>
      <c r="C19" s="575" t="s">
        <v>575</v>
      </c>
      <c r="D19" s="576"/>
      <c r="E19" s="576"/>
      <c r="F19" s="576"/>
      <c r="G19" s="577"/>
      <c r="H19" s="575" t="s">
        <v>576</v>
      </c>
      <c r="I19" s="577"/>
      <c r="J19" s="578" t="s">
        <v>22</v>
      </c>
      <c r="K19" s="579"/>
      <c r="L19" s="195" t="s">
        <v>577</v>
      </c>
    </row>
    <row r="20" spans="1:12" ht="98.25" customHeight="1" x14ac:dyDescent="0.25">
      <c r="A20" s="194"/>
      <c r="B20" s="195" t="s">
        <v>330</v>
      </c>
      <c r="C20" s="575" t="s">
        <v>578</v>
      </c>
      <c r="D20" s="576"/>
      <c r="E20" s="576"/>
      <c r="F20" s="576"/>
      <c r="G20" s="577"/>
      <c r="H20" s="575" t="s">
        <v>579</v>
      </c>
      <c r="I20" s="577"/>
      <c r="J20" s="578" t="s">
        <v>22</v>
      </c>
      <c r="K20" s="579"/>
      <c r="L20" s="195" t="s">
        <v>580</v>
      </c>
    </row>
    <row r="21" spans="1:12" ht="54.75" customHeight="1" x14ac:dyDescent="0.25">
      <c r="A21" s="194"/>
      <c r="B21" s="195" t="s">
        <v>330</v>
      </c>
      <c r="C21" s="575" t="s">
        <v>581</v>
      </c>
      <c r="D21" s="576"/>
      <c r="E21" s="576"/>
      <c r="F21" s="576"/>
      <c r="G21" s="577"/>
      <c r="H21" s="575" t="s">
        <v>582</v>
      </c>
      <c r="I21" s="577"/>
      <c r="J21" s="578" t="s">
        <v>22</v>
      </c>
      <c r="K21" s="579"/>
      <c r="L21" s="195" t="s">
        <v>583</v>
      </c>
    </row>
    <row r="22" spans="1:12" ht="54.75" customHeight="1" x14ac:dyDescent="0.25">
      <c r="A22" s="194"/>
      <c r="B22" s="195" t="s">
        <v>330</v>
      </c>
      <c r="C22" s="575" t="s">
        <v>584</v>
      </c>
      <c r="D22" s="576"/>
      <c r="E22" s="576"/>
      <c r="F22" s="576"/>
      <c r="G22" s="577"/>
      <c r="H22" s="575" t="s">
        <v>585</v>
      </c>
      <c r="I22" s="577"/>
      <c r="J22" s="578" t="s">
        <v>22</v>
      </c>
      <c r="K22" s="579"/>
      <c r="L22" s="195" t="s">
        <v>586</v>
      </c>
    </row>
    <row r="23" spans="1:12" ht="78" customHeight="1" x14ac:dyDescent="0.25">
      <c r="A23" s="194"/>
      <c r="B23" s="195" t="s">
        <v>330</v>
      </c>
      <c r="C23" s="575" t="s">
        <v>587</v>
      </c>
      <c r="D23" s="576"/>
      <c r="E23" s="576"/>
      <c r="F23" s="576"/>
      <c r="G23" s="577"/>
      <c r="H23" s="575" t="s">
        <v>588</v>
      </c>
      <c r="I23" s="577"/>
      <c r="J23" s="578" t="s">
        <v>22</v>
      </c>
      <c r="K23" s="579"/>
      <c r="L23" s="195" t="s">
        <v>571</v>
      </c>
    </row>
    <row r="24" spans="1:12" ht="25.5" customHeight="1" x14ac:dyDescent="0.25">
      <c r="A24" s="199" t="s">
        <v>324</v>
      </c>
      <c r="B24" s="580" t="s">
        <v>346</v>
      </c>
      <c r="C24" s="582"/>
      <c r="D24" s="582"/>
      <c r="E24" s="582"/>
      <c r="F24" s="582"/>
      <c r="G24" s="582"/>
      <c r="H24" s="582"/>
      <c r="I24" s="582"/>
      <c r="J24" s="582"/>
      <c r="K24" s="581"/>
      <c r="L24" s="199" t="s">
        <v>347</v>
      </c>
    </row>
    <row r="25" spans="1:12" ht="57.75" customHeight="1" x14ac:dyDescent="0.25">
      <c r="A25" s="194">
        <v>1</v>
      </c>
      <c r="B25" s="575" t="s">
        <v>589</v>
      </c>
      <c r="C25" s="576"/>
      <c r="D25" s="576"/>
      <c r="E25" s="576"/>
      <c r="F25" s="576"/>
      <c r="G25" s="576"/>
      <c r="H25" s="576"/>
      <c r="I25" s="576"/>
      <c r="J25" s="576"/>
      <c r="K25" s="577"/>
      <c r="L25" s="195" t="s">
        <v>22</v>
      </c>
    </row>
    <row r="26" spans="1:12" ht="15.75" customHeight="1" x14ac:dyDescent="0.25">
      <c r="A26" s="596" t="s">
        <v>349</v>
      </c>
      <c r="B26" s="583"/>
      <c r="C26" s="583"/>
      <c r="D26" s="583"/>
      <c r="E26" s="583"/>
      <c r="F26" s="583"/>
      <c r="G26" s="583"/>
      <c r="H26" s="583"/>
      <c r="I26" s="583"/>
      <c r="J26" s="583"/>
      <c r="K26" s="583"/>
      <c r="L26" s="584"/>
    </row>
    <row r="27" spans="1:12" ht="72.75" customHeight="1" x14ac:dyDescent="0.25">
      <c r="A27" s="580" t="s">
        <v>350</v>
      </c>
      <c r="B27" s="582"/>
      <c r="C27" s="581"/>
      <c r="D27" s="575">
        <v>1</v>
      </c>
      <c r="E27" s="858"/>
      <c r="F27" s="586" t="s">
        <v>351</v>
      </c>
      <c r="G27" s="859"/>
      <c r="H27" s="206">
        <v>2024</v>
      </c>
      <c r="I27" s="586" t="s">
        <v>352</v>
      </c>
      <c r="J27" s="860"/>
      <c r="K27" s="267"/>
      <c r="L27" s="195" t="s">
        <v>353</v>
      </c>
    </row>
    <row r="28" spans="1:12" ht="26.25" customHeight="1" x14ac:dyDescent="0.25">
      <c r="A28" s="580" t="s">
        <v>354</v>
      </c>
      <c r="B28" s="582"/>
      <c r="C28" s="581"/>
      <c r="D28" s="575"/>
      <c r="E28" s="576"/>
      <c r="F28" s="587"/>
      <c r="G28" s="587"/>
      <c r="H28" s="576"/>
      <c r="I28" s="587"/>
      <c r="J28" s="587"/>
      <c r="K28" s="587"/>
      <c r="L28" s="588"/>
    </row>
    <row r="29" spans="1:12" ht="45.75" customHeight="1" x14ac:dyDescent="0.25">
      <c r="A29" s="580" t="s">
        <v>355</v>
      </c>
      <c r="B29" s="582"/>
      <c r="C29" s="581"/>
      <c r="D29" s="589" t="s">
        <v>590</v>
      </c>
      <c r="E29" s="590"/>
      <c r="F29" s="590"/>
      <c r="G29" s="590"/>
      <c r="H29" s="590"/>
      <c r="I29" s="590"/>
      <c r="J29" s="590"/>
      <c r="K29" s="590"/>
      <c r="L29" s="591"/>
    </row>
    <row r="30" spans="1:12" ht="17.649999999999999" customHeight="1" x14ac:dyDescent="0.25">
      <c r="A30" s="580" t="s">
        <v>357</v>
      </c>
      <c r="B30" s="582"/>
      <c r="C30" s="581"/>
      <c r="D30" s="575"/>
      <c r="E30" s="576"/>
      <c r="F30" s="576"/>
      <c r="G30" s="576"/>
      <c r="H30" s="576"/>
      <c r="I30" s="576"/>
      <c r="J30" s="576"/>
      <c r="K30" s="576"/>
      <c r="L30" s="577"/>
    </row>
  </sheetData>
  <mergeCells count="7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C18:G18"/>
    <mergeCell ref="H18:I18"/>
    <mergeCell ref="J18:K18"/>
    <mergeCell ref="A16:C16"/>
    <mergeCell ref="D16:H16"/>
    <mergeCell ref="I16:J16"/>
    <mergeCell ref="K16:L16"/>
    <mergeCell ref="A17:C17"/>
    <mergeCell ref="D17:H17"/>
    <mergeCell ref="I17:L17"/>
    <mergeCell ref="C19:G19"/>
    <mergeCell ref="H19:I19"/>
    <mergeCell ref="J19:K19"/>
    <mergeCell ref="C20:G20"/>
    <mergeCell ref="H20:I20"/>
    <mergeCell ref="J20:K20"/>
    <mergeCell ref="H23:I23"/>
    <mergeCell ref="J23:K23"/>
    <mergeCell ref="C23:G23"/>
    <mergeCell ref="C21:G21"/>
    <mergeCell ref="H21:I21"/>
    <mergeCell ref="J21:K21"/>
    <mergeCell ref="C22:G22"/>
    <mergeCell ref="H22:I22"/>
    <mergeCell ref="J22:K22"/>
    <mergeCell ref="B24:K24"/>
    <mergeCell ref="B25:K25"/>
    <mergeCell ref="A26:L26"/>
    <mergeCell ref="A27:C27"/>
    <mergeCell ref="D27:E27"/>
    <mergeCell ref="F27:G27"/>
    <mergeCell ref="I27:J27"/>
    <mergeCell ref="A28:C28"/>
    <mergeCell ref="D28:L28"/>
    <mergeCell ref="A29:C29"/>
    <mergeCell ref="D29:L29"/>
    <mergeCell ref="A30:C30"/>
    <mergeCell ref="D30:L30"/>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608"/>
      <c r="B1" s="609"/>
      <c r="C1" s="609"/>
      <c r="D1" s="609"/>
      <c r="E1" s="610"/>
      <c r="F1" s="617" t="s">
        <v>304</v>
      </c>
      <c r="G1" s="618"/>
      <c r="H1" s="618"/>
      <c r="I1" s="618"/>
      <c r="J1" s="618"/>
      <c r="K1" s="618"/>
      <c r="L1" s="192"/>
    </row>
    <row r="2" spans="1:12" ht="18.75" customHeight="1" x14ac:dyDescent="0.25">
      <c r="A2" s="611"/>
      <c r="B2" s="612"/>
      <c r="C2" s="612"/>
      <c r="D2" s="612"/>
      <c r="E2" s="613"/>
      <c r="F2" s="619"/>
      <c r="G2" s="620"/>
      <c r="H2" s="620"/>
      <c r="I2" s="620"/>
      <c r="J2" s="620"/>
      <c r="K2" s="620"/>
      <c r="L2" s="192"/>
    </row>
    <row r="3" spans="1:12" ht="18.75" customHeight="1" x14ac:dyDescent="0.25">
      <c r="A3" s="611"/>
      <c r="B3" s="612"/>
      <c r="C3" s="612"/>
      <c r="D3" s="612"/>
      <c r="E3" s="613"/>
      <c r="F3" s="617" t="s">
        <v>305</v>
      </c>
      <c r="G3" s="618"/>
      <c r="H3" s="618"/>
      <c r="I3" s="618"/>
      <c r="J3" s="618"/>
      <c r="K3" s="618"/>
      <c r="L3" s="192"/>
    </row>
    <row r="4" spans="1:12" ht="18.75" customHeight="1" x14ac:dyDescent="0.25">
      <c r="A4" s="614"/>
      <c r="B4" s="615"/>
      <c r="C4" s="615"/>
      <c r="D4" s="615"/>
      <c r="E4" s="616"/>
      <c r="F4" s="619"/>
      <c r="G4" s="620"/>
      <c r="H4" s="620"/>
      <c r="I4" s="620"/>
      <c r="J4" s="620"/>
      <c r="K4" s="620"/>
      <c r="L4" s="192"/>
    </row>
    <row r="5" spans="1:12" ht="15.75" customHeight="1" x14ac:dyDescent="0.25">
      <c r="A5" s="580" t="s">
        <v>306</v>
      </c>
      <c r="B5" s="582"/>
      <c r="C5" s="582"/>
      <c r="D5" s="582"/>
      <c r="E5" s="582"/>
      <c r="F5" s="582"/>
      <c r="G5" s="582"/>
      <c r="H5" s="582"/>
      <c r="I5" s="582"/>
      <c r="J5" s="582"/>
      <c r="K5" s="582"/>
      <c r="L5" s="600"/>
    </row>
    <row r="6" spans="1:12" ht="23.25" customHeight="1" x14ac:dyDescent="0.25">
      <c r="A6" s="580" t="s">
        <v>307</v>
      </c>
      <c r="B6" s="582"/>
      <c r="C6" s="581"/>
      <c r="D6" s="575" t="s">
        <v>12</v>
      </c>
      <c r="E6" s="576"/>
      <c r="F6" s="576"/>
      <c r="G6" s="576"/>
      <c r="H6" s="577"/>
      <c r="I6" s="580" t="s">
        <v>308</v>
      </c>
      <c r="J6" s="581"/>
      <c r="K6" s="575" t="s">
        <v>37</v>
      </c>
      <c r="L6" s="577"/>
    </row>
    <row r="7" spans="1:12" ht="17.649999999999999" customHeight="1" x14ac:dyDescent="0.25">
      <c r="A7" s="580" t="s">
        <v>309</v>
      </c>
      <c r="B7" s="582"/>
      <c r="C7" s="581"/>
      <c r="D7" s="575" t="s">
        <v>26</v>
      </c>
      <c r="E7" s="576"/>
      <c r="F7" s="576"/>
      <c r="G7" s="576"/>
      <c r="H7" s="577"/>
      <c r="I7" s="580" t="s">
        <v>98</v>
      </c>
      <c r="J7" s="581"/>
      <c r="K7" s="575" t="s">
        <v>15</v>
      </c>
      <c r="L7" s="577"/>
    </row>
    <row r="8" spans="1:12" ht="35.65" customHeight="1" x14ac:dyDescent="0.25">
      <c r="A8" s="580" t="s">
        <v>310</v>
      </c>
      <c r="B8" s="582"/>
      <c r="C8" s="581"/>
      <c r="D8" s="575" t="s">
        <v>68</v>
      </c>
      <c r="E8" s="576"/>
      <c r="F8" s="576"/>
      <c r="G8" s="576"/>
      <c r="H8" s="577"/>
      <c r="I8" s="580" t="s">
        <v>311</v>
      </c>
      <c r="J8" s="581"/>
      <c r="K8" s="575" t="s">
        <v>64</v>
      </c>
      <c r="L8" s="577"/>
    </row>
    <row r="9" spans="1:12" ht="15.75" customHeight="1" x14ac:dyDescent="0.25">
      <c r="A9" s="596" t="s">
        <v>312</v>
      </c>
      <c r="B9" s="583"/>
      <c r="C9" s="583"/>
      <c r="D9" s="583"/>
      <c r="E9" s="583"/>
      <c r="F9" s="583"/>
      <c r="G9" s="583"/>
      <c r="H9" s="583"/>
      <c r="I9" s="583"/>
      <c r="J9" s="583"/>
      <c r="K9" s="583"/>
      <c r="L9" s="597"/>
    </row>
    <row r="10" spans="1:12" ht="41.25" customHeight="1" x14ac:dyDescent="0.25">
      <c r="A10" s="585" t="s">
        <v>218</v>
      </c>
      <c r="B10" s="585"/>
      <c r="C10" s="585"/>
      <c r="D10" s="585"/>
      <c r="E10" s="861"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861"/>
      <c r="G10" s="861"/>
      <c r="H10" s="861"/>
      <c r="I10" s="861"/>
      <c r="J10" s="861"/>
      <c r="K10" s="861"/>
      <c r="L10" s="861"/>
    </row>
    <row r="11" spans="1:12" ht="48" customHeight="1" x14ac:dyDescent="0.25">
      <c r="A11" s="598" t="s">
        <v>314</v>
      </c>
      <c r="B11" s="599"/>
      <c r="C11" s="599"/>
      <c r="D11" s="600"/>
      <c r="E11" s="601"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602"/>
      <c r="G11" s="602"/>
      <c r="H11" s="602"/>
      <c r="I11" s="602"/>
      <c r="J11" s="602"/>
      <c r="K11" s="602"/>
      <c r="L11" s="603"/>
    </row>
    <row r="12" spans="1:12" ht="37.5" customHeight="1" x14ac:dyDescent="0.25">
      <c r="A12" s="580" t="s">
        <v>315</v>
      </c>
      <c r="B12" s="582"/>
      <c r="C12" s="582"/>
      <c r="D12" s="581"/>
      <c r="E12" s="604" t="s">
        <v>591</v>
      </c>
      <c r="F12" s="605"/>
      <c r="G12" s="605"/>
      <c r="H12" s="605"/>
      <c r="I12" s="605"/>
      <c r="J12" s="605"/>
      <c r="K12" s="605"/>
      <c r="L12" s="606"/>
    </row>
    <row r="13" spans="1:12" ht="28.5" customHeight="1" x14ac:dyDescent="0.25">
      <c r="A13" s="580" t="s">
        <v>317</v>
      </c>
      <c r="B13" s="582"/>
      <c r="C13" s="581"/>
      <c r="D13" s="575"/>
      <c r="E13" s="576"/>
      <c r="F13" s="576"/>
      <c r="G13" s="576"/>
      <c r="H13" s="577"/>
      <c r="I13" s="580" t="s">
        <v>318</v>
      </c>
      <c r="J13" s="581"/>
      <c r="K13" s="575" t="s">
        <v>61</v>
      </c>
      <c r="L13" s="577"/>
    </row>
    <row r="14" spans="1:12" ht="15.75" customHeight="1" x14ac:dyDescent="0.25">
      <c r="A14" s="580" t="s">
        <v>319</v>
      </c>
      <c r="B14" s="582"/>
      <c r="C14" s="582"/>
      <c r="D14" s="582"/>
      <c r="E14" s="582"/>
      <c r="F14" s="582"/>
      <c r="G14" s="582"/>
      <c r="H14" s="582"/>
      <c r="I14" s="582"/>
      <c r="J14" s="582"/>
      <c r="K14" s="582"/>
      <c r="L14" s="600"/>
    </row>
    <row r="15" spans="1:12" ht="25.5" customHeight="1" x14ac:dyDescent="0.25">
      <c r="A15" s="580" t="s">
        <v>320</v>
      </c>
      <c r="B15" s="582"/>
      <c r="C15" s="581"/>
      <c r="D15" s="575" t="s">
        <v>19</v>
      </c>
      <c r="E15" s="576"/>
      <c r="F15" s="576"/>
      <c r="G15" s="576"/>
      <c r="H15" s="577"/>
      <c r="I15" s="580" t="s">
        <v>321</v>
      </c>
      <c r="J15" s="581"/>
      <c r="K15" s="575" t="s">
        <v>20</v>
      </c>
      <c r="L15" s="577"/>
    </row>
    <row r="16" spans="1:12" ht="25.5" customHeight="1" x14ac:dyDescent="0.25">
      <c r="A16" s="580" t="s">
        <v>322</v>
      </c>
      <c r="B16" s="582"/>
      <c r="C16" s="581"/>
      <c r="D16" s="855">
        <v>15</v>
      </c>
      <c r="E16" s="856"/>
      <c r="F16" s="856"/>
      <c r="G16" s="856"/>
      <c r="H16" s="857"/>
      <c r="I16" s="580" t="s">
        <v>234</v>
      </c>
      <c r="J16" s="581"/>
      <c r="K16" s="575" t="s">
        <v>23</v>
      </c>
      <c r="L16" s="577"/>
    </row>
    <row r="17" spans="1:12" ht="27.6" customHeight="1" x14ac:dyDescent="0.25">
      <c r="A17" s="580" t="s">
        <v>323</v>
      </c>
      <c r="B17" s="582"/>
      <c r="C17" s="581"/>
      <c r="D17" s="575"/>
      <c r="E17" s="576"/>
      <c r="F17" s="576"/>
      <c r="G17" s="576"/>
      <c r="H17" s="577"/>
      <c r="I17" s="578"/>
      <c r="J17" s="592"/>
      <c r="K17" s="592"/>
      <c r="L17" s="579"/>
    </row>
    <row r="18" spans="1:12" ht="12" customHeight="1" x14ac:dyDescent="0.25">
      <c r="A18" s="199" t="s">
        <v>324</v>
      </c>
      <c r="B18" s="199" t="s">
        <v>325</v>
      </c>
      <c r="C18" s="580" t="s">
        <v>326</v>
      </c>
      <c r="D18" s="582"/>
      <c r="E18" s="582"/>
      <c r="F18" s="582"/>
      <c r="G18" s="581"/>
      <c r="H18" s="580" t="s">
        <v>327</v>
      </c>
      <c r="I18" s="581"/>
      <c r="J18" s="580" t="s">
        <v>328</v>
      </c>
      <c r="K18" s="581"/>
      <c r="L18" s="199" t="s">
        <v>329</v>
      </c>
    </row>
    <row r="19" spans="1:12" ht="227.25" customHeight="1" x14ac:dyDescent="0.25">
      <c r="A19" s="194">
        <v>1</v>
      </c>
      <c r="B19" s="195" t="s">
        <v>330</v>
      </c>
      <c r="C19" s="575" t="s">
        <v>569</v>
      </c>
      <c r="D19" s="576"/>
      <c r="E19" s="576"/>
      <c r="F19" s="576"/>
      <c r="G19" s="577"/>
      <c r="H19" s="604" t="s">
        <v>570</v>
      </c>
      <c r="I19" s="606"/>
      <c r="J19" s="578" t="s">
        <v>22</v>
      </c>
      <c r="K19" s="579"/>
      <c r="L19" s="195" t="s">
        <v>571</v>
      </c>
    </row>
    <row r="20" spans="1:12" ht="25.5" customHeight="1" x14ac:dyDescent="0.25">
      <c r="A20" s="199" t="s">
        <v>324</v>
      </c>
      <c r="B20" s="580" t="s">
        <v>346</v>
      </c>
      <c r="C20" s="582"/>
      <c r="D20" s="582"/>
      <c r="E20" s="582"/>
      <c r="F20" s="582"/>
      <c r="G20" s="582"/>
      <c r="H20" s="582"/>
      <c r="I20" s="582"/>
      <c r="J20" s="582"/>
      <c r="K20" s="581"/>
      <c r="L20" s="199" t="s">
        <v>347</v>
      </c>
    </row>
    <row r="21" spans="1:12" ht="35.25" customHeight="1" x14ac:dyDescent="0.25">
      <c r="A21" s="194">
        <v>1</v>
      </c>
      <c r="B21" s="575" t="s">
        <v>592</v>
      </c>
      <c r="C21" s="576"/>
      <c r="D21" s="576"/>
      <c r="E21" s="576"/>
      <c r="F21" s="576"/>
      <c r="G21" s="576"/>
      <c r="H21" s="576"/>
      <c r="I21" s="576"/>
      <c r="J21" s="576"/>
      <c r="K21" s="577"/>
      <c r="L21" s="195" t="s">
        <v>22</v>
      </c>
    </row>
    <row r="22" spans="1:12" ht="15.75" customHeight="1" x14ac:dyDescent="0.25">
      <c r="A22" s="580" t="s">
        <v>349</v>
      </c>
      <c r="B22" s="582"/>
      <c r="C22" s="582"/>
      <c r="D22" s="582"/>
      <c r="E22" s="582"/>
      <c r="F22" s="583"/>
      <c r="G22" s="583"/>
      <c r="H22" s="582"/>
      <c r="I22" s="583"/>
      <c r="J22" s="583"/>
      <c r="K22" s="582"/>
      <c r="L22" s="584"/>
    </row>
    <row r="23" spans="1:12" ht="26.25" customHeight="1" x14ac:dyDescent="0.25">
      <c r="A23" s="580" t="s">
        <v>350</v>
      </c>
      <c r="B23" s="582"/>
      <c r="C23" s="581"/>
      <c r="D23" s="575">
        <v>15</v>
      </c>
      <c r="E23" s="576"/>
      <c r="F23" s="585" t="s">
        <v>351</v>
      </c>
      <c r="G23" s="585"/>
      <c r="H23" s="206">
        <v>2024</v>
      </c>
      <c r="I23" s="585" t="s">
        <v>352</v>
      </c>
      <c r="J23" s="585"/>
      <c r="L23" s="195" t="s">
        <v>353</v>
      </c>
    </row>
    <row r="24" spans="1:12" ht="26.25" customHeight="1" x14ac:dyDescent="0.25">
      <c r="A24" s="580" t="s">
        <v>354</v>
      </c>
      <c r="B24" s="582"/>
      <c r="C24" s="581"/>
      <c r="D24" s="575"/>
      <c r="E24" s="576"/>
      <c r="F24" s="587"/>
      <c r="G24" s="587"/>
      <c r="H24" s="576"/>
      <c r="I24" s="587"/>
      <c r="J24" s="587"/>
      <c r="K24" s="576"/>
      <c r="L24" s="588"/>
    </row>
    <row r="25" spans="1:12" ht="45.75" customHeight="1" x14ac:dyDescent="0.25">
      <c r="A25" s="580" t="s">
        <v>355</v>
      </c>
      <c r="B25" s="582"/>
      <c r="C25" s="581"/>
      <c r="D25" s="589" t="s">
        <v>593</v>
      </c>
      <c r="E25" s="590"/>
      <c r="F25" s="590"/>
      <c r="G25" s="590"/>
      <c r="H25" s="590"/>
      <c r="I25" s="590"/>
      <c r="J25" s="590"/>
      <c r="K25" s="590"/>
      <c r="L25" s="591"/>
    </row>
    <row r="26" spans="1:12" ht="17.649999999999999" customHeight="1" x14ac:dyDescent="0.25">
      <c r="A26" s="580" t="s">
        <v>357</v>
      </c>
      <c r="B26" s="582"/>
      <c r="C26" s="581"/>
      <c r="D26" s="575"/>
      <c r="E26" s="576"/>
      <c r="F26" s="576"/>
      <c r="G26" s="576"/>
      <c r="H26" s="576"/>
      <c r="I26" s="576"/>
      <c r="J26" s="576"/>
      <c r="K26" s="576"/>
      <c r="L26" s="577"/>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3:C23"/>
    <mergeCell ref="D23:E23"/>
    <mergeCell ref="F23:G23"/>
    <mergeCell ref="I23:J23"/>
    <mergeCell ref="A24:C24"/>
    <mergeCell ref="D24:L24"/>
    <mergeCell ref="A25:C25"/>
    <mergeCell ref="D25:L25"/>
    <mergeCell ref="A26:C26"/>
    <mergeCell ref="D26:L2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pageSetUpPr fitToPage="1"/>
  </sheetPr>
  <dimension ref="A1:N68"/>
  <sheetViews>
    <sheetView showGridLines="0" view="pageBreakPreview" topLeftCell="A41" zoomScale="70" zoomScaleNormal="70" zoomScaleSheetLayoutView="70" workbookViewId="0">
      <selection activeCell="I67" sqref="I67:J67"/>
    </sheetView>
  </sheetViews>
  <sheetFormatPr baseColWidth="10" defaultColWidth="10.85546875" defaultRowHeight="14.25" x14ac:dyDescent="0.25"/>
  <cols>
    <col min="1" max="1" width="42.42578125" style="66" customWidth="1"/>
    <col min="2" max="8" width="35.7109375" style="66" customWidth="1"/>
    <col min="9" max="9" width="41.5703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14" ht="24" customHeight="1" thickBot="1" x14ac:dyDescent="0.3">
      <c r="A1" s="814"/>
      <c r="B1" s="490" t="s">
        <v>182</v>
      </c>
      <c r="C1" s="491"/>
      <c r="D1" s="491"/>
      <c r="E1" s="491"/>
      <c r="F1" s="491"/>
      <c r="G1" s="491"/>
      <c r="H1" s="492"/>
      <c r="I1" s="115" t="s">
        <v>121</v>
      </c>
      <c r="J1" s="116"/>
      <c r="M1" s="140"/>
    </row>
    <row r="2" spans="1:14" ht="24" customHeight="1" thickBot="1" x14ac:dyDescent="0.3">
      <c r="A2" s="882"/>
      <c r="B2" s="493" t="s">
        <v>184</v>
      </c>
      <c r="C2" s="494"/>
      <c r="D2" s="494"/>
      <c r="E2" s="494"/>
      <c r="F2" s="494"/>
      <c r="G2" s="494"/>
      <c r="H2" s="495"/>
      <c r="I2" s="115" t="s">
        <v>122</v>
      </c>
      <c r="J2" s="116"/>
      <c r="M2" s="140"/>
    </row>
    <row r="3" spans="1:14" ht="24" customHeight="1" thickBot="1" x14ac:dyDescent="0.3">
      <c r="A3" s="882"/>
      <c r="B3" s="493" t="s">
        <v>186</v>
      </c>
      <c r="C3" s="494"/>
      <c r="D3" s="494"/>
      <c r="E3" s="494"/>
      <c r="F3" s="494"/>
      <c r="G3" s="494"/>
      <c r="H3" s="495"/>
      <c r="I3" s="115" t="s">
        <v>602</v>
      </c>
      <c r="J3" s="116"/>
      <c r="M3" s="140"/>
    </row>
    <row r="4" spans="1:14" ht="24" customHeight="1" thickBot="1" x14ac:dyDescent="0.3">
      <c r="A4" s="815"/>
      <c r="B4" s="496" t="s">
        <v>603</v>
      </c>
      <c r="C4" s="497"/>
      <c r="D4" s="497"/>
      <c r="E4" s="497"/>
      <c r="F4" s="497"/>
      <c r="G4" s="497"/>
      <c r="H4" s="498"/>
      <c r="I4" s="115" t="s">
        <v>189</v>
      </c>
      <c r="J4" s="116"/>
      <c r="M4" s="140"/>
    </row>
    <row r="6" spans="1:14" ht="15" customHeight="1" thickBot="1" x14ac:dyDescent="0.3">
      <c r="A6" s="69"/>
      <c r="B6" s="70"/>
      <c r="C6" s="70"/>
      <c r="D6" s="72"/>
      <c r="E6" s="71"/>
      <c r="F6" s="71"/>
      <c r="G6" s="238"/>
      <c r="H6" s="238"/>
      <c r="I6" s="73"/>
      <c r="J6" s="73"/>
      <c r="K6" s="70"/>
      <c r="L6" s="70"/>
      <c r="M6" s="70"/>
      <c r="N6" s="70"/>
    </row>
    <row r="7" spans="1:14" ht="15" customHeight="1" x14ac:dyDescent="0.25">
      <c r="A7" s="883" t="s">
        <v>604</v>
      </c>
      <c r="B7" s="887" t="s">
        <v>605</v>
      </c>
      <c r="C7" s="888"/>
      <c r="D7" s="888"/>
      <c r="E7" s="888"/>
      <c r="F7" s="888"/>
      <c r="G7" s="888"/>
      <c r="H7" s="888"/>
      <c r="I7" s="888"/>
      <c r="J7" s="888"/>
      <c r="K7" s="70"/>
      <c r="L7" s="70"/>
      <c r="M7" s="70"/>
      <c r="N7" s="70"/>
    </row>
    <row r="8" spans="1:14" ht="15" customHeight="1" x14ac:dyDescent="0.25">
      <c r="A8" s="884"/>
      <c r="B8" s="887"/>
      <c r="C8" s="888"/>
      <c r="D8" s="888"/>
      <c r="E8" s="888"/>
      <c r="F8" s="888"/>
      <c r="G8" s="888"/>
      <c r="H8" s="888"/>
      <c r="I8" s="888"/>
      <c r="J8" s="888"/>
      <c r="K8" s="70"/>
      <c r="L8" s="70"/>
      <c r="M8" s="70"/>
      <c r="N8" s="70"/>
    </row>
    <row r="9" spans="1:14" ht="15" customHeight="1" x14ac:dyDescent="0.25">
      <c r="A9" s="884"/>
      <c r="B9" s="887"/>
      <c r="C9" s="888"/>
      <c r="D9" s="888"/>
      <c r="E9" s="888"/>
      <c r="F9" s="888"/>
      <c r="G9" s="888"/>
      <c r="H9" s="888"/>
      <c r="I9" s="888"/>
      <c r="J9" s="888"/>
      <c r="K9" s="70"/>
      <c r="L9" s="70"/>
      <c r="M9" s="70"/>
      <c r="N9" s="70"/>
    </row>
    <row r="10" spans="1:14" ht="15" customHeight="1" thickBot="1" x14ac:dyDescent="0.3">
      <c r="A10" s="885"/>
      <c r="B10" s="887"/>
      <c r="C10" s="888"/>
      <c r="D10" s="888"/>
      <c r="E10" s="888"/>
      <c r="F10" s="888"/>
      <c r="G10" s="888"/>
      <c r="H10" s="888"/>
      <c r="I10" s="888"/>
      <c r="J10" s="888"/>
      <c r="K10" s="70"/>
      <c r="L10" s="70"/>
      <c r="M10" s="70"/>
      <c r="N10" s="70"/>
    </row>
    <row r="11" spans="1:14" ht="9" customHeight="1" thickBot="1" x14ac:dyDescent="0.3">
      <c r="A11" s="74"/>
      <c r="B11" s="134"/>
      <c r="C11" s="70"/>
      <c r="D11" s="70"/>
      <c r="E11" s="70"/>
      <c r="F11" s="70"/>
      <c r="G11" s="70"/>
      <c r="H11" s="70"/>
      <c r="I11" s="70"/>
      <c r="J11" s="70"/>
      <c r="K11" s="70"/>
      <c r="L11" s="70"/>
      <c r="M11" s="70"/>
      <c r="N11" s="70"/>
    </row>
    <row r="12" spans="1:14" s="135" customFormat="1" ht="21.75" customHeight="1" thickBot="1" x14ac:dyDescent="0.3">
      <c r="A12" s="513" t="s">
        <v>190</v>
      </c>
      <c r="B12" s="177" t="s">
        <v>191</v>
      </c>
      <c r="C12" s="188"/>
      <c r="D12" s="177" t="s">
        <v>192</v>
      </c>
      <c r="E12" s="188"/>
      <c r="F12" s="177" t="s">
        <v>193</v>
      </c>
      <c r="G12" s="188"/>
      <c r="H12" s="177" t="s">
        <v>194</v>
      </c>
      <c r="I12" s="189"/>
    </row>
    <row r="13" spans="1:14" s="135" customFormat="1" ht="21.75" customHeight="1" thickBot="1" x14ac:dyDescent="0.3">
      <c r="A13" s="513"/>
      <c r="B13" s="178" t="s">
        <v>197</v>
      </c>
      <c r="C13" s="146"/>
      <c r="D13" s="177" t="s">
        <v>198</v>
      </c>
      <c r="E13" s="146"/>
      <c r="F13" s="177" t="s">
        <v>199</v>
      </c>
      <c r="G13" s="146"/>
      <c r="H13" s="177" t="s">
        <v>200</v>
      </c>
      <c r="I13" s="189" t="s">
        <v>201</v>
      </c>
    </row>
    <row r="14" spans="1:14" s="135" customFormat="1" ht="21.75" customHeight="1" thickBot="1" x14ac:dyDescent="0.3">
      <c r="A14" s="513"/>
      <c r="B14" s="177" t="s">
        <v>203</v>
      </c>
      <c r="C14" s="188"/>
      <c r="D14" s="177" t="s">
        <v>204</v>
      </c>
      <c r="E14" s="116"/>
      <c r="F14" s="177" t="s">
        <v>205</v>
      </c>
      <c r="G14" s="116"/>
      <c r="H14" s="177" t="s">
        <v>206</v>
      </c>
      <c r="I14" s="189"/>
    </row>
    <row r="15" spans="1:14" s="135" customFormat="1" ht="21.75" customHeight="1" thickBot="1" x14ac:dyDescent="0.3">
      <c r="A15" s="66"/>
      <c r="B15" s="66"/>
      <c r="C15" s="66"/>
      <c r="D15" s="66"/>
      <c r="E15" s="66"/>
      <c r="F15" s="66"/>
      <c r="G15" s="66"/>
      <c r="H15" s="66"/>
      <c r="I15" s="66"/>
      <c r="J15" s="66"/>
      <c r="K15" s="66"/>
      <c r="L15" s="152"/>
      <c r="M15" s="153"/>
      <c r="N15" s="153"/>
    </row>
    <row r="16" spans="1:14" s="135" customFormat="1" ht="21.75" customHeight="1" thickBot="1" x14ac:dyDescent="0.3">
      <c r="A16" s="512" t="s">
        <v>195</v>
      </c>
      <c r="B16" s="512"/>
      <c r="C16" s="185" t="s">
        <v>196</v>
      </c>
      <c r="D16" s="475"/>
      <c r="E16" s="475"/>
      <c r="F16" s="475"/>
      <c r="G16" s="66"/>
      <c r="H16" s="66"/>
      <c r="I16" s="66"/>
      <c r="J16" s="66"/>
      <c r="K16" s="66"/>
      <c r="L16" s="152"/>
      <c r="M16" s="153"/>
      <c r="N16" s="153"/>
    </row>
    <row r="17" spans="1:14" s="135" customFormat="1" ht="21.75" customHeight="1" thickBot="1" x14ac:dyDescent="0.3">
      <c r="A17" s="512"/>
      <c r="B17" s="512"/>
      <c r="C17" s="185" t="s">
        <v>202</v>
      </c>
      <c r="D17" s="475"/>
      <c r="E17" s="475"/>
      <c r="F17" s="475"/>
      <c r="G17" s="66"/>
      <c r="H17" s="66"/>
      <c r="I17" s="66"/>
      <c r="J17" s="66"/>
      <c r="K17" s="66"/>
      <c r="L17" s="152"/>
      <c r="M17" s="153"/>
      <c r="N17" s="153"/>
    </row>
    <row r="18" spans="1:14" s="135" customFormat="1" ht="21.75" customHeight="1" thickBot="1" x14ac:dyDescent="0.3">
      <c r="A18" s="512"/>
      <c r="B18" s="512"/>
      <c r="C18" s="185" t="s">
        <v>207</v>
      </c>
      <c r="D18" s="475" t="s">
        <v>201</v>
      </c>
      <c r="E18" s="475"/>
      <c r="F18" s="475"/>
      <c r="G18" s="66"/>
      <c r="H18" s="66"/>
      <c r="I18" s="66"/>
      <c r="J18" s="66"/>
      <c r="K18" s="66"/>
      <c r="L18" s="152"/>
      <c r="M18" s="153"/>
      <c r="N18" s="153"/>
    </row>
    <row r="19" spans="1:14" s="135" customFormat="1" ht="21.75" customHeight="1" x14ac:dyDescent="0.25">
      <c r="A19" s="66"/>
      <c r="B19" s="66"/>
      <c r="C19" s="66"/>
      <c r="D19" s="66"/>
      <c r="E19" s="66"/>
      <c r="F19" s="66"/>
      <c r="G19" s="66"/>
      <c r="H19" s="66"/>
      <c r="I19" s="66"/>
      <c r="J19" s="66"/>
      <c r="K19" s="66"/>
      <c r="L19" s="152"/>
      <c r="M19" s="153"/>
      <c r="N19" s="153"/>
    </row>
    <row r="20" spans="1:14" s="88" customFormat="1" ht="16.5" customHeight="1" x14ac:dyDescent="0.2"/>
    <row r="21" spans="1:14" ht="5.25" customHeight="1" thickBot="1" x14ac:dyDescent="0.3"/>
    <row r="22" spans="1:14" ht="48" customHeight="1" thickBot="1" x14ac:dyDescent="0.3">
      <c r="A22" s="886" t="s">
        <v>606</v>
      </c>
      <c r="B22" s="886"/>
      <c r="C22" s="886"/>
      <c r="D22" s="886"/>
      <c r="E22" s="886"/>
      <c r="F22" s="886"/>
      <c r="G22" s="886"/>
      <c r="H22" s="886"/>
      <c r="I22" s="886"/>
      <c r="J22" s="886"/>
    </row>
    <row r="23" spans="1:14" ht="69.95" customHeight="1" thickBot="1" x14ac:dyDescent="0.3">
      <c r="A23" s="179" t="s">
        <v>218</v>
      </c>
      <c r="B23" s="867" t="s">
        <v>219</v>
      </c>
      <c r="C23" s="873"/>
      <c r="D23" s="866"/>
      <c r="E23" s="180" t="s">
        <v>607</v>
      </c>
      <c r="F23" s="181"/>
      <c r="G23" s="180" t="s">
        <v>608</v>
      </c>
      <c r="H23" s="867"/>
      <c r="I23" s="873"/>
      <c r="J23" s="866"/>
    </row>
    <row r="24" spans="1:14" ht="50.25" customHeight="1" thickBot="1" x14ac:dyDescent="0.3">
      <c r="A24" s="171" t="s">
        <v>609</v>
      </c>
      <c r="B24" s="867" t="s">
        <v>610</v>
      </c>
      <c r="C24" s="873"/>
      <c r="D24" s="873"/>
      <c r="E24" s="873"/>
      <c r="F24" s="873"/>
      <c r="G24" s="873"/>
      <c r="H24" s="873"/>
      <c r="I24" s="873"/>
      <c r="J24" s="866"/>
    </row>
    <row r="25" spans="1:14" ht="50.25" customHeight="1" thickBot="1" x14ac:dyDescent="0.3">
      <c r="A25" s="868" t="s">
        <v>611</v>
      </c>
      <c r="B25" s="278">
        <v>2024</v>
      </c>
      <c r="C25" s="279">
        <v>2025</v>
      </c>
      <c r="D25" s="279">
        <v>2026</v>
      </c>
      <c r="E25" s="279">
        <v>2027</v>
      </c>
      <c r="F25" s="280" t="s">
        <v>93</v>
      </c>
      <c r="G25" s="277" t="s">
        <v>612</v>
      </c>
      <c r="H25" s="870" t="s">
        <v>613</v>
      </c>
      <c r="I25" s="871"/>
      <c r="J25" s="872"/>
    </row>
    <row r="26" spans="1:14" ht="50.25" customHeight="1" thickBot="1" x14ac:dyDescent="0.3">
      <c r="A26" s="869"/>
      <c r="B26" s="281">
        <v>15</v>
      </c>
      <c r="C26" s="276">
        <v>15</v>
      </c>
      <c r="D26" s="276">
        <v>15</v>
      </c>
      <c r="E26" s="276">
        <v>15</v>
      </c>
      <c r="F26" s="282">
        <v>15</v>
      </c>
      <c r="G26" s="275">
        <v>15</v>
      </c>
      <c r="H26" s="867" t="s">
        <v>23</v>
      </c>
      <c r="I26" s="873"/>
      <c r="J26" s="866"/>
    </row>
    <row r="27" spans="1:14" ht="52.5" customHeight="1" thickBot="1" x14ac:dyDescent="0.3">
      <c r="A27" s="171"/>
      <c r="B27" s="874" t="s">
        <v>614</v>
      </c>
      <c r="C27" s="875"/>
      <c r="D27" s="875"/>
      <c r="E27" s="875"/>
      <c r="F27" s="875"/>
      <c r="G27" s="876"/>
      <c r="H27" s="876"/>
      <c r="I27" s="876"/>
      <c r="J27" s="877"/>
    </row>
    <row r="28" spans="1:14" s="92" customFormat="1" ht="56.25" hidden="1" customHeight="1" x14ac:dyDescent="0.25">
      <c r="A28" s="878" t="s">
        <v>237</v>
      </c>
      <c r="B28" s="171" t="s">
        <v>238</v>
      </c>
      <c r="C28" s="179" t="s">
        <v>239</v>
      </c>
      <c r="D28" s="880" t="s">
        <v>240</v>
      </c>
      <c r="E28" s="881"/>
      <c r="F28" s="880" t="s">
        <v>241</v>
      </c>
      <c r="G28" s="881"/>
      <c r="H28" s="172" t="s">
        <v>242</v>
      </c>
      <c r="I28" s="170" t="s">
        <v>243</v>
      </c>
      <c r="J28" s="306" t="s">
        <v>615</v>
      </c>
    </row>
    <row r="29" spans="1:14" ht="148.5" hidden="1" customHeight="1" x14ac:dyDescent="0.25">
      <c r="A29" s="879"/>
      <c r="B29" s="182">
        <v>15</v>
      </c>
      <c r="C29" s="148">
        <v>15</v>
      </c>
      <c r="D29" s="865" t="s">
        <v>616</v>
      </c>
      <c r="E29" s="866"/>
      <c r="F29" s="867" t="s">
        <v>617</v>
      </c>
      <c r="G29" s="866"/>
      <c r="H29" s="147"/>
      <c r="I29" s="311" t="s">
        <v>456</v>
      </c>
      <c r="J29" s="308" t="s">
        <v>218</v>
      </c>
    </row>
    <row r="30" spans="1:14" s="92" customFormat="1" ht="45" hidden="1" customHeight="1" x14ac:dyDescent="0.25">
      <c r="A30" s="878" t="s">
        <v>248</v>
      </c>
      <c r="B30" s="169" t="s">
        <v>238</v>
      </c>
      <c r="C30" s="172" t="s">
        <v>239</v>
      </c>
      <c r="D30" s="880" t="s">
        <v>240</v>
      </c>
      <c r="E30" s="881"/>
      <c r="F30" s="880" t="s">
        <v>241</v>
      </c>
      <c r="G30" s="881"/>
      <c r="H30" s="172" t="s">
        <v>242</v>
      </c>
      <c r="I30" s="312" t="s">
        <v>243</v>
      </c>
      <c r="J30" s="309" t="s">
        <v>615</v>
      </c>
    </row>
    <row r="31" spans="1:14" ht="140.25" hidden="1" customHeight="1" x14ac:dyDescent="0.25">
      <c r="A31" s="879"/>
      <c r="B31" s="182">
        <v>15</v>
      </c>
      <c r="C31" s="148">
        <v>15</v>
      </c>
      <c r="D31" s="867" t="s">
        <v>618</v>
      </c>
      <c r="E31" s="866"/>
      <c r="F31" s="867" t="s">
        <v>618</v>
      </c>
      <c r="G31" s="866"/>
      <c r="H31" s="304"/>
      <c r="I31" s="313" t="s">
        <v>456</v>
      </c>
      <c r="J31" s="310" t="s">
        <v>218</v>
      </c>
    </row>
    <row r="32" spans="1:14" s="92" customFormat="1" ht="45" hidden="1" customHeight="1" x14ac:dyDescent="0.25">
      <c r="A32" s="878" t="s">
        <v>251</v>
      </c>
      <c r="B32" s="305" t="s">
        <v>238</v>
      </c>
      <c r="C32" s="303" t="s">
        <v>239</v>
      </c>
      <c r="D32" s="880" t="s">
        <v>240</v>
      </c>
      <c r="E32" s="881"/>
      <c r="F32" s="880" t="s">
        <v>241</v>
      </c>
      <c r="G32" s="881"/>
      <c r="H32" s="172" t="s">
        <v>242</v>
      </c>
      <c r="I32" s="314" t="s">
        <v>243</v>
      </c>
      <c r="J32" s="309" t="s">
        <v>615</v>
      </c>
    </row>
    <row r="33" spans="1:10" ht="142.5" hidden="1" customHeight="1" x14ac:dyDescent="0.25">
      <c r="A33" s="889"/>
      <c r="B33" s="329">
        <v>15</v>
      </c>
      <c r="C33" s="330">
        <f>+D59</f>
        <v>15</v>
      </c>
      <c r="D33" s="890" t="s">
        <v>619</v>
      </c>
      <c r="E33" s="891"/>
      <c r="F33" s="892" t="s">
        <v>620</v>
      </c>
      <c r="G33" s="891"/>
      <c r="H33" s="320"/>
      <c r="I33" s="331" t="s">
        <v>456</v>
      </c>
      <c r="J33" s="310" t="s">
        <v>218</v>
      </c>
    </row>
    <row r="34" spans="1:10" s="92" customFormat="1" ht="47.25" hidden="1" customHeight="1" x14ac:dyDescent="0.25">
      <c r="A34" s="897" t="s">
        <v>254</v>
      </c>
      <c r="B34" s="321" t="s">
        <v>238</v>
      </c>
      <c r="C34" s="321" t="s">
        <v>239</v>
      </c>
      <c r="D34" s="899" t="s">
        <v>240</v>
      </c>
      <c r="E34" s="900"/>
      <c r="F34" s="899" t="s">
        <v>241</v>
      </c>
      <c r="G34" s="900"/>
      <c r="H34" s="322" t="s">
        <v>242</v>
      </c>
      <c r="I34" s="334" t="s">
        <v>243</v>
      </c>
      <c r="J34" s="323" t="s">
        <v>615</v>
      </c>
    </row>
    <row r="35" spans="1:10" ht="148.5" hidden="1" customHeight="1" x14ac:dyDescent="0.25">
      <c r="A35" s="898"/>
      <c r="B35" s="182">
        <v>15</v>
      </c>
      <c r="C35" s="148">
        <v>15</v>
      </c>
      <c r="D35" s="867" t="s">
        <v>621</v>
      </c>
      <c r="E35" s="866"/>
      <c r="F35" s="867" t="s">
        <v>622</v>
      </c>
      <c r="G35" s="866"/>
      <c r="H35" s="333"/>
      <c r="I35" s="332" t="s">
        <v>456</v>
      </c>
      <c r="J35" s="324" t="s">
        <v>218</v>
      </c>
    </row>
    <row r="36" spans="1:10" s="92" customFormat="1" ht="47.25" hidden="1" customHeight="1" x14ac:dyDescent="0.25">
      <c r="A36" s="893" t="s">
        <v>257</v>
      </c>
      <c r="B36" s="169" t="s">
        <v>238</v>
      </c>
      <c r="C36" s="172" t="s">
        <v>239</v>
      </c>
      <c r="D36" s="880" t="s">
        <v>240</v>
      </c>
      <c r="E36" s="881"/>
      <c r="F36" s="880" t="s">
        <v>241</v>
      </c>
      <c r="G36" s="881"/>
      <c r="H36" s="172" t="s">
        <v>242</v>
      </c>
      <c r="I36" s="336" t="s">
        <v>243</v>
      </c>
      <c r="J36" s="325" t="s">
        <v>615</v>
      </c>
    </row>
    <row r="37" spans="1:10" ht="179.25" hidden="1" customHeight="1" thickBot="1" x14ac:dyDescent="0.3">
      <c r="A37" s="894"/>
      <c r="B37" s="326">
        <v>15</v>
      </c>
      <c r="C37" s="327">
        <f>+F59</f>
        <v>15</v>
      </c>
      <c r="D37" s="895" t="s">
        <v>623</v>
      </c>
      <c r="E37" s="896"/>
      <c r="F37" s="895" t="s">
        <v>624</v>
      </c>
      <c r="G37" s="896"/>
      <c r="H37" s="335"/>
      <c r="I37" s="332" t="s">
        <v>456</v>
      </c>
      <c r="J37" s="328" t="s">
        <v>218</v>
      </c>
    </row>
    <row r="38" spans="1:10" s="92" customFormat="1" ht="48.75" customHeight="1" thickBot="1" x14ac:dyDescent="0.3">
      <c r="A38" s="904" t="s">
        <v>260</v>
      </c>
      <c r="B38" s="171" t="s">
        <v>238</v>
      </c>
      <c r="C38" s="179" t="s">
        <v>239</v>
      </c>
      <c r="D38" s="869" t="s">
        <v>240</v>
      </c>
      <c r="E38" s="905"/>
      <c r="F38" s="869" t="s">
        <v>241</v>
      </c>
      <c r="G38" s="905"/>
      <c r="H38" s="179" t="s">
        <v>242</v>
      </c>
      <c r="I38" s="307" t="s">
        <v>243</v>
      </c>
      <c r="J38" s="336" t="s">
        <v>615</v>
      </c>
    </row>
    <row r="39" spans="1:10" ht="120.75" customHeight="1" thickBot="1" x14ac:dyDescent="0.3">
      <c r="A39" s="879"/>
      <c r="B39" s="182">
        <v>15</v>
      </c>
      <c r="C39" s="149">
        <v>15</v>
      </c>
      <c r="D39" s="895" t="s">
        <v>625</v>
      </c>
      <c r="E39" s="896"/>
      <c r="F39" s="867" t="s">
        <v>626</v>
      </c>
      <c r="G39" s="903"/>
      <c r="H39" s="147"/>
      <c r="I39" s="356" t="s">
        <v>456</v>
      </c>
      <c r="J39" s="308" t="s">
        <v>218</v>
      </c>
    </row>
    <row r="40" spans="1:10" ht="46.5" customHeight="1" x14ac:dyDescent="0.25">
      <c r="A40" s="878" t="s">
        <v>263</v>
      </c>
      <c r="B40" s="172" t="s">
        <v>238</v>
      </c>
      <c r="C40" s="179" t="s">
        <v>239</v>
      </c>
      <c r="D40" s="880" t="s">
        <v>240</v>
      </c>
      <c r="E40" s="881"/>
      <c r="F40" s="880" t="s">
        <v>241</v>
      </c>
      <c r="G40" s="881"/>
      <c r="H40" s="172" t="s">
        <v>242</v>
      </c>
      <c r="I40" s="357" t="s">
        <v>243</v>
      </c>
      <c r="J40" s="309" t="s">
        <v>615</v>
      </c>
    </row>
    <row r="41" spans="1:10" ht="120.75" customHeight="1" x14ac:dyDescent="0.25">
      <c r="A41" s="879"/>
      <c r="B41" s="182">
        <v>15</v>
      </c>
      <c r="C41" s="149">
        <f>+H59</f>
        <v>15</v>
      </c>
      <c r="D41" s="901" t="s">
        <v>627</v>
      </c>
      <c r="E41" s="902"/>
      <c r="F41" s="867" t="s">
        <v>628</v>
      </c>
      <c r="G41" s="903"/>
      <c r="H41" s="147"/>
      <c r="I41" s="356" t="s">
        <v>456</v>
      </c>
      <c r="J41" s="355" t="s">
        <v>218</v>
      </c>
    </row>
    <row r="42" spans="1:10" ht="48.75" customHeight="1" thickBot="1" x14ac:dyDescent="0.3">
      <c r="A42" s="878" t="s">
        <v>266</v>
      </c>
      <c r="B42" s="172" t="s">
        <v>238</v>
      </c>
      <c r="C42" s="179" t="s">
        <v>239</v>
      </c>
      <c r="D42" s="880" t="s">
        <v>240</v>
      </c>
      <c r="E42" s="881"/>
      <c r="F42" s="880" t="s">
        <v>241</v>
      </c>
      <c r="G42" s="881"/>
      <c r="H42" s="172" t="s">
        <v>242</v>
      </c>
      <c r="I42" s="170" t="s">
        <v>243</v>
      </c>
      <c r="J42" s="307" t="s">
        <v>615</v>
      </c>
    </row>
    <row r="43" spans="1:10" ht="150" customHeight="1" thickBot="1" x14ac:dyDescent="0.3">
      <c r="A43" s="879"/>
      <c r="B43" s="147">
        <v>15</v>
      </c>
      <c r="C43" s="149">
        <f>+I59</f>
        <v>15</v>
      </c>
      <c r="D43" s="908" t="s">
        <v>629</v>
      </c>
      <c r="E43" s="909"/>
      <c r="F43" s="910" t="s">
        <v>630</v>
      </c>
      <c r="G43" s="911"/>
      <c r="H43" s="366"/>
      <c r="I43" s="370" t="s">
        <v>456</v>
      </c>
      <c r="J43" s="369"/>
    </row>
    <row r="44" spans="1:10" ht="42.75" hidden="1" customHeight="1" thickBot="1" x14ac:dyDescent="0.3">
      <c r="A44" s="878" t="s">
        <v>268</v>
      </c>
      <c r="B44" s="172" t="s">
        <v>238</v>
      </c>
      <c r="C44" s="179" t="s">
        <v>239</v>
      </c>
      <c r="D44" s="880" t="s">
        <v>240</v>
      </c>
      <c r="E44" s="881"/>
      <c r="F44" s="880" t="s">
        <v>241</v>
      </c>
      <c r="G44" s="881"/>
      <c r="H44" s="172" t="s">
        <v>242</v>
      </c>
      <c r="I44" s="170" t="s">
        <v>243</v>
      </c>
      <c r="J44" s="170" t="s">
        <v>615</v>
      </c>
    </row>
    <row r="45" spans="1:10" ht="120.75" hidden="1" customHeight="1" thickBot="1" x14ac:dyDescent="0.3">
      <c r="A45" s="879"/>
      <c r="B45" s="182">
        <v>15</v>
      </c>
      <c r="C45" s="149">
        <f>+J59</f>
        <v>0</v>
      </c>
      <c r="D45" s="906"/>
      <c r="E45" s="903"/>
      <c r="F45" s="906"/>
      <c r="G45" s="903"/>
      <c r="H45" s="147"/>
      <c r="I45" s="147"/>
      <c r="J45" s="147"/>
    </row>
    <row r="46" spans="1:10" ht="45" hidden="1" customHeight="1" thickBot="1" x14ac:dyDescent="0.3">
      <c r="A46" s="878" t="s">
        <v>269</v>
      </c>
      <c r="B46" s="172" t="s">
        <v>238</v>
      </c>
      <c r="C46" s="179" t="s">
        <v>239</v>
      </c>
      <c r="D46" s="880" t="s">
        <v>240</v>
      </c>
      <c r="E46" s="881"/>
      <c r="F46" s="880" t="s">
        <v>241</v>
      </c>
      <c r="G46" s="881"/>
      <c r="H46" s="172" t="s">
        <v>242</v>
      </c>
      <c r="I46" s="170" t="s">
        <v>243</v>
      </c>
      <c r="J46" s="170" t="s">
        <v>615</v>
      </c>
    </row>
    <row r="47" spans="1:10" ht="120.75" hidden="1" customHeight="1" thickBot="1" x14ac:dyDescent="0.3">
      <c r="A47" s="879"/>
      <c r="B47" s="147">
        <v>15</v>
      </c>
      <c r="C47" s="149">
        <f>+K59</f>
        <v>0</v>
      </c>
      <c r="D47" s="906"/>
      <c r="E47" s="903"/>
      <c r="F47" s="906"/>
      <c r="G47" s="903"/>
      <c r="H47" s="147"/>
      <c r="I47" s="183"/>
      <c r="J47" s="183"/>
    </row>
    <row r="48" spans="1:10" ht="46.5" hidden="1" customHeight="1" thickBot="1" x14ac:dyDescent="0.3">
      <c r="A48" s="878" t="s">
        <v>270</v>
      </c>
      <c r="B48" s="171" t="s">
        <v>238</v>
      </c>
      <c r="C48" s="179" t="s">
        <v>239</v>
      </c>
      <c r="D48" s="880" t="s">
        <v>240</v>
      </c>
      <c r="E48" s="881"/>
      <c r="F48" s="880" t="s">
        <v>241</v>
      </c>
      <c r="G48" s="881"/>
      <c r="H48" s="172" t="s">
        <v>242</v>
      </c>
      <c r="I48" s="170" t="s">
        <v>243</v>
      </c>
      <c r="J48" s="170" t="s">
        <v>615</v>
      </c>
    </row>
    <row r="49" spans="1:13" ht="120.75" hidden="1" customHeight="1" thickBot="1" x14ac:dyDescent="0.3">
      <c r="A49" s="879"/>
      <c r="B49" s="147">
        <v>15</v>
      </c>
      <c r="C49" s="149">
        <f>+L59</f>
        <v>0</v>
      </c>
      <c r="D49" s="906"/>
      <c r="E49" s="903"/>
      <c r="F49" s="907"/>
      <c r="G49" s="907"/>
      <c r="H49" s="147"/>
      <c r="I49" s="147"/>
      <c r="J49" s="147"/>
    </row>
    <row r="50" spans="1:13" ht="48.75" hidden="1" customHeight="1" thickBot="1" x14ac:dyDescent="0.3">
      <c r="A50" s="878" t="s">
        <v>271</v>
      </c>
      <c r="B50" s="172" t="s">
        <v>238</v>
      </c>
      <c r="C50" s="179" t="s">
        <v>239</v>
      </c>
      <c r="D50" s="880" t="s">
        <v>240</v>
      </c>
      <c r="E50" s="881"/>
      <c r="F50" s="880" t="s">
        <v>241</v>
      </c>
      <c r="G50" s="881"/>
      <c r="H50" s="172" t="s">
        <v>242</v>
      </c>
      <c r="I50" s="170" t="s">
        <v>243</v>
      </c>
      <c r="J50" s="170" t="s">
        <v>615</v>
      </c>
    </row>
    <row r="51" spans="1:13" ht="120.75" hidden="1" customHeight="1" thickBot="1" x14ac:dyDescent="0.3">
      <c r="A51" s="879"/>
      <c r="B51" s="147">
        <v>15</v>
      </c>
      <c r="C51" s="149">
        <f>+M59</f>
        <v>0</v>
      </c>
      <c r="D51" s="906"/>
      <c r="E51" s="903"/>
      <c r="F51" s="906"/>
      <c r="G51" s="903"/>
      <c r="H51" s="147"/>
      <c r="I51" s="147"/>
      <c r="J51" s="147"/>
    </row>
    <row r="55" spans="1:13" ht="18" x14ac:dyDescent="0.25">
      <c r="A55" s="113" t="s">
        <v>393</v>
      </c>
    </row>
    <row r="56" spans="1:13" ht="21.75" customHeight="1" x14ac:dyDescent="0.25">
      <c r="A56" s="98"/>
    </row>
    <row r="58" spans="1:13" ht="23.25" x14ac:dyDescent="0.25">
      <c r="A58" s="635" t="s">
        <v>395</v>
      </c>
      <c r="B58" s="99" t="s">
        <v>191</v>
      </c>
      <c r="C58" s="99" t="s">
        <v>192</v>
      </c>
      <c r="D58" s="99" t="s">
        <v>193</v>
      </c>
      <c r="E58" s="99" t="s">
        <v>194</v>
      </c>
      <c r="F58" s="99" t="s">
        <v>197</v>
      </c>
      <c r="G58" s="99" t="s">
        <v>198</v>
      </c>
      <c r="H58" s="99" t="s">
        <v>199</v>
      </c>
      <c r="I58" s="99" t="s">
        <v>200</v>
      </c>
      <c r="J58" s="99" t="s">
        <v>203</v>
      </c>
      <c r="K58" s="99" t="s">
        <v>204</v>
      </c>
      <c r="L58" s="99" t="s">
        <v>205</v>
      </c>
      <c r="M58" s="99" t="s">
        <v>206</v>
      </c>
    </row>
    <row r="59" spans="1:13" ht="24.75" customHeight="1" x14ac:dyDescent="0.25">
      <c r="A59" s="635"/>
      <c r="B59" s="100">
        <v>15</v>
      </c>
      <c r="C59" s="100">
        <v>15</v>
      </c>
      <c r="D59" s="100">
        <v>15</v>
      </c>
      <c r="E59" s="100">
        <v>15</v>
      </c>
      <c r="F59" s="100">
        <v>15</v>
      </c>
      <c r="G59" s="100">
        <v>15</v>
      </c>
      <c r="H59" s="100">
        <v>15</v>
      </c>
      <c r="I59" s="100">
        <v>15</v>
      </c>
      <c r="J59" s="100"/>
      <c r="K59" s="100"/>
      <c r="L59" s="100"/>
      <c r="M59" s="100"/>
    </row>
    <row r="60" spans="1:13" ht="24.75" hidden="1" customHeight="1" x14ac:dyDescent="0.25">
      <c r="B60" s="73"/>
      <c r="C60" s="73"/>
      <c r="D60" s="73"/>
      <c r="E60" s="73"/>
      <c r="F60" s="73"/>
      <c r="G60" s="73"/>
    </row>
    <row r="61" spans="1:13" s="91" customFormat="1" ht="30" hidden="1" customHeight="1" x14ac:dyDescent="0.25">
      <c r="A61" s="66"/>
      <c r="B61" s="66"/>
      <c r="C61" s="66"/>
      <c r="D61" s="66"/>
      <c r="E61" s="66"/>
      <c r="F61" s="66"/>
      <c r="G61" s="66"/>
      <c r="H61" s="66"/>
      <c r="I61" s="66"/>
    </row>
    <row r="62" spans="1:13" ht="15" thickBot="1" x14ac:dyDescent="0.3"/>
    <row r="63" spans="1:13" ht="44.25" customHeight="1" thickBot="1" x14ac:dyDescent="0.3">
      <c r="A63" s="863" t="s">
        <v>631</v>
      </c>
      <c r="B63" s="190" t="s">
        <v>632</v>
      </c>
      <c r="C63" s="191"/>
      <c r="D63" s="862" t="s">
        <v>633</v>
      </c>
      <c r="E63" s="190" t="s">
        <v>632</v>
      </c>
      <c r="F63" s="191"/>
      <c r="G63" s="862" t="s">
        <v>634</v>
      </c>
      <c r="H63" s="190" t="s">
        <v>635</v>
      </c>
      <c r="I63" s="864"/>
      <c r="J63" s="864"/>
    </row>
    <row r="64" spans="1:13" ht="15.75" thickBot="1" x14ac:dyDescent="0.3">
      <c r="A64" s="863"/>
      <c r="B64" s="190" t="s">
        <v>636</v>
      </c>
      <c r="C64" s="191"/>
      <c r="D64" s="862"/>
      <c r="E64" s="190" t="s">
        <v>636</v>
      </c>
      <c r="F64" s="191"/>
      <c r="G64" s="862"/>
      <c r="H64" s="190" t="s">
        <v>637</v>
      </c>
      <c r="I64" s="864" t="s">
        <v>866</v>
      </c>
      <c r="J64" s="864"/>
    </row>
    <row r="65" spans="1:10" ht="15.75" thickBot="1" x14ac:dyDescent="0.3">
      <c r="A65" s="863"/>
      <c r="B65" s="190" t="s">
        <v>638</v>
      </c>
      <c r="C65" s="191"/>
      <c r="D65" s="862"/>
      <c r="E65" s="190" t="s">
        <v>638</v>
      </c>
      <c r="F65" s="191"/>
      <c r="G65" s="862"/>
      <c r="H65" s="190" t="s">
        <v>639</v>
      </c>
      <c r="I65" s="864" t="s">
        <v>867</v>
      </c>
      <c r="J65" s="864"/>
    </row>
    <row r="66" spans="1:10" ht="39.75" customHeight="1" thickBot="1" x14ac:dyDescent="0.3">
      <c r="A66" s="863"/>
      <c r="B66" s="190" t="s">
        <v>632</v>
      </c>
      <c r="C66" s="191"/>
      <c r="D66" s="862"/>
      <c r="E66" s="190" t="s">
        <v>632</v>
      </c>
      <c r="F66" s="191"/>
      <c r="G66" s="862"/>
      <c r="H66" s="190" t="s">
        <v>635</v>
      </c>
      <c r="I66" s="864"/>
      <c r="J66" s="864"/>
    </row>
    <row r="67" spans="1:10" ht="15.75" thickBot="1" x14ac:dyDescent="0.3">
      <c r="A67" s="863"/>
      <c r="B67" s="190" t="s">
        <v>636</v>
      </c>
      <c r="C67" s="191"/>
      <c r="D67" s="862"/>
      <c r="E67" s="190" t="s">
        <v>636</v>
      </c>
      <c r="F67" s="191"/>
      <c r="G67" s="862"/>
      <c r="H67" s="190" t="s">
        <v>637</v>
      </c>
      <c r="I67" s="864" t="s">
        <v>869</v>
      </c>
      <c r="J67" s="864"/>
    </row>
    <row r="68" spans="1:10" ht="15.75" thickBot="1" x14ac:dyDescent="0.3">
      <c r="A68" s="863"/>
      <c r="B68" s="190" t="s">
        <v>638</v>
      </c>
      <c r="C68" s="191"/>
      <c r="D68" s="862"/>
      <c r="E68" s="190" t="s">
        <v>638</v>
      </c>
      <c r="F68" s="191"/>
      <c r="G68" s="862"/>
      <c r="H68" s="190" t="s">
        <v>639</v>
      </c>
      <c r="I68" s="864" t="s">
        <v>868</v>
      </c>
      <c r="J68" s="864"/>
    </row>
  </sheetData>
  <mergeCells count="90">
    <mergeCell ref="A42:A43"/>
    <mergeCell ref="F42:G42"/>
    <mergeCell ref="D43:E43"/>
    <mergeCell ref="F43:G43"/>
    <mergeCell ref="A44:A45"/>
    <mergeCell ref="D44:E44"/>
    <mergeCell ref="F44:G44"/>
    <mergeCell ref="D45:E45"/>
    <mergeCell ref="F45:G45"/>
    <mergeCell ref="D42:E42"/>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hyperlinks>
    <hyperlink ref="J33" r:id="rId1" xr:uid="{F4DE98CE-4F08-4A2B-943E-DF05C2538F25}"/>
    <hyperlink ref="J31" r:id="rId2" xr:uid="{77A46632-3315-4127-8A94-E5EAA8C01C52}"/>
    <hyperlink ref="J29" r:id="rId3" xr:uid="{24938FED-AA90-46C8-810E-8D4FAD47C225}"/>
    <hyperlink ref="J35" r:id="rId4" xr:uid="{8252DB47-82B0-4E7E-B078-5E9ED96AE6F9}"/>
    <hyperlink ref="J37" r:id="rId5" xr:uid="{3BF132E8-3FF1-497E-90B9-59511E4F14FA}"/>
    <hyperlink ref="J39" r:id="rId6" xr:uid="{AF864CF5-2695-4CB8-8F1D-12A5DE4D6BE0}"/>
    <hyperlink ref="J41" r:id="rId7" xr:uid="{D75CFE39-24F5-4DB0-851D-B92FEAFDB617}"/>
  </hyperlinks>
  <pageMargins left="0.25" right="0.25" top="0.75" bottom="0.75" header="0.3" footer="0.3"/>
  <pageSetup scale="27"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0" t="s">
        <v>23</v>
      </c>
      <c r="D2" s="150" t="s">
        <v>640</v>
      </c>
      <c r="F2" s="150" t="s">
        <v>20</v>
      </c>
    </row>
    <row r="3" spans="2:6" x14ac:dyDescent="0.25">
      <c r="B3" s="150" t="s">
        <v>33</v>
      </c>
      <c r="D3" s="150" t="s">
        <v>34</v>
      </c>
      <c r="F3" s="150" t="s">
        <v>42</v>
      </c>
    </row>
    <row r="4" spans="2:6" x14ac:dyDescent="0.25">
      <c r="B4" s="150" t="s">
        <v>21</v>
      </c>
      <c r="F4" s="150" t="s">
        <v>50</v>
      </c>
    </row>
    <row r="5" spans="2:6" x14ac:dyDescent="0.25">
      <c r="F5" s="150" t="s">
        <v>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641</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19" t="s">
        <v>125</v>
      </c>
      <c r="D12" s="420"/>
      <c r="E12" s="417" t="s">
        <v>642</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127</v>
      </c>
      <c r="D14" s="404"/>
      <c r="E14" s="218"/>
      <c r="F14" s="403"/>
      <c r="G14" s="404"/>
      <c r="H14" s="404"/>
      <c r="I14" s="404"/>
      <c r="J14" s="404"/>
      <c r="K14" s="404"/>
      <c r="L14" s="404"/>
      <c r="M14" s="404"/>
      <c r="N14" s="404"/>
      <c r="O14" s="404"/>
      <c r="P14" s="404"/>
      <c r="Q14" s="404"/>
      <c r="R14" s="404"/>
      <c r="S14" s="404"/>
      <c r="T14" s="404"/>
      <c r="U14" s="404"/>
      <c r="V14" s="404"/>
      <c r="W14" s="404"/>
      <c r="X14" s="404"/>
      <c r="Y14" s="404"/>
      <c r="Z14" s="404"/>
      <c r="AA14" s="404"/>
      <c r="AB14" s="416"/>
    </row>
    <row r="15" spans="2:28" ht="29.25" customHeight="1" x14ac:dyDescent="0.25">
      <c r="B15" s="30"/>
      <c r="C15" s="406" t="s">
        <v>643</v>
      </c>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396"/>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21"/>
      <c r="D18" s="422"/>
      <c r="E18" s="422"/>
      <c r="F18" s="422"/>
      <c r="G18" s="422"/>
      <c r="H18" s="422"/>
      <c r="I18" s="422"/>
      <c r="J18" s="422"/>
      <c r="K18" s="422"/>
      <c r="L18" s="422"/>
      <c r="M18" s="422"/>
      <c r="N18" s="422"/>
      <c r="O18" s="422"/>
      <c r="P18" s="423"/>
      <c r="Q18" s="207"/>
      <c r="R18" s="407"/>
      <c r="S18" s="408"/>
      <c r="T18" s="408"/>
      <c r="U18" s="408"/>
      <c r="V18" s="408"/>
      <c r="W18" s="408"/>
      <c r="X18" s="408"/>
      <c r="Y18" s="408"/>
      <c r="Z18" s="408"/>
      <c r="AA18" s="396"/>
    </row>
    <row r="19" spans="3:27" ht="15" customHeight="1" x14ac:dyDescent="0.25">
      <c r="C19" s="424"/>
      <c r="D19" s="378"/>
      <c r="E19" s="378"/>
      <c r="F19" s="378"/>
      <c r="G19" s="378"/>
      <c r="H19" s="378"/>
      <c r="I19" s="378"/>
      <c r="J19" s="378"/>
      <c r="K19" s="378"/>
      <c r="L19" s="378"/>
      <c r="M19" s="378"/>
      <c r="N19" s="378"/>
      <c r="O19" s="378"/>
      <c r="P19" s="416"/>
      <c r="Q19" s="207"/>
      <c r="R19" s="207"/>
      <c r="S19" s="207"/>
      <c r="T19" s="207"/>
      <c r="U19" s="207"/>
      <c r="V19" s="207"/>
      <c r="W19" s="207"/>
      <c r="X19" s="207"/>
      <c r="Y19" s="207"/>
      <c r="Z19" s="207"/>
      <c r="AA19" s="207"/>
    </row>
    <row r="20" spans="3:27" ht="15" customHeight="1" x14ac:dyDescent="0.25">
      <c r="C20" s="424"/>
      <c r="D20" s="378"/>
      <c r="E20" s="378"/>
      <c r="F20" s="378"/>
      <c r="G20" s="378"/>
      <c r="H20" s="378"/>
      <c r="I20" s="378"/>
      <c r="J20" s="378"/>
      <c r="K20" s="378"/>
      <c r="L20" s="378"/>
      <c r="M20" s="378"/>
      <c r="N20" s="378"/>
      <c r="O20" s="378"/>
      <c r="P20" s="416"/>
      <c r="Q20" s="217"/>
      <c r="R20" s="220" t="s">
        <v>130</v>
      </c>
      <c r="S20" s="220"/>
      <c r="T20" s="220"/>
      <c r="U20" s="220"/>
      <c r="V20" s="220"/>
      <c r="W20" s="217"/>
      <c r="X20" s="217"/>
      <c r="Y20" s="217"/>
      <c r="Z20" s="207"/>
      <c r="AA20" s="217"/>
    </row>
    <row r="21" spans="3:27" ht="15" customHeight="1" x14ac:dyDescent="0.25">
      <c r="C21" s="424"/>
      <c r="D21" s="378"/>
      <c r="E21" s="378"/>
      <c r="F21" s="378"/>
      <c r="G21" s="378"/>
      <c r="H21" s="378"/>
      <c r="I21" s="378"/>
      <c r="J21" s="378"/>
      <c r="K21" s="378"/>
      <c r="L21" s="378"/>
      <c r="M21" s="378"/>
      <c r="N21" s="378"/>
      <c r="O21" s="378"/>
      <c r="P21" s="416"/>
      <c r="Q21" s="207"/>
      <c r="R21" s="36"/>
      <c r="S21" s="207" t="s">
        <v>15</v>
      </c>
      <c r="T21" s="207"/>
      <c r="U21" s="36"/>
      <c r="V21" s="207" t="s">
        <v>27</v>
      </c>
      <c r="W21" s="207"/>
      <c r="X21" s="36"/>
      <c r="Y21" s="222" t="s">
        <v>46</v>
      </c>
      <c r="Z21" s="207"/>
      <c r="AA21" s="207"/>
    </row>
    <row r="22" spans="3:27" ht="15" customHeight="1" x14ac:dyDescent="0.25">
      <c r="C22" s="424"/>
      <c r="D22" s="378"/>
      <c r="E22" s="378"/>
      <c r="F22" s="378"/>
      <c r="G22" s="378"/>
      <c r="H22" s="378"/>
      <c r="I22" s="378"/>
      <c r="J22" s="378"/>
      <c r="K22" s="378"/>
      <c r="L22" s="378"/>
      <c r="M22" s="378"/>
      <c r="N22" s="378"/>
      <c r="O22" s="378"/>
      <c r="P22" s="416"/>
      <c r="Q22" s="207"/>
      <c r="R22" s="207"/>
      <c r="S22" s="207"/>
      <c r="T22" s="207"/>
      <c r="U22" s="207"/>
      <c r="V22" s="207"/>
      <c r="W22" s="207"/>
      <c r="X22" s="207"/>
      <c r="Y22" s="207"/>
      <c r="Z22" s="207"/>
      <c r="AA22" s="207"/>
    </row>
    <row r="23" spans="3:27" ht="15" customHeight="1" x14ac:dyDescent="0.25">
      <c r="C23" s="425"/>
      <c r="D23" s="426"/>
      <c r="E23" s="426"/>
      <c r="F23" s="426"/>
      <c r="G23" s="426"/>
      <c r="H23" s="426"/>
      <c r="I23" s="426"/>
      <c r="J23" s="426"/>
      <c r="K23" s="426"/>
      <c r="L23" s="426"/>
      <c r="M23" s="426"/>
      <c r="N23" s="426"/>
      <c r="O23" s="426"/>
      <c r="P23" s="427"/>
      <c r="Q23" s="207"/>
      <c r="R23" s="220" t="s">
        <v>131</v>
      </c>
      <c r="S23" s="207"/>
      <c r="T23" s="207"/>
      <c r="U23" s="207"/>
      <c r="V23" s="207"/>
      <c r="W23" s="414" t="s">
        <v>23</v>
      </c>
      <c r="X23" s="408"/>
      <c r="Y23" s="408"/>
      <c r="Z23" s="408"/>
      <c r="AA23" s="396"/>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x14ac:dyDescent="0.25">
      <c r="C26" s="414" t="s">
        <v>644</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396"/>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414" t="s">
        <v>641</v>
      </c>
      <c r="D29" s="408"/>
      <c r="E29" s="408"/>
      <c r="F29" s="408"/>
      <c r="G29" s="408"/>
      <c r="H29" s="408"/>
      <c r="I29" s="408"/>
      <c r="J29" s="408"/>
      <c r="K29" s="396"/>
      <c r="L29" s="217"/>
      <c r="M29" s="414" t="s">
        <v>645</v>
      </c>
      <c r="N29" s="408"/>
      <c r="O29" s="408"/>
      <c r="P29" s="408"/>
      <c r="Q29" s="408"/>
      <c r="R29" s="408"/>
      <c r="S29" s="408"/>
      <c r="T29" s="408"/>
      <c r="U29" s="408"/>
      <c r="V29" s="408"/>
      <c r="W29" s="408"/>
      <c r="X29" s="408"/>
      <c r="Y29" s="408"/>
      <c r="Z29" s="408"/>
      <c r="AA29" s="396"/>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413" t="s">
        <v>646</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396"/>
    </row>
    <row r="34" spans="3:27" ht="15.75" customHeight="1" x14ac:dyDescent="0.25">
      <c r="C34" s="412" t="s">
        <v>139</v>
      </c>
      <c r="D34" s="404"/>
      <c r="E34" s="220"/>
      <c r="F34" s="406" t="s">
        <v>22</v>
      </c>
      <c r="G34" s="396"/>
      <c r="H34" s="220"/>
      <c r="I34" s="207"/>
      <c r="J34" s="227" t="s">
        <v>140</v>
      </c>
      <c r="K34" s="406">
        <v>1</v>
      </c>
      <c r="L34" s="408"/>
      <c r="M34" s="408"/>
      <c r="N34" s="396"/>
      <c r="O34" s="220"/>
      <c r="P34" s="220"/>
      <c r="Q34" s="211" t="s">
        <v>141</v>
      </c>
      <c r="R34" s="207"/>
      <c r="S34" s="220"/>
      <c r="T34" s="220"/>
      <c r="U34" s="220"/>
      <c r="V34" s="220"/>
      <c r="W34" s="406" t="s">
        <v>20</v>
      </c>
      <c r="X34" s="408"/>
      <c r="Y34" s="408"/>
      <c r="Z34" s="408"/>
      <c r="AA34" s="396"/>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413" t="s">
        <v>647</v>
      </c>
      <c r="G36" s="408"/>
      <c r="H36" s="408"/>
      <c r="I36" s="408"/>
      <c r="J36" s="408"/>
      <c r="K36" s="408"/>
      <c r="L36" s="408"/>
      <c r="M36" s="396"/>
      <c r="N36" s="207"/>
      <c r="O36" s="227" t="s">
        <v>144</v>
      </c>
      <c r="P36" s="414">
        <v>1</v>
      </c>
      <c r="Q36" s="408"/>
      <c r="R36" s="408"/>
      <c r="S36" s="408"/>
      <c r="T36" s="408"/>
      <c r="U36" s="408"/>
      <c r="V36" s="408"/>
      <c r="W36" s="408"/>
      <c r="X36" s="408"/>
      <c r="Y36" s="408"/>
      <c r="Z36" s="408"/>
      <c r="AA36" s="396"/>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407" t="s">
        <v>146</v>
      </c>
      <c r="G38" s="396"/>
      <c r="H38" s="207"/>
      <c r="I38" s="207"/>
      <c r="J38" s="220" t="s">
        <v>147</v>
      </c>
      <c r="K38" s="207"/>
      <c r="L38" s="407" t="s">
        <v>148</v>
      </c>
      <c r="M38" s="408"/>
      <c r="N38" s="396"/>
      <c r="O38" s="220"/>
      <c r="P38" s="220"/>
      <c r="Q38" s="207"/>
      <c r="R38" s="220" t="s">
        <v>149</v>
      </c>
      <c r="S38" s="220"/>
      <c r="T38" s="220"/>
      <c r="U38" s="220"/>
      <c r="V38" s="220"/>
      <c r="W38" s="415"/>
      <c r="X38" s="408"/>
      <c r="Y38" s="408"/>
      <c r="Z38" s="408"/>
      <c r="AA38" s="396"/>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409">
        <v>2024</v>
      </c>
      <c r="E40" s="410"/>
      <c r="F40" s="411"/>
      <c r="G40" s="34"/>
      <c r="H40" s="211"/>
      <c r="I40" s="211"/>
      <c r="J40" s="211"/>
      <c r="K40" s="211"/>
      <c r="L40" s="211"/>
      <c r="M40" s="211"/>
      <c r="N40" s="211"/>
      <c r="O40" s="211"/>
      <c r="P40" s="211"/>
      <c r="Q40" s="403"/>
      <c r="R40" s="404"/>
      <c r="S40" s="404"/>
      <c r="T40" s="404"/>
      <c r="U40" s="404"/>
      <c r="V40" s="211"/>
      <c r="W40" s="211"/>
      <c r="X40" s="405"/>
      <c r="Y40" s="404"/>
      <c r="Z40" s="404"/>
      <c r="AA40" s="404"/>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414">
        <v>1</v>
      </c>
      <c r="E42" s="408"/>
      <c r="F42" s="396"/>
      <c r="G42" s="207"/>
      <c r="H42" s="211"/>
      <c r="I42" s="211"/>
      <c r="J42" s="211"/>
      <c r="K42" s="211"/>
      <c r="L42" s="211"/>
      <c r="M42" s="211"/>
      <c r="N42" s="211"/>
      <c r="O42" s="211"/>
      <c r="P42" s="211"/>
      <c r="Q42" s="403"/>
      <c r="R42" s="404"/>
      <c r="S42" s="404"/>
      <c r="T42" s="404"/>
      <c r="U42" s="404"/>
      <c r="V42" s="211"/>
      <c r="W42" s="211"/>
      <c r="X42" s="405"/>
      <c r="Y42" s="404"/>
      <c r="Z42" s="404"/>
      <c r="AA42" s="404"/>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406" t="s">
        <v>151</v>
      </c>
      <c r="E44" s="408"/>
      <c r="F44" s="408"/>
      <c r="G44" s="408"/>
      <c r="H44" s="408"/>
      <c r="I44" s="408"/>
      <c r="J44" s="408"/>
      <c r="K44" s="408"/>
      <c r="L44" s="408"/>
      <c r="M44" s="408"/>
      <c r="N44" s="408"/>
      <c r="O44" s="408"/>
      <c r="P44" s="408"/>
      <c r="Q44" s="408"/>
      <c r="R44" s="408"/>
      <c r="S44" s="408"/>
      <c r="T44" s="408"/>
      <c r="U44" s="408"/>
      <c r="V44" s="408"/>
      <c r="W44" s="408"/>
      <c r="X44" s="408"/>
      <c r="Y44" s="396"/>
      <c r="Z44" s="221"/>
      <c r="AA44" s="221"/>
    </row>
    <row r="45" spans="3:27" ht="15.75" customHeight="1" x14ac:dyDescent="0.25">
      <c r="C45" s="207"/>
      <c r="D45" s="445" t="s">
        <v>152</v>
      </c>
      <c r="E45" s="408"/>
      <c r="F45" s="408"/>
      <c r="G45" s="408"/>
      <c r="H45" s="396"/>
      <c r="I45" s="441" t="s">
        <v>153</v>
      </c>
      <c r="J45" s="408"/>
      <c r="K45" s="408"/>
      <c r="L45" s="408"/>
      <c r="M45" s="408"/>
      <c r="N45" s="408"/>
      <c r="O45" s="408"/>
      <c r="P45" s="396"/>
      <c r="Q45" s="442" t="s">
        <v>154</v>
      </c>
      <c r="R45" s="408"/>
      <c r="S45" s="408"/>
      <c r="T45" s="408"/>
      <c r="U45" s="408"/>
      <c r="V45" s="408"/>
      <c r="W45" s="408"/>
      <c r="X45" s="408"/>
      <c r="Y45" s="396"/>
      <c r="Z45" s="221"/>
      <c r="AA45" s="221"/>
    </row>
    <row r="46" spans="3:27" ht="15.75" customHeight="1" x14ac:dyDescent="0.25">
      <c r="C46" s="38"/>
      <c r="D46" s="446" t="s">
        <v>155</v>
      </c>
      <c r="E46" s="408"/>
      <c r="F46" s="408"/>
      <c r="G46" s="408"/>
      <c r="H46" s="396"/>
      <c r="I46" s="443" t="s">
        <v>156</v>
      </c>
      <c r="J46" s="408"/>
      <c r="K46" s="408"/>
      <c r="L46" s="408"/>
      <c r="M46" s="408"/>
      <c r="N46" s="408"/>
      <c r="O46" s="408"/>
      <c r="P46" s="396"/>
      <c r="Q46" s="444" t="s">
        <v>157</v>
      </c>
      <c r="R46" s="408"/>
      <c r="S46" s="408"/>
      <c r="T46" s="408"/>
      <c r="U46" s="408"/>
      <c r="V46" s="408"/>
      <c r="W46" s="408"/>
      <c r="X46" s="408"/>
      <c r="Y46" s="396"/>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34" t="s">
        <v>158</v>
      </c>
      <c r="D48" s="408"/>
      <c r="E48" s="408"/>
      <c r="F48" s="396"/>
      <c r="G48" s="439" t="s">
        <v>159</v>
      </c>
      <c r="H48" s="440" t="s">
        <v>160</v>
      </c>
      <c r="I48" s="422"/>
      <c r="J48" s="422"/>
      <c r="K48" s="422"/>
      <c r="L48" s="422"/>
      <c r="M48" s="422"/>
      <c r="N48" s="422"/>
      <c r="O48" s="422"/>
      <c r="P48" s="422"/>
      <c r="Q48" s="422"/>
      <c r="R48" s="422"/>
      <c r="S48" s="422"/>
      <c r="T48" s="422"/>
      <c r="U48" s="422"/>
      <c r="V48" s="422"/>
      <c r="W48" s="422"/>
      <c r="X48" s="422"/>
      <c r="Y48" s="422"/>
      <c r="Z48" s="422"/>
      <c r="AA48" s="423"/>
    </row>
    <row r="49" spans="2:28" ht="15.75" customHeight="1" x14ac:dyDescent="0.25">
      <c r="B49" s="39"/>
      <c r="C49" s="40" t="s">
        <v>161</v>
      </c>
      <c r="D49" s="41">
        <v>1.2</v>
      </c>
      <c r="E49" s="434" t="s">
        <v>162</v>
      </c>
      <c r="F49" s="396"/>
      <c r="G49" s="380"/>
      <c r="H49" s="425"/>
      <c r="I49" s="426"/>
      <c r="J49" s="426"/>
      <c r="K49" s="426"/>
      <c r="L49" s="426"/>
      <c r="M49" s="426"/>
      <c r="N49" s="426"/>
      <c r="O49" s="426"/>
      <c r="P49" s="426"/>
      <c r="Q49" s="426"/>
      <c r="R49" s="426"/>
      <c r="S49" s="426"/>
      <c r="T49" s="426"/>
      <c r="U49" s="426"/>
      <c r="V49" s="426"/>
      <c r="W49" s="426"/>
      <c r="X49" s="426"/>
      <c r="Y49" s="426"/>
      <c r="Z49" s="426"/>
      <c r="AA49" s="427"/>
      <c r="AB49" s="229"/>
    </row>
    <row r="50" spans="2:28" ht="15.75" customHeight="1" x14ac:dyDescent="0.25">
      <c r="B50" s="39"/>
      <c r="C50" s="42">
        <v>2024</v>
      </c>
      <c r="D50" s="43">
        <v>45474</v>
      </c>
      <c r="E50" s="433">
        <v>45656</v>
      </c>
      <c r="F50" s="396"/>
      <c r="G50" s="44">
        <v>1</v>
      </c>
      <c r="H50" s="438" t="s">
        <v>641</v>
      </c>
      <c r="I50" s="408"/>
      <c r="J50" s="408"/>
      <c r="K50" s="408"/>
      <c r="L50" s="408"/>
      <c r="M50" s="408"/>
      <c r="N50" s="408"/>
      <c r="O50" s="408"/>
      <c r="P50" s="408"/>
      <c r="Q50" s="408"/>
      <c r="R50" s="408"/>
      <c r="S50" s="408"/>
      <c r="T50" s="408"/>
      <c r="U50" s="408"/>
      <c r="V50" s="408"/>
      <c r="W50" s="408"/>
      <c r="X50" s="408"/>
      <c r="Y50" s="408"/>
      <c r="Z50" s="408"/>
      <c r="AA50" s="396"/>
      <c r="AB50" s="229"/>
    </row>
    <row r="51" spans="2:28" ht="15.75" customHeight="1" x14ac:dyDescent="0.25">
      <c r="B51" s="39"/>
      <c r="C51" s="42">
        <v>2025</v>
      </c>
      <c r="D51" s="43">
        <v>45658</v>
      </c>
      <c r="E51" s="433">
        <v>46021</v>
      </c>
      <c r="F51" s="396"/>
      <c r="G51" s="44">
        <v>1</v>
      </c>
      <c r="H51" s="438" t="s">
        <v>641</v>
      </c>
      <c r="I51" s="408"/>
      <c r="J51" s="408"/>
      <c r="K51" s="408"/>
      <c r="L51" s="408"/>
      <c r="M51" s="408"/>
      <c r="N51" s="408"/>
      <c r="O51" s="408"/>
      <c r="P51" s="408"/>
      <c r="Q51" s="408"/>
      <c r="R51" s="408"/>
      <c r="S51" s="408"/>
      <c r="T51" s="408"/>
      <c r="U51" s="408"/>
      <c r="V51" s="408"/>
      <c r="W51" s="408"/>
      <c r="X51" s="408"/>
      <c r="Y51" s="408"/>
      <c r="Z51" s="408"/>
      <c r="AA51" s="396"/>
      <c r="AB51" s="229"/>
    </row>
    <row r="52" spans="2:28" ht="15.75" customHeight="1" x14ac:dyDescent="0.25">
      <c r="B52" s="39"/>
      <c r="C52" s="42">
        <v>2026</v>
      </c>
      <c r="D52" s="43">
        <v>46023</v>
      </c>
      <c r="E52" s="433">
        <v>46386</v>
      </c>
      <c r="F52" s="396"/>
      <c r="G52" s="44">
        <v>1</v>
      </c>
      <c r="H52" s="438" t="s">
        <v>641</v>
      </c>
      <c r="I52" s="408"/>
      <c r="J52" s="408"/>
      <c r="K52" s="408"/>
      <c r="L52" s="408"/>
      <c r="M52" s="408"/>
      <c r="N52" s="408"/>
      <c r="O52" s="408"/>
      <c r="P52" s="408"/>
      <c r="Q52" s="408"/>
      <c r="R52" s="408"/>
      <c r="S52" s="408"/>
      <c r="T52" s="408"/>
      <c r="U52" s="408"/>
      <c r="V52" s="408"/>
      <c r="W52" s="408"/>
      <c r="X52" s="408"/>
      <c r="Y52" s="408"/>
      <c r="Z52" s="408"/>
      <c r="AA52" s="396"/>
      <c r="AB52" s="229"/>
    </row>
    <row r="53" spans="2:28" ht="15.75" customHeight="1" x14ac:dyDescent="0.25">
      <c r="B53" s="39"/>
      <c r="C53" s="42">
        <v>2027</v>
      </c>
      <c r="D53" s="43">
        <v>46388</v>
      </c>
      <c r="E53" s="433">
        <v>46751</v>
      </c>
      <c r="F53" s="396"/>
      <c r="G53" s="44">
        <v>1</v>
      </c>
      <c r="H53" s="438" t="s">
        <v>641</v>
      </c>
      <c r="I53" s="408"/>
      <c r="J53" s="408"/>
      <c r="K53" s="408"/>
      <c r="L53" s="408"/>
      <c r="M53" s="408"/>
      <c r="N53" s="408"/>
      <c r="O53" s="408"/>
      <c r="P53" s="408"/>
      <c r="Q53" s="408"/>
      <c r="R53" s="408"/>
      <c r="S53" s="408"/>
      <c r="T53" s="408"/>
      <c r="U53" s="408"/>
      <c r="V53" s="408"/>
      <c r="W53" s="408"/>
      <c r="X53" s="408"/>
      <c r="Y53" s="408"/>
      <c r="Z53" s="408"/>
      <c r="AA53" s="396"/>
      <c r="AB53" s="229"/>
    </row>
    <row r="54" spans="2:28" ht="15.75" customHeight="1" x14ac:dyDescent="0.25">
      <c r="B54" s="39"/>
      <c r="C54" s="42"/>
      <c r="D54" s="42"/>
      <c r="E54" s="434"/>
      <c r="F54" s="396"/>
      <c r="G54" s="41"/>
      <c r="H54" s="434"/>
      <c r="I54" s="408"/>
      <c r="J54" s="408"/>
      <c r="K54" s="408"/>
      <c r="L54" s="408"/>
      <c r="M54" s="408"/>
      <c r="N54" s="408"/>
      <c r="O54" s="408"/>
      <c r="P54" s="408"/>
      <c r="Q54" s="408"/>
      <c r="R54" s="408"/>
      <c r="S54" s="408"/>
      <c r="T54" s="408"/>
      <c r="U54" s="408"/>
      <c r="V54" s="408"/>
      <c r="W54" s="408"/>
      <c r="X54" s="408"/>
      <c r="Y54" s="408"/>
      <c r="Z54" s="408"/>
      <c r="AA54" s="396"/>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412" t="s">
        <v>163</v>
      </c>
      <c r="D56" s="404"/>
      <c r="E56" s="220"/>
      <c r="F56" s="211" t="s">
        <v>164</v>
      </c>
      <c r="G56" s="45"/>
      <c r="H56" s="222"/>
      <c r="I56" s="211" t="s">
        <v>165</v>
      </c>
      <c r="J56" s="207"/>
      <c r="K56" s="407"/>
      <c r="L56" s="396"/>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32" t="s">
        <v>166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396"/>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34" t="s">
        <v>161</v>
      </c>
      <c r="C60" s="396"/>
      <c r="D60" s="41"/>
      <c r="E60" s="434" t="s">
        <v>167</v>
      </c>
      <c r="F60" s="396"/>
      <c r="G60" s="41"/>
      <c r="H60" s="406" t="s">
        <v>168</v>
      </c>
      <c r="I60" s="396"/>
      <c r="J60" s="434"/>
      <c r="K60" s="396"/>
      <c r="L60" s="437"/>
      <c r="M60" s="404"/>
      <c r="N60" s="41" t="s">
        <v>169</v>
      </c>
      <c r="O60" s="434"/>
      <c r="P60" s="408"/>
      <c r="Q60" s="396"/>
      <c r="R60" s="434" t="s">
        <v>170</v>
      </c>
      <c r="S60" s="408"/>
      <c r="T60" s="396"/>
      <c r="U60" s="434"/>
      <c r="V60" s="408"/>
      <c r="W60" s="396"/>
      <c r="X60" s="434" t="s">
        <v>171</v>
      </c>
      <c r="Y60" s="396"/>
      <c r="Z60" s="434"/>
      <c r="AA60" s="408"/>
      <c r="AB60" s="396"/>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32" t="s">
        <v>172</v>
      </c>
      <c r="C62" s="396"/>
      <c r="D62" s="435"/>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7"/>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32" t="s">
        <v>173</v>
      </c>
      <c r="C64" s="396"/>
      <c r="D64" s="43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7"/>
    </row>
    <row r="66" spans="2:28" ht="15.75" customHeight="1" x14ac:dyDescent="0.25">
      <c r="B66" s="432" t="s">
        <v>174</v>
      </c>
      <c r="C66" s="396"/>
      <c r="D66" s="43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7"/>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32" t="s">
        <v>175</v>
      </c>
      <c r="C68" s="396"/>
      <c r="D68" s="43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7"/>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32" t="s">
        <v>176</v>
      </c>
      <c r="C70" s="396"/>
      <c r="D70" s="43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7"/>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32" t="s">
        <v>177</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396"/>
    </row>
    <row r="73" spans="2:28" ht="15.75" customHeight="1" x14ac:dyDescent="0.25">
      <c r="B73" s="406" t="s">
        <v>122</v>
      </c>
      <c r="C73" s="396"/>
      <c r="D73" s="50" t="s">
        <v>178</v>
      </c>
      <c r="E73" s="406" t="s">
        <v>179</v>
      </c>
      <c r="F73" s="396"/>
      <c r="G73" s="406" t="s">
        <v>177</v>
      </c>
      <c r="H73" s="408"/>
      <c r="I73" s="408"/>
      <c r="J73" s="408"/>
      <c r="K73" s="408"/>
      <c r="L73" s="408"/>
      <c r="M73" s="408"/>
      <c r="N73" s="408"/>
      <c r="O73" s="396"/>
      <c r="P73" s="406" t="s">
        <v>180</v>
      </c>
      <c r="Q73" s="408"/>
      <c r="R73" s="408"/>
      <c r="S73" s="408"/>
      <c r="T73" s="408"/>
      <c r="U73" s="408"/>
      <c r="V73" s="408"/>
      <c r="W73" s="408"/>
      <c r="X73" s="408"/>
      <c r="Y73" s="408"/>
      <c r="Z73" s="408"/>
      <c r="AA73" s="408"/>
      <c r="AB73" s="396"/>
    </row>
    <row r="74" spans="2:28" ht="15.75" customHeight="1" x14ac:dyDescent="0.25">
      <c r="B74" s="406"/>
      <c r="C74" s="396"/>
      <c r="D74" s="36"/>
      <c r="E74" s="406"/>
      <c r="F74" s="396"/>
      <c r="G74" s="431"/>
      <c r="H74" s="408"/>
      <c r="I74" s="408"/>
      <c r="J74" s="408"/>
      <c r="K74" s="408"/>
      <c r="L74" s="408"/>
      <c r="M74" s="408"/>
      <c r="N74" s="408"/>
      <c r="O74" s="396"/>
      <c r="P74" s="431"/>
      <c r="Q74" s="408"/>
      <c r="R74" s="408"/>
      <c r="S74" s="408"/>
      <c r="T74" s="408"/>
      <c r="U74" s="408"/>
      <c r="V74" s="408"/>
      <c r="W74" s="408"/>
      <c r="X74" s="408"/>
      <c r="Y74" s="408"/>
      <c r="Z74" s="408"/>
      <c r="AA74" s="408"/>
      <c r="AB74" s="396"/>
    </row>
    <row r="75" spans="2:28" ht="15.75" customHeight="1" x14ac:dyDescent="0.25">
      <c r="B75" s="406"/>
      <c r="C75" s="396"/>
      <c r="D75" s="36"/>
      <c r="E75" s="406"/>
      <c r="F75" s="396"/>
      <c r="G75" s="431"/>
      <c r="H75" s="408"/>
      <c r="I75" s="408"/>
      <c r="J75" s="408"/>
      <c r="K75" s="408"/>
      <c r="L75" s="408"/>
      <c r="M75" s="408"/>
      <c r="N75" s="408"/>
      <c r="O75" s="396"/>
      <c r="P75" s="431"/>
      <c r="Q75" s="408"/>
      <c r="R75" s="408"/>
      <c r="S75" s="408"/>
      <c r="T75" s="408"/>
      <c r="U75" s="408"/>
      <c r="V75" s="408"/>
      <c r="W75" s="408"/>
      <c r="X75" s="408"/>
      <c r="Y75" s="408"/>
      <c r="Z75" s="408"/>
      <c r="AA75" s="408"/>
      <c r="AB75" s="396"/>
    </row>
    <row r="76" spans="2:28" ht="26.25" customHeight="1" x14ac:dyDescent="0.25">
      <c r="B76" s="430" t="s">
        <v>181</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396"/>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648</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19" t="s">
        <v>125</v>
      </c>
      <c r="D12" s="420"/>
      <c r="E12" s="417" t="s">
        <v>649</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127</v>
      </c>
      <c r="D14" s="404"/>
      <c r="E14" s="218"/>
      <c r="F14" s="403"/>
      <c r="G14" s="404"/>
      <c r="H14" s="404"/>
      <c r="I14" s="404"/>
      <c r="J14" s="404"/>
      <c r="K14" s="404"/>
      <c r="L14" s="404"/>
      <c r="M14" s="404"/>
      <c r="N14" s="404"/>
      <c r="O14" s="404"/>
      <c r="P14" s="404"/>
      <c r="Q14" s="404"/>
      <c r="R14" s="404"/>
      <c r="S14" s="404"/>
      <c r="T14" s="404"/>
      <c r="U14" s="404"/>
      <c r="V14" s="404"/>
      <c r="W14" s="404"/>
      <c r="X14" s="404"/>
      <c r="Y14" s="404"/>
      <c r="Z14" s="404"/>
      <c r="AA14" s="404"/>
      <c r="AB14" s="416"/>
    </row>
    <row r="15" spans="2:28" ht="29.25" customHeight="1" x14ac:dyDescent="0.25">
      <c r="B15" s="30"/>
      <c r="C15" s="406" t="s">
        <v>650</v>
      </c>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396"/>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21"/>
      <c r="D18" s="422"/>
      <c r="E18" s="422"/>
      <c r="F18" s="422"/>
      <c r="G18" s="422"/>
      <c r="H18" s="422"/>
      <c r="I18" s="422"/>
      <c r="J18" s="422"/>
      <c r="K18" s="422"/>
      <c r="L18" s="422"/>
      <c r="M18" s="422"/>
      <c r="N18" s="422"/>
      <c r="O18" s="422"/>
      <c r="P18" s="423"/>
      <c r="Q18" s="207"/>
      <c r="R18" s="407"/>
      <c r="S18" s="408"/>
      <c r="T18" s="408"/>
      <c r="U18" s="408"/>
      <c r="V18" s="408"/>
      <c r="W18" s="408"/>
      <c r="X18" s="408"/>
      <c r="Y18" s="408"/>
      <c r="Z18" s="408"/>
      <c r="AA18" s="396"/>
    </row>
    <row r="19" spans="3:27" ht="15" customHeight="1" x14ac:dyDescent="0.25">
      <c r="C19" s="424"/>
      <c r="D19" s="378"/>
      <c r="E19" s="378"/>
      <c r="F19" s="378"/>
      <c r="G19" s="378"/>
      <c r="H19" s="378"/>
      <c r="I19" s="378"/>
      <c r="J19" s="378"/>
      <c r="K19" s="378"/>
      <c r="L19" s="378"/>
      <c r="M19" s="378"/>
      <c r="N19" s="378"/>
      <c r="O19" s="378"/>
      <c r="P19" s="416"/>
      <c r="Q19" s="207"/>
      <c r="R19" s="207"/>
      <c r="S19" s="207"/>
      <c r="T19" s="207"/>
      <c r="U19" s="207"/>
      <c r="V19" s="207"/>
      <c r="W19" s="207"/>
      <c r="X19" s="207"/>
      <c r="Y19" s="207"/>
      <c r="Z19" s="207"/>
      <c r="AA19" s="207"/>
    </row>
    <row r="20" spans="3:27" ht="15" customHeight="1" x14ac:dyDescent="0.25">
      <c r="C20" s="424"/>
      <c r="D20" s="378"/>
      <c r="E20" s="378"/>
      <c r="F20" s="378"/>
      <c r="G20" s="378"/>
      <c r="H20" s="378"/>
      <c r="I20" s="378"/>
      <c r="J20" s="378"/>
      <c r="K20" s="378"/>
      <c r="L20" s="378"/>
      <c r="M20" s="378"/>
      <c r="N20" s="378"/>
      <c r="O20" s="378"/>
      <c r="P20" s="416"/>
      <c r="Q20" s="217"/>
      <c r="R20" s="220" t="s">
        <v>130</v>
      </c>
      <c r="S20" s="220"/>
      <c r="T20" s="220"/>
      <c r="U20" s="220"/>
      <c r="V20" s="220"/>
      <c r="W20" s="217"/>
      <c r="X20" s="217"/>
      <c r="Y20" s="217"/>
      <c r="Z20" s="207"/>
      <c r="AA20" s="217"/>
    </row>
    <row r="21" spans="3:27" ht="15" customHeight="1" x14ac:dyDescent="0.25">
      <c r="C21" s="424"/>
      <c r="D21" s="378"/>
      <c r="E21" s="378"/>
      <c r="F21" s="378"/>
      <c r="G21" s="378"/>
      <c r="H21" s="378"/>
      <c r="I21" s="378"/>
      <c r="J21" s="378"/>
      <c r="K21" s="378"/>
      <c r="L21" s="378"/>
      <c r="M21" s="378"/>
      <c r="N21" s="378"/>
      <c r="O21" s="378"/>
      <c r="P21" s="416"/>
      <c r="Q21" s="207"/>
      <c r="R21" s="36"/>
      <c r="S21" s="207" t="s">
        <v>15</v>
      </c>
      <c r="T21" s="207"/>
      <c r="U21" s="36"/>
      <c r="V21" s="207" t="s">
        <v>27</v>
      </c>
      <c r="W21" s="207"/>
      <c r="X21" s="36"/>
      <c r="Y21" s="222" t="s">
        <v>46</v>
      </c>
      <c r="Z21" s="207"/>
      <c r="AA21" s="207"/>
    </row>
    <row r="22" spans="3:27" ht="15" customHeight="1" x14ac:dyDescent="0.25">
      <c r="C22" s="424"/>
      <c r="D22" s="378"/>
      <c r="E22" s="378"/>
      <c r="F22" s="378"/>
      <c r="G22" s="378"/>
      <c r="H22" s="378"/>
      <c r="I22" s="378"/>
      <c r="J22" s="378"/>
      <c r="K22" s="378"/>
      <c r="L22" s="378"/>
      <c r="M22" s="378"/>
      <c r="N22" s="378"/>
      <c r="O22" s="378"/>
      <c r="P22" s="416"/>
      <c r="Q22" s="207"/>
      <c r="R22" s="207"/>
      <c r="S22" s="207"/>
      <c r="T22" s="207"/>
      <c r="U22" s="207"/>
      <c r="V22" s="207"/>
      <c r="W22" s="207"/>
      <c r="X22" s="207"/>
      <c r="Y22" s="207"/>
      <c r="Z22" s="207"/>
      <c r="AA22" s="207"/>
    </row>
    <row r="23" spans="3:27" ht="15" customHeight="1" x14ac:dyDescent="0.25">
      <c r="C23" s="425"/>
      <c r="D23" s="426"/>
      <c r="E23" s="426"/>
      <c r="F23" s="426"/>
      <c r="G23" s="426"/>
      <c r="H23" s="426"/>
      <c r="I23" s="426"/>
      <c r="J23" s="426"/>
      <c r="K23" s="426"/>
      <c r="L23" s="426"/>
      <c r="M23" s="426"/>
      <c r="N23" s="426"/>
      <c r="O23" s="426"/>
      <c r="P23" s="427"/>
      <c r="Q23" s="207"/>
      <c r="R23" s="220" t="s">
        <v>131</v>
      </c>
      <c r="S23" s="207"/>
      <c r="T23" s="207"/>
      <c r="U23" s="207"/>
      <c r="V23" s="207"/>
      <c r="W23" s="414" t="s">
        <v>21</v>
      </c>
      <c r="X23" s="408"/>
      <c r="Y23" s="408"/>
      <c r="Z23" s="408"/>
      <c r="AA23" s="396"/>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39.75" customHeight="1" x14ac:dyDescent="0.25">
      <c r="C26" s="912" t="s">
        <v>651</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396"/>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414" t="s">
        <v>652</v>
      </c>
      <c r="D29" s="408"/>
      <c r="E29" s="408"/>
      <c r="F29" s="408"/>
      <c r="G29" s="408"/>
      <c r="H29" s="408"/>
      <c r="I29" s="408"/>
      <c r="J29" s="408"/>
      <c r="K29" s="396"/>
      <c r="L29" s="217"/>
      <c r="M29" s="414"/>
      <c r="N29" s="408"/>
      <c r="O29" s="408"/>
      <c r="P29" s="408"/>
      <c r="Q29" s="408"/>
      <c r="R29" s="408"/>
      <c r="S29" s="408"/>
      <c r="T29" s="408"/>
      <c r="U29" s="408"/>
      <c r="V29" s="408"/>
      <c r="W29" s="408"/>
      <c r="X29" s="408"/>
      <c r="Y29" s="408"/>
      <c r="Z29" s="408"/>
      <c r="AA29" s="396"/>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413" t="s">
        <v>653</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396"/>
    </row>
    <row r="34" spans="3:27" ht="15.75" customHeight="1" x14ac:dyDescent="0.25">
      <c r="C34" s="412" t="s">
        <v>139</v>
      </c>
      <c r="D34" s="404"/>
      <c r="E34" s="220"/>
      <c r="F34" s="406" t="s">
        <v>22</v>
      </c>
      <c r="G34" s="396"/>
      <c r="H34" s="220"/>
      <c r="I34" s="207"/>
      <c r="J34" s="227" t="s">
        <v>140</v>
      </c>
      <c r="K34" s="406">
        <v>1.2</v>
      </c>
      <c r="L34" s="408"/>
      <c r="M34" s="408"/>
      <c r="N34" s="396"/>
      <c r="O34" s="220"/>
      <c r="P34" s="220"/>
      <c r="Q34" s="211" t="s">
        <v>141</v>
      </c>
      <c r="R34" s="207"/>
      <c r="S34" s="220"/>
      <c r="T34" s="220"/>
      <c r="U34" s="220"/>
      <c r="V34" s="220"/>
      <c r="W34" s="406" t="s">
        <v>20</v>
      </c>
      <c r="X34" s="408"/>
      <c r="Y34" s="408"/>
      <c r="Z34" s="408"/>
      <c r="AA34" s="396"/>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413" t="s">
        <v>654</v>
      </c>
      <c r="G36" s="408"/>
      <c r="H36" s="408"/>
      <c r="I36" s="408"/>
      <c r="J36" s="408"/>
      <c r="K36" s="408"/>
      <c r="L36" s="408"/>
      <c r="M36" s="396"/>
      <c r="N36" s="207"/>
      <c r="O36" s="227" t="s">
        <v>144</v>
      </c>
      <c r="P36" s="414">
        <v>0</v>
      </c>
      <c r="Q36" s="408"/>
      <c r="R36" s="408"/>
      <c r="S36" s="408"/>
      <c r="T36" s="408"/>
      <c r="U36" s="408"/>
      <c r="V36" s="408"/>
      <c r="W36" s="408"/>
      <c r="X36" s="408"/>
      <c r="Y36" s="408"/>
      <c r="Z36" s="408"/>
      <c r="AA36" s="396"/>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407" t="s">
        <v>146</v>
      </c>
      <c r="G38" s="396"/>
      <c r="H38" s="207"/>
      <c r="I38" s="207"/>
      <c r="J38" s="220" t="s">
        <v>147</v>
      </c>
      <c r="K38" s="207"/>
      <c r="L38" s="407" t="s">
        <v>148</v>
      </c>
      <c r="M38" s="408"/>
      <c r="N38" s="396"/>
      <c r="O38" s="220"/>
      <c r="P38" s="220"/>
      <c r="Q38" s="207"/>
      <c r="R38" s="220" t="s">
        <v>149</v>
      </c>
      <c r="S38" s="220"/>
      <c r="T38" s="220"/>
      <c r="U38" s="220"/>
      <c r="V38" s="220"/>
      <c r="W38" s="415"/>
      <c r="X38" s="408"/>
      <c r="Y38" s="408"/>
      <c r="Z38" s="408"/>
      <c r="AA38" s="396"/>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409">
        <v>2024</v>
      </c>
      <c r="E40" s="410"/>
      <c r="F40" s="411"/>
      <c r="G40" s="34"/>
      <c r="H40" s="211"/>
      <c r="I40" s="211"/>
      <c r="J40" s="211"/>
      <c r="K40" s="211"/>
      <c r="L40" s="211"/>
      <c r="M40" s="211"/>
      <c r="N40" s="211"/>
      <c r="O40" s="211"/>
      <c r="P40" s="211"/>
      <c r="Q40" s="403"/>
      <c r="R40" s="404"/>
      <c r="S40" s="404"/>
      <c r="T40" s="404"/>
      <c r="U40" s="404"/>
      <c r="V40" s="211"/>
      <c r="W40" s="211"/>
      <c r="X40" s="405"/>
      <c r="Y40" s="404"/>
      <c r="Z40" s="404"/>
      <c r="AA40" s="404"/>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414">
        <v>1</v>
      </c>
      <c r="E42" s="408"/>
      <c r="F42" s="396"/>
      <c r="G42" s="207"/>
      <c r="H42" s="211"/>
      <c r="I42" s="211"/>
      <c r="J42" s="211"/>
      <c r="K42" s="211"/>
      <c r="L42" s="211"/>
      <c r="M42" s="211"/>
      <c r="N42" s="211"/>
      <c r="O42" s="211"/>
      <c r="P42" s="211"/>
      <c r="Q42" s="403"/>
      <c r="R42" s="404"/>
      <c r="S42" s="404"/>
      <c r="T42" s="404"/>
      <c r="U42" s="404"/>
      <c r="V42" s="211"/>
      <c r="W42" s="211"/>
      <c r="X42" s="405"/>
      <c r="Y42" s="404"/>
      <c r="Z42" s="404"/>
      <c r="AA42" s="404"/>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406" t="s">
        <v>151</v>
      </c>
      <c r="E44" s="408"/>
      <c r="F44" s="408"/>
      <c r="G44" s="408"/>
      <c r="H44" s="408"/>
      <c r="I44" s="408"/>
      <c r="J44" s="408"/>
      <c r="K44" s="408"/>
      <c r="L44" s="408"/>
      <c r="M44" s="408"/>
      <c r="N44" s="408"/>
      <c r="O44" s="408"/>
      <c r="P44" s="408"/>
      <c r="Q44" s="408"/>
      <c r="R44" s="408"/>
      <c r="S44" s="408"/>
      <c r="T44" s="408"/>
      <c r="U44" s="408"/>
      <c r="V44" s="408"/>
      <c r="W44" s="408"/>
      <c r="X44" s="408"/>
      <c r="Y44" s="396"/>
      <c r="Z44" s="221"/>
      <c r="AA44" s="221"/>
    </row>
    <row r="45" spans="3:27" ht="15.75" customHeight="1" x14ac:dyDescent="0.25">
      <c r="C45" s="207"/>
      <c r="D45" s="445" t="s">
        <v>152</v>
      </c>
      <c r="E45" s="408"/>
      <c r="F45" s="408"/>
      <c r="G45" s="408"/>
      <c r="H45" s="396"/>
      <c r="I45" s="441" t="s">
        <v>153</v>
      </c>
      <c r="J45" s="408"/>
      <c r="K45" s="408"/>
      <c r="L45" s="408"/>
      <c r="M45" s="408"/>
      <c r="N45" s="408"/>
      <c r="O45" s="408"/>
      <c r="P45" s="396"/>
      <c r="Q45" s="442" t="s">
        <v>154</v>
      </c>
      <c r="R45" s="408"/>
      <c r="S45" s="408"/>
      <c r="T45" s="408"/>
      <c r="U45" s="408"/>
      <c r="V45" s="408"/>
      <c r="W45" s="408"/>
      <c r="X45" s="408"/>
      <c r="Y45" s="396"/>
      <c r="Z45" s="221"/>
      <c r="AA45" s="221"/>
    </row>
    <row r="46" spans="3:27" ht="15.75" customHeight="1" x14ac:dyDescent="0.25">
      <c r="C46" s="38"/>
      <c r="D46" s="446" t="s">
        <v>155</v>
      </c>
      <c r="E46" s="408"/>
      <c r="F46" s="408"/>
      <c r="G46" s="408"/>
      <c r="H46" s="396"/>
      <c r="I46" s="443" t="s">
        <v>156</v>
      </c>
      <c r="J46" s="408"/>
      <c r="K46" s="408"/>
      <c r="L46" s="408"/>
      <c r="M46" s="408"/>
      <c r="N46" s="408"/>
      <c r="O46" s="408"/>
      <c r="P46" s="396"/>
      <c r="Q46" s="444" t="s">
        <v>157</v>
      </c>
      <c r="R46" s="408"/>
      <c r="S46" s="408"/>
      <c r="T46" s="408"/>
      <c r="U46" s="408"/>
      <c r="V46" s="408"/>
      <c r="W46" s="408"/>
      <c r="X46" s="408"/>
      <c r="Y46" s="396"/>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34" t="s">
        <v>158</v>
      </c>
      <c r="D48" s="408"/>
      <c r="E48" s="408"/>
      <c r="F48" s="396"/>
      <c r="G48" s="439" t="s">
        <v>159</v>
      </c>
      <c r="H48" s="440" t="s">
        <v>160</v>
      </c>
      <c r="I48" s="422"/>
      <c r="J48" s="422"/>
      <c r="K48" s="422"/>
      <c r="L48" s="422"/>
      <c r="M48" s="422"/>
      <c r="N48" s="422"/>
      <c r="O48" s="422"/>
      <c r="P48" s="422"/>
      <c r="Q48" s="422"/>
      <c r="R48" s="422"/>
      <c r="S48" s="422"/>
      <c r="T48" s="422"/>
      <c r="U48" s="422"/>
      <c r="V48" s="422"/>
      <c r="W48" s="422"/>
      <c r="X48" s="422"/>
      <c r="Y48" s="422"/>
      <c r="Z48" s="422"/>
      <c r="AA48" s="423"/>
    </row>
    <row r="49" spans="2:28" ht="15.75" customHeight="1" x14ac:dyDescent="0.25">
      <c r="B49" s="39"/>
      <c r="C49" s="40" t="s">
        <v>161</v>
      </c>
      <c r="D49" s="41">
        <v>1.2</v>
      </c>
      <c r="E49" s="434" t="s">
        <v>162</v>
      </c>
      <c r="F49" s="396"/>
      <c r="G49" s="380"/>
      <c r="H49" s="425"/>
      <c r="I49" s="426"/>
      <c r="J49" s="426"/>
      <c r="K49" s="426"/>
      <c r="L49" s="426"/>
      <c r="M49" s="426"/>
      <c r="N49" s="426"/>
      <c r="O49" s="426"/>
      <c r="P49" s="426"/>
      <c r="Q49" s="426"/>
      <c r="R49" s="426"/>
      <c r="S49" s="426"/>
      <c r="T49" s="426"/>
      <c r="U49" s="426"/>
      <c r="V49" s="426"/>
      <c r="W49" s="426"/>
      <c r="X49" s="426"/>
      <c r="Y49" s="426"/>
      <c r="Z49" s="426"/>
      <c r="AA49" s="427"/>
      <c r="AB49" s="229"/>
    </row>
    <row r="50" spans="2:28" ht="15.75" customHeight="1" x14ac:dyDescent="0.25">
      <c r="B50" s="39"/>
      <c r="C50" s="42">
        <v>2024</v>
      </c>
      <c r="D50" s="43">
        <v>45474</v>
      </c>
      <c r="E50" s="433">
        <v>45656</v>
      </c>
      <c r="F50" s="396"/>
      <c r="G50" s="44">
        <v>1.2</v>
      </c>
      <c r="H50" s="438" t="s">
        <v>655</v>
      </c>
      <c r="I50" s="408"/>
      <c r="J50" s="408"/>
      <c r="K50" s="408"/>
      <c r="L50" s="408"/>
      <c r="M50" s="408"/>
      <c r="N50" s="408"/>
      <c r="O50" s="408"/>
      <c r="P50" s="408"/>
      <c r="Q50" s="408"/>
      <c r="R50" s="408"/>
      <c r="S50" s="408"/>
      <c r="T50" s="408"/>
      <c r="U50" s="408"/>
      <c r="V50" s="408"/>
      <c r="W50" s="408"/>
      <c r="X50" s="408"/>
      <c r="Y50" s="408"/>
      <c r="Z50" s="408"/>
      <c r="AA50" s="396"/>
      <c r="AB50" s="229"/>
    </row>
    <row r="51" spans="2:28" ht="15.75" customHeight="1" x14ac:dyDescent="0.25">
      <c r="B51" s="39"/>
      <c r="C51" s="42">
        <v>2025</v>
      </c>
      <c r="D51" s="43">
        <v>45658</v>
      </c>
      <c r="E51" s="433">
        <v>46021</v>
      </c>
      <c r="F51" s="396"/>
      <c r="G51" s="44">
        <v>1.7</v>
      </c>
      <c r="H51" s="438" t="s">
        <v>655</v>
      </c>
      <c r="I51" s="408"/>
      <c r="J51" s="408"/>
      <c r="K51" s="408"/>
      <c r="L51" s="408"/>
      <c r="M51" s="408"/>
      <c r="N51" s="408"/>
      <c r="O51" s="408"/>
      <c r="P51" s="408"/>
      <c r="Q51" s="408"/>
      <c r="R51" s="408"/>
      <c r="S51" s="408"/>
      <c r="T51" s="408"/>
      <c r="U51" s="408"/>
      <c r="V51" s="408"/>
      <c r="W51" s="408"/>
      <c r="X51" s="408"/>
      <c r="Y51" s="408"/>
      <c r="Z51" s="408"/>
      <c r="AA51" s="396"/>
      <c r="AB51" s="229"/>
    </row>
    <row r="52" spans="2:28" ht="15.75" customHeight="1" x14ac:dyDescent="0.25">
      <c r="B52" s="39"/>
      <c r="C52" s="42">
        <v>2026</v>
      </c>
      <c r="D52" s="43">
        <v>46023</v>
      </c>
      <c r="E52" s="433">
        <v>46386</v>
      </c>
      <c r="F52" s="396"/>
      <c r="G52" s="44">
        <v>1.1000000000000001</v>
      </c>
      <c r="H52" s="438" t="s">
        <v>655</v>
      </c>
      <c r="I52" s="408"/>
      <c r="J52" s="408"/>
      <c r="K52" s="408"/>
      <c r="L52" s="408"/>
      <c r="M52" s="408"/>
      <c r="N52" s="408"/>
      <c r="O52" s="408"/>
      <c r="P52" s="408"/>
      <c r="Q52" s="408"/>
      <c r="R52" s="408"/>
      <c r="S52" s="408"/>
      <c r="T52" s="408"/>
      <c r="U52" s="408"/>
      <c r="V52" s="408"/>
      <c r="W52" s="408"/>
      <c r="X52" s="408"/>
      <c r="Y52" s="408"/>
      <c r="Z52" s="408"/>
      <c r="AA52" s="396"/>
      <c r="AB52" s="229"/>
    </row>
    <row r="53" spans="2:28" ht="15.75" customHeight="1" x14ac:dyDescent="0.25">
      <c r="B53" s="39"/>
      <c r="C53" s="42">
        <v>2027</v>
      </c>
      <c r="D53" s="43">
        <v>46388</v>
      </c>
      <c r="E53" s="433">
        <v>46751</v>
      </c>
      <c r="F53" s="396"/>
      <c r="G53" s="44">
        <v>1</v>
      </c>
      <c r="H53" s="438" t="s">
        <v>655</v>
      </c>
      <c r="I53" s="408"/>
      <c r="J53" s="408"/>
      <c r="K53" s="408"/>
      <c r="L53" s="408"/>
      <c r="M53" s="408"/>
      <c r="N53" s="408"/>
      <c r="O53" s="408"/>
      <c r="P53" s="408"/>
      <c r="Q53" s="408"/>
      <c r="R53" s="408"/>
      <c r="S53" s="408"/>
      <c r="T53" s="408"/>
      <c r="U53" s="408"/>
      <c r="V53" s="408"/>
      <c r="W53" s="408"/>
      <c r="X53" s="408"/>
      <c r="Y53" s="408"/>
      <c r="Z53" s="408"/>
      <c r="AA53" s="396"/>
      <c r="AB53" s="229"/>
    </row>
    <row r="54" spans="2:28" ht="15.75" customHeight="1" x14ac:dyDescent="0.25">
      <c r="B54" s="39"/>
      <c r="C54" s="42"/>
      <c r="D54" s="42"/>
      <c r="E54" s="434"/>
      <c r="F54" s="396"/>
      <c r="G54" s="41"/>
      <c r="H54" s="434"/>
      <c r="I54" s="408"/>
      <c r="J54" s="408"/>
      <c r="K54" s="408"/>
      <c r="L54" s="408"/>
      <c r="M54" s="408"/>
      <c r="N54" s="408"/>
      <c r="O54" s="408"/>
      <c r="P54" s="408"/>
      <c r="Q54" s="408"/>
      <c r="R54" s="408"/>
      <c r="S54" s="408"/>
      <c r="T54" s="408"/>
      <c r="U54" s="408"/>
      <c r="V54" s="408"/>
      <c r="W54" s="408"/>
      <c r="X54" s="408"/>
      <c r="Y54" s="408"/>
      <c r="Z54" s="408"/>
      <c r="AA54" s="396"/>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412" t="s">
        <v>163</v>
      </c>
      <c r="D56" s="404"/>
      <c r="E56" s="220"/>
      <c r="F56" s="211" t="s">
        <v>164</v>
      </c>
      <c r="G56" s="45"/>
      <c r="H56" s="222"/>
      <c r="I56" s="211" t="s">
        <v>165</v>
      </c>
      <c r="J56" s="207"/>
      <c r="K56" s="407"/>
      <c r="L56" s="396"/>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32" t="s">
        <v>166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396"/>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34" t="s">
        <v>161</v>
      </c>
      <c r="C60" s="396"/>
      <c r="D60" s="41"/>
      <c r="E60" s="434" t="s">
        <v>167</v>
      </c>
      <c r="F60" s="396"/>
      <c r="G60" s="41"/>
      <c r="H60" s="406" t="s">
        <v>168</v>
      </c>
      <c r="I60" s="396"/>
      <c r="J60" s="434"/>
      <c r="K60" s="396"/>
      <c r="L60" s="437"/>
      <c r="M60" s="404"/>
      <c r="N60" s="41" t="s">
        <v>169</v>
      </c>
      <c r="O60" s="434"/>
      <c r="P60" s="408"/>
      <c r="Q60" s="396"/>
      <c r="R60" s="434" t="s">
        <v>170</v>
      </c>
      <c r="S60" s="408"/>
      <c r="T60" s="396"/>
      <c r="U60" s="434"/>
      <c r="V60" s="408"/>
      <c r="W60" s="396"/>
      <c r="X60" s="434" t="s">
        <v>171</v>
      </c>
      <c r="Y60" s="396"/>
      <c r="Z60" s="434"/>
      <c r="AA60" s="408"/>
      <c r="AB60" s="396"/>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32" t="s">
        <v>172</v>
      </c>
      <c r="C62" s="396"/>
      <c r="D62" s="435"/>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7"/>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32" t="s">
        <v>173</v>
      </c>
      <c r="C64" s="396"/>
      <c r="D64" s="43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7"/>
    </row>
    <row r="66" spans="2:28" ht="15.75" customHeight="1" x14ac:dyDescent="0.25">
      <c r="B66" s="432" t="s">
        <v>174</v>
      </c>
      <c r="C66" s="396"/>
      <c r="D66" s="43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7"/>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32" t="s">
        <v>175</v>
      </c>
      <c r="C68" s="396"/>
      <c r="D68" s="43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7"/>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32" t="s">
        <v>176</v>
      </c>
      <c r="C70" s="396"/>
      <c r="D70" s="43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7"/>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32" t="s">
        <v>177</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396"/>
    </row>
    <row r="73" spans="2:28" ht="15.75" customHeight="1" x14ac:dyDescent="0.25">
      <c r="B73" s="406" t="s">
        <v>122</v>
      </c>
      <c r="C73" s="396"/>
      <c r="D73" s="50" t="s">
        <v>178</v>
      </c>
      <c r="E73" s="406" t="s">
        <v>179</v>
      </c>
      <c r="F73" s="396"/>
      <c r="G73" s="406" t="s">
        <v>177</v>
      </c>
      <c r="H73" s="408"/>
      <c r="I73" s="408"/>
      <c r="J73" s="408"/>
      <c r="K73" s="408"/>
      <c r="L73" s="408"/>
      <c r="M73" s="408"/>
      <c r="N73" s="408"/>
      <c r="O73" s="396"/>
      <c r="P73" s="406" t="s">
        <v>180</v>
      </c>
      <c r="Q73" s="408"/>
      <c r="R73" s="408"/>
      <c r="S73" s="408"/>
      <c r="T73" s="408"/>
      <c r="U73" s="408"/>
      <c r="V73" s="408"/>
      <c r="W73" s="408"/>
      <c r="X73" s="408"/>
      <c r="Y73" s="408"/>
      <c r="Z73" s="408"/>
      <c r="AA73" s="408"/>
      <c r="AB73" s="396"/>
    </row>
    <row r="74" spans="2:28" ht="15.75" customHeight="1" x14ac:dyDescent="0.25">
      <c r="B74" s="406"/>
      <c r="C74" s="396"/>
      <c r="D74" s="36"/>
      <c r="E74" s="406"/>
      <c r="F74" s="396"/>
      <c r="G74" s="431"/>
      <c r="H74" s="408"/>
      <c r="I74" s="408"/>
      <c r="J74" s="408"/>
      <c r="K74" s="408"/>
      <c r="L74" s="408"/>
      <c r="M74" s="408"/>
      <c r="N74" s="408"/>
      <c r="O74" s="396"/>
      <c r="P74" s="431"/>
      <c r="Q74" s="408"/>
      <c r="R74" s="408"/>
      <c r="S74" s="408"/>
      <c r="T74" s="408"/>
      <c r="U74" s="408"/>
      <c r="V74" s="408"/>
      <c r="W74" s="408"/>
      <c r="X74" s="408"/>
      <c r="Y74" s="408"/>
      <c r="Z74" s="408"/>
      <c r="AA74" s="408"/>
      <c r="AB74" s="396"/>
    </row>
    <row r="75" spans="2:28" ht="15.75" customHeight="1" x14ac:dyDescent="0.25">
      <c r="B75" s="406"/>
      <c r="C75" s="396"/>
      <c r="D75" s="36"/>
      <c r="E75" s="406"/>
      <c r="F75" s="396"/>
      <c r="G75" s="431"/>
      <c r="H75" s="408"/>
      <c r="I75" s="408"/>
      <c r="J75" s="408"/>
      <c r="K75" s="408"/>
      <c r="L75" s="408"/>
      <c r="M75" s="408"/>
      <c r="N75" s="408"/>
      <c r="O75" s="396"/>
      <c r="P75" s="431"/>
      <c r="Q75" s="408"/>
      <c r="R75" s="408"/>
      <c r="S75" s="408"/>
      <c r="T75" s="408"/>
      <c r="U75" s="408"/>
      <c r="V75" s="408"/>
      <c r="W75" s="408"/>
      <c r="X75" s="408"/>
      <c r="Y75" s="408"/>
      <c r="Z75" s="408"/>
      <c r="AA75" s="408"/>
      <c r="AB75" s="396"/>
    </row>
    <row r="76" spans="2:28" ht="26.25" customHeight="1" x14ac:dyDescent="0.25">
      <c r="B76" s="430" t="s">
        <v>181</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396"/>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c r="AC2" s="207"/>
      <c r="AD2" s="207"/>
      <c r="AE2" s="207"/>
      <c r="AF2" s="207"/>
      <c r="AG2" s="207"/>
    </row>
    <row r="3" spans="2:33"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c r="AC3" s="207"/>
      <c r="AD3" s="207"/>
      <c r="AE3" s="207"/>
      <c r="AF3" s="207"/>
      <c r="AG3" s="207"/>
    </row>
    <row r="4" spans="2:33"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c r="AC4" s="207"/>
      <c r="AD4" s="207"/>
      <c r="AE4" s="207"/>
      <c r="AF4" s="207"/>
      <c r="AG4" s="207"/>
    </row>
    <row r="5" spans="2:33"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c r="AC5" s="207"/>
      <c r="AD5" s="207"/>
      <c r="AE5" s="207"/>
      <c r="AF5" s="207"/>
      <c r="AG5" s="207"/>
    </row>
    <row r="6" spans="2:33"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c r="AC6" s="207"/>
      <c r="AD6" s="207"/>
      <c r="AE6" s="207"/>
      <c r="AF6" s="207"/>
      <c r="AG6" s="207"/>
    </row>
    <row r="7" spans="2:33"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row>
    <row r="8" spans="2:33"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914" t="s">
        <v>656</v>
      </c>
      <c r="AG8" s="404"/>
    </row>
    <row r="9" spans="2:33"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x14ac:dyDescent="0.25">
      <c r="B10" s="30"/>
      <c r="C10" s="405" t="s">
        <v>123</v>
      </c>
      <c r="D10" s="404"/>
      <c r="E10" s="406" t="s">
        <v>114</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c r="AC10" s="207"/>
      <c r="AD10" s="207"/>
      <c r="AE10" s="207"/>
      <c r="AF10" s="207"/>
      <c r="AG10" s="207"/>
    </row>
    <row r="11" spans="2:33"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c r="AC11" s="207"/>
      <c r="AD11" s="207"/>
      <c r="AE11" s="207"/>
      <c r="AF11" s="50" t="s">
        <v>657</v>
      </c>
      <c r="AG11" s="50" t="s">
        <v>658</v>
      </c>
    </row>
    <row r="12" spans="2:33" ht="29.25" customHeight="1" x14ac:dyDescent="0.25">
      <c r="B12" s="30"/>
      <c r="C12" s="419" t="s">
        <v>125</v>
      </c>
      <c r="D12" s="420"/>
      <c r="E12" s="417" t="s">
        <v>659</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c r="AC12" s="207"/>
      <c r="AD12" s="207"/>
      <c r="AE12" s="207"/>
      <c r="AF12" s="36" t="s">
        <v>660</v>
      </c>
      <c r="AG12" s="36">
        <v>28</v>
      </c>
    </row>
    <row r="13" spans="2:33"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661</v>
      </c>
      <c r="AG13" s="36">
        <v>100</v>
      </c>
    </row>
    <row r="14" spans="2:33" ht="15" customHeight="1" x14ac:dyDescent="0.25">
      <c r="B14" s="30"/>
      <c r="C14" s="405" t="s">
        <v>127</v>
      </c>
      <c r="D14" s="404"/>
      <c r="E14" s="218"/>
      <c r="F14" s="403"/>
      <c r="G14" s="404"/>
      <c r="H14" s="404"/>
      <c r="I14" s="404"/>
      <c r="J14" s="404"/>
      <c r="K14" s="404"/>
      <c r="L14" s="404"/>
      <c r="M14" s="404"/>
      <c r="N14" s="404"/>
      <c r="O14" s="404"/>
      <c r="P14" s="404"/>
      <c r="Q14" s="404"/>
      <c r="R14" s="404"/>
      <c r="S14" s="404"/>
      <c r="T14" s="404"/>
      <c r="U14" s="404"/>
      <c r="V14" s="404"/>
      <c r="W14" s="404"/>
      <c r="X14" s="404"/>
      <c r="Y14" s="404"/>
      <c r="Z14" s="404"/>
      <c r="AA14" s="404"/>
      <c r="AB14" s="416"/>
      <c r="AC14" s="207"/>
      <c r="AD14" s="207"/>
      <c r="AE14" s="207"/>
      <c r="AF14" s="36" t="s">
        <v>662</v>
      </c>
      <c r="AG14" s="36">
        <v>34</v>
      </c>
    </row>
    <row r="15" spans="2:33" ht="29.25" customHeight="1" x14ac:dyDescent="0.25">
      <c r="B15" s="30"/>
      <c r="C15" s="406" t="s">
        <v>663</v>
      </c>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396"/>
      <c r="AB15" s="219"/>
      <c r="AC15" s="207"/>
      <c r="AD15" s="207"/>
      <c r="AE15" s="207"/>
      <c r="AF15" s="36" t="s">
        <v>664</v>
      </c>
      <c r="AG15" s="36">
        <v>100</v>
      </c>
    </row>
    <row r="16" spans="2:33"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36" t="s">
        <v>665</v>
      </c>
      <c r="AG16" s="36">
        <v>38</v>
      </c>
    </row>
    <row r="17" spans="3:33"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36" t="s">
        <v>666</v>
      </c>
      <c r="AG17" s="36">
        <v>100</v>
      </c>
    </row>
    <row r="18" spans="3:33" ht="15" customHeight="1" x14ac:dyDescent="0.25">
      <c r="C18" s="421"/>
      <c r="D18" s="422"/>
      <c r="E18" s="422"/>
      <c r="F18" s="422"/>
      <c r="G18" s="422"/>
      <c r="H18" s="422"/>
      <c r="I18" s="422"/>
      <c r="J18" s="422"/>
      <c r="K18" s="422"/>
      <c r="L18" s="422"/>
      <c r="M18" s="422"/>
      <c r="N18" s="422"/>
      <c r="O18" s="422"/>
      <c r="P18" s="423"/>
      <c r="Q18" s="207"/>
      <c r="R18" s="407"/>
      <c r="S18" s="408"/>
      <c r="T18" s="408"/>
      <c r="U18" s="408"/>
      <c r="V18" s="408"/>
      <c r="W18" s="408"/>
      <c r="X18" s="408"/>
      <c r="Y18" s="408"/>
      <c r="Z18" s="408"/>
      <c r="AA18" s="396"/>
      <c r="AB18" s="215"/>
      <c r="AC18" s="207"/>
      <c r="AD18" s="207"/>
      <c r="AE18" s="207"/>
      <c r="AF18" s="36" t="s">
        <v>667</v>
      </c>
      <c r="AG18" s="36">
        <v>25</v>
      </c>
    </row>
    <row r="19" spans="3:33" ht="15" customHeight="1" x14ac:dyDescent="0.25">
      <c r="C19" s="424"/>
      <c r="D19" s="378"/>
      <c r="E19" s="378"/>
      <c r="F19" s="378"/>
      <c r="G19" s="378"/>
      <c r="H19" s="378"/>
      <c r="I19" s="378"/>
      <c r="J19" s="378"/>
      <c r="K19" s="378"/>
      <c r="L19" s="378"/>
      <c r="M19" s="378"/>
      <c r="N19" s="378"/>
      <c r="O19" s="378"/>
      <c r="P19" s="416"/>
      <c r="Q19" s="207"/>
      <c r="R19" s="207"/>
      <c r="S19" s="207"/>
      <c r="T19" s="207"/>
      <c r="U19" s="207"/>
      <c r="V19" s="207"/>
      <c r="W19" s="207"/>
      <c r="X19" s="207"/>
      <c r="Y19" s="207"/>
      <c r="Z19" s="207"/>
      <c r="AA19" s="207"/>
      <c r="AB19" s="215"/>
      <c r="AC19" s="207"/>
      <c r="AD19" s="207"/>
      <c r="AE19" s="207"/>
      <c r="AF19" s="207"/>
      <c r="AG19" s="207"/>
    </row>
    <row r="20" spans="3:33" ht="15" customHeight="1" x14ac:dyDescent="0.25">
      <c r="C20" s="424"/>
      <c r="D20" s="378"/>
      <c r="E20" s="378"/>
      <c r="F20" s="378"/>
      <c r="G20" s="378"/>
      <c r="H20" s="378"/>
      <c r="I20" s="378"/>
      <c r="J20" s="378"/>
      <c r="K20" s="378"/>
      <c r="L20" s="378"/>
      <c r="M20" s="378"/>
      <c r="N20" s="378"/>
      <c r="O20" s="378"/>
      <c r="P20" s="416"/>
      <c r="Q20" s="217"/>
      <c r="R20" s="220" t="s">
        <v>130</v>
      </c>
      <c r="S20" s="220"/>
      <c r="T20" s="220"/>
      <c r="U20" s="220"/>
      <c r="V20" s="220"/>
      <c r="W20" s="217"/>
      <c r="X20" s="217"/>
      <c r="Y20" s="217"/>
      <c r="Z20" s="207"/>
      <c r="AA20" s="217"/>
      <c r="AB20" s="215"/>
      <c r="AC20" s="207"/>
      <c r="AD20" s="207"/>
      <c r="AE20" s="207"/>
      <c r="AF20" s="207"/>
      <c r="AG20" s="207"/>
    </row>
    <row r="21" spans="3:33" ht="15" customHeight="1" x14ac:dyDescent="0.25">
      <c r="C21" s="424"/>
      <c r="D21" s="378"/>
      <c r="E21" s="378"/>
      <c r="F21" s="378"/>
      <c r="G21" s="378"/>
      <c r="H21" s="378"/>
      <c r="I21" s="378"/>
      <c r="J21" s="378"/>
      <c r="K21" s="378"/>
      <c r="L21" s="378"/>
      <c r="M21" s="378"/>
      <c r="N21" s="378"/>
      <c r="O21" s="378"/>
      <c r="P21" s="416"/>
      <c r="Q21" s="207"/>
      <c r="R21" s="36"/>
      <c r="S21" s="207" t="s">
        <v>15</v>
      </c>
      <c r="T21" s="207"/>
      <c r="U21" s="36"/>
      <c r="V21" s="207" t="s">
        <v>27</v>
      </c>
      <c r="W21" s="207"/>
      <c r="X21" s="36"/>
      <c r="Y21" s="222" t="s">
        <v>46</v>
      </c>
      <c r="Z21" s="207"/>
      <c r="AA21" s="207"/>
      <c r="AB21" s="215"/>
      <c r="AC21" s="207"/>
      <c r="AD21" s="207"/>
      <c r="AE21" s="207"/>
      <c r="AF21" s="207"/>
      <c r="AG21" s="207"/>
    </row>
    <row r="22" spans="3:33" ht="15" customHeight="1" x14ac:dyDescent="0.25">
      <c r="C22" s="424"/>
      <c r="D22" s="378"/>
      <c r="E22" s="378"/>
      <c r="F22" s="378"/>
      <c r="G22" s="378"/>
      <c r="H22" s="378"/>
      <c r="I22" s="378"/>
      <c r="J22" s="378"/>
      <c r="K22" s="378"/>
      <c r="L22" s="378"/>
      <c r="M22" s="378"/>
      <c r="N22" s="378"/>
      <c r="O22" s="378"/>
      <c r="P22" s="416"/>
      <c r="Q22" s="207"/>
      <c r="R22" s="207"/>
      <c r="S22" s="207"/>
      <c r="T22" s="207"/>
      <c r="U22" s="207"/>
      <c r="V22" s="207"/>
      <c r="W22" s="207"/>
      <c r="X22" s="207"/>
      <c r="Y22" s="207"/>
      <c r="Z22" s="207"/>
      <c r="AA22" s="207"/>
      <c r="AB22" s="215"/>
      <c r="AC22" s="207"/>
      <c r="AD22" s="207"/>
      <c r="AE22" s="207"/>
      <c r="AF22" s="207"/>
      <c r="AG22" s="207"/>
    </row>
    <row r="23" spans="3:33" ht="15" customHeight="1" x14ac:dyDescent="0.25">
      <c r="C23" s="425"/>
      <c r="D23" s="426"/>
      <c r="E23" s="426"/>
      <c r="F23" s="426"/>
      <c r="G23" s="426"/>
      <c r="H23" s="426"/>
      <c r="I23" s="426"/>
      <c r="J23" s="426"/>
      <c r="K23" s="426"/>
      <c r="L23" s="426"/>
      <c r="M23" s="426"/>
      <c r="N23" s="426"/>
      <c r="O23" s="426"/>
      <c r="P23" s="427"/>
      <c r="Q23" s="207"/>
      <c r="R23" s="220" t="s">
        <v>131</v>
      </c>
      <c r="S23" s="207"/>
      <c r="T23" s="207"/>
      <c r="U23" s="207"/>
      <c r="V23" s="207"/>
      <c r="W23" s="414" t="s">
        <v>33</v>
      </c>
      <c r="X23" s="408"/>
      <c r="Y23" s="408"/>
      <c r="Z23" s="408"/>
      <c r="AA23" s="396"/>
      <c r="AB23" s="215"/>
      <c r="AC23" s="207"/>
      <c r="AD23" s="207"/>
      <c r="AE23" s="207"/>
      <c r="AF23" s="207"/>
      <c r="AG23" s="207"/>
    </row>
    <row r="24" spans="3:33"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x14ac:dyDescent="0.25">
      <c r="C26" s="913" t="s">
        <v>651</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396"/>
      <c r="AB26" s="215"/>
      <c r="AC26" s="207"/>
      <c r="AD26" s="207"/>
      <c r="AE26" s="207"/>
      <c r="AF26" s="239">
        <f>+(((((AG12/100)*AG13)+((AG14/100)*AG15)+((AG16/100)*AG17))*AG18)/100)</f>
        <v>25</v>
      </c>
      <c r="AG26" s="207"/>
    </row>
    <row r="27" spans="3:33"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x14ac:dyDescent="0.25">
      <c r="C29" s="414" t="s">
        <v>652</v>
      </c>
      <c r="D29" s="408"/>
      <c r="E29" s="408"/>
      <c r="F29" s="408"/>
      <c r="G29" s="408"/>
      <c r="H29" s="408"/>
      <c r="I29" s="408"/>
      <c r="J29" s="408"/>
      <c r="K29" s="396"/>
      <c r="L29" s="217"/>
      <c r="M29" s="414"/>
      <c r="N29" s="408"/>
      <c r="O29" s="408"/>
      <c r="P29" s="408"/>
      <c r="Q29" s="408"/>
      <c r="R29" s="408"/>
      <c r="S29" s="408"/>
      <c r="T29" s="408"/>
      <c r="U29" s="408"/>
      <c r="V29" s="408"/>
      <c r="W29" s="408"/>
      <c r="X29" s="408"/>
      <c r="Y29" s="408"/>
      <c r="Z29" s="408"/>
      <c r="AA29" s="396"/>
      <c r="AB29" s="223"/>
      <c r="AC29" s="207"/>
      <c r="AD29" s="207"/>
      <c r="AE29" s="207"/>
      <c r="AF29" s="207"/>
      <c r="AG29" s="207"/>
    </row>
    <row r="30" spans="3:33"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x14ac:dyDescent="0.25">
      <c r="C32" s="413" t="s">
        <v>653</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396"/>
      <c r="AB32" s="215"/>
      <c r="AC32" s="207"/>
      <c r="AD32" s="207"/>
      <c r="AE32" s="207"/>
      <c r="AF32" s="207"/>
      <c r="AG32" s="207"/>
    </row>
    <row r="34" spans="3:27" ht="15.75" customHeight="1" x14ac:dyDescent="0.25">
      <c r="C34" s="412" t="s">
        <v>139</v>
      </c>
      <c r="D34" s="404"/>
      <c r="E34" s="220"/>
      <c r="F34" s="406" t="s">
        <v>34</v>
      </c>
      <c r="G34" s="396"/>
      <c r="H34" s="220"/>
      <c r="I34" s="207"/>
      <c r="J34" s="227" t="s">
        <v>140</v>
      </c>
      <c r="K34" s="406">
        <v>25</v>
      </c>
      <c r="L34" s="408"/>
      <c r="M34" s="408"/>
      <c r="N34" s="396"/>
      <c r="O34" s="220"/>
      <c r="P34" s="220"/>
      <c r="Q34" s="211" t="s">
        <v>141</v>
      </c>
      <c r="R34" s="207"/>
      <c r="S34" s="220"/>
      <c r="T34" s="220"/>
      <c r="U34" s="220"/>
      <c r="V34" s="220"/>
      <c r="W34" s="406" t="s">
        <v>20</v>
      </c>
      <c r="X34" s="408"/>
      <c r="Y34" s="408"/>
      <c r="Z34" s="408"/>
      <c r="AA34" s="396"/>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413" t="s">
        <v>668</v>
      </c>
      <c r="G36" s="408"/>
      <c r="H36" s="408"/>
      <c r="I36" s="408"/>
      <c r="J36" s="408"/>
      <c r="K36" s="408"/>
      <c r="L36" s="408"/>
      <c r="M36" s="396"/>
      <c r="N36" s="207"/>
      <c r="O36" s="227" t="s">
        <v>144</v>
      </c>
      <c r="P36" s="414">
        <v>0</v>
      </c>
      <c r="Q36" s="408"/>
      <c r="R36" s="408"/>
      <c r="S36" s="408"/>
      <c r="T36" s="408"/>
      <c r="U36" s="408"/>
      <c r="V36" s="408"/>
      <c r="W36" s="408"/>
      <c r="X36" s="408"/>
      <c r="Y36" s="408"/>
      <c r="Z36" s="408"/>
      <c r="AA36" s="396"/>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407" t="s">
        <v>146</v>
      </c>
      <c r="G38" s="396"/>
      <c r="H38" s="207"/>
      <c r="I38" s="207"/>
      <c r="J38" s="220" t="s">
        <v>147</v>
      </c>
      <c r="K38" s="207"/>
      <c r="L38" s="407" t="s">
        <v>148</v>
      </c>
      <c r="M38" s="408"/>
      <c r="N38" s="396"/>
      <c r="O38" s="220"/>
      <c r="P38" s="220"/>
      <c r="Q38" s="207"/>
      <c r="R38" s="220" t="s">
        <v>149</v>
      </c>
      <c r="S38" s="220"/>
      <c r="T38" s="220"/>
      <c r="U38" s="220"/>
      <c r="V38" s="220"/>
      <c r="W38" s="415"/>
      <c r="X38" s="408"/>
      <c r="Y38" s="408"/>
      <c r="Z38" s="408"/>
      <c r="AA38" s="396"/>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409">
        <v>2024</v>
      </c>
      <c r="E40" s="410"/>
      <c r="F40" s="411"/>
      <c r="G40" s="34"/>
      <c r="H40" s="211"/>
      <c r="I40" s="211"/>
      <c r="J40" s="211"/>
      <c r="K40" s="211"/>
      <c r="L40" s="211"/>
      <c r="M40" s="211"/>
      <c r="N40" s="211"/>
      <c r="O40" s="211"/>
      <c r="P40" s="211"/>
      <c r="Q40" s="403"/>
      <c r="R40" s="404"/>
      <c r="S40" s="404"/>
      <c r="T40" s="404"/>
      <c r="U40" s="404"/>
      <c r="V40" s="211"/>
      <c r="W40" s="211"/>
      <c r="X40" s="405"/>
      <c r="Y40" s="404"/>
      <c r="Z40" s="404"/>
      <c r="AA40" s="404"/>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414">
        <v>25</v>
      </c>
      <c r="E42" s="408"/>
      <c r="F42" s="396"/>
      <c r="G42" s="207"/>
      <c r="H42" s="211"/>
      <c r="I42" s="211"/>
      <c r="J42" s="211"/>
      <c r="K42" s="211"/>
      <c r="L42" s="211"/>
      <c r="M42" s="211"/>
      <c r="N42" s="211"/>
      <c r="O42" s="211"/>
      <c r="P42" s="211"/>
      <c r="Q42" s="403"/>
      <c r="R42" s="404"/>
      <c r="S42" s="404"/>
      <c r="T42" s="404"/>
      <c r="U42" s="404"/>
      <c r="V42" s="211"/>
      <c r="W42" s="211"/>
      <c r="X42" s="405"/>
      <c r="Y42" s="404"/>
      <c r="Z42" s="404"/>
      <c r="AA42" s="404"/>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406" t="s">
        <v>151</v>
      </c>
      <c r="E44" s="408"/>
      <c r="F44" s="408"/>
      <c r="G44" s="408"/>
      <c r="H44" s="408"/>
      <c r="I44" s="408"/>
      <c r="J44" s="408"/>
      <c r="K44" s="408"/>
      <c r="L44" s="408"/>
      <c r="M44" s="408"/>
      <c r="N44" s="408"/>
      <c r="O44" s="408"/>
      <c r="P44" s="408"/>
      <c r="Q44" s="408"/>
      <c r="R44" s="408"/>
      <c r="S44" s="408"/>
      <c r="T44" s="408"/>
      <c r="U44" s="408"/>
      <c r="V44" s="408"/>
      <c r="W44" s="408"/>
      <c r="X44" s="408"/>
      <c r="Y44" s="396"/>
      <c r="Z44" s="221"/>
      <c r="AA44" s="221"/>
    </row>
    <row r="45" spans="3:27" ht="15.75" customHeight="1" x14ac:dyDescent="0.25">
      <c r="C45" s="207"/>
      <c r="D45" s="445" t="s">
        <v>152</v>
      </c>
      <c r="E45" s="408"/>
      <c r="F45" s="408"/>
      <c r="G45" s="408"/>
      <c r="H45" s="396"/>
      <c r="I45" s="441" t="s">
        <v>153</v>
      </c>
      <c r="J45" s="408"/>
      <c r="K45" s="408"/>
      <c r="L45" s="408"/>
      <c r="M45" s="408"/>
      <c r="N45" s="408"/>
      <c r="O45" s="408"/>
      <c r="P45" s="396"/>
      <c r="Q45" s="442" t="s">
        <v>154</v>
      </c>
      <c r="R45" s="408"/>
      <c r="S45" s="408"/>
      <c r="T45" s="408"/>
      <c r="U45" s="408"/>
      <c r="V45" s="408"/>
      <c r="W45" s="408"/>
      <c r="X45" s="408"/>
      <c r="Y45" s="396"/>
      <c r="Z45" s="221"/>
      <c r="AA45" s="221"/>
    </row>
    <row r="46" spans="3:27" ht="15.75" customHeight="1" x14ac:dyDescent="0.25">
      <c r="C46" s="38"/>
      <c r="D46" s="446" t="s">
        <v>155</v>
      </c>
      <c r="E46" s="408"/>
      <c r="F46" s="408"/>
      <c r="G46" s="408"/>
      <c r="H46" s="396"/>
      <c r="I46" s="443" t="s">
        <v>156</v>
      </c>
      <c r="J46" s="408"/>
      <c r="K46" s="408"/>
      <c r="L46" s="408"/>
      <c r="M46" s="408"/>
      <c r="N46" s="408"/>
      <c r="O46" s="408"/>
      <c r="P46" s="396"/>
      <c r="Q46" s="444" t="s">
        <v>157</v>
      </c>
      <c r="R46" s="408"/>
      <c r="S46" s="408"/>
      <c r="T46" s="408"/>
      <c r="U46" s="408"/>
      <c r="V46" s="408"/>
      <c r="W46" s="408"/>
      <c r="X46" s="408"/>
      <c r="Y46" s="396"/>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34" t="s">
        <v>158</v>
      </c>
      <c r="D48" s="408"/>
      <c r="E48" s="408"/>
      <c r="F48" s="396"/>
      <c r="G48" s="439" t="s">
        <v>159</v>
      </c>
      <c r="H48" s="440" t="s">
        <v>160</v>
      </c>
      <c r="I48" s="422"/>
      <c r="J48" s="422"/>
      <c r="K48" s="422"/>
      <c r="L48" s="422"/>
      <c r="M48" s="422"/>
      <c r="N48" s="422"/>
      <c r="O48" s="422"/>
      <c r="P48" s="422"/>
      <c r="Q48" s="422"/>
      <c r="R48" s="422"/>
      <c r="S48" s="422"/>
      <c r="T48" s="422"/>
      <c r="U48" s="422"/>
      <c r="V48" s="422"/>
      <c r="W48" s="422"/>
      <c r="X48" s="422"/>
      <c r="Y48" s="422"/>
      <c r="Z48" s="422"/>
      <c r="AA48" s="423"/>
    </row>
    <row r="49" spans="2:28" ht="15.75" customHeight="1" x14ac:dyDescent="0.25">
      <c r="B49" s="39"/>
      <c r="C49" s="40" t="s">
        <v>161</v>
      </c>
      <c r="D49" s="41">
        <v>1.2</v>
      </c>
      <c r="E49" s="434" t="s">
        <v>162</v>
      </c>
      <c r="F49" s="396"/>
      <c r="G49" s="380"/>
      <c r="H49" s="425"/>
      <c r="I49" s="426"/>
      <c r="J49" s="426"/>
      <c r="K49" s="426"/>
      <c r="L49" s="426"/>
      <c r="M49" s="426"/>
      <c r="N49" s="426"/>
      <c r="O49" s="426"/>
      <c r="P49" s="426"/>
      <c r="Q49" s="426"/>
      <c r="R49" s="426"/>
      <c r="S49" s="426"/>
      <c r="T49" s="426"/>
      <c r="U49" s="426"/>
      <c r="V49" s="426"/>
      <c r="W49" s="426"/>
      <c r="X49" s="426"/>
      <c r="Y49" s="426"/>
      <c r="Z49" s="426"/>
      <c r="AA49" s="427"/>
      <c r="AB49" s="229"/>
    </row>
    <row r="50" spans="2:28" ht="15.75" customHeight="1" x14ac:dyDescent="0.25">
      <c r="B50" s="39"/>
      <c r="C50" s="42">
        <v>2024</v>
      </c>
      <c r="D50" s="43">
        <v>45474</v>
      </c>
      <c r="E50" s="433">
        <v>45656</v>
      </c>
      <c r="F50" s="396"/>
      <c r="G50" s="44">
        <v>25</v>
      </c>
      <c r="H50" s="438" t="s">
        <v>669</v>
      </c>
      <c r="I50" s="408"/>
      <c r="J50" s="408"/>
      <c r="K50" s="408"/>
      <c r="L50" s="408"/>
      <c r="M50" s="408"/>
      <c r="N50" s="408"/>
      <c r="O50" s="408"/>
      <c r="P50" s="408"/>
      <c r="Q50" s="408"/>
      <c r="R50" s="408"/>
      <c r="S50" s="408"/>
      <c r="T50" s="408"/>
      <c r="U50" s="408"/>
      <c r="V50" s="408"/>
      <c r="W50" s="408"/>
      <c r="X50" s="408"/>
      <c r="Y50" s="408"/>
      <c r="Z50" s="408"/>
      <c r="AA50" s="396"/>
      <c r="AB50" s="229"/>
    </row>
    <row r="51" spans="2:28" ht="15.75" customHeight="1" x14ac:dyDescent="0.25">
      <c r="B51" s="39"/>
      <c r="C51" s="42">
        <v>2025</v>
      </c>
      <c r="D51" s="43">
        <v>45658</v>
      </c>
      <c r="E51" s="433">
        <v>46021</v>
      </c>
      <c r="F51" s="396"/>
      <c r="G51" s="44">
        <v>65</v>
      </c>
      <c r="H51" s="438" t="s">
        <v>669</v>
      </c>
      <c r="I51" s="408"/>
      <c r="J51" s="408"/>
      <c r="K51" s="408"/>
      <c r="L51" s="408"/>
      <c r="M51" s="408"/>
      <c r="N51" s="408"/>
      <c r="O51" s="408"/>
      <c r="P51" s="408"/>
      <c r="Q51" s="408"/>
      <c r="R51" s="408"/>
      <c r="S51" s="408"/>
      <c r="T51" s="408"/>
      <c r="U51" s="408"/>
      <c r="V51" s="408"/>
      <c r="W51" s="408"/>
      <c r="X51" s="408"/>
      <c r="Y51" s="408"/>
      <c r="Z51" s="408"/>
      <c r="AA51" s="396"/>
      <c r="AB51" s="229"/>
    </row>
    <row r="52" spans="2:28" ht="15.75" customHeight="1" x14ac:dyDescent="0.25">
      <c r="B52" s="39"/>
      <c r="C52" s="42">
        <v>2026</v>
      </c>
      <c r="D52" s="43">
        <v>46023</v>
      </c>
      <c r="E52" s="433">
        <v>46386</v>
      </c>
      <c r="F52" s="396"/>
      <c r="G52" s="44">
        <v>85</v>
      </c>
      <c r="H52" s="438" t="s">
        <v>669</v>
      </c>
      <c r="I52" s="408"/>
      <c r="J52" s="408"/>
      <c r="K52" s="408"/>
      <c r="L52" s="408"/>
      <c r="M52" s="408"/>
      <c r="N52" s="408"/>
      <c r="O52" s="408"/>
      <c r="P52" s="408"/>
      <c r="Q52" s="408"/>
      <c r="R52" s="408"/>
      <c r="S52" s="408"/>
      <c r="T52" s="408"/>
      <c r="U52" s="408"/>
      <c r="V52" s="408"/>
      <c r="W52" s="408"/>
      <c r="X52" s="408"/>
      <c r="Y52" s="408"/>
      <c r="Z52" s="408"/>
      <c r="AA52" s="396"/>
      <c r="AB52" s="229"/>
    </row>
    <row r="53" spans="2:28" ht="15.75" customHeight="1" x14ac:dyDescent="0.25">
      <c r="B53" s="39"/>
      <c r="C53" s="42">
        <v>2027</v>
      </c>
      <c r="D53" s="43">
        <v>46388</v>
      </c>
      <c r="E53" s="433">
        <v>46751</v>
      </c>
      <c r="F53" s="396"/>
      <c r="G53" s="44">
        <v>100</v>
      </c>
      <c r="H53" s="438" t="s">
        <v>669</v>
      </c>
      <c r="I53" s="408"/>
      <c r="J53" s="408"/>
      <c r="K53" s="408"/>
      <c r="L53" s="408"/>
      <c r="M53" s="408"/>
      <c r="N53" s="408"/>
      <c r="O53" s="408"/>
      <c r="P53" s="408"/>
      <c r="Q53" s="408"/>
      <c r="R53" s="408"/>
      <c r="S53" s="408"/>
      <c r="T53" s="408"/>
      <c r="U53" s="408"/>
      <c r="V53" s="408"/>
      <c r="W53" s="408"/>
      <c r="X53" s="408"/>
      <c r="Y53" s="408"/>
      <c r="Z53" s="408"/>
      <c r="AA53" s="396"/>
      <c r="AB53" s="229"/>
    </row>
    <row r="54" spans="2:28" ht="15.75" customHeight="1" x14ac:dyDescent="0.25">
      <c r="B54" s="39"/>
      <c r="C54" s="42"/>
      <c r="D54" s="42"/>
      <c r="E54" s="434"/>
      <c r="F54" s="396"/>
      <c r="G54" s="41"/>
      <c r="H54" s="434"/>
      <c r="I54" s="408"/>
      <c r="J54" s="408"/>
      <c r="K54" s="408"/>
      <c r="L54" s="408"/>
      <c r="M54" s="408"/>
      <c r="N54" s="408"/>
      <c r="O54" s="408"/>
      <c r="P54" s="408"/>
      <c r="Q54" s="408"/>
      <c r="R54" s="408"/>
      <c r="S54" s="408"/>
      <c r="T54" s="408"/>
      <c r="U54" s="408"/>
      <c r="V54" s="408"/>
      <c r="W54" s="408"/>
      <c r="X54" s="408"/>
      <c r="Y54" s="408"/>
      <c r="Z54" s="408"/>
      <c r="AA54" s="396"/>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412" t="s">
        <v>163</v>
      </c>
      <c r="D56" s="404"/>
      <c r="E56" s="220"/>
      <c r="F56" s="211" t="s">
        <v>164</v>
      </c>
      <c r="G56" s="45"/>
      <c r="H56" s="222"/>
      <c r="I56" s="211" t="s">
        <v>165</v>
      </c>
      <c r="J56" s="207"/>
      <c r="K56" s="407"/>
      <c r="L56" s="396"/>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32" t="s">
        <v>166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396"/>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34" t="s">
        <v>161</v>
      </c>
      <c r="C60" s="396"/>
      <c r="D60" s="41"/>
      <c r="E60" s="434" t="s">
        <v>167</v>
      </c>
      <c r="F60" s="396"/>
      <c r="G60" s="41"/>
      <c r="H60" s="406" t="s">
        <v>168</v>
      </c>
      <c r="I60" s="396"/>
      <c r="J60" s="434"/>
      <c r="K60" s="396"/>
      <c r="L60" s="437"/>
      <c r="M60" s="404"/>
      <c r="N60" s="41" t="s">
        <v>169</v>
      </c>
      <c r="O60" s="434"/>
      <c r="P60" s="408"/>
      <c r="Q60" s="396"/>
      <c r="R60" s="434" t="s">
        <v>170</v>
      </c>
      <c r="S60" s="408"/>
      <c r="T60" s="396"/>
      <c r="U60" s="434"/>
      <c r="V60" s="408"/>
      <c r="W60" s="396"/>
      <c r="X60" s="434" t="s">
        <v>171</v>
      </c>
      <c r="Y60" s="396"/>
      <c r="Z60" s="434"/>
      <c r="AA60" s="408"/>
      <c r="AB60" s="396"/>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32" t="s">
        <v>172</v>
      </c>
      <c r="C62" s="396"/>
      <c r="D62" s="435"/>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7"/>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32" t="s">
        <v>173</v>
      </c>
      <c r="C64" s="396"/>
      <c r="D64" s="43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7"/>
    </row>
    <row r="66" spans="2:28" ht="15.75" customHeight="1" x14ac:dyDescent="0.25">
      <c r="B66" s="432" t="s">
        <v>174</v>
      </c>
      <c r="C66" s="396"/>
      <c r="D66" s="43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7"/>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32" t="s">
        <v>175</v>
      </c>
      <c r="C68" s="396"/>
      <c r="D68" s="43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7"/>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32" t="s">
        <v>176</v>
      </c>
      <c r="C70" s="396"/>
      <c r="D70" s="43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7"/>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32" t="s">
        <v>177</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396"/>
    </row>
    <row r="73" spans="2:28" ht="15.75" customHeight="1" x14ac:dyDescent="0.25">
      <c r="B73" s="406" t="s">
        <v>122</v>
      </c>
      <c r="C73" s="396"/>
      <c r="D73" s="50" t="s">
        <v>178</v>
      </c>
      <c r="E73" s="406" t="s">
        <v>179</v>
      </c>
      <c r="F73" s="396"/>
      <c r="G73" s="406" t="s">
        <v>177</v>
      </c>
      <c r="H73" s="408"/>
      <c r="I73" s="408"/>
      <c r="J73" s="408"/>
      <c r="K73" s="408"/>
      <c r="L73" s="408"/>
      <c r="M73" s="408"/>
      <c r="N73" s="408"/>
      <c r="O73" s="396"/>
      <c r="P73" s="406" t="s">
        <v>180</v>
      </c>
      <c r="Q73" s="408"/>
      <c r="R73" s="408"/>
      <c r="S73" s="408"/>
      <c r="T73" s="408"/>
      <c r="U73" s="408"/>
      <c r="V73" s="408"/>
      <c r="W73" s="408"/>
      <c r="X73" s="408"/>
      <c r="Y73" s="408"/>
      <c r="Z73" s="408"/>
      <c r="AA73" s="408"/>
      <c r="AB73" s="396"/>
    </row>
    <row r="74" spans="2:28" ht="15.75" customHeight="1" x14ac:dyDescent="0.25">
      <c r="B74" s="406"/>
      <c r="C74" s="396"/>
      <c r="D74" s="36"/>
      <c r="E74" s="406"/>
      <c r="F74" s="396"/>
      <c r="G74" s="431"/>
      <c r="H74" s="408"/>
      <c r="I74" s="408"/>
      <c r="J74" s="408"/>
      <c r="K74" s="408"/>
      <c r="L74" s="408"/>
      <c r="M74" s="408"/>
      <c r="N74" s="408"/>
      <c r="O74" s="396"/>
      <c r="P74" s="431"/>
      <c r="Q74" s="408"/>
      <c r="R74" s="408"/>
      <c r="S74" s="408"/>
      <c r="T74" s="408"/>
      <c r="U74" s="408"/>
      <c r="V74" s="408"/>
      <c r="W74" s="408"/>
      <c r="X74" s="408"/>
      <c r="Y74" s="408"/>
      <c r="Z74" s="408"/>
      <c r="AA74" s="408"/>
      <c r="AB74" s="396"/>
    </row>
    <row r="75" spans="2:28" ht="15.75" customHeight="1" x14ac:dyDescent="0.25">
      <c r="B75" s="406"/>
      <c r="C75" s="396"/>
      <c r="D75" s="36"/>
      <c r="E75" s="406"/>
      <c r="F75" s="396"/>
      <c r="G75" s="431"/>
      <c r="H75" s="408"/>
      <c r="I75" s="408"/>
      <c r="J75" s="408"/>
      <c r="K75" s="408"/>
      <c r="L75" s="408"/>
      <c r="M75" s="408"/>
      <c r="N75" s="408"/>
      <c r="O75" s="396"/>
      <c r="P75" s="431"/>
      <c r="Q75" s="408"/>
      <c r="R75" s="408"/>
      <c r="S75" s="408"/>
      <c r="T75" s="408"/>
      <c r="U75" s="408"/>
      <c r="V75" s="408"/>
      <c r="W75" s="408"/>
      <c r="X75" s="408"/>
      <c r="Y75" s="408"/>
      <c r="Z75" s="408"/>
      <c r="AA75" s="408"/>
      <c r="AB75" s="396"/>
    </row>
    <row r="76" spans="2:28" ht="26.25" customHeight="1" x14ac:dyDescent="0.25">
      <c r="B76" s="430" t="s">
        <v>181</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396"/>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c r="AC2" s="207"/>
      <c r="AD2" s="207"/>
      <c r="AE2" s="207"/>
      <c r="AF2" s="207"/>
      <c r="AG2" s="207"/>
      <c r="AH2" s="207"/>
    </row>
    <row r="3" spans="2:34"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c r="AC3" s="207"/>
      <c r="AD3" s="207"/>
      <c r="AE3" s="207"/>
      <c r="AF3" s="207"/>
      <c r="AG3" s="207"/>
      <c r="AH3" s="207"/>
    </row>
    <row r="4" spans="2:34"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c r="AC4" s="207"/>
      <c r="AD4" s="207"/>
      <c r="AE4" s="207"/>
      <c r="AF4" s="207"/>
      <c r="AG4" s="207"/>
      <c r="AH4" s="207"/>
    </row>
    <row r="5" spans="2:34"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c r="AC5" s="207"/>
      <c r="AD5" s="207"/>
      <c r="AE5" s="207"/>
      <c r="AF5" s="207"/>
      <c r="AG5" s="207"/>
      <c r="AH5" s="207"/>
    </row>
    <row r="6" spans="2:34"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c r="AC6" s="207"/>
      <c r="AD6" s="207"/>
      <c r="AE6" s="207"/>
      <c r="AF6" s="207"/>
      <c r="AG6" s="207"/>
      <c r="AH6" s="207"/>
    </row>
    <row r="7" spans="2:34"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914" t="s">
        <v>656</v>
      </c>
      <c r="AH9" s="404"/>
    </row>
    <row r="10" spans="2:34" ht="30" customHeight="1" x14ac:dyDescent="0.25">
      <c r="B10" s="30"/>
      <c r="C10" s="405" t="s">
        <v>123</v>
      </c>
      <c r="D10" s="404"/>
      <c r="E10" s="406" t="s">
        <v>670</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c r="AC10" s="207"/>
      <c r="AD10" s="207"/>
      <c r="AE10" s="207"/>
      <c r="AF10" s="207"/>
      <c r="AG10" s="207"/>
      <c r="AH10" s="207"/>
    </row>
    <row r="11" spans="2:34"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c r="AC11" s="207"/>
      <c r="AD11" s="207"/>
      <c r="AE11" s="207"/>
      <c r="AF11" s="207"/>
      <c r="AG11" s="207"/>
      <c r="AH11" s="207"/>
    </row>
    <row r="12" spans="2:34" ht="29.25" customHeight="1" x14ac:dyDescent="0.25">
      <c r="B12" s="30"/>
      <c r="C12" s="419" t="s">
        <v>125</v>
      </c>
      <c r="D12" s="420"/>
      <c r="E12" s="417" t="s">
        <v>659</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c r="AC12" s="207"/>
      <c r="AD12" s="207"/>
      <c r="AE12" s="207"/>
      <c r="AF12" s="207"/>
      <c r="AG12" s="50" t="s">
        <v>657</v>
      </c>
      <c r="AH12" s="50" t="s">
        <v>658</v>
      </c>
    </row>
    <row r="13" spans="2:34"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660</v>
      </c>
      <c r="AH13" s="36">
        <v>28</v>
      </c>
    </row>
    <row r="14" spans="2:34" ht="15" customHeight="1" x14ac:dyDescent="0.25">
      <c r="B14" s="30"/>
      <c r="C14" s="405" t="s">
        <v>127</v>
      </c>
      <c r="D14" s="404"/>
      <c r="E14" s="218"/>
      <c r="F14" s="403"/>
      <c r="G14" s="404"/>
      <c r="H14" s="404"/>
      <c r="I14" s="404"/>
      <c r="J14" s="404"/>
      <c r="K14" s="404"/>
      <c r="L14" s="404"/>
      <c r="M14" s="404"/>
      <c r="N14" s="404"/>
      <c r="O14" s="404"/>
      <c r="P14" s="404"/>
      <c r="Q14" s="404"/>
      <c r="R14" s="404"/>
      <c r="S14" s="404"/>
      <c r="T14" s="404"/>
      <c r="U14" s="404"/>
      <c r="V14" s="404"/>
      <c r="W14" s="404"/>
      <c r="X14" s="404"/>
      <c r="Y14" s="404"/>
      <c r="Z14" s="404"/>
      <c r="AA14" s="404"/>
      <c r="AB14" s="416"/>
      <c r="AC14" s="207"/>
      <c r="AD14" s="207"/>
      <c r="AE14" s="207"/>
      <c r="AF14" s="207"/>
      <c r="AG14" s="36" t="s">
        <v>661</v>
      </c>
      <c r="AH14" s="36">
        <v>100</v>
      </c>
    </row>
    <row r="15" spans="2:34" ht="29.25" customHeight="1" x14ac:dyDescent="0.25">
      <c r="B15" s="30"/>
      <c r="C15" s="406" t="s">
        <v>671</v>
      </c>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396"/>
      <c r="AB15" s="219"/>
      <c r="AC15" s="207"/>
      <c r="AD15" s="207"/>
      <c r="AE15" s="207"/>
      <c r="AF15" s="207"/>
      <c r="AG15" s="36" t="s">
        <v>662</v>
      </c>
      <c r="AH15" s="36">
        <v>34</v>
      </c>
    </row>
    <row r="16" spans="2:34"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664</v>
      </c>
      <c r="AH16" s="36">
        <v>100</v>
      </c>
    </row>
    <row r="17" spans="3:34"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36" t="s">
        <v>665</v>
      </c>
      <c r="AH17" s="36">
        <v>38</v>
      </c>
    </row>
    <row r="18" spans="3:34" ht="15" customHeight="1" x14ac:dyDescent="0.25">
      <c r="C18" s="421"/>
      <c r="D18" s="422"/>
      <c r="E18" s="422"/>
      <c r="F18" s="422"/>
      <c r="G18" s="422"/>
      <c r="H18" s="422"/>
      <c r="I18" s="422"/>
      <c r="J18" s="422"/>
      <c r="K18" s="422"/>
      <c r="L18" s="422"/>
      <c r="M18" s="422"/>
      <c r="N18" s="422"/>
      <c r="O18" s="422"/>
      <c r="P18" s="423"/>
      <c r="Q18" s="207"/>
      <c r="R18" s="407"/>
      <c r="S18" s="408"/>
      <c r="T18" s="408"/>
      <c r="U18" s="408"/>
      <c r="V18" s="408"/>
      <c r="W18" s="408"/>
      <c r="X18" s="408"/>
      <c r="Y18" s="408"/>
      <c r="Z18" s="408"/>
      <c r="AA18" s="396"/>
      <c r="AB18" s="215"/>
      <c r="AC18" s="207"/>
      <c r="AD18" s="207"/>
      <c r="AE18" s="207"/>
      <c r="AF18" s="207"/>
      <c r="AG18" s="36" t="s">
        <v>666</v>
      </c>
      <c r="AH18" s="36">
        <v>100</v>
      </c>
    </row>
    <row r="19" spans="3:34" ht="15" customHeight="1" x14ac:dyDescent="0.25">
      <c r="C19" s="424"/>
      <c r="D19" s="378"/>
      <c r="E19" s="378"/>
      <c r="F19" s="378"/>
      <c r="G19" s="378"/>
      <c r="H19" s="378"/>
      <c r="I19" s="378"/>
      <c r="J19" s="378"/>
      <c r="K19" s="378"/>
      <c r="L19" s="378"/>
      <c r="M19" s="378"/>
      <c r="N19" s="378"/>
      <c r="O19" s="378"/>
      <c r="P19" s="416"/>
      <c r="Q19" s="207"/>
      <c r="R19" s="207"/>
      <c r="S19" s="207"/>
      <c r="T19" s="207"/>
      <c r="U19" s="207"/>
      <c r="V19" s="207"/>
      <c r="W19" s="207"/>
      <c r="X19" s="207"/>
      <c r="Y19" s="207"/>
      <c r="Z19" s="207"/>
      <c r="AA19" s="207"/>
      <c r="AB19" s="215"/>
      <c r="AC19" s="207"/>
      <c r="AD19" s="207"/>
      <c r="AE19" s="207"/>
      <c r="AF19" s="207"/>
      <c r="AG19" s="36" t="s">
        <v>667</v>
      </c>
      <c r="AH19" s="36">
        <v>25</v>
      </c>
    </row>
    <row r="20" spans="3:34" ht="15" customHeight="1" x14ac:dyDescent="0.25">
      <c r="C20" s="424"/>
      <c r="D20" s="378"/>
      <c r="E20" s="378"/>
      <c r="F20" s="378"/>
      <c r="G20" s="378"/>
      <c r="H20" s="378"/>
      <c r="I20" s="378"/>
      <c r="J20" s="378"/>
      <c r="K20" s="378"/>
      <c r="L20" s="378"/>
      <c r="M20" s="378"/>
      <c r="N20" s="378"/>
      <c r="O20" s="378"/>
      <c r="P20" s="416"/>
      <c r="Q20" s="217"/>
      <c r="R20" s="220" t="s">
        <v>130</v>
      </c>
      <c r="S20" s="220"/>
      <c r="T20" s="220"/>
      <c r="U20" s="220"/>
      <c r="V20" s="220"/>
      <c r="W20" s="217"/>
      <c r="X20" s="217"/>
      <c r="Y20" s="217"/>
      <c r="Z20" s="207"/>
      <c r="AA20" s="217"/>
      <c r="AB20" s="215"/>
      <c r="AC20" s="207"/>
      <c r="AD20" s="207"/>
      <c r="AE20" s="207"/>
      <c r="AF20" s="207"/>
      <c r="AG20" s="207"/>
      <c r="AH20" s="207"/>
    </row>
    <row r="21" spans="3:34" ht="15" customHeight="1" x14ac:dyDescent="0.25">
      <c r="C21" s="424"/>
      <c r="D21" s="378"/>
      <c r="E21" s="378"/>
      <c r="F21" s="378"/>
      <c r="G21" s="378"/>
      <c r="H21" s="378"/>
      <c r="I21" s="378"/>
      <c r="J21" s="378"/>
      <c r="K21" s="378"/>
      <c r="L21" s="378"/>
      <c r="M21" s="378"/>
      <c r="N21" s="378"/>
      <c r="O21" s="378"/>
      <c r="P21" s="416"/>
      <c r="Q21" s="207"/>
      <c r="R21" s="36"/>
      <c r="S21" s="207" t="s">
        <v>15</v>
      </c>
      <c r="T21" s="207"/>
      <c r="U21" s="36"/>
      <c r="V21" s="207" t="s">
        <v>27</v>
      </c>
      <c r="W21" s="207"/>
      <c r="X21" s="36"/>
      <c r="Y21" s="222" t="s">
        <v>46</v>
      </c>
      <c r="Z21" s="207"/>
      <c r="AA21" s="207"/>
      <c r="AB21" s="215"/>
      <c r="AC21" s="207"/>
      <c r="AD21" s="207"/>
      <c r="AE21" s="207"/>
      <c r="AF21" s="207"/>
      <c r="AG21" s="207"/>
      <c r="AH21" s="207"/>
    </row>
    <row r="22" spans="3:34" ht="15" customHeight="1" x14ac:dyDescent="0.25">
      <c r="C22" s="424"/>
      <c r="D22" s="378"/>
      <c r="E22" s="378"/>
      <c r="F22" s="378"/>
      <c r="G22" s="378"/>
      <c r="H22" s="378"/>
      <c r="I22" s="378"/>
      <c r="J22" s="378"/>
      <c r="K22" s="378"/>
      <c r="L22" s="378"/>
      <c r="M22" s="378"/>
      <c r="N22" s="378"/>
      <c r="O22" s="378"/>
      <c r="P22" s="416"/>
      <c r="Q22" s="207"/>
      <c r="R22" s="207"/>
      <c r="S22" s="207"/>
      <c r="T22" s="207"/>
      <c r="U22" s="207"/>
      <c r="V22" s="207"/>
      <c r="W22" s="207"/>
      <c r="X22" s="207"/>
      <c r="Y22" s="207"/>
      <c r="Z22" s="207"/>
      <c r="AA22" s="207"/>
      <c r="AB22" s="215"/>
      <c r="AC22" s="207"/>
      <c r="AD22" s="207"/>
      <c r="AE22" s="207"/>
      <c r="AF22" s="207"/>
      <c r="AG22" s="207"/>
      <c r="AH22" s="207"/>
    </row>
    <row r="23" spans="3:34" ht="15" customHeight="1" x14ac:dyDescent="0.25">
      <c r="C23" s="425"/>
      <c r="D23" s="426"/>
      <c r="E23" s="426"/>
      <c r="F23" s="426"/>
      <c r="G23" s="426"/>
      <c r="H23" s="426"/>
      <c r="I23" s="426"/>
      <c r="J23" s="426"/>
      <c r="K23" s="426"/>
      <c r="L23" s="426"/>
      <c r="M23" s="426"/>
      <c r="N23" s="426"/>
      <c r="O23" s="426"/>
      <c r="P23" s="427"/>
      <c r="Q23" s="207"/>
      <c r="R23" s="220" t="s">
        <v>131</v>
      </c>
      <c r="S23" s="207"/>
      <c r="T23" s="207"/>
      <c r="U23" s="207"/>
      <c r="V23" s="207"/>
      <c r="W23" s="414" t="s">
        <v>33</v>
      </c>
      <c r="X23" s="408"/>
      <c r="Y23" s="408"/>
      <c r="Z23" s="408"/>
      <c r="AA23" s="396"/>
      <c r="AB23" s="215"/>
      <c r="AC23" s="207"/>
      <c r="AD23" s="207"/>
      <c r="AE23" s="207"/>
      <c r="AF23" s="207"/>
      <c r="AG23" s="239">
        <f>+(((((AH13/100)*AH14)+((AH15/100)*AH16)+((AH17/100)*AH18))*AH19)/100)</f>
        <v>25</v>
      </c>
      <c r="AH23" s="207"/>
    </row>
    <row r="24" spans="3:34"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c r="AH24" s="207"/>
    </row>
    <row r="25" spans="3:34"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c r="AH25" s="207"/>
    </row>
    <row r="26" spans="3:34" ht="39.75" customHeight="1" x14ac:dyDescent="0.25">
      <c r="C26" s="913" t="s">
        <v>651</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396"/>
      <c r="AB26" s="215"/>
      <c r="AC26" s="207"/>
      <c r="AD26" s="207"/>
      <c r="AE26" s="207"/>
      <c r="AF26" s="207"/>
      <c r="AG26" s="207"/>
      <c r="AH26" s="207"/>
    </row>
    <row r="27" spans="3:34"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c r="AH27" s="207"/>
    </row>
    <row r="28" spans="3:34"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c r="AH28" s="207"/>
    </row>
    <row r="29" spans="3:34" ht="29.25" customHeight="1" x14ac:dyDescent="0.25">
      <c r="C29" s="414" t="s">
        <v>652</v>
      </c>
      <c r="D29" s="408"/>
      <c r="E29" s="408"/>
      <c r="F29" s="408"/>
      <c r="G29" s="408"/>
      <c r="H29" s="408"/>
      <c r="I29" s="408"/>
      <c r="J29" s="408"/>
      <c r="K29" s="396"/>
      <c r="L29" s="217"/>
      <c r="M29" s="414"/>
      <c r="N29" s="408"/>
      <c r="O29" s="408"/>
      <c r="P29" s="408"/>
      <c r="Q29" s="408"/>
      <c r="R29" s="408"/>
      <c r="S29" s="408"/>
      <c r="T29" s="408"/>
      <c r="U29" s="408"/>
      <c r="V29" s="408"/>
      <c r="W29" s="408"/>
      <c r="X29" s="408"/>
      <c r="Y29" s="408"/>
      <c r="Z29" s="408"/>
      <c r="AA29" s="396"/>
      <c r="AB29" s="223"/>
      <c r="AC29" s="207"/>
      <c r="AD29" s="207"/>
      <c r="AE29" s="207"/>
      <c r="AF29" s="207"/>
      <c r="AG29" s="207"/>
      <c r="AH29" s="207"/>
    </row>
    <row r="30" spans="3:34"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c r="AH30" s="207"/>
    </row>
    <row r="31" spans="3:34"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c r="AH31" s="207"/>
    </row>
    <row r="32" spans="3:34" ht="90" customHeight="1" x14ac:dyDescent="0.25">
      <c r="C32" s="413" t="s">
        <v>653</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396"/>
      <c r="AB32" s="215"/>
      <c r="AC32" s="207"/>
      <c r="AD32" s="207"/>
      <c r="AE32" s="207"/>
      <c r="AF32" s="207"/>
      <c r="AG32" s="207"/>
      <c r="AH32" s="207"/>
    </row>
    <row r="34" spans="3:27" ht="15.75" customHeight="1" x14ac:dyDescent="0.25">
      <c r="C34" s="412" t="s">
        <v>139</v>
      </c>
      <c r="D34" s="404"/>
      <c r="E34" s="220"/>
      <c r="F34" s="406" t="s">
        <v>34</v>
      </c>
      <c r="G34" s="396"/>
      <c r="H34" s="220"/>
      <c r="I34" s="207"/>
      <c r="J34" s="227" t="s">
        <v>140</v>
      </c>
      <c r="K34" s="406">
        <v>25</v>
      </c>
      <c r="L34" s="408"/>
      <c r="M34" s="408"/>
      <c r="N34" s="396"/>
      <c r="O34" s="220"/>
      <c r="P34" s="220"/>
      <c r="Q34" s="211" t="s">
        <v>141</v>
      </c>
      <c r="R34" s="207"/>
      <c r="S34" s="220"/>
      <c r="T34" s="220"/>
      <c r="U34" s="220"/>
      <c r="V34" s="220"/>
      <c r="W34" s="406" t="s">
        <v>20</v>
      </c>
      <c r="X34" s="408"/>
      <c r="Y34" s="408"/>
      <c r="Z34" s="408"/>
      <c r="AA34" s="396"/>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413" t="s">
        <v>672</v>
      </c>
      <c r="G36" s="408"/>
      <c r="H36" s="408"/>
      <c r="I36" s="408"/>
      <c r="J36" s="408"/>
      <c r="K36" s="408"/>
      <c r="L36" s="408"/>
      <c r="M36" s="396"/>
      <c r="N36" s="207"/>
      <c r="O36" s="227" t="s">
        <v>144</v>
      </c>
      <c r="P36" s="414">
        <v>0</v>
      </c>
      <c r="Q36" s="408"/>
      <c r="R36" s="408"/>
      <c r="S36" s="408"/>
      <c r="T36" s="408"/>
      <c r="U36" s="408"/>
      <c r="V36" s="408"/>
      <c r="W36" s="408"/>
      <c r="X36" s="408"/>
      <c r="Y36" s="408"/>
      <c r="Z36" s="408"/>
      <c r="AA36" s="396"/>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407" t="s">
        <v>146</v>
      </c>
      <c r="G38" s="396"/>
      <c r="H38" s="207"/>
      <c r="I38" s="207"/>
      <c r="J38" s="220" t="s">
        <v>147</v>
      </c>
      <c r="K38" s="207"/>
      <c r="L38" s="407" t="s">
        <v>148</v>
      </c>
      <c r="M38" s="408"/>
      <c r="N38" s="396"/>
      <c r="O38" s="220"/>
      <c r="P38" s="220"/>
      <c r="Q38" s="207"/>
      <c r="R38" s="220" t="s">
        <v>149</v>
      </c>
      <c r="S38" s="220"/>
      <c r="T38" s="220"/>
      <c r="U38" s="220"/>
      <c r="V38" s="220"/>
      <c r="W38" s="415"/>
      <c r="X38" s="408"/>
      <c r="Y38" s="408"/>
      <c r="Z38" s="408"/>
      <c r="AA38" s="396"/>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409">
        <v>2024</v>
      </c>
      <c r="E40" s="410"/>
      <c r="F40" s="411"/>
      <c r="G40" s="34"/>
      <c r="H40" s="211"/>
      <c r="I40" s="211"/>
      <c r="J40" s="211"/>
      <c r="K40" s="211"/>
      <c r="L40" s="211"/>
      <c r="M40" s="211"/>
      <c r="N40" s="211"/>
      <c r="O40" s="211"/>
      <c r="P40" s="211"/>
      <c r="Q40" s="403"/>
      <c r="R40" s="404"/>
      <c r="S40" s="404"/>
      <c r="T40" s="404"/>
      <c r="U40" s="404"/>
      <c r="V40" s="211"/>
      <c r="W40" s="211"/>
      <c r="X40" s="405"/>
      <c r="Y40" s="404"/>
      <c r="Z40" s="404"/>
      <c r="AA40" s="404"/>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414">
        <v>1</v>
      </c>
      <c r="E42" s="408"/>
      <c r="F42" s="396"/>
      <c r="G42" s="207"/>
      <c r="H42" s="211"/>
      <c r="I42" s="211"/>
      <c r="J42" s="211"/>
      <c r="K42" s="211"/>
      <c r="L42" s="211"/>
      <c r="M42" s="211"/>
      <c r="N42" s="211"/>
      <c r="O42" s="211"/>
      <c r="P42" s="211"/>
      <c r="Q42" s="403"/>
      <c r="R42" s="404"/>
      <c r="S42" s="404"/>
      <c r="T42" s="404"/>
      <c r="U42" s="404"/>
      <c r="V42" s="211"/>
      <c r="W42" s="211"/>
      <c r="X42" s="405"/>
      <c r="Y42" s="404"/>
      <c r="Z42" s="404"/>
      <c r="AA42" s="404"/>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406" t="s">
        <v>151</v>
      </c>
      <c r="E44" s="408"/>
      <c r="F44" s="408"/>
      <c r="G44" s="408"/>
      <c r="H44" s="408"/>
      <c r="I44" s="408"/>
      <c r="J44" s="408"/>
      <c r="K44" s="408"/>
      <c r="L44" s="408"/>
      <c r="M44" s="408"/>
      <c r="N44" s="408"/>
      <c r="O44" s="408"/>
      <c r="P44" s="408"/>
      <c r="Q44" s="408"/>
      <c r="R44" s="408"/>
      <c r="S44" s="408"/>
      <c r="T44" s="408"/>
      <c r="U44" s="408"/>
      <c r="V44" s="408"/>
      <c r="W44" s="408"/>
      <c r="X44" s="408"/>
      <c r="Y44" s="396"/>
      <c r="Z44" s="221"/>
      <c r="AA44" s="221"/>
    </row>
    <row r="45" spans="3:27" ht="15.75" customHeight="1" x14ac:dyDescent="0.25">
      <c r="C45" s="207"/>
      <c r="D45" s="445" t="s">
        <v>152</v>
      </c>
      <c r="E45" s="408"/>
      <c r="F45" s="408"/>
      <c r="G45" s="408"/>
      <c r="H45" s="396"/>
      <c r="I45" s="441" t="s">
        <v>153</v>
      </c>
      <c r="J45" s="408"/>
      <c r="K45" s="408"/>
      <c r="L45" s="408"/>
      <c r="M45" s="408"/>
      <c r="N45" s="408"/>
      <c r="O45" s="408"/>
      <c r="P45" s="396"/>
      <c r="Q45" s="442" t="s">
        <v>154</v>
      </c>
      <c r="R45" s="408"/>
      <c r="S45" s="408"/>
      <c r="T45" s="408"/>
      <c r="U45" s="408"/>
      <c r="V45" s="408"/>
      <c r="W45" s="408"/>
      <c r="X45" s="408"/>
      <c r="Y45" s="396"/>
      <c r="Z45" s="221"/>
      <c r="AA45" s="221"/>
    </row>
    <row r="46" spans="3:27" ht="15.75" customHeight="1" x14ac:dyDescent="0.25">
      <c r="C46" s="38"/>
      <c r="D46" s="446" t="s">
        <v>155</v>
      </c>
      <c r="E46" s="408"/>
      <c r="F46" s="408"/>
      <c r="G46" s="408"/>
      <c r="H46" s="396"/>
      <c r="I46" s="443" t="s">
        <v>156</v>
      </c>
      <c r="J46" s="408"/>
      <c r="K46" s="408"/>
      <c r="L46" s="408"/>
      <c r="M46" s="408"/>
      <c r="N46" s="408"/>
      <c r="O46" s="408"/>
      <c r="P46" s="396"/>
      <c r="Q46" s="444" t="s">
        <v>157</v>
      </c>
      <c r="R46" s="408"/>
      <c r="S46" s="408"/>
      <c r="T46" s="408"/>
      <c r="U46" s="408"/>
      <c r="V46" s="408"/>
      <c r="W46" s="408"/>
      <c r="X46" s="408"/>
      <c r="Y46" s="396"/>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34" t="s">
        <v>158</v>
      </c>
      <c r="D48" s="408"/>
      <c r="E48" s="408"/>
      <c r="F48" s="396"/>
      <c r="G48" s="439" t="s">
        <v>159</v>
      </c>
      <c r="H48" s="440" t="s">
        <v>160</v>
      </c>
      <c r="I48" s="422"/>
      <c r="J48" s="422"/>
      <c r="K48" s="422"/>
      <c r="L48" s="422"/>
      <c r="M48" s="422"/>
      <c r="N48" s="422"/>
      <c r="O48" s="422"/>
      <c r="P48" s="422"/>
      <c r="Q48" s="422"/>
      <c r="R48" s="422"/>
      <c r="S48" s="422"/>
      <c r="T48" s="422"/>
      <c r="U48" s="422"/>
      <c r="V48" s="422"/>
      <c r="W48" s="422"/>
      <c r="X48" s="422"/>
      <c r="Y48" s="422"/>
      <c r="Z48" s="422"/>
      <c r="AA48" s="423"/>
    </row>
    <row r="49" spans="2:28" ht="15.75" customHeight="1" x14ac:dyDescent="0.25">
      <c r="B49" s="39"/>
      <c r="C49" s="40" t="s">
        <v>161</v>
      </c>
      <c r="D49" s="41">
        <v>1.2</v>
      </c>
      <c r="E49" s="434" t="s">
        <v>162</v>
      </c>
      <c r="F49" s="396"/>
      <c r="G49" s="380"/>
      <c r="H49" s="425"/>
      <c r="I49" s="426"/>
      <c r="J49" s="426"/>
      <c r="K49" s="426"/>
      <c r="L49" s="426"/>
      <c r="M49" s="426"/>
      <c r="N49" s="426"/>
      <c r="O49" s="426"/>
      <c r="P49" s="426"/>
      <c r="Q49" s="426"/>
      <c r="R49" s="426"/>
      <c r="S49" s="426"/>
      <c r="T49" s="426"/>
      <c r="U49" s="426"/>
      <c r="V49" s="426"/>
      <c r="W49" s="426"/>
      <c r="X49" s="426"/>
      <c r="Y49" s="426"/>
      <c r="Z49" s="426"/>
      <c r="AA49" s="427"/>
      <c r="AB49" s="229"/>
    </row>
    <row r="50" spans="2:28" ht="15.75" customHeight="1" x14ac:dyDescent="0.25">
      <c r="B50" s="39"/>
      <c r="C50" s="42">
        <v>2024</v>
      </c>
      <c r="D50" s="43">
        <v>45474</v>
      </c>
      <c r="E50" s="433">
        <v>45656</v>
      </c>
      <c r="F50" s="396"/>
      <c r="G50" s="44">
        <v>25</v>
      </c>
      <c r="H50" s="438" t="s">
        <v>673</v>
      </c>
      <c r="I50" s="408"/>
      <c r="J50" s="408"/>
      <c r="K50" s="408"/>
      <c r="L50" s="408"/>
      <c r="M50" s="408"/>
      <c r="N50" s="408"/>
      <c r="O50" s="408"/>
      <c r="P50" s="408"/>
      <c r="Q50" s="408"/>
      <c r="R50" s="408"/>
      <c r="S50" s="408"/>
      <c r="T50" s="408"/>
      <c r="U50" s="408"/>
      <c r="V50" s="408"/>
      <c r="W50" s="408"/>
      <c r="X50" s="408"/>
      <c r="Y50" s="408"/>
      <c r="Z50" s="408"/>
      <c r="AA50" s="396"/>
      <c r="AB50" s="229"/>
    </row>
    <row r="51" spans="2:28" ht="15.75" customHeight="1" x14ac:dyDescent="0.25">
      <c r="B51" s="39"/>
      <c r="C51" s="42">
        <v>2025</v>
      </c>
      <c r="D51" s="43">
        <v>45658</v>
      </c>
      <c r="E51" s="433">
        <v>46021</v>
      </c>
      <c r="F51" s="396"/>
      <c r="G51" s="44">
        <v>65</v>
      </c>
      <c r="H51" s="438" t="s">
        <v>673</v>
      </c>
      <c r="I51" s="408"/>
      <c r="J51" s="408"/>
      <c r="K51" s="408"/>
      <c r="L51" s="408"/>
      <c r="M51" s="408"/>
      <c r="N51" s="408"/>
      <c r="O51" s="408"/>
      <c r="P51" s="408"/>
      <c r="Q51" s="408"/>
      <c r="R51" s="408"/>
      <c r="S51" s="408"/>
      <c r="T51" s="408"/>
      <c r="U51" s="408"/>
      <c r="V51" s="408"/>
      <c r="W51" s="408"/>
      <c r="X51" s="408"/>
      <c r="Y51" s="408"/>
      <c r="Z51" s="408"/>
      <c r="AA51" s="396"/>
      <c r="AB51" s="229"/>
    </row>
    <row r="52" spans="2:28" ht="15.75" customHeight="1" x14ac:dyDescent="0.25">
      <c r="B52" s="39"/>
      <c r="C52" s="42">
        <v>2026</v>
      </c>
      <c r="D52" s="43">
        <v>46023</v>
      </c>
      <c r="E52" s="433">
        <v>46386</v>
      </c>
      <c r="F52" s="396"/>
      <c r="G52" s="44">
        <v>85</v>
      </c>
      <c r="H52" s="438" t="s">
        <v>673</v>
      </c>
      <c r="I52" s="408"/>
      <c r="J52" s="408"/>
      <c r="K52" s="408"/>
      <c r="L52" s="408"/>
      <c r="M52" s="408"/>
      <c r="N52" s="408"/>
      <c r="O52" s="408"/>
      <c r="P52" s="408"/>
      <c r="Q52" s="408"/>
      <c r="R52" s="408"/>
      <c r="S52" s="408"/>
      <c r="T52" s="408"/>
      <c r="U52" s="408"/>
      <c r="V52" s="408"/>
      <c r="W52" s="408"/>
      <c r="X52" s="408"/>
      <c r="Y52" s="408"/>
      <c r="Z52" s="408"/>
      <c r="AA52" s="396"/>
      <c r="AB52" s="229"/>
    </row>
    <row r="53" spans="2:28" ht="15.75" customHeight="1" x14ac:dyDescent="0.25">
      <c r="B53" s="39"/>
      <c r="C53" s="42">
        <v>2027</v>
      </c>
      <c r="D53" s="43">
        <v>46388</v>
      </c>
      <c r="E53" s="433">
        <v>46751</v>
      </c>
      <c r="F53" s="396"/>
      <c r="G53" s="44">
        <v>100</v>
      </c>
      <c r="H53" s="438" t="s">
        <v>673</v>
      </c>
      <c r="I53" s="408"/>
      <c r="J53" s="408"/>
      <c r="K53" s="408"/>
      <c r="L53" s="408"/>
      <c r="M53" s="408"/>
      <c r="N53" s="408"/>
      <c r="O53" s="408"/>
      <c r="P53" s="408"/>
      <c r="Q53" s="408"/>
      <c r="R53" s="408"/>
      <c r="S53" s="408"/>
      <c r="T53" s="408"/>
      <c r="U53" s="408"/>
      <c r="V53" s="408"/>
      <c r="W53" s="408"/>
      <c r="X53" s="408"/>
      <c r="Y53" s="408"/>
      <c r="Z53" s="408"/>
      <c r="AA53" s="396"/>
      <c r="AB53" s="229"/>
    </row>
    <row r="54" spans="2:28" ht="15.75" customHeight="1" x14ac:dyDescent="0.25">
      <c r="B54" s="39"/>
      <c r="C54" s="42"/>
      <c r="D54" s="42"/>
      <c r="E54" s="434"/>
      <c r="F54" s="396"/>
      <c r="G54" s="41"/>
      <c r="H54" s="434"/>
      <c r="I54" s="408"/>
      <c r="J54" s="408"/>
      <c r="K54" s="408"/>
      <c r="L54" s="408"/>
      <c r="M54" s="408"/>
      <c r="N54" s="408"/>
      <c r="O54" s="408"/>
      <c r="P54" s="408"/>
      <c r="Q54" s="408"/>
      <c r="R54" s="408"/>
      <c r="S54" s="408"/>
      <c r="T54" s="408"/>
      <c r="U54" s="408"/>
      <c r="V54" s="408"/>
      <c r="W54" s="408"/>
      <c r="X54" s="408"/>
      <c r="Y54" s="408"/>
      <c r="Z54" s="408"/>
      <c r="AA54" s="396"/>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412" t="s">
        <v>163</v>
      </c>
      <c r="D56" s="404"/>
      <c r="E56" s="220"/>
      <c r="F56" s="211" t="s">
        <v>164</v>
      </c>
      <c r="G56" s="45"/>
      <c r="H56" s="222"/>
      <c r="I56" s="211" t="s">
        <v>165</v>
      </c>
      <c r="J56" s="207"/>
      <c r="K56" s="407"/>
      <c r="L56" s="396"/>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32" t="s">
        <v>166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396"/>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34" t="s">
        <v>161</v>
      </c>
      <c r="C60" s="396"/>
      <c r="D60" s="41"/>
      <c r="E60" s="434" t="s">
        <v>167</v>
      </c>
      <c r="F60" s="396"/>
      <c r="G60" s="41"/>
      <c r="H60" s="406" t="s">
        <v>168</v>
      </c>
      <c r="I60" s="396"/>
      <c r="J60" s="434"/>
      <c r="K60" s="396"/>
      <c r="L60" s="437"/>
      <c r="M60" s="404"/>
      <c r="N60" s="41" t="s">
        <v>169</v>
      </c>
      <c r="O60" s="434"/>
      <c r="P60" s="408"/>
      <c r="Q60" s="396"/>
      <c r="R60" s="434" t="s">
        <v>170</v>
      </c>
      <c r="S60" s="408"/>
      <c r="T60" s="396"/>
      <c r="U60" s="434"/>
      <c r="V60" s="408"/>
      <c r="W60" s="396"/>
      <c r="X60" s="434" t="s">
        <v>171</v>
      </c>
      <c r="Y60" s="396"/>
      <c r="Z60" s="434"/>
      <c r="AA60" s="408"/>
      <c r="AB60" s="396"/>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32" t="s">
        <v>172</v>
      </c>
      <c r="C62" s="396"/>
      <c r="D62" s="435"/>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7"/>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32" t="s">
        <v>173</v>
      </c>
      <c r="C64" s="396"/>
      <c r="D64" s="43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7"/>
    </row>
    <row r="66" spans="2:28" ht="15.75" customHeight="1" x14ac:dyDescent="0.25">
      <c r="B66" s="432" t="s">
        <v>174</v>
      </c>
      <c r="C66" s="396"/>
      <c r="D66" s="43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7"/>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32" t="s">
        <v>175</v>
      </c>
      <c r="C68" s="396"/>
      <c r="D68" s="43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7"/>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32" t="s">
        <v>176</v>
      </c>
      <c r="C70" s="396"/>
      <c r="D70" s="43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7"/>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32" t="s">
        <v>177</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396"/>
    </row>
    <row r="73" spans="2:28" ht="15.75" customHeight="1" x14ac:dyDescent="0.25">
      <c r="B73" s="406" t="s">
        <v>122</v>
      </c>
      <c r="C73" s="396"/>
      <c r="D73" s="50" t="s">
        <v>178</v>
      </c>
      <c r="E73" s="406" t="s">
        <v>179</v>
      </c>
      <c r="F73" s="396"/>
      <c r="G73" s="406" t="s">
        <v>177</v>
      </c>
      <c r="H73" s="408"/>
      <c r="I73" s="408"/>
      <c r="J73" s="408"/>
      <c r="K73" s="408"/>
      <c r="L73" s="408"/>
      <c r="M73" s="408"/>
      <c r="N73" s="408"/>
      <c r="O73" s="396"/>
      <c r="P73" s="406" t="s">
        <v>180</v>
      </c>
      <c r="Q73" s="408"/>
      <c r="R73" s="408"/>
      <c r="S73" s="408"/>
      <c r="T73" s="408"/>
      <c r="U73" s="408"/>
      <c r="V73" s="408"/>
      <c r="W73" s="408"/>
      <c r="X73" s="408"/>
      <c r="Y73" s="408"/>
      <c r="Z73" s="408"/>
      <c r="AA73" s="408"/>
      <c r="AB73" s="396"/>
    </row>
    <row r="74" spans="2:28" ht="15.75" customHeight="1" x14ac:dyDescent="0.25">
      <c r="B74" s="406"/>
      <c r="C74" s="396"/>
      <c r="D74" s="36"/>
      <c r="E74" s="406"/>
      <c r="F74" s="396"/>
      <c r="G74" s="431"/>
      <c r="H74" s="408"/>
      <c r="I74" s="408"/>
      <c r="J74" s="408"/>
      <c r="K74" s="408"/>
      <c r="L74" s="408"/>
      <c r="M74" s="408"/>
      <c r="N74" s="408"/>
      <c r="O74" s="396"/>
      <c r="P74" s="431"/>
      <c r="Q74" s="408"/>
      <c r="R74" s="408"/>
      <c r="S74" s="408"/>
      <c r="T74" s="408"/>
      <c r="U74" s="408"/>
      <c r="V74" s="408"/>
      <c r="W74" s="408"/>
      <c r="X74" s="408"/>
      <c r="Y74" s="408"/>
      <c r="Z74" s="408"/>
      <c r="AA74" s="408"/>
      <c r="AB74" s="396"/>
    </row>
    <row r="75" spans="2:28" ht="15.75" customHeight="1" x14ac:dyDescent="0.25">
      <c r="B75" s="406"/>
      <c r="C75" s="396"/>
      <c r="D75" s="36"/>
      <c r="E75" s="406"/>
      <c r="F75" s="396"/>
      <c r="G75" s="431"/>
      <c r="H75" s="408"/>
      <c r="I75" s="408"/>
      <c r="J75" s="408"/>
      <c r="K75" s="408"/>
      <c r="L75" s="408"/>
      <c r="M75" s="408"/>
      <c r="N75" s="408"/>
      <c r="O75" s="396"/>
      <c r="P75" s="431"/>
      <c r="Q75" s="408"/>
      <c r="R75" s="408"/>
      <c r="S75" s="408"/>
      <c r="T75" s="408"/>
      <c r="U75" s="408"/>
      <c r="V75" s="408"/>
      <c r="W75" s="408"/>
      <c r="X75" s="408"/>
      <c r="Y75" s="408"/>
      <c r="Z75" s="408"/>
      <c r="AA75" s="408"/>
      <c r="AB75" s="396"/>
    </row>
    <row r="76" spans="2:28" ht="26.25" customHeight="1" x14ac:dyDescent="0.25">
      <c r="B76" s="430" t="s">
        <v>181</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396"/>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c r="AC2" s="207"/>
      <c r="AD2" s="207"/>
      <c r="AE2" s="207"/>
      <c r="AF2" s="207"/>
      <c r="AG2" s="207"/>
      <c r="AH2" s="207"/>
    </row>
    <row r="3" spans="2:34"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c r="AC3" s="207"/>
      <c r="AD3" s="207"/>
      <c r="AE3" s="207"/>
      <c r="AF3" s="207"/>
      <c r="AG3" s="207"/>
      <c r="AH3" s="207"/>
    </row>
    <row r="4" spans="2:34"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c r="AC4" s="207"/>
      <c r="AD4" s="207"/>
      <c r="AE4" s="207"/>
      <c r="AF4" s="207"/>
      <c r="AG4" s="207"/>
      <c r="AH4" s="207"/>
    </row>
    <row r="5" spans="2:34"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c r="AC5" s="207"/>
      <c r="AD5" s="207"/>
      <c r="AE5" s="207"/>
      <c r="AF5" s="207"/>
      <c r="AG5" s="207"/>
      <c r="AH5" s="207"/>
    </row>
    <row r="6" spans="2:34"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c r="AC6" s="207"/>
      <c r="AD6" s="207"/>
      <c r="AE6" s="207"/>
      <c r="AF6" s="207"/>
      <c r="AG6" s="914" t="s">
        <v>656</v>
      </c>
      <c r="AH6" s="404"/>
    </row>
    <row r="7" spans="2:34"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50" t="s">
        <v>657</v>
      </c>
      <c r="AH9" s="50" t="s">
        <v>658</v>
      </c>
    </row>
    <row r="10" spans="2:34" ht="30" customHeight="1" x14ac:dyDescent="0.25">
      <c r="B10" s="30"/>
      <c r="C10" s="405" t="s">
        <v>123</v>
      </c>
      <c r="D10" s="404"/>
      <c r="E10" s="406" t="s">
        <v>118</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c r="AC10" s="207"/>
      <c r="AD10" s="207"/>
      <c r="AE10" s="207"/>
      <c r="AF10" s="207"/>
      <c r="AG10" s="36" t="s">
        <v>660</v>
      </c>
      <c r="AH10" s="36">
        <v>28</v>
      </c>
    </row>
    <row r="11" spans="2:34"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c r="AC11" s="207"/>
      <c r="AD11" s="207"/>
      <c r="AE11" s="207"/>
      <c r="AF11" s="207"/>
      <c r="AG11" s="36" t="s">
        <v>661</v>
      </c>
      <c r="AH11" s="36">
        <v>100</v>
      </c>
    </row>
    <row r="12" spans="2:34" ht="29.25" customHeight="1" x14ac:dyDescent="0.25">
      <c r="B12" s="30"/>
      <c r="C12" s="419" t="s">
        <v>125</v>
      </c>
      <c r="D12" s="420"/>
      <c r="E12" s="417" t="s">
        <v>674</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c r="AC12" s="207"/>
      <c r="AD12" s="207"/>
      <c r="AE12" s="207"/>
      <c r="AF12" s="207"/>
      <c r="AG12" s="36" t="s">
        <v>662</v>
      </c>
      <c r="AH12" s="36">
        <v>34</v>
      </c>
    </row>
    <row r="13" spans="2:34"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664</v>
      </c>
      <c r="AH13" s="36">
        <v>100</v>
      </c>
    </row>
    <row r="14" spans="2:34" ht="15" customHeight="1" x14ac:dyDescent="0.25">
      <c r="B14" s="30"/>
      <c r="C14" s="405" t="s">
        <v>127</v>
      </c>
      <c r="D14" s="404"/>
      <c r="E14" s="218"/>
      <c r="F14" s="403"/>
      <c r="G14" s="404"/>
      <c r="H14" s="404"/>
      <c r="I14" s="404"/>
      <c r="J14" s="404"/>
      <c r="K14" s="404"/>
      <c r="L14" s="404"/>
      <c r="M14" s="404"/>
      <c r="N14" s="404"/>
      <c r="O14" s="404"/>
      <c r="P14" s="404"/>
      <c r="Q14" s="404"/>
      <c r="R14" s="404"/>
      <c r="S14" s="404"/>
      <c r="T14" s="404"/>
      <c r="U14" s="404"/>
      <c r="V14" s="404"/>
      <c r="W14" s="404"/>
      <c r="X14" s="404"/>
      <c r="Y14" s="404"/>
      <c r="Z14" s="404"/>
      <c r="AA14" s="404"/>
      <c r="AB14" s="416"/>
      <c r="AC14" s="207"/>
      <c r="AD14" s="207"/>
      <c r="AE14" s="207"/>
      <c r="AF14" s="207"/>
      <c r="AG14" s="36" t="s">
        <v>665</v>
      </c>
      <c r="AH14" s="36">
        <v>38</v>
      </c>
    </row>
    <row r="15" spans="2:34" ht="29.25" customHeight="1" x14ac:dyDescent="0.25">
      <c r="B15" s="30"/>
      <c r="C15" s="406" t="s">
        <v>675</v>
      </c>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396"/>
      <c r="AB15" s="219"/>
      <c r="AC15" s="207"/>
      <c r="AD15" s="207"/>
      <c r="AE15" s="207"/>
      <c r="AF15" s="207"/>
      <c r="AG15" s="36" t="s">
        <v>666</v>
      </c>
      <c r="AH15" s="36">
        <v>100</v>
      </c>
    </row>
    <row r="16" spans="2:34"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667</v>
      </c>
      <c r="AH16" s="36">
        <v>15</v>
      </c>
    </row>
    <row r="17" spans="3:33"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207"/>
    </row>
    <row r="18" spans="3:33" ht="15" customHeight="1" x14ac:dyDescent="0.25">
      <c r="C18" s="421"/>
      <c r="D18" s="422"/>
      <c r="E18" s="422"/>
      <c r="F18" s="422"/>
      <c r="G18" s="422"/>
      <c r="H18" s="422"/>
      <c r="I18" s="422"/>
      <c r="J18" s="422"/>
      <c r="K18" s="422"/>
      <c r="L18" s="422"/>
      <c r="M18" s="422"/>
      <c r="N18" s="422"/>
      <c r="O18" s="422"/>
      <c r="P18" s="423"/>
      <c r="Q18" s="207"/>
      <c r="R18" s="407"/>
      <c r="S18" s="408"/>
      <c r="T18" s="408"/>
      <c r="U18" s="408"/>
      <c r="V18" s="408"/>
      <c r="W18" s="408"/>
      <c r="X18" s="408"/>
      <c r="Y18" s="408"/>
      <c r="Z18" s="408"/>
      <c r="AA18" s="396"/>
      <c r="AB18" s="215"/>
      <c r="AC18" s="207"/>
      <c r="AD18" s="207"/>
      <c r="AE18" s="207"/>
      <c r="AF18" s="207"/>
      <c r="AG18" s="207"/>
    </row>
    <row r="19" spans="3:33" ht="15" customHeight="1" x14ac:dyDescent="0.25">
      <c r="C19" s="424"/>
      <c r="D19" s="378"/>
      <c r="E19" s="378"/>
      <c r="F19" s="378"/>
      <c r="G19" s="378"/>
      <c r="H19" s="378"/>
      <c r="I19" s="378"/>
      <c r="J19" s="378"/>
      <c r="K19" s="378"/>
      <c r="L19" s="378"/>
      <c r="M19" s="378"/>
      <c r="N19" s="378"/>
      <c r="O19" s="378"/>
      <c r="P19" s="416"/>
      <c r="Q19" s="207"/>
      <c r="R19" s="207"/>
      <c r="S19" s="207"/>
      <c r="T19" s="207"/>
      <c r="U19" s="207"/>
      <c r="V19" s="207"/>
      <c r="W19" s="207"/>
      <c r="X19" s="207"/>
      <c r="Y19" s="207"/>
      <c r="Z19" s="207"/>
      <c r="AA19" s="207"/>
      <c r="AB19" s="215"/>
      <c r="AC19" s="207"/>
      <c r="AD19" s="207"/>
      <c r="AE19" s="207"/>
      <c r="AF19" s="207"/>
      <c r="AG19" s="207"/>
    </row>
    <row r="20" spans="3:33" ht="15" customHeight="1" x14ac:dyDescent="0.25">
      <c r="C20" s="424"/>
      <c r="D20" s="378"/>
      <c r="E20" s="378"/>
      <c r="F20" s="378"/>
      <c r="G20" s="378"/>
      <c r="H20" s="378"/>
      <c r="I20" s="378"/>
      <c r="J20" s="378"/>
      <c r="K20" s="378"/>
      <c r="L20" s="378"/>
      <c r="M20" s="378"/>
      <c r="N20" s="378"/>
      <c r="O20" s="378"/>
      <c r="P20" s="416"/>
      <c r="Q20" s="217"/>
      <c r="R20" s="220" t="s">
        <v>130</v>
      </c>
      <c r="S20" s="220"/>
      <c r="T20" s="220"/>
      <c r="U20" s="220"/>
      <c r="V20" s="220"/>
      <c r="W20" s="217"/>
      <c r="X20" s="217"/>
      <c r="Y20" s="217"/>
      <c r="Z20" s="207"/>
      <c r="AA20" s="217"/>
      <c r="AB20" s="215"/>
      <c r="AC20" s="207"/>
      <c r="AD20" s="207"/>
      <c r="AE20" s="207"/>
      <c r="AF20" s="207"/>
      <c r="AG20" s="239">
        <f>+(((((AH10/100)*AH11)+((AH12/100)*AH13)+((AH14/100)*AH15))*AH16)/100)</f>
        <v>15</v>
      </c>
    </row>
    <row r="21" spans="3:33" ht="15" customHeight="1" x14ac:dyDescent="0.25">
      <c r="C21" s="424"/>
      <c r="D21" s="378"/>
      <c r="E21" s="378"/>
      <c r="F21" s="378"/>
      <c r="G21" s="378"/>
      <c r="H21" s="378"/>
      <c r="I21" s="378"/>
      <c r="J21" s="378"/>
      <c r="K21" s="378"/>
      <c r="L21" s="378"/>
      <c r="M21" s="378"/>
      <c r="N21" s="378"/>
      <c r="O21" s="378"/>
      <c r="P21" s="416"/>
      <c r="Q21" s="207"/>
      <c r="R21" s="36"/>
      <c r="S21" s="207" t="s">
        <v>15</v>
      </c>
      <c r="T21" s="207"/>
      <c r="U21" s="36"/>
      <c r="V21" s="207" t="s">
        <v>27</v>
      </c>
      <c r="W21" s="207"/>
      <c r="X21" s="36"/>
      <c r="Y21" s="222" t="s">
        <v>46</v>
      </c>
      <c r="Z21" s="207"/>
      <c r="AA21" s="207"/>
      <c r="AB21" s="215"/>
      <c r="AC21" s="207"/>
      <c r="AD21" s="207"/>
      <c r="AE21" s="207"/>
      <c r="AF21" s="207"/>
      <c r="AG21" s="207"/>
    </row>
    <row r="22" spans="3:33" ht="15" customHeight="1" x14ac:dyDescent="0.25">
      <c r="C22" s="424"/>
      <c r="D22" s="378"/>
      <c r="E22" s="378"/>
      <c r="F22" s="378"/>
      <c r="G22" s="378"/>
      <c r="H22" s="378"/>
      <c r="I22" s="378"/>
      <c r="J22" s="378"/>
      <c r="K22" s="378"/>
      <c r="L22" s="378"/>
      <c r="M22" s="378"/>
      <c r="N22" s="378"/>
      <c r="O22" s="378"/>
      <c r="P22" s="416"/>
      <c r="Q22" s="207"/>
      <c r="R22" s="207"/>
      <c r="S22" s="207"/>
      <c r="T22" s="207"/>
      <c r="U22" s="207"/>
      <c r="V22" s="207"/>
      <c r="W22" s="207"/>
      <c r="X22" s="207"/>
      <c r="Y22" s="207"/>
      <c r="Z22" s="207"/>
      <c r="AA22" s="207"/>
      <c r="AB22" s="215"/>
      <c r="AC22" s="207"/>
      <c r="AD22" s="207"/>
      <c r="AE22" s="207"/>
      <c r="AF22" s="207"/>
      <c r="AG22" s="207"/>
    </row>
    <row r="23" spans="3:33" ht="15" customHeight="1" x14ac:dyDescent="0.25">
      <c r="C23" s="425"/>
      <c r="D23" s="426"/>
      <c r="E23" s="426"/>
      <c r="F23" s="426"/>
      <c r="G23" s="426"/>
      <c r="H23" s="426"/>
      <c r="I23" s="426"/>
      <c r="J23" s="426"/>
      <c r="K23" s="426"/>
      <c r="L23" s="426"/>
      <c r="M23" s="426"/>
      <c r="N23" s="426"/>
      <c r="O23" s="426"/>
      <c r="P23" s="427"/>
      <c r="Q23" s="207"/>
      <c r="R23" s="220" t="s">
        <v>131</v>
      </c>
      <c r="S23" s="207"/>
      <c r="T23" s="207"/>
      <c r="U23" s="207"/>
      <c r="V23" s="207"/>
      <c r="W23" s="414" t="s">
        <v>33</v>
      </c>
      <c r="X23" s="408"/>
      <c r="Y23" s="408"/>
      <c r="Z23" s="408"/>
      <c r="AA23" s="396"/>
      <c r="AB23" s="215"/>
      <c r="AC23" s="207"/>
      <c r="AD23" s="207"/>
      <c r="AE23" s="207"/>
      <c r="AF23" s="207"/>
      <c r="AG23" s="207"/>
    </row>
    <row r="24" spans="3:33"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x14ac:dyDescent="0.25">
      <c r="C26" s="913" t="s">
        <v>676</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396"/>
      <c r="AB26" s="215"/>
      <c r="AC26" s="207"/>
      <c r="AD26" s="207"/>
      <c r="AE26" s="207"/>
      <c r="AF26" s="207"/>
      <c r="AG26" s="207"/>
    </row>
    <row r="27" spans="3:33"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x14ac:dyDescent="0.25">
      <c r="C29" s="414" t="s">
        <v>652</v>
      </c>
      <c r="D29" s="408"/>
      <c r="E29" s="408"/>
      <c r="F29" s="408"/>
      <c r="G29" s="408"/>
      <c r="H29" s="408"/>
      <c r="I29" s="408"/>
      <c r="J29" s="408"/>
      <c r="K29" s="396"/>
      <c r="L29" s="217"/>
      <c r="M29" s="414"/>
      <c r="N29" s="408"/>
      <c r="O29" s="408"/>
      <c r="P29" s="408"/>
      <c r="Q29" s="408"/>
      <c r="R29" s="408"/>
      <c r="S29" s="408"/>
      <c r="T29" s="408"/>
      <c r="U29" s="408"/>
      <c r="V29" s="408"/>
      <c r="W29" s="408"/>
      <c r="X29" s="408"/>
      <c r="Y29" s="408"/>
      <c r="Z29" s="408"/>
      <c r="AA29" s="396"/>
      <c r="AB29" s="223"/>
      <c r="AC29" s="207"/>
      <c r="AD29" s="207"/>
      <c r="AE29" s="207"/>
      <c r="AF29" s="207"/>
      <c r="AG29" s="207"/>
    </row>
    <row r="30" spans="3:33"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x14ac:dyDescent="0.25">
      <c r="C32" s="413" t="s">
        <v>653</v>
      </c>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396"/>
      <c r="AB32" s="215"/>
      <c r="AC32" s="207"/>
      <c r="AD32" s="207"/>
      <c r="AE32" s="207"/>
      <c r="AF32" s="207"/>
      <c r="AG32" s="207"/>
    </row>
    <row r="34" spans="3:27" ht="15.75" customHeight="1" x14ac:dyDescent="0.25">
      <c r="C34" s="412" t="s">
        <v>139</v>
      </c>
      <c r="D34" s="404"/>
      <c r="E34" s="220"/>
      <c r="F34" s="406" t="s">
        <v>34</v>
      </c>
      <c r="G34" s="396"/>
      <c r="H34" s="220"/>
      <c r="I34" s="207"/>
      <c r="J34" s="227" t="s">
        <v>140</v>
      </c>
      <c r="K34" s="406">
        <v>15</v>
      </c>
      <c r="L34" s="408"/>
      <c r="M34" s="408"/>
      <c r="N34" s="396"/>
      <c r="O34" s="220"/>
      <c r="P34" s="220"/>
      <c r="Q34" s="211" t="s">
        <v>141</v>
      </c>
      <c r="R34" s="207"/>
      <c r="S34" s="220"/>
      <c r="T34" s="220"/>
      <c r="U34" s="220"/>
      <c r="V34" s="220"/>
      <c r="W34" s="406" t="s">
        <v>20</v>
      </c>
      <c r="X34" s="408"/>
      <c r="Y34" s="408"/>
      <c r="Z34" s="408"/>
      <c r="AA34" s="396"/>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413" t="s">
        <v>677</v>
      </c>
      <c r="G36" s="408"/>
      <c r="H36" s="408"/>
      <c r="I36" s="408"/>
      <c r="J36" s="408"/>
      <c r="K36" s="408"/>
      <c r="L36" s="408"/>
      <c r="M36" s="396"/>
      <c r="N36" s="207"/>
      <c r="O36" s="227" t="s">
        <v>144</v>
      </c>
      <c r="P36" s="414">
        <v>0</v>
      </c>
      <c r="Q36" s="408"/>
      <c r="R36" s="408"/>
      <c r="S36" s="408"/>
      <c r="T36" s="408"/>
      <c r="U36" s="408"/>
      <c r="V36" s="408"/>
      <c r="W36" s="408"/>
      <c r="X36" s="408"/>
      <c r="Y36" s="408"/>
      <c r="Z36" s="408"/>
      <c r="AA36" s="396"/>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407" t="s">
        <v>146</v>
      </c>
      <c r="G38" s="396"/>
      <c r="H38" s="207"/>
      <c r="I38" s="207"/>
      <c r="J38" s="220" t="s">
        <v>147</v>
      </c>
      <c r="K38" s="207"/>
      <c r="L38" s="407" t="s">
        <v>148</v>
      </c>
      <c r="M38" s="408"/>
      <c r="N38" s="396"/>
      <c r="O38" s="220"/>
      <c r="P38" s="220"/>
      <c r="Q38" s="207"/>
      <c r="R38" s="220" t="s">
        <v>149</v>
      </c>
      <c r="S38" s="220"/>
      <c r="T38" s="220"/>
      <c r="U38" s="220"/>
      <c r="V38" s="220"/>
      <c r="W38" s="415"/>
      <c r="X38" s="408"/>
      <c r="Y38" s="408"/>
      <c r="Z38" s="408"/>
      <c r="AA38" s="396"/>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409">
        <v>2024</v>
      </c>
      <c r="E40" s="410"/>
      <c r="F40" s="411"/>
      <c r="G40" s="34"/>
      <c r="H40" s="211"/>
      <c r="I40" s="211"/>
      <c r="J40" s="211"/>
      <c r="K40" s="211"/>
      <c r="L40" s="211"/>
      <c r="M40" s="211"/>
      <c r="N40" s="211"/>
      <c r="O40" s="211"/>
      <c r="P40" s="211"/>
      <c r="Q40" s="403"/>
      <c r="R40" s="404"/>
      <c r="S40" s="404"/>
      <c r="T40" s="404"/>
      <c r="U40" s="404"/>
      <c r="V40" s="211"/>
      <c r="W40" s="211"/>
      <c r="X40" s="405"/>
      <c r="Y40" s="404"/>
      <c r="Z40" s="404"/>
      <c r="AA40" s="404"/>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414">
        <v>15</v>
      </c>
      <c r="E42" s="408"/>
      <c r="F42" s="396"/>
      <c r="G42" s="207"/>
      <c r="H42" s="211"/>
      <c r="I42" s="211"/>
      <c r="J42" s="211"/>
      <c r="K42" s="211"/>
      <c r="L42" s="211"/>
      <c r="M42" s="211"/>
      <c r="N42" s="211"/>
      <c r="O42" s="211"/>
      <c r="P42" s="211"/>
      <c r="Q42" s="403"/>
      <c r="R42" s="404"/>
      <c r="S42" s="404"/>
      <c r="T42" s="404"/>
      <c r="U42" s="404"/>
      <c r="V42" s="211"/>
      <c r="W42" s="211"/>
      <c r="X42" s="405"/>
      <c r="Y42" s="404"/>
      <c r="Z42" s="404"/>
      <c r="AA42" s="404"/>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406" t="s">
        <v>151</v>
      </c>
      <c r="E44" s="408"/>
      <c r="F44" s="408"/>
      <c r="G44" s="408"/>
      <c r="H44" s="408"/>
      <c r="I44" s="408"/>
      <c r="J44" s="408"/>
      <c r="K44" s="408"/>
      <c r="L44" s="408"/>
      <c r="M44" s="408"/>
      <c r="N44" s="408"/>
      <c r="O44" s="408"/>
      <c r="P44" s="408"/>
      <c r="Q44" s="408"/>
      <c r="R44" s="408"/>
      <c r="S44" s="408"/>
      <c r="T44" s="408"/>
      <c r="U44" s="408"/>
      <c r="V44" s="408"/>
      <c r="W44" s="408"/>
      <c r="X44" s="408"/>
      <c r="Y44" s="396"/>
      <c r="Z44" s="221"/>
      <c r="AA44" s="221"/>
    </row>
    <row r="45" spans="3:27" ht="15.75" customHeight="1" x14ac:dyDescent="0.25">
      <c r="C45" s="207"/>
      <c r="D45" s="445" t="s">
        <v>152</v>
      </c>
      <c r="E45" s="408"/>
      <c r="F45" s="408"/>
      <c r="G45" s="408"/>
      <c r="H45" s="396"/>
      <c r="I45" s="441" t="s">
        <v>153</v>
      </c>
      <c r="J45" s="408"/>
      <c r="K45" s="408"/>
      <c r="L45" s="408"/>
      <c r="M45" s="408"/>
      <c r="N45" s="408"/>
      <c r="O45" s="408"/>
      <c r="P45" s="396"/>
      <c r="Q45" s="442" t="s">
        <v>154</v>
      </c>
      <c r="R45" s="408"/>
      <c r="S45" s="408"/>
      <c r="T45" s="408"/>
      <c r="U45" s="408"/>
      <c r="V45" s="408"/>
      <c r="W45" s="408"/>
      <c r="X45" s="408"/>
      <c r="Y45" s="396"/>
      <c r="Z45" s="221"/>
      <c r="AA45" s="221"/>
    </row>
    <row r="46" spans="3:27" ht="15.75" customHeight="1" x14ac:dyDescent="0.25">
      <c r="C46" s="38"/>
      <c r="D46" s="446" t="s">
        <v>155</v>
      </c>
      <c r="E46" s="408"/>
      <c r="F46" s="408"/>
      <c r="G46" s="408"/>
      <c r="H46" s="396"/>
      <c r="I46" s="443" t="s">
        <v>156</v>
      </c>
      <c r="J46" s="408"/>
      <c r="K46" s="408"/>
      <c r="L46" s="408"/>
      <c r="M46" s="408"/>
      <c r="N46" s="408"/>
      <c r="O46" s="408"/>
      <c r="P46" s="396"/>
      <c r="Q46" s="444" t="s">
        <v>157</v>
      </c>
      <c r="R46" s="408"/>
      <c r="S46" s="408"/>
      <c r="T46" s="408"/>
      <c r="U46" s="408"/>
      <c r="V46" s="408"/>
      <c r="W46" s="408"/>
      <c r="X46" s="408"/>
      <c r="Y46" s="396"/>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34" t="s">
        <v>158</v>
      </c>
      <c r="D48" s="408"/>
      <c r="E48" s="408"/>
      <c r="F48" s="396"/>
      <c r="G48" s="439" t="s">
        <v>159</v>
      </c>
      <c r="H48" s="440" t="s">
        <v>160</v>
      </c>
      <c r="I48" s="422"/>
      <c r="J48" s="422"/>
      <c r="K48" s="422"/>
      <c r="L48" s="422"/>
      <c r="M48" s="422"/>
      <c r="N48" s="422"/>
      <c r="O48" s="422"/>
      <c r="P48" s="422"/>
      <c r="Q48" s="422"/>
      <c r="R48" s="422"/>
      <c r="S48" s="422"/>
      <c r="T48" s="422"/>
      <c r="U48" s="422"/>
      <c r="V48" s="422"/>
      <c r="W48" s="422"/>
      <c r="X48" s="422"/>
      <c r="Y48" s="422"/>
      <c r="Z48" s="422"/>
      <c r="AA48" s="423"/>
    </row>
    <row r="49" spans="2:28" ht="15.75" customHeight="1" x14ac:dyDescent="0.25">
      <c r="B49" s="39"/>
      <c r="C49" s="40" t="s">
        <v>161</v>
      </c>
      <c r="D49" s="41">
        <v>1.2</v>
      </c>
      <c r="E49" s="434" t="s">
        <v>162</v>
      </c>
      <c r="F49" s="396"/>
      <c r="G49" s="380"/>
      <c r="H49" s="425"/>
      <c r="I49" s="426"/>
      <c r="J49" s="426"/>
      <c r="K49" s="426"/>
      <c r="L49" s="426"/>
      <c r="M49" s="426"/>
      <c r="N49" s="426"/>
      <c r="O49" s="426"/>
      <c r="P49" s="426"/>
      <c r="Q49" s="426"/>
      <c r="R49" s="426"/>
      <c r="S49" s="426"/>
      <c r="T49" s="426"/>
      <c r="U49" s="426"/>
      <c r="V49" s="426"/>
      <c r="W49" s="426"/>
      <c r="X49" s="426"/>
      <c r="Y49" s="426"/>
      <c r="Z49" s="426"/>
      <c r="AA49" s="427"/>
      <c r="AB49" s="229"/>
    </row>
    <row r="50" spans="2:28" ht="15.75" customHeight="1" x14ac:dyDescent="0.25">
      <c r="B50" s="39"/>
      <c r="C50" s="42">
        <v>2024</v>
      </c>
      <c r="D50" s="43">
        <v>45474</v>
      </c>
      <c r="E50" s="433">
        <v>45656</v>
      </c>
      <c r="F50" s="396"/>
      <c r="G50" s="44">
        <v>15</v>
      </c>
      <c r="H50" s="438" t="s">
        <v>669</v>
      </c>
      <c r="I50" s="408"/>
      <c r="J50" s="408"/>
      <c r="K50" s="408"/>
      <c r="L50" s="408"/>
      <c r="M50" s="408"/>
      <c r="N50" s="408"/>
      <c r="O50" s="408"/>
      <c r="P50" s="408"/>
      <c r="Q50" s="408"/>
      <c r="R50" s="408"/>
      <c r="S50" s="408"/>
      <c r="T50" s="408"/>
      <c r="U50" s="408"/>
      <c r="V50" s="408"/>
      <c r="W50" s="408"/>
      <c r="X50" s="408"/>
      <c r="Y50" s="408"/>
      <c r="Z50" s="408"/>
      <c r="AA50" s="396"/>
      <c r="AB50" s="229"/>
    </row>
    <row r="51" spans="2:28" ht="15.75" customHeight="1" x14ac:dyDescent="0.25">
      <c r="B51" s="39"/>
      <c r="C51" s="42">
        <v>2025</v>
      </c>
      <c r="D51" s="43">
        <v>45658</v>
      </c>
      <c r="E51" s="433">
        <v>46021</v>
      </c>
      <c r="F51" s="396"/>
      <c r="G51" s="44">
        <v>30</v>
      </c>
      <c r="H51" s="438" t="s">
        <v>669</v>
      </c>
      <c r="I51" s="408"/>
      <c r="J51" s="408"/>
      <c r="K51" s="408"/>
      <c r="L51" s="408"/>
      <c r="M51" s="408"/>
      <c r="N51" s="408"/>
      <c r="O51" s="408"/>
      <c r="P51" s="408"/>
      <c r="Q51" s="408"/>
      <c r="R51" s="408"/>
      <c r="S51" s="408"/>
      <c r="T51" s="408"/>
      <c r="U51" s="408"/>
      <c r="V51" s="408"/>
      <c r="W51" s="408"/>
      <c r="X51" s="408"/>
      <c r="Y51" s="408"/>
      <c r="Z51" s="408"/>
      <c r="AA51" s="396"/>
      <c r="AB51" s="229"/>
    </row>
    <row r="52" spans="2:28" ht="15.75" customHeight="1" x14ac:dyDescent="0.25">
      <c r="B52" s="39"/>
      <c r="C52" s="42">
        <v>2026</v>
      </c>
      <c r="D52" s="43">
        <v>46023</v>
      </c>
      <c r="E52" s="433">
        <v>46386</v>
      </c>
      <c r="F52" s="396"/>
      <c r="G52" s="44">
        <v>45</v>
      </c>
      <c r="H52" s="438" t="s">
        <v>669</v>
      </c>
      <c r="I52" s="408"/>
      <c r="J52" s="408"/>
      <c r="K52" s="408"/>
      <c r="L52" s="408"/>
      <c r="M52" s="408"/>
      <c r="N52" s="408"/>
      <c r="O52" s="408"/>
      <c r="P52" s="408"/>
      <c r="Q52" s="408"/>
      <c r="R52" s="408"/>
      <c r="S52" s="408"/>
      <c r="T52" s="408"/>
      <c r="U52" s="408"/>
      <c r="V52" s="408"/>
      <c r="W52" s="408"/>
      <c r="X52" s="408"/>
      <c r="Y52" s="408"/>
      <c r="Z52" s="408"/>
      <c r="AA52" s="396"/>
      <c r="AB52" s="229"/>
    </row>
    <row r="53" spans="2:28" ht="15.75" customHeight="1" x14ac:dyDescent="0.25">
      <c r="B53" s="39"/>
      <c r="C53" s="42">
        <v>2027</v>
      </c>
      <c r="D53" s="43">
        <v>46388</v>
      </c>
      <c r="E53" s="433">
        <v>46751</v>
      </c>
      <c r="F53" s="396"/>
      <c r="G53" s="44">
        <v>60</v>
      </c>
      <c r="H53" s="438" t="s">
        <v>669</v>
      </c>
      <c r="I53" s="408"/>
      <c r="J53" s="408"/>
      <c r="K53" s="408"/>
      <c r="L53" s="408"/>
      <c r="M53" s="408"/>
      <c r="N53" s="408"/>
      <c r="O53" s="408"/>
      <c r="P53" s="408"/>
      <c r="Q53" s="408"/>
      <c r="R53" s="408"/>
      <c r="S53" s="408"/>
      <c r="T53" s="408"/>
      <c r="U53" s="408"/>
      <c r="V53" s="408"/>
      <c r="W53" s="408"/>
      <c r="X53" s="408"/>
      <c r="Y53" s="408"/>
      <c r="Z53" s="408"/>
      <c r="AA53" s="396"/>
      <c r="AB53" s="229"/>
    </row>
    <row r="54" spans="2:28" ht="15.75" customHeight="1" x14ac:dyDescent="0.25">
      <c r="B54" s="39"/>
      <c r="C54" s="42"/>
      <c r="D54" s="42"/>
      <c r="E54" s="434"/>
      <c r="F54" s="396"/>
      <c r="G54" s="41"/>
      <c r="H54" s="434"/>
      <c r="I54" s="408"/>
      <c r="J54" s="408"/>
      <c r="K54" s="408"/>
      <c r="L54" s="408"/>
      <c r="M54" s="408"/>
      <c r="N54" s="408"/>
      <c r="O54" s="408"/>
      <c r="P54" s="408"/>
      <c r="Q54" s="408"/>
      <c r="R54" s="408"/>
      <c r="S54" s="408"/>
      <c r="T54" s="408"/>
      <c r="U54" s="408"/>
      <c r="V54" s="408"/>
      <c r="W54" s="408"/>
      <c r="X54" s="408"/>
      <c r="Y54" s="408"/>
      <c r="Z54" s="408"/>
      <c r="AA54" s="396"/>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412" t="s">
        <v>163</v>
      </c>
      <c r="D56" s="404"/>
      <c r="E56" s="220"/>
      <c r="F56" s="211" t="s">
        <v>164</v>
      </c>
      <c r="G56" s="45"/>
      <c r="H56" s="222"/>
      <c r="I56" s="211" t="s">
        <v>165</v>
      </c>
      <c r="J56" s="207"/>
      <c r="K56" s="407"/>
      <c r="L56" s="396"/>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32" t="s">
        <v>166</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396"/>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34" t="s">
        <v>161</v>
      </c>
      <c r="C60" s="396"/>
      <c r="D60" s="41"/>
      <c r="E60" s="434" t="s">
        <v>167</v>
      </c>
      <c r="F60" s="396"/>
      <c r="G60" s="41"/>
      <c r="H60" s="406" t="s">
        <v>168</v>
      </c>
      <c r="I60" s="396"/>
      <c r="J60" s="434"/>
      <c r="K60" s="396"/>
      <c r="L60" s="437"/>
      <c r="M60" s="404"/>
      <c r="N60" s="41" t="s">
        <v>169</v>
      </c>
      <c r="O60" s="434"/>
      <c r="P60" s="408"/>
      <c r="Q60" s="396"/>
      <c r="R60" s="434" t="s">
        <v>170</v>
      </c>
      <c r="S60" s="408"/>
      <c r="T60" s="396"/>
      <c r="U60" s="434"/>
      <c r="V60" s="408"/>
      <c r="W60" s="396"/>
      <c r="X60" s="434" t="s">
        <v>171</v>
      </c>
      <c r="Y60" s="396"/>
      <c r="Z60" s="434"/>
      <c r="AA60" s="408"/>
      <c r="AB60" s="396"/>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32" t="s">
        <v>172</v>
      </c>
      <c r="C62" s="396"/>
      <c r="D62" s="435"/>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7"/>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32" t="s">
        <v>173</v>
      </c>
      <c r="C64" s="396"/>
      <c r="D64" s="43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7"/>
    </row>
    <row r="66" spans="2:28" ht="15.75" customHeight="1" x14ac:dyDescent="0.25">
      <c r="B66" s="432" t="s">
        <v>174</v>
      </c>
      <c r="C66" s="396"/>
      <c r="D66" s="43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7"/>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32" t="s">
        <v>175</v>
      </c>
      <c r="C68" s="396"/>
      <c r="D68" s="43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7"/>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32" t="s">
        <v>176</v>
      </c>
      <c r="C70" s="396"/>
      <c r="D70" s="43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7"/>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32" t="s">
        <v>177</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396"/>
    </row>
    <row r="73" spans="2:28" ht="15.75" customHeight="1" x14ac:dyDescent="0.25">
      <c r="B73" s="406" t="s">
        <v>122</v>
      </c>
      <c r="C73" s="396"/>
      <c r="D73" s="50" t="s">
        <v>178</v>
      </c>
      <c r="E73" s="406" t="s">
        <v>179</v>
      </c>
      <c r="F73" s="396"/>
      <c r="G73" s="406" t="s">
        <v>177</v>
      </c>
      <c r="H73" s="408"/>
      <c r="I73" s="408"/>
      <c r="J73" s="408"/>
      <c r="K73" s="408"/>
      <c r="L73" s="408"/>
      <c r="M73" s="408"/>
      <c r="N73" s="408"/>
      <c r="O73" s="396"/>
      <c r="P73" s="406" t="s">
        <v>180</v>
      </c>
      <c r="Q73" s="408"/>
      <c r="R73" s="408"/>
      <c r="S73" s="408"/>
      <c r="T73" s="408"/>
      <c r="U73" s="408"/>
      <c r="V73" s="408"/>
      <c r="W73" s="408"/>
      <c r="X73" s="408"/>
      <c r="Y73" s="408"/>
      <c r="Z73" s="408"/>
      <c r="AA73" s="408"/>
      <c r="AB73" s="396"/>
    </row>
    <row r="74" spans="2:28" ht="15.75" customHeight="1" x14ac:dyDescent="0.25">
      <c r="B74" s="406"/>
      <c r="C74" s="396"/>
      <c r="D74" s="36"/>
      <c r="E74" s="406"/>
      <c r="F74" s="396"/>
      <c r="G74" s="431"/>
      <c r="H74" s="408"/>
      <c r="I74" s="408"/>
      <c r="J74" s="408"/>
      <c r="K74" s="408"/>
      <c r="L74" s="408"/>
      <c r="M74" s="408"/>
      <c r="N74" s="408"/>
      <c r="O74" s="396"/>
      <c r="P74" s="431"/>
      <c r="Q74" s="408"/>
      <c r="R74" s="408"/>
      <c r="S74" s="408"/>
      <c r="T74" s="408"/>
      <c r="U74" s="408"/>
      <c r="V74" s="408"/>
      <c r="W74" s="408"/>
      <c r="X74" s="408"/>
      <c r="Y74" s="408"/>
      <c r="Z74" s="408"/>
      <c r="AA74" s="408"/>
      <c r="AB74" s="396"/>
    </row>
    <row r="75" spans="2:28" ht="15.75" customHeight="1" x14ac:dyDescent="0.25">
      <c r="B75" s="406"/>
      <c r="C75" s="396"/>
      <c r="D75" s="36"/>
      <c r="E75" s="406"/>
      <c r="F75" s="396"/>
      <c r="G75" s="431"/>
      <c r="H75" s="408"/>
      <c r="I75" s="408"/>
      <c r="J75" s="408"/>
      <c r="K75" s="408"/>
      <c r="L75" s="408"/>
      <c r="M75" s="408"/>
      <c r="N75" s="408"/>
      <c r="O75" s="396"/>
      <c r="P75" s="431"/>
      <c r="Q75" s="408"/>
      <c r="R75" s="408"/>
      <c r="S75" s="408"/>
      <c r="T75" s="408"/>
      <c r="U75" s="408"/>
      <c r="V75" s="408"/>
      <c r="W75" s="408"/>
      <c r="X75" s="408"/>
      <c r="Y75" s="408"/>
      <c r="Z75" s="408"/>
      <c r="AA75" s="408"/>
      <c r="AB75" s="396"/>
    </row>
    <row r="76" spans="2:28" ht="26.25" customHeight="1" x14ac:dyDescent="0.25">
      <c r="B76" s="430" t="s">
        <v>181</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396"/>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678</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19" t="s">
        <v>125</v>
      </c>
      <c r="D12" s="420"/>
      <c r="E12" s="417" t="s">
        <v>659</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679</v>
      </c>
      <c r="D14" s="404"/>
      <c r="E14" s="421" t="s">
        <v>680</v>
      </c>
      <c r="F14" s="422"/>
      <c r="G14" s="422"/>
      <c r="H14" s="422"/>
      <c r="I14" s="422"/>
      <c r="J14" s="422"/>
      <c r="K14" s="422"/>
      <c r="L14" s="422"/>
      <c r="M14" s="422"/>
      <c r="N14" s="422"/>
      <c r="O14" s="422"/>
      <c r="P14" s="422"/>
      <c r="Q14" s="422"/>
      <c r="R14" s="422"/>
      <c r="S14" s="422"/>
      <c r="T14" s="422"/>
      <c r="U14" s="422"/>
      <c r="V14" s="422"/>
      <c r="W14" s="422"/>
      <c r="X14" s="422"/>
      <c r="Y14" s="422"/>
      <c r="Z14" s="422"/>
      <c r="AA14" s="423"/>
      <c r="AB14" s="215"/>
    </row>
    <row r="15" spans="2:28"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row>
    <row r="17" spans="3:28" ht="15" customHeight="1" x14ac:dyDescent="0.25">
      <c r="C17" s="405" t="s">
        <v>681</v>
      </c>
      <c r="D17" s="404"/>
      <c r="E17" s="421" t="s">
        <v>682</v>
      </c>
      <c r="F17" s="422"/>
      <c r="G17" s="422"/>
      <c r="H17" s="422"/>
      <c r="I17" s="422"/>
      <c r="J17" s="422"/>
      <c r="K17" s="422"/>
      <c r="L17" s="422"/>
      <c r="M17" s="422"/>
      <c r="N17" s="422"/>
      <c r="O17" s="422"/>
      <c r="P17" s="422"/>
      <c r="Q17" s="422"/>
      <c r="R17" s="422"/>
      <c r="S17" s="422"/>
      <c r="T17" s="422"/>
      <c r="U17" s="422"/>
      <c r="V17" s="422"/>
      <c r="W17" s="422"/>
      <c r="X17" s="422"/>
      <c r="Y17" s="422"/>
      <c r="Z17" s="422"/>
      <c r="AA17" s="423"/>
      <c r="AB17" s="215"/>
    </row>
    <row r="18" spans="3:28"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row>
    <row r="22" spans="3:28" ht="29.25" customHeight="1" x14ac:dyDescent="0.25">
      <c r="C22" s="406" t="s">
        <v>683</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421" t="s">
        <v>684</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row>
    <row r="26" spans="3:28"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row>
    <row r="27" spans="3:28"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row>
    <row r="28" spans="3:28"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row>
    <row r="29" spans="3:28"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row>
    <row r="30" spans="3:28"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33</v>
      </c>
      <c r="X30" s="408"/>
      <c r="Y30" s="408"/>
      <c r="Z30" s="408"/>
      <c r="AA30" s="396"/>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913" t="s">
        <v>651</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t="s">
        <v>652</v>
      </c>
      <c r="D36" s="408"/>
      <c r="E36" s="408"/>
      <c r="F36" s="408"/>
      <c r="G36" s="408"/>
      <c r="H36" s="408"/>
      <c r="I36" s="408"/>
      <c r="J36" s="408"/>
      <c r="K36" s="396"/>
      <c r="L36" s="217"/>
      <c r="M36" s="414"/>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653</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34</v>
      </c>
      <c r="G41" s="396"/>
      <c r="H41" s="220"/>
      <c r="I41" s="207"/>
      <c r="J41" s="227" t="s">
        <v>140</v>
      </c>
      <c r="K41" s="406">
        <v>2</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t="s">
        <v>685</v>
      </c>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1.2</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0.5</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0.8</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0.4</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0.3</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c r="AC2" s="207"/>
      <c r="AD2" s="207"/>
      <c r="AE2" s="207"/>
      <c r="AF2" s="207"/>
      <c r="AG2" s="207"/>
    </row>
    <row r="3" spans="2:33"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c r="AC3" s="207"/>
      <c r="AD3" s="207"/>
      <c r="AE3" s="207"/>
      <c r="AF3" s="207"/>
      <c r="AG3" s="207"/>
    </row>
    <row r="4" spans="2:33"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c r="AC4" s="207"/>
      <c r="AD4" s="207"/>
      <c r="AE4" s="207"/>
      <c r="AF4" s="207"/>
      <c r="AG4" s="207"/>
    </row>
    <row r="5" spans="2:33"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c r="AC5" s="207"/>
      <c r="AD5" s="207"/>
      <c r="AE5" s="207"/>
      <c r="AF5" s="207"/>
      <c r="AG5" s="207"/>
    </row>
    <row r="6" spans="2:33"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c r="AC6" s="207"/>
      <c r="AD6" s="207"/>
      <c r="AE6" s="207"/>
      <c r="AF6" s="207"/>
      <c r="AG6" s="207"/>
    </row>
    <row r="7" spans="2:33"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914" t="s">
        <v>656</v>
      </c>
      <c r="AG7" s="404"/>
    </row>
    <row r="8" spans="2:33"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row>
    <row r="9" spans="2:33"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x14ac:dyDescent="0.25">
      <c r="B10" s="30"/>
      <c r="C10" s="405" t="s">
        <v>123</v>
      </c>
      <c r="D10" s="404"/>
      <c r="E10" s="406" t="s">
        <v>687</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c r="AC10" s="207"/>
      <c r="AD10" s="207"/>
      <c r="AE10" s="207"/>
      <c r="AF10" s="50" t="s">
        <v>657</v>
      </c>
      <c r="AG10" s="50" t="s">
        <v>658</v>
      </c>
    </row>
    <row r="11" spans="2:33"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c r="AC11" s="207"/>
      <c r="AD11" s="207"/>
      <c r="AE11" s="207"/>
      <c r="AF11" s="36" t="s">
        <v>688</v>
      </c>
      <c r="AG11" s="36">
        <v>25</v>
      </c>
    </row>
    <row r="12" spans="2:33" ht="29.25" customHeight="1" x14ac:dyDescent="0.25">
      <c r="B12" s="30"/>
      <c r="C12" s="419" t="s">
        <v>125</v>
      </c>
      <c r="D12" s="420"/>
      <c r="E12" s="417" t="s">
        <v>689</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c r="AC12" s="207"/>
      <c r="AD12" s="207"/>
      <c r="AE12" s="207"/>
      <c r="AF12" s="36" t="s">
        <v>690</v>
      </c>
      <c r="AG12" s="36">
        <v>12</v>
      </c>
    </row>
    <row r="13" spans="2:33"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691</v>
      </c>
      <c r="AG13" s="36">
        <v>12</v>
      </c>
    </row>
    <row r="14" spans="2:33" ht="15" customHeight="1" x14ac:dyDescent="0.25">
      <c r="B14" s="30"/>
      <c r="C14" s="405" t="s">
        <v>679</v>
      </c>
      <c r="D14" s="404"/>
      <c r="E14" s="421" t="s">
        <v>692</v>
      </c>
      <c r="F14" s="422"/>
      <c r="G14" s="422"/>
      <c r="H14" s="422"/>
      <c r="I14" s="422"/>
      <c r="J14" s="422"/>
      <c r="K14" s="422"/>
      <c r="L14" s="422"/>
      <c r="M14" s="422"/>
      <c r="N14" s="422"/>
      <c r="O14" s="422"/>
      <c r="P14" s="422"/>
      <c r="Q14" s="422"/>
      <c r="R14" s="422"/>
      <c r="S14" s="422"/>
      <c r="T14" s="422"/>
      <c r="U14" s="422"/>
      <c r="V14" s="422"/>
      <c r="W14" s="422"/>
      <c r="X14" s="422"/>
      <c r="Y14" s="422"/>
      <c r="Z14" s="422"/>
      <c r="AA14" s="423"/>
      <c r="AB14" s="215"/>
      <c r="AC14" s="207"/>
      <c r="AD14" s="207"/>
      <c r="AE14" s="207"/>
      <c r="AF14" s="36" t="s">
        <v>693</v>
      </c>
      <c r="AG14" s="36">
        <v>25</v>
      </c>
    </row>
    <row r="15" spans="2:33"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c r="AC15" s="207"/>
      <c r="AD15" s="207"/>
      <c r="AE15" s="207"/>
      <c r="AF15" s="36" t="s">
        <v>694</v>
      </c>
      <c r="AG15" s="36">
        <v>12</v>
      </c>
    </row>
    <row r="16" spans="2:33" ht="15" customHeight="1" x14ac:dyDescent="0.25">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36" t="s">
        <v>695</v>
      </c>
      <c r="AG16" s="36">
        <v>28</v>
      </c>
    </row>
    <row r="17" spans="3:33" ht="15" customHeight="1" x14ac:dyDescent="0.25">
      <c r="C17" s="405" t="s">
        <v>681</v>
      </c>
      <c r="D17" s="404"/>
      <c r="E17" s="916" t="s">
        <v>696</v>
      </c>
      <c r="F17" s="422"/>
      <c r="G17" s="422"/>
      <c r="H17" s="422"/>
      <c r="I17" s="422"/>
      <c r="J17" s="422"/>
      <c r="K17" s="422"/>
      <c r="L17" s="422"/>
      <c r="M17" s="422"/>
      <c r="N17" s="422"/>
      <c r="O17" s="422"/>
      <c r="P17" s="422"/>
      <c r="Q17" s="422"/>
      <c r="R17" s="422"/>
      <c r="S17" s="422"/>
      <c r="T17" s="422"/>
      <c r="U17" s="422"/>
      <c r="V17" s="422"/>
      <c r="W17" s="422"/>
      <c r="X17" s="422"/>
      <c r="Y17" s="422"/>
      <c r="Z17" s="422"/>
      <c r="AA17" s="423"/>
      <c r="AB17" s="215"/>
      <c r="AC17" s="207"/>
      <c r="AD17" s="207"/>
      <c r="AE17" s="207"/>
      <c r="AF17" s="36" t="s">
        <v>697</v>
      </c>
      <c r="AG17" s="36">
        <v>100</v>
      </c>
    </row>
    <row r="18" spans="3:33"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c r="AC18" s="207"/>
      <c r="AD18" s="207"/>
      <c r="AE18" s="207"/>
      <c r="AF18" s="36" t="s">
        <v>698</v>
      </c>
      <c r="AG18" s="36">
        <v>34</v>
      </c>
    </row>
    <row r="19" spans="3:33"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36" t="s">
        <v>699</v>
      </c>
      <c r="AG19" s="36">
        <v>100</v>
      </c>
    </row>
    <row r="20" spans="3:33"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36" t="s">
        <v>700</v>
      </c>
      <c r="AG20" s="36">
        <v>38</v>
      </c>
    </row>
    <row r="21" spans="3:33"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c r="AC21" s="207"/>
      <c r="AD21" s="207"/>
      <c r="AE21" s="207"/>
      <c r="AF21" s="36" t="s">
        <v>701</v>
      </c>
      <c r="AG21" s="36">
        <v>100</v>
      </c>
    </row>
    <row r="22" spans="3:33" ht="29.25" customHeight="1" x14ac:dyDescent="0.25">
      <c r="C22" s="406" t="s">
        <v>702</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c r="AC22" s="207"/>
      <c r="AD22" s="207"/>
      <c r="AE22" s="207"/>
      <c r="AF22" s="36" t="s">
        <v>703</v>
      </c>
      <c r="AG22" s="36">
        <v>15</v>
      </c>
    </row>
    <row r="23" spans="3:33"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207"/>
    </row>
    <row r="24" spans="3:33"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207"/>
    </row>
    <row r="25" spans="3:33" ht="15" customHeight="1" x14ac:dyDescent="0.25">
      <c r="C25" s="915" t="s">
        <v>704</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c r="AC25" s="207"/>
      <c r="AD25" s="207"/>
      <c r="AE25" s="207"/>
      <c r="AF25" s="239">
        <f>+((AG11/AG12)*AG13)+((AG14/AG15)*AG13)+(((((AG16/100)*AG17)+((AG18/100)*AG19)+((AG20/100)*AG21))*AG22)/100)</f>
        <v>65</v>
      </c>
      <c r="AG25" s="207"/>
    </row>
    <row r="26" spans="3:33"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c r="AC26" s="207"/>
      <c r="AD26" s="207"/>
      <c r="AE26" s="207"/>
      <c r="AF26" s="240"/>
      <c r="AG26" s="207"/>
    </row>
    <row r="27" spans="3:33"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c r="AC27" s="207"/>
      <c r="AD27" s="207"/>
      <c r="AE27" s="207"/>
      <c r="AF27" s="207"/>
      <c r="AG27" s="207"/>
    </row>
    <row r="28" spans="3:33"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c r="AC28" s="207"/>
      <c r="AD28" s="207"/>
      <c r="AE28" s="207"/>
      <c r="AF28" s="207"/>
      <c r="AG28" s="207"/>
    </row>
    <row r="29" spans="3:33"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c r="AC29" s="207"/>
      <c r="AD29" s="207"/>
      <c r="AE29" s="207"/>
      <c r="AF29" s="207"/>
      <c r="AG29" s="207"/>
    </row>
    <row r="30" spans="3:33"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21</v>
      </c>
      <c r="X30" s="408"/>
      <c r="Y30" s="408"/>
      <c r="Z30" s="408"/>
      <c r="AA30" s="396"/>
      <c r="AB30" s="215"/>
      <c r="AC30" s="207"/>
      <c r="AD30" s="207"/>
      <c r="AE30" s="207"/>
      <c r="AF30" s="207"/>
      <c r="AG30" s="207"/>
    </row>
    <row r="31" spans="3:33"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row>
    <row r="32" spans="3:33"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row>
    <row r="33" spans="3:27" ht="39.75" customHeight="1" x14ac:dyDescent="0.25">
      <c r="C33" s="913" t="s">
        <v>705</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t="s">
        <v>652</v>
      </c>
      <c r="D36" s="408"/>
      <c r="E36" s="408"/>
      <c r="F36" s="408"/>
      <c r="G36" s="408"/>
      <c r="H36" s="408"/>
      <c r="I36" s="408"/>
      <c r="J36" s="408"/>
      <c r="K36" s="396"/>
      <c r="L36" s="217"/>
      <c r="M36" s="414"/>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653</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34</v>
      </c>
      <c r="G41" s="396"/>
      <c r="H41" s="220"/>
      <c r="I41" s="207"/>
      <c r="J41" s="227" t="s">
        <v>140</v>
      </c>
      <c r="K41" s="406">
        <v>2</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1.2</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0.65</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0.85</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0.85</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0.65</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706</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19" t="s">
        <v>125</v>
      </c>
      <c r="D12" s="420"/>
      <c r="E12" s="417" t="s">
        <v>126</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679</v>
      </c>
      <c r="D14" s="404"/>
      <c r="E14" s="421" t="s">
        <v>707</v>
      </c>
      <c r="F14" s="422"/>
      <c r="G14" s="422"/>
      <c r="H14" s="422"/>
      <c r="I14" s="422"/>
      <c r="J14" s="422"/>
      <c r="K14" s="422"/>
      <c r="L14" s="422"/>
      <c r="M14" s="422"/>
      <c r="N14" s="422"/>
      <c r="O14" s="422"/>
      <c r="P14" s="422"/>
      <c r="Q14" s="422"/>
      <c r="R14" s="422"/>
      <c r="S14" s="422"/>
      <c r="T14" s="422"/>
      <c r="U14" s="422"/>
      <c r="V14" s="422"/>
      <c r="W14" s="422"/>
      <c r="X14" s="422"/>
      <c r="Y14" s="422"/>
      <c r="Z14" s="422"/>
      <c r="AA14" s="423"/>
      <c r="AB14" s="215"/>
    </row>
    <row r="15" spans="2:28"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row>
    <row r="17" spans="3:28" ht="15" customHeight="1" x14ac:dyDescent="0.25">
      <c r="C17" s="405" t="s">
        <v>681</v>
      </c>
      <c r="D17" s="404"/>
      <c r="E17" s="916" t="s">
        <v>696</v>
      </c>
      <c r="F17" s="422"/>
      <c r="G17" s="422"/>
      <c r="H17" s="422"/>
      <c r="I17" s="422"/>
      <c r="J17" s="422"/>
      <c r="K17" s="422"/>
      <c r="L17" s="422"/>
      <c r="M17" s="422"/>
      <c r="N17" s="422"/>
      <c r="O17" s="422"/>
      <c r="P17" s="422"/>
      <c r="Q17" s="422"/>
      <c r="R17" s="422"/>
      <c r="S17" s="422"/>
      <c r="T17" s="422"/>
      <c r="U17" s="422"/>
      <c r="V17" s="422"/>
      <c r="W17" s="422"/>
      <c r="X17" s="422"/>
      <c r="Y17" s="422"/>
      <c r="Z17" s="422"/>
      <c r="AA17" s="423"/>
      <c r="AB17" s="215"/>
    </row>
    <row r="18" spans="3:28"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row>
    <row r="22" spans="3:28" ht="29.25" customHeight="1" x14ac:dyDescent="0.25">
      <c r="C22" s="406" t="s">
        <v>708</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5" t="s">
        <v>709</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row>
    <row r="26" spans="3:28"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row>
    <row r="27" spans="3:28"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row>
    <row r="28" spans="3:28"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row>
    <row r="29" spans="3:28"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row>
    <row r="30" spans="3:28"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23</v>
      </c>
      <c r="X30" s="408"/>
      <c r="Y30" s="408"/>
      <c r="Z30" s="408"/>
      <c r="AA30" s="396"/>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414" t="s">
        <v>133</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t="s">
        <v>135</v>
      </c>
      <c r="D36" s="408"/>
      <c r="E36" s="408"/>
      <c r="F36" s="408"/>
      <c r="G36" s="408"/>
      <c r="H36" s="408"/>
      <c r="I36" s="408"/>
      <c r="J36" s="408"/>
      <c r="K36" s="396"/>
      <c r="L36" s="217"/>
      <c r="M36" s="414" t="s">
        <v>136</v>
      </c>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710</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34</v>
      </c>
      <c r="G41" s="396"/>
      <c r="H41" s="220"/>
      <c r="I41" s="207"/>
      <c r="J41" s="227" t="s">
        <v>140</v>
      </c>
      <c r="K41" s="406">
        <v>1</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1.2</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1</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1</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1</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1</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711</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05" t="s">
        <v>125</v>
      </c>
      <c r="D12" s="404"/>
      <c r="E12" s="417" t="s">
        <v>659</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679</v>
      </c>
      <c r="D14" s="404"/>
      <c r="E14" s="421" t="s">
        <v>712</v>
      </c>
      <c r="F14" s="422"/>
      <c r="G14" s="422"/>
      <c r="H14" s="422"/>
      <c r="I14" s="422"/>
      <c r="J14" s="422"/>
      <c r="K14" s="422"/>
      <c r="L14" s="422"/>
      <c r="M14" s="422"/>
      <c r="N14" s="422"/>
      <c r="O14" s="422"/>
      <c r="P14" s="422"/>
      <c r="Q14" s="422"/>
      <c r="R14" s="422"/>
      <c r="S14" s="422"/>
      <c r="T14" s="422"/>
      <c r="U14" s="422"/>
      <c r="V14" s="422"/>
      <c r="W14" s="422"/>
      <c r="X14" s="422"/>
      <c r="Y14" s="422"/>
      <c r="Z14" s="422"/>
      <c r="AA14" s="423"/>
      <c r="AB14" s="215"/>
    </row>
    <row r="15" spans="2:28"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row>
    <row r="17" spans="3:28" ht="15" customHeight="1" x14ac:dyDescent="0.25">
      <c r="C17" s="405" t="s">
        <v>681</v>
      </c>
      <c r="D17" s="404"/>
      <c r="E17" s="916" t="s">
        <v>696</v>
      </c>
      <c r="F17" s="422"/>
      <c r="G17" s="422"/>
      <c r="H17" s="422"/>
      <c r="I17" s="422"/>
      <c r="J17" s="422"/>
      <c r="K17" s="422"/>
      <c r="L17" s="422"/>
      <c r="M17" s="422"/>
      <c r="N17" s="422"/>
      <c r="O17" s="422"/>
      <c r="P17" s="422"/>
      <c r="Q17" s="422"/>
      <c r="R17" s="422"/>
      <c r="S17" s="422"/>
      <c r="T17" s="422"/>
      <c r="U17" s="422"/>
      <c r="V17" s="422"/>
      <c r="W17" s="422"/>
      <c r="X17" s="422"/>
      <c r="Y17" s="422"/>
      <c r="Z17" s="422"/>
      <c r="AA17" s="423"/>
      <c r="AB17" s="215"/>
    </row>
    <row r="18" spans="3:28"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row>
    <row r="22" spans="3:28" ht="29.25" customHeight="1" x14ac:dyDescent="0.25">
      <c r="C22" s="406" t="s">
        <v>713</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5" t="s">
        <v>714</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row>
    <row r="26" spans="3:28"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row>
    <row r="27" spans="3:28"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row>
    <row r="28" spans="3:28"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row>
    <row r="29" spans="3:28"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row>
    <row r="30" spans="3:28"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23</v>
      </c>
      <c r="X30" s="408"/>
      <c r="Y30" s="408"/>
      <c r="Z30" s="408"/>
      <c r="AA30" s="396"/>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414" t="s">
        <v>644</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t="s">
        <v>641</v>
      </c>
      <c r="D36" s="408"/>
      <c r="E36" s="408"/>
      <c r="F36" s="408"/>
      <c r="G36" s="408"/>
      <c r="H36" s="408"/>
      <c r="I36" s="408"/>
      <c r="J36" s="408"/>
      <c r="K36" s="396"/>
      <c r="L36" s="217"/>
      <c r="M36" s="414" t="s">
        <v>645</v>
      </c>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646</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34</v>
      </c>
      <c r="G41" s="396"/>
      <c r="H41" s="220"/>
      <c r="I41" s="207"/>
      <c r="J41" s="227" t="s">
        <v>140</v>
      </c>
      <c r="K41" s="406">
        <v>1</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1.2</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1</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1</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1</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1</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715</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05" t="s">
        <v>125</v>
      </c>
      <c r="D12" s="404"/>
      <c r="E12" s="417" t="s">
        <v>716</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679</v>
      </c>
      <c r="D14" s="404"/>
      <c r="E14" s="421" t="s">
        <v>717</v>
      </c>
      <c r="F14" s="422"/>
      <c r="G14" s="422"/>
      <c r="H14" s="422"/>
      <c r="I14" s="422"/>
      <c r="J14" s="422"/>
      <c r="K14" s="422"/>
      <c r="L14" s="422"/>
      <c r="M14" s="422"/>
      <c r="N14" s="422"/>
      <c r="O14" s="422"/>
      <c r="P14" s="422"/>
      <c r="Q14" s="422"/>
      <c r="R14" s="422"/>
      <c r="S14" s="422"/>
      <c r="T14" s="422"/>
      <c r="U14" s="422"/>
      <c r="V14" s="422"/>
      <c r="W14" s="422"/>
      <c r="X14" s="422"/>
      <c r="Y14" s="422"/>
      <c r="Z14" s="422"/>
      <c r="AA14" s="423"/>
      <c r="AB14" s="215"/>
    </row>
    <row r="15" spans="2:28"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row>
    <row r="17" spans="3:28" ht="15" customHeight="1" x14ac:dyDescent="0.25">
      <c r="C17" s="405" t="s">
        <v>681</v>
      </c>
      <c r="D17" s="404"/>
      <c r="E17" s="916" t="s">
        <v>696</v>
      </c>
      <c r="F17" s="422"/>
      <c r="G17" s="422"/>
      <c r="H17" s="422"/>
      <c r="I17" s="422"/>
      <c r="J17" s="422"/>
      <c r="K17" s="422"/>
      <c r="L17" s="422"/>
      <c r="M17" s="422"/>
      <c r="N17" s="422"/>
      <c r="O17" s="422"/>
      <c r="P17" s="422"/>
      <c r="Q17" s="422"/>
      <c r="R17" s="422"/>
      <c r="S17" s="422"/>
      <c r="T17" s="422"/>
      <c r="U17" s="422"/>
      <c r="V17" s="422"/>
      <c r="W17" s="422"/>
      <c r="X17" s="422"/>
      <c r="Y17" s="422"/>
      <c r="Z17" s="422"/>
      <c r="AA17" s="423"/>
      <c r="AB17" s="215"/>
    </row>
    <row r="18" spans="3:28"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row>
    <row r="22" spans="3:28" ht="29.25" customHeight="1" x14ac:dyDescent="0.25">
      <c r="C22" s="406" t="s">
        <v>718</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5" t="s">
        <v>719</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row>
    <row r="26" spans="3:28"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row>
    <row r="27" spans="3:28"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row>
    <row r="28" spans="3:28"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row>
    <row r="29" spans="3:28"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row>
    <row r="30" spans="3:28"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21</v>
      </c>
      <c r="X30" s="408"/>
      <c r="Y30" s="408"/>
      <c r="Z30" s="408"/>
      <c r="AA30" s="396"/>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912" t="s">
        <v>651</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t="s">
        <v>652</v>
      </c>
      <c r="D36" s="408"/>
      <c r="E36" s="408"/>
      <c r="F36" s="408"/>
      <c r="G36" s="408"/>
      <c r="H36" s="408"/>
      <c r="I36" s="408"/>
      <c r="J36" s="408"/>
      <c r="K36" s="396"/>
      <c r="L36" s="217"/>
      <c r="M36" s="414"/>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653</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22</v>
      </c>
      <c r="G41" s="396"/>
      <c r="H41" s="220"/>
      <c r="I41" s="207"/>
      <c r="J41" s="227" t="s">
        <v>140</v>
      </c>
      <c r="K41" s="406">
        <v>5</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1.2</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1.2</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1.7</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1.1000000000000001</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1</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row>
    <row r="3" spans="2:28"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row>
    <row r="4" spans="2:28"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row>
    <row r="5" spans="2:28"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row>
    <row r="6" spans="2:28"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row>
    <row r="7" spans="2:28"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405" t="s">
        <v>123</v>
      </c>
      <c r="D10" s="404"/>
      <c r="E10" s="406" t="s">
        <v>720</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row>
    <row r="11" spans="2:28"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row>
    <row r="12" spans="2:28" ht="29.25" customHeight="1" x14ac:dyDescent="0.25">
      <c r="B12" s="30"/>
      <c r="C12" s="405" t="s">
        <v>125</v>
      </c>
      <c r="D12" s="404"/>
      <c r="E12" s="417" t="s">
        <v>716</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row>
    <row r="13" spans="2:28"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405" t="s">
        <v>679</v>
      </c>
      <c r="D14" s="404"/>
      <c r="E14" s="421" t="s">
        <v>721</v>
      </c>
      <c r="F14" s="422"/>
      <c r="G14" s="422"/>
      <c r="H14" s="422"/>
      <c r="I14" s="422"/>
      <c r="J14" s="422"/>
      <c r="K14" s="422"/>
      <c r="L14" s="422"/>
      <c r="M14" s="422"/>
      <c r="N14" s="422"/>
      <c r="O14" s="422"/>
      <c r="P14" s="422"/>
      <c r="Q14" s="422"/>
      <c r="R14" s="422"/>
      <c r="S14" s="422"/>
      <c r="T14" s="422"/>
      <c r="U14" s="422"/>
      <c r="V14" s="422"/>
      <c r="W14" s="422"/>
      <c r="X14" s="422"/>
      <c r="Y14" s="422"/>
      <c r="Z14" s="422"/>
      <c r="AA14" s="423"/>
      <c r="AB14" s="215"/>
    </row>
    <row r="15" spans="2:28"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row>
    <row r="17" spans="3:28" ht="15" customHeight="1" x14ac:dyDescent="0.25">
      <c r="C17" s="405" t="s">
        <v>681</v>
      </c>
      <c r="D17" s="404"/>
      <c r="E17" s="916" t="s">
        <v>722</v>
      </c>
      <c r="F17" s="422"/>
      <c r="G17" s="422"/>
      <c r="H17" s="422"/>
      <c r="I17" s="422"/>
      <c r="J17" s="422"/>
      <c r="K17" s="422"/>
      <c r="L17" s="422"/>
      <c r="M17" s="422"/>
      <c r="N17" s="422"/>
      <c r="O17" s="422"/>
      <c r="P17" s="422"/>
      <c r="Q17" s="422"/>
      <c r="R17" s="422"/>
      <c r="S17" s="422"/>
      <c r="T17" s="422"/>
      <c r="U17" s="422"/>
      <c r="V17" s="422"/>
      <c r="W17" s="422"/>
      <c r="X17" s="422"/>
      <c r="Y17" s="422"/>
      <c r="Z17" s="422"/>
      <c r="AA17" s="423"/>
      <c r="AB17" s="215"/>
    </row>
    <row r="18" spans="3:28"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row>
    <row r="22" spans="3:28" ht="29.25" customHeight="1" x14ac:dyDescent="0.25">
      <c r="C22" s="918" t="s">
        <v>723</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5" t="s">
        <v>719</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row>
    <row r="26" spans="3:28"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row>
    <row r="27" spans="3:28"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row>
    <row r="28" spans="3:28"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row>
    <row r="29" spans="3:28"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row>
    <row r="30" spans="3:28"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23</v>
      </c>
      <c r="X30" s="408"/>
      <c r="Y30" s="408"/>
      <c r="Z30" s="408"/>
      <c r="AA30" s="396"/>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917" t="s">
        <v>724</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t="s">
        <v>725</v>
      </c>
      <c r="D36" s="408"/>
      <c r="E36" s="408"/>
      <c r="F36" s="408"/>
      <c r="G36" s="408"/>
      <c r="H36" s="408"/>
      <c r="I36" s="408"/>
      <c r="J36" s="408"/>
      <c r="K36" s="396"/>
      <c r="L36" s="217"/>
      <c r="M36" s="414"/>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726</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22</v>
      </c>
      <c r="G41" s="396"/>
      <c r="H41" s="220"/>
      <c r="I41" s="207"/>
      <c r="J41" s="227" t="s">
        <v>140</v>
      </c>
      <c r="K41" s="406">
        <v>40</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40</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40</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40</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40</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40</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21"/>
      <c r="C2" s="422"/>
      <c r="D2" s="423"/>
      <c r="E2" s="24"/>
      <c r="F2" s="428" t="s">
        <v>120</v>
      </c>
      <c r="G2" s="422"/>
      <c r="H2" s="422"/>
      <c r="I2" s="422"/>
      <c r="J2" s="422"/>
      <c r="K2" s="422"/>
      <c r="L2" s="422"/>
      <c r="M2" s="422"/>
      <c r="N2" s="422"/>
      <c r="O2" s="422"/>
      <c r="P2" s="422"/>
      <c r="Q2" s="422"/>
      <c r="R2" s="422"/>
      <c r="S2" s="422"/>
      <c r="T2" s="422"/>
      <c r="U2" s="422"/>
      <c r="V2" s="422"/>
      <c r="W2" s="422"/>
      <c r="X2" s="422"/>
      <c r="Y2" s="422"/>
      <c r="Z2" s="422"/>
      <c r="AA2" s="422"/>
      <c r="AB2" s="423"/>
      <c r="AC2" s="207"/>
      <c r="AD2" s="207"/>
      <c r="AE2" s="207"/>
      <c r="AF2" s="207"/>
      <c r="AG2" s="207"/>
      <c r="AH2" s="207"/>
    </row>
    <row r="3" spans="2:34" ht="12.75" customHeight="1" x14ac:dyDescent="0.25">
      <c r="B3" s="424"/>
      <c r="C3" s="378"/>
      <c r="D3" s="416"/>
      <c r="E3" s="25"/>
      <c r="F3" s="404"/>
      <c r="G3" s="378"/>
      <c r="H3" s="378"/>
      <c r="I3" s="378"/>
      <c r="J3" s="378"/>
      <c r="K3" s="378"/>
      <c r="L3" s="378"/>
      <c r="M3" s="378"/>
      <c r="N3" s="378"/>
      <c r="O3" s="378"/>
      <c r="P3" s="378"/>
      <c r="Q3" s="378"/>
      <c r="R3" s="378"/>
      <c r="S3" s="378"/>
      <c r="T3" s="378"/>
      <c r="U3" s="378"/>
      <c r="V3" s="378"/>
      <c r="W3" s="378"/>
      <c r="X3" s="378"/>
      <c r="Y3" s="378"/>
      <c r="Z3" s="378"/>
      <c r="AA3" s="378"/>
      <c r="AB3" s="416"/>
      <c r="AC3" s="207"/>
      <c r="AD3" s="207"/>
      <c r="AE3" s="207"/>
      <c r="AF3" s="207"/>
      <c r="AG3" s="207"/>
      <c r="AH3" s="207"/>
    </row>
    <row r="4" spans="2:34" ht="12.75" customHeight="1" x14ac:dyDescent="0.25">
      <c r="B4" s="424"/>
      <c r="C4" s="378"/>
      <c r="D4" s="416"/>
      <c r="E4" s="25"/>
      <c r="F4" s="404"/>
      <c r="G4" s="378"/>
      <c r="H4" s="378"/>
      <c r="I4" s="378"/>
      <c r="J4" s="378"/>
      <c r="K4" s="378"/>
      <c r="L4" s="378"/>
      <c r="M4" s="378"/>
      <c r="N4" s="378"/>
      <c r="O4" s="378"/>
      <c r="P4" s="378"/>
      <c r="Q4" s="378"/>
      <c r="R4" s="378"/>
      <c r="S4" s="378"/>
      <c r="T4" s="378"/>
      <c r="U4" s="378"/>
      <c r="V4" s="378"/>
      <c r="W4" s="378"/>
      <c r="X4" s="378"/>
      <c r="Y4" s="378"/>
      <c r="Z4" s="378"/>
      <c r="AA4" s="378"/>
      <c r="AB4" s="416"/>
      <c r="AC4" s="207"/>
      <c r="AD4" s="207"/>
      <c r="AE4" s="207"/>
      <c r="AF4" s="207"/>
      <c r="AG4" s="207"/>
      <c r="AH4" s="207"/>
    </row>
    <row r="5" spans="2:34" ht="12.75" customHeight="1" x14ac:dyDescent="0.25">
      <c r="B5" s="424"/>
      <c r="C5" s="378"/>
      <c r="D5" s="416"/>
      <c r="E5" s="25"/>
      <c r="F5" s="404"/>
      <c r="G5" s="378"/>
      <c r="H5" s="378"/>
      <c r="I5" s="378"/>
      <c r="J5" s="378"/>
      <c r="K5" s="378"/>
      <c r="L5" s="378"/>
      <c r="M5" s="378"/>
      <c r="N5" s="378"/>
      <c r="O5" s="378"/>
      <c r="P5" s="378"/>
      <c r="Q5" s="378"/>
      <c r="R5" s="378"/>
      <c r="S5" s="378"/>
      <c r="T5" s="378"/>
      <c r="U5" s="378"/>
      <c r="V5" s="378"/>
      <c r="W5" s="378"/>
      <c r="X5" s="378"/>
      <c r="Y5" s="378"/>
      <c r="Z5" s="378"/>
      <c r="AA5" s="378"/>
      <c r="AB5" s="416"/>
      <c r="AC5" s="207"/>
      <c r="AD5" s="207"/>
      <c r="AE5" s="207"/>
      <c r="AF5" s="207"/>
      <c r="AG5" s="207"/>
      <c r="AH5" s="207"/>
    </row>
    <row r="6" spans="2:34" ht="37.5" customHeight="1" x14ac:dyDescent="0.25">
      <c r="B6" s="425"/>
      <c r="C6" s="426"/>
      <c r="D6" s="427"/>
      <c r="E6" s="208"/>
      <c r="F6" s="426"/>
      <c r="G6" s="426"/>
      <c r="H6" s="426"/>
      <c r="I6" s="426"/>
      <c r="J6" s="426"/>
      <c r="K6" s="426"/>
      <c r="L6" s="426"/>
      <c r="M6" s="426"/>
      <c r="N6" s="426"/>
      <c r="O6" s="426"/>
      <c r="P6" s="426"/>
      <c r="Q6" s="426"/>
      <c r="R6" s="426"/>
      <c r="S6" s="426"/>
      <c r="T6" s="426"/>
      <c r="U6" s="426"/>
      <c r="V6" s="426"/>
      <c r="W6" s="426"/>
      <c r="X6" s="426"/>
      <c r="Y6" s="426"/>
      <c r="Z6" s="426"/>
      <c r="AA6" s="426"/>
      <c r="AB6" s="427"/>
      <c r="AC6" s="207"/>
      <c r="AD6" s="207"/>
      <c r="AE6" s="207"/>
      <c r="AF6" s="207"/>
      <c r="AG6" s="207"/>
      <c r="AH6" s="207"/>
    </row>
    <row r="7" spans="2:34" ht="15" customHeight="1" x14ac:dyDescent="0.25">
      <c r="B7" s="26"/>
      <c r="C7" s="429"/>
      <c r="D7" s="422"/>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405"/>
      <c r="D9" s="404"/>
      <c r="E9" s="404"/>
      <c r="F9" s="404"/>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c r="AH9" s="207"/>
    </row>
    <row r="10" spans="2:34" ht="30" customHeight="1" x14ac:dyDescent="0.25">
      <c r="B10" s="30"/>
      <c r="C10" s="405" t="s">
        <v>123</v>
      </c>
      <c r="D10" s="404"/>
      <c r="E10" s="406" t="s">
        <v>727</v>
      </c>
      <c r="F10" s="408"/>
      <c r="G10" s="408"/>
      <c r="H10" s="408"/>
      <c r="I10" s="408"/>
      <c r="J10" s="408"/>
      <c r="K10" s="408"/>
      <c r="L10" s="408"/>
      <c r="M10" s="408"/>
      <c r="N10" s="408"/>
      <c r="O10" s="408"/>
      <c r="P10" s="408"/>
      <c r="Q10" s="408"/>
      <c r="R10" s="408"/>
      <c r="S10" s="408"/>
      <c r="T10" s="408"/>
      <c r="U10" s="408"/>
      <c r="V10" s="408"/>
      <c r="W10" s="408"/>
      <c r="X10" s="408"/>
      <c r="Y10" s="408"/>
      <c r="Z10" s="408"/>
      <c r="AA10" s="396"/>
      <c r="AB10" s="216"/>
      <c r="AC10" s="207"/>
      <c r="AD10" s="207"/>
      <c r="AE10" s="207"/>
      <c r="AF10" s="207"/>
      <c r="AG10" s="914" t="s">
        <v>656</v>
      </c>
      <c r="AH10" s="404"/>
    </row>
    <row r="11" spans="2:34" ht="15" customHeight="1" x14ac:dyDescent="0.25">
      <c r="B11" s="30"/>
      <c r="C11" s="405"/>
      <c r="D11" s="404"/>
      <c r="E11" s="404"/>
      <c r="F11" s="404"/>
      <c r="G11" s="207"/>
      <c r="H11" s="207"/>
      <c r="I11" s="207"/>
      <c r="J11" s="207"/>
      <c r="K11" s="207"/>
      <c r="L11" s="207"/>
      <c r="M11" s="207"/>
      <c r="N11" s="207"/>
      <c r="O11" s="207"/>
      <c r="P11" s="207"/>
      <c r="Q11" s="207"/>
      <c r="R11" s="207"/>
      <c r="S11" s="207"/>
      <c r="T11" s="207"/>
      <c r="U11" s="207"/>
      <c r="V11" s="207"/>
      <c r="W11" s="207"/>
      <c r="X11" s="207"/>
      <c r="Y11" s="207"/>
      <c r="Z11" s="207"/>
      <c r="AA11" s="403"/>
      <c r="AB11" s="416"/>
      <c r="AC11" s="207"/>
      <c r="AD11" s="207"/>
      <c r="AE11" s="207"/>
      <c r="AF11" s="207"/>
      <c r="AG11" s="207"/>
      <c r="AH11" s="207"/>
    </row>
    <row r="12" spans="2:34" ht="29.25" customHeight="1" x14ac:dyDescent="0.25">
      <c r="B12" s="30"/>
      <c r="C12" s="419" t="s">
        <v>125</v>
      </c>
      <c r="D12" s="420"/>
      <c r="E12" s="417" t="s">
        <v>728</v>
      </c>
      <c r="F12" s="418"/>
      <c r="G12" s="418"/>
      <c r="H12" s="418"/>
      <c r="I12" s="418"/>
      <c r="J12" s="418"/>
      <c r="K12" s="418"/>
      <c r="L12" s="418"/>
      <c r="M12" s="418"/>
      <c r="N12" s="418"/>
      <c r="O12" s="418"/>
      <c r="P12" s="418"/>
      <c r="Q12" s="418"/>
      <c r="R12" s="418"/>
      <c r="S12" s="418"/>
      <c r="T12" s="418"/>
      <c r="U12" s="418"/>
      <c r="V12" s="418"/>
      <c r="W12" s="418"/>
      <c r="X12" s="418"/>
      <c r="Y12" s="418"/>
      <c r="Z12" s="418"/>
      <c r="AA12" s="418"/>
      <c r="AB12" s="35"/>
      <c r="AC12" s="207"/>
      <c r="AD12" s="207"/>
      <c r="AE12" s="207"/>
      <c r="AF12" s="207"/>
      <c r="AG12" s="207"/>
      <c r="AH12" s="207"/>
    </row>
    <row r="13" spans="2:34" ht="15" customHeight="1" x14ac:dyDescent="0.25">
      <c r="B13" s="30"/>
      <c r="C13" s="403"/>
      <c r="D13" s="404"/>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50" t="s">
        <v>657</v>
      </c>
      <c r="AH13" s="50" t="s">
        <v>658</v>
      </c>
    </row>
    <row r="14" spans="2:34" ht="15" customHeight="1" x14ac:dyDescent="0.25">
      <c r="B14" s="30"/>
      <c r="C14" s="405" t="s">
        <v>679</v>
      </c>
      <c r="D14" s="404"/>
      <c r="E14" s="421"/>
      <c r="F14" s="422"/>
      <c r="G14" s="422"/>
      <c r="H14" s="422"/>
      <c r="I14" s="422"/>
      <c r="J14" s="422"/>
      <c r="K14" s="422"/>
      <c r="L14" s="422"/>
      <c r="M14" s="422"/>
      <c r="N14" s="422"/>
      <c r="O14" s="422"/>
      <c r="P14" s="422"/>
      <c r="Q14" s="422"/>
      <c r="R14" s="422"/>
      <c r="S14" s="422"/>
      <c r="T14" s="422"/>
      <c r="U14" s="422"/>
      <c r="V14" s="422"/>
      <c r="W14" s="422"/>
      <c r="X14" s="422"/>
      <c r="Y14" s="422"/>
      <c r="Z14" s="422"/>
      <c r="AA14" s="423"/>
      <c r="AB14" s="215"/>
      <c r="AC14" s="207"/>
      <c r="AD14" s="207"/>
      <c r="AE14" s="207"/>
      <c r="AF14" s="207"/>
      <c r="AG14" s="36" t="s">
        <v>688</v>
      </c>
      <c r="AH14" s="36">
        <v>25</v>
      </c>
    </row>
    <row r="15" spans="2:34" ht="15.75" customHeight="1" x14ac:dyDescent="0.25">
      <c r="B15" s="30"/>
      <c r="C15" s="217"/>
      <c r="D15" s="217"/>
      <c r="E15" s="425"/>
      <c r="F15" s="426"/>
      <c r="G15" s="426"/>
      <c r="H15" s="426"/>
      <c r="I15" s="426"/>
      <c r="J15" s="426"/>
      <c r="K15" s="426"/>
      <c r="L15" s="426"/>
      <c r="M15" s="426"/>
      <c r="N15" s="426"/>
      <c r="O15" s="426"/>
      <c r="P15" s="426"/>
      <c r="Q15" s="426"/>
      <c r="R15" s="426"/>
      <c r="S15" s="426"/>
      <c r="T15" s="426"/>
      <c r="U15" s="426"/>
      <c r="V15" s="426"/>
      <c r="W15" s="426"/>
      <c r="X15" s="426"/>
      <c r="Y15" s="426"/>
      <c r="Z15" s="426"/>
      <c r="AA15" s="427"/>
      <c r="AB15" s="215"/>
      <c r="AC15" s="207"/>
      <c r="AD15" s="207"/>
      <c r="AE15" s="207"/>
      <c r="AF15" s="207"/>
      <c r="AG15" s="36" t="s">
        <v>690</v>
      </c>
      <c r="AH15" s="36">
        <v>12</v>
      </c>
    </row>
    <row r="16" spans="2:34" ht="15" customHeight="1" x14ac:dyDescent="0.25">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207"/>
      <c r="AG16" s="36" t="s">
        <v>691</v>
      </c>
      <c r="AH16" s="36">
        <v>12</v>
      </c>
    </row>
    <row r="17" spans="3:34" ht="15" customHeight="1" x14ac:dyDescent="0.25">
      <c r="C17" s="405" t="s">
        <v>681</v>
      </c>
      <c r="D17" s="404"/>
      <c r="E17" s="421"/>
      <c r="F17" s="422"/>
      <c r="G17" s="422"/>
      <c r="H17" s="422"/>
      <c r="I17" s="422"/>
      <c r="J17" s="422"/>
      <c r="K17" s="422"/>
      <c r="L17" s="422"/>
      <c r="M17" s="422"/>
      <c r="N17" s="422"/>
      <c r="O17" s="422"/>
      <c r="P17" s="422"/>
      <c r="Q17" s="422"/>
      <c r="R17" s="422"/>
      <c r="S17" s="422"/>
      <c r="T17" s="422"/>
      <c r="U17" s="422"/>
      <c r="V17" s="422"/>
      <c r="W17" s="422"/>
      <c r="X17" s="422"/>
      <c r="Y17" s="422"/>
      <c r="Z17" s="422"/>
      <c r="AA17" s="423"/>
      <c r="AB17" s="215"/>
      <c r="AC17" s="207"/>
      <c r="AD17" s="207"/>
      <c r="AE17" s="207"/>
      <c r="AF17" s="207"/>
      <c r="AG17" s="36" t="s">
        <v>693</v>
      </c>
      <c r="AH17" s="36">
        <v>25</v>
      </c>
    </row>
    <row r="18" spans="3:34" ht="15" customHeight="1" x14ac:dyDescent="0.25">
      <c r="C18" s="217"/>
      <c r="D18" s="217"/>
      <c r="E18" s="425"/>
      <c r="F18" s="426"/>
      <c r="G18" s="426"/>
      <c r="H18" s="426"/>
      <c r="I18" s="426"/>
      <c r="J18" s="426"/>
      <c r="K18" s="426"/>
      <c r="L18" s="426"/>
      <c r="M18" s="426"/>
      <c r="N18" s="426"/>
      <c r="O18" s="426"/>
      <c r="P18" s="426"/>
      <c r="Q18" s="426"/>
      <c r="R18" s="426"/>
      <c r="S18" s="426"/>
      <c r="T18" s="426"/>
      <c r="U18" s="426"/>
      <c r="V18" s="426"/>
      <c r="W18" s="426"/>
      <c r="X18" s="426"/>
      <c r="Y18" s="426"/>
      <c r="Z18" s="426"/>
      <c r="AA18" s="427"/>
      <c r="AB18" s="215"/>
      <c r="AC18" s="207"/>
      <c r="AD18" s="207"/>
      <c r="AE18" s="207"/>
      <c r="AF18" s="207"/>
      <c r="AG18" s="36" t="s">
        <v>694</v>
      </c>
      <c r="AH18" s="36">
        <v>12</v>
      </c>
    </row>
    <row r="19" spans="3:34"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207"/>
      <c r="AG19" s="36" t="s">
        <v>691</v>
      </c>
      <c r="AH19" s="36">
        <v>12</v>
      </c>
    </row>
    <row r="20" spans="3:34"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207"/>
      <c r="AG20" s="36" t="s">
        <v>729</v>
      </c>
      <c r="AH20" s="36">
        <v>25</v>
      </c>
    </row>
    <row r="21" spans="3:34" ht="15" customHeight="1" x14ac:dyDescent="0.25">
      <c r="C21" s="405" t="s">
        <v>127</v>
      </c>
      <c r="D21" s="404"/>
      <c r="E21" s="218"/>
      <c r="F21" s="403"/>
      <c r="G21" s="404"/>
      <c r="H21" s="404"/>
      <c r="I21" s="404"/>
      <c r="J21" s="404"/>
      <c r="K21" s="404"/>
      <c r="L21" s="404"/>
      <c r="M21" s="404"/>
      <c r="N21" s="404"/>
      <c r="O21" s="404"/>
      <c r="P21" s="404"/>
      <c r="Q21" s="404"/>
      <c r="R21" s="404"/>
      <c r="S21" s="404"/>
      <c r="T21" s="404"/>
      <c r="U21" s="404"/>
      <c r="V21" s="404"/>
      <c r="W21" s="404"/>
      <c r="X21" s="404"/>
      <c r="Y21" s="404"/>
      <c r="Z21" s="404"/>
      <c r="AA21" s="404"/>
      <c r="AB21" s="416"/>
      <c r="AC21" s="207"/>
      <c r="AD21" s="207"/>
      <c r="AE21" s="207"/>
      <c r="AF21" s="207"/>
      <c r="AG21" s="36" t="s">
        <v>730</v>
      </c>
      <c r="AH21" s="36">
        <v>12</v>
      </c>
    </row>
    <row r="22" spans="3:34" ht="29.25" customHeight="1" x14ac:dyDescent="0.25">
      <c r="C22" s="406" t="s">
        <v>731</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396"/>
      <c r="AB22" s="219"/>
      <c r="AC22" s="207"/>
      <c r="AD22" s="207"/>
      <c r="AE22" s="207"/>
      <c r="AF22" s="207"/>
      <c r="AG22" s="36" t="s">
        <v>691</v>
      </c>
      <c r="AH22" s="36">
        <v>12</v>
      </c>
    </row>
    <row r="23" spans="3:34"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36" t="s">
        <v>732</v>
      </c>
      <c r="AH23" s="36">
        <v>25</v>
      </c>
    </row>
    <row r="24" spans="3:34"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36" t="s">
        <v>733</v>
      </c>
      <c r="AH24" s="36">
        <v>12</v>
      </c>
    </row>
    <row r="25" spans="3:34" ht="15" customHeight="1" x14ac:dyDescent="0.25">
      <c r="C25" s="916" t="s">
        <v>734</v>
      </c>
      <c r="D25" s="422"/>
      <c r="E25" s="422"/>
      <c r="F25" s="422"/>
      <c r="G25" s="422"/>
      <c r="H25" s="422"/>
      <c r="I25" s="422"/>
      <c r="J25" s="422"/>
      <c r="K25" s="422"/>
      <c r="L25" s="422"/>
      <c r="M25" s="422"/>
      <c r="N25" s="422"/>
      <c r="O25" s="422"/>
      <c r="P25" s="423"/>
      <c r="Q25" s="207"/>
      <c r="R25" s="407"/>
      <c r="S25" s="408"/>
      <c r="T25" s="408"/>
      <c r="U25" s="408"/>
      <c r="V25" s="408"/>
      <c r="W25" s="408"/>
      <c r="X25" s="408"/>
      <c r="Y25" s="408"/>
      <c r="Z25" s="408"/>
      <c r="AA25" s="396"/>
      <c r="AB25" s="215"/>
      <c r="AC25" s="207"/>
      <c r="AD25" s="207"/>
      <c r="AE25" s="207"/>
      <c r="AF25" s="207"/>
      <c r="AG25" s="36" t="s">
        <v>691</v>
      </c>
      <c r="AH25" s="36">
        <v>12</v>
      </c>
    </row>
    <row r="26" spans="3:34" ht="15" customHeight="1" x14ac:dyDescent="0.25">
      <c r="C26" s="424"/>
      <c r="D26" s="378"/>
      <c r="E26" s="378"/>
      <c r="F26" s="378"/>
      <c r="G26" s="378"/>
      <c r="H26" s="378"/>
      <c r="I26" s="378"/>
      <c r="J26" s="378"/>
      <c r="K26" s="378"/>
      <c r="L26" s="378"/>
      <c r="M26" s="378"/>
      <c r="N26" s="378"/>
      <c r="O26" s="378"/>
      <c r="P26" s="416"/>
      <c r="Q26" s="207"/>
      <c r="R26" s="207"/>
      <c r="S26" s="207"/>
      <c r="T26" s="207"/>
      <c r="U26" s="207"/>
      <c r="V26" s="207"/>
      <c r="W26" s="207"/>
      <c r="X26" s="207"/>
      <c r="Y26" s="207"/>
      <c r="Z26" s="207"/>
      <c r="AA26" s="207"/>
      <c r="AB26" s="215"/>
      <c r="AC26" s="207"/>
      <c r="AD26" s="207"/>
      <c r="AE26" s="207"/>
      <c r="AF26" s="207"/>
      <c r="AG26" s="207"/>
      <c r="AH26" s="207"/>
    </row>
    <row r="27" spans="3:34" ht="15" customHeight="1" x14ac:dyDescent="0.25">
      <c r="C27" s="424"/>
      <c r="D27" s="378"/>
      <c r="E27" s="378"/>
      <c r="F27" s="378"/>
      <c r="G27" s="378"/>
      <c r="H27" s="378"/>
      <c r="I27" s="378"/>
      <c r="J27" s="378"/>
      <c r="K27" s="378"/>
      <c r="L27" s="378"/>
      <c r="M27" s="378"/>
      <c r="N27" s="378"/>
      <c r="O27" s="378"/>
      <c r="P27" s="416"/>
      <c r="Q27" s="217"/>
      <c r="R27" s="220" t="s">
        <v>130</v>
      </c>
      <c r="S27" s="220"/>
      <c r="T27" s="220"/>
      <c r="U27" s="220"/>
      <c r="V27" s="220"/>
      <c r="W27" s="217"/>
      <c r="X27" s="217"/>
      <c r="Y27" s="217"/>
      <c r="Z27" s="207"/>
      <c r="AA27" s="217"/>
      <c r="AB27" s="215"/>
      <c r="AC27" s="207"/>
      <c r="AD27" s="207"/>
      <c r="AE27" s="207"/>
      <c r="AF27" s="207"/>
      <c r="AG27" s="207"/>
      <c r="AH27" s="207"/>
    </row>
    <row r="28" spans="3:34" ht="15" customHeight="1" x14ac:dyDescent="0.25">
      <c r="C28" s="424"/>
      <c r="D28" s="378"/>
      <c r="E28" s="378"/>
      <c r="F28" s="378"/>
      <c r="G28" s="378"/>
      <c r="H28" s="378"/>
      <c r="I28" s="378"/>
      <c r="J28" s="378"/>
      <c r="K28" s="378"/>
      <c r="L28" s="378"/>
      <c r="M28" s="378"/>
      <c r="N28" s="378"/>
      <c r="O28" s="378"/>
      <c r="P28" s="416"/>
      <c r="Q28" s="207"/>
      <c r="R28" s="36"/>
      <c r="S28" s="207" t="s">
        <v>15</v>
      </c>
      <c r="T28" s="207"/>
      <c r="U28" s="36"/>
      <c r="V28" s="207" t="s">
        <v>27</v>
      </c>
      <c r="W28" s="207"/>
      <c r="X28" s="36"/>
      <c r="Y28" s="222" t="s">
        <v>46</v>
      </c>
      <c r="Z28" s="207"/>
      <c r="AA28" s="207"/>
      <c r="AB28" s="215"/>
      <c r="AC28" s="207"/>
      <c r="AD28" s="207"/>
      <c r="AE28" s="207"/>
      <c r="AF28" s="207"/>
      <c r="AG28" s="239">
        <f>+(((AH14/AH15)*AH16)+((AH17/AH18)*AH19)+((AH20/AH21)*AH22)+((AH23/AH24)*AH25))*4/100</f>
        <v>4</v>
      </c>
      <c r="AH28" s="207"/>
    </row>
    <row r="29" spans="3:34" ht="15" customHeight="1" x14ac:dyDescent="0.25">
      <c r="C29" s="424"/>
      <c r="D29" s="378"/>
      <c r="E29" s="378"/>
      <c r="F29" s="378"/>
      <c r="G29" s="378"/>
      <c r="H29" s="378"/>
      <c r="I29" s="378"/>
      <c r="J29" s="378"/>
      <c r="K29" s="378"/>
      <c r="L29" s="378"/>
      <c r="M29" s="378"/>
      <c r="N29" s="378"/>
      <c r="O29" s="378"/>
      <c r="P29" s="416"/>
      <c r="Q29" s="207"/>
      <c r="R29" s="207"/>
      <c r="S29" s="207"/>
      <c r="T29" s="207"/>
      <c r="U29" s="207"/>
      <c r="V29" s="207"/>
      <c r="W29" s="207"/>
      <c r="X29" s="207"/>
      <c r="Y29" s="207"/>
      <c r="Z29" s="207"/>
      <c r="AA29" s="207"/>
      <c r="AB29" s="215"/>
      <c r="AC29" s="207"/>
      <c r="AD29" s="207"/>
      <c r="AE29" s="207"/>
      <c r="AF29" s="207"/>
      <c r="AG29" s="207"/>
      <c r="AH29" s="207"/>
    </row>
    <row r="30" spans="3:34" ht="15" customHeight="1" x14ac:dyDescent="0.25">
      <c r="C30" s="425"/>
      <c r="D30" s="426"/>
      <c r="E30" s="426"/>
      <c r="F30" s="426"/>
      <c r="G30" s="426"/>
      <c r="H30" s="426"/>
      <c r="I30" s="426"/>
      <c r="J30" s="426"/>
      <c r="K30" s="426"/>
      <c r="L30" s="426"/>
      <c r="M30" s="426"/>
      <c r="N30" s="426"/>
      <c r="O30" s="426"/>
      <c r="P30" s="427"/>
      <c r="Q30" s="207"/>
      <c r="R30" s="220" t="s">
        <v>131</v>
      </c>
      <c r="S30" s="207"/>
      <c r="T30" s="207"/>
      <c r="U30" s="207"/>
      <c r="V30" s="207"/>
      <c r="W30" s="414" t="s">
        <v>23</v>
      </c>
      <c r="X30" s="408"/>
      <c r="Y30" s="408"/>
      <c r="Z30" s="408"/>
      <c r="AA30" s="396"/>
      <c r="AB30" s="215"/>
      <c r="AC30" s="207"/>
      <c r="AD30" s="207"/>
      <c r="AE30" s="207"/>
      <c r="AF30" s="207"/>
      <c r="AG30" s="207"/>
      <c r="AH30" s="207"/>
    </row>
    <row r="31" spans="3:34"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c r="AH31" s="207"/>
    </row>
    <row r="32" spans="3:34"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c r="AH32" s="207"/>
    </row>
    <row r="33" spans="3:27" ht="39.75" customHeight="1" x14ac:dyDescent="0.25">
      <c r="C33" s="913" t="s">
        <v>735</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396"/>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414"/>
      <c r="D36" s="408"/>
      <c r="E36" s="408"/>
      <c r="F36" s="408"/>
      <c r="G36" s="408"/>
      <c r="H36" s="408"/>
      <c r="I36" s="408"/>
      <c r="J36" s="408"/>
      <c r="K36" s="396"/>
      <c r="L36" s="217"/>
      <c r="M36" s="414"/>
      <c r="N36" s="408"/>
      <c r="O36" s="408"/>
      <c r="P36" s="408"/>
      <c r="Q36" s="408"/>
      <c r="R36" s="408"/>
      <c r="S36" s="408"/>
      <c r="T36" s="408"/>
      <c r="U36" s="408"/>
      <c r="V36" s="408"/>
      <c r="W36" s="408"/>
      <c r="X36" s="408"/>
      <c r="Y36" s="408"/>
      <c r="Z36" s="408"/>
      <c r="AA36" s="396"/>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413" t="s">
        <v>653</v>
      </c>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396"/>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412" t="s">
        <v>139</v>
      </c>
      <c r="D41" s="404"/>
      <c r="E41" s="220"/>
      <c r="F41" s="406" t="s">
        <v>34</v>
      </c>
      <c r="G41" s="396"/>
      <c r="H41" s="220"/>
      <c r="I41" s="207"/>
      <c r="J41" s="227" t="s">
        <v>140</v>
      </c>
      <c r="K41" s="406">
        <v>2</v>
      </c>
      <c r="L41" s="408"/>
      <c r="M41" s="408"/>
      <c r="N41" s="396"/>
      <c r="O41" s="220"/>
      <c r="P41" s="220"/>
      <c r="Q41" s="211" t="s">
        <v>141</v>
      </c>
      <c r="R41" s="207"/>
      <c r="S41" s="220"/>
      <c r="T41" s="220"/>
      <c r="U41" s="220"/>
      <c r="V41" s="220"/>
      <c r="W41" s="406" t="s">
        <v>20</v>
      </c>
      <c r="X41" s="408"/>
      <c r="Y41" s="408"/>
      <c r="Z41" s="408"/>
      <c r="AA41" s="396"/>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413" t="s">
        <v>685</v>
      </c>
      <c r="G43" s="408"/>
      <c r="H43" s="408"/>
      <c r="I43" s="408"/>
      <c r="J43" s="408"/>
      <c r="K43" s="408"/>
      <c r="L43" s="408"/>
      <c r="M43" s="396"/>
      <c r="N43" s="207"/>
      <c r="O43" s="227" t="s">
        <v>144</v>
      </c>
      <c r="P43" s="414">
        <v>0</v>
      </c>
      <c r="Q43" s="408"/>
      <c r="R43" s="408"/>
      <c r="S43" s="408"/>
      <c r="T43" s="408"/>
      <c r="U43" s="408"/>
      <c r="V43" s="408"/>
      <c r="W43" s="408"/>
      <c r="X43" s="408"/>
      <c r="Y43" s="408"/>
      <c r="Z43" s="408"/>
      <c r="AA43" s="396"/>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407" t="s">
        <v>146</v>
      </c>
      <c r="G45" s="396"/>
      <c r="H45" s="207"/>
      <c r="I45" s="207"/>
      <c r="J45" s="220" t="s">
        <v>147</v>
      </c>
      <c r="K45" s="207"/>
      <c r="L45" s="407" t="s">
        <v>148</v>
      </c>
      <c r="M45" s="408"/>
      <c r="N45" s="396"/>
      <c r="O45" s="220"/>
      <c r="P45" s="220"/>
      <c r="Q45" s="207"/>
      <c r="R45" s="220" t="s">
        <v>149</v>
      </c>
      <c r="S45" s="220"/>
      <c r="T45" s="220"/>
      <c r="U45" s="220"/>
      <c r="V45" s="220"/>
      <c r="W45" s="415"/>
      <c r="X45" s="408"/>
      <c r="Y45" s="408"/>
      <c r="Z45" s="408"/>
      <c r="AA45" s="396"/>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409">
        <v>2024</v>
      </c>
      <c r="E47" s="410"/>
      <c r="F47" s="411"/>
      <c r="G47" s="34"/>
      <c r="H47" s="211"/>
      <c r="I47" s="211"/>
      <c r="J47" s="211"/>
      <c r="K47" s="211"/>
      <c r="L47" s="211"/>
      <c r="M47" s="211"/>
      <c r="N47" s="211"/>
      <c r="O47" s="211"/>
      <c r="P47" s="211"/>
      <c r="Q47" s="403"/>
      <c r="R47" s="404"/>
      <c r="S47" s="404"/>
      <c r="T47" s="404"/>
      <c r="U47" s="404"/>
      <c r="V47" s="211"/>
      <c r="W47" s="211"/>
      <c r="X47" s="405"/>
      <c r="Y47" s="404"/>
      <c r="Z47" s="404"/>
      <c r="AA47" s="404"/>
    </row>
    <row r="49" spans="3:27" ht="15.75" customHeight="1" x14ac:dyDescent="0.25">
      <c r="C49" s="220" t="s">
        <v>140</v>
      </c>
      <c r="D49" s="414">
        <v>1.2</v>
      </c>
      <c r="E49" s="408"/>
      <c r="F49" s="396"/>
      <c r="G49" s="207"/>
      <c r="H49" s="211"/>
      <c r="I49" s="211"/>
      <c r="J49" s="211"/>
      <c r="K49" s="211"/>
      <c r="L49" s="211"/>
      <c r="M49" s="211"/>
      <c r="N49" s="211"/>
      <c r="O49" s="211"/>
      <c r="P49" s="211"/>
      <c r="Q49" s="403"/>
      <c r="R49" s="404"/>
      <c r="S49" s="404"/>
      <c r="T49" s="404"/>
      <c r="U49" s="404"/>
      <c r="V49" s="211"/>
      <c r="W49" s="211"/>
      <c r="X49" s="405"/>
      <c r="Y49" s="404"/>
      <c r="Z49" s="404"/>
      <c r="AA49" s="404"/>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406" t="s">
        <v>151</v>
      </c>
      <c r="E51" s="408"/>
      <c r="F51" s="408"/>
      <c r="G51" s="408"/>
      <c r="H51" s="408"/>
      <c r="I51" s="408"/>
      <c r="J51" s="408"/>
      <c r="K51" s="408"/>
      <c r="L51" s="408"/>
      <c r="M51" s="408"/>
      <c r="N51" s="408"/>
      <c r="O51" s="408"/>
      <c r="P51" s="408"/>
      <c r="Q51" s="408"/>
      <c r="R51" s="408"/>
      <c r="S51" s="408"/>
      <c r="T51" s="408"/>
      <c r="U51" s="408"/>
      <c r="V51" s="408"/>
      <c r="W51" s="408"/>
      <c r="X51" s="408"/>
      <c r="Y51" s="396"/>
      <c r="Z51" s="221"/>
      <c r="AA51" s="221"/>
    </row>
    <row r="52" spans="3:27" ht="15.75" customHeight="1" x14ac:dyDescent="0.25">
      <c r="C52" s="207"/>
      <c r="D52" s="445" t="s">
        <v>152</v>
      </c>
      <c r="E52" s="408"/>
      <c r="F52" s="408"/>
      <c r="G52" s="408"/>
      <c r="H52" s="396"/>
      <c r="I52" s="441" t="s">
        <v>153</v>
      </c>
      <c r="J52" s="408"/>
      <c r="K52" s="408"/>
      <c r="L52" s="408"/>
      <c r="M52" s="408"/>
      <c r="N52" s="408"/>
      <c r="O52" s="408"/>
      <c r="P52" s="396"/>
      <c r="Q52" s="442" t="s">
        <v>154</v>
      </c>
      <c r="R52" s="408"/>
      <c r="S52" s="408"/>
      <c r="T52" s="408"/>
      <c r="U52" s="408"/>
      <c r="V52" s="408"/>
      <c r="W52" s="408"/>
      <c r="X52" s="408"/>
      <c r="Y52" s="396"/>
      <c r="Z52" s="221"/>
      <c r="AA52" s="221"/>
    </row>
    <row r="53" spans="3:27" ht="15.75" customHeight="1" x14ac:dyDescent="0.25">
      <c r="C53" s="38"/>
      <c r="D53" s="446" t="s">
        <v>155</v>
      </c>
      <c r="E53" s="408"/>
      <c r="F53" s="408"/>
      <c r="G53" s="408"/>
      <c r="H53" s="396"/>
      <c r="I53" s="443" t="s">
        <v>156</v>
      </c>
      <c r="J53" s="408"/>
      <c r="K53" s="408"/>
      <c r="L53" s="408"/>
      <c r="M53" s="408"/>
      <c r="N53" s="408"/>
      <c r="O53" s="408"/>
      <c r="P53" s="396"/>
      <c r="Q53" s="444" t="s">
        <v>157</v>
      </c>
      <c r="R53" s="408"/>
      <c r="S53" s="408"/>
      <c r="T53" s="408"/>
      <c r="U53" s="408"/>
      <c r="V53" s="408"/>
      <c r="W53" s="408"/>
      <c r="X53" s="408"/>
      <c r="Y53" s="396"/>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34" t="s">
        <v>158</v>
      </c>
      <c r="D55" s="408"/>
      <c r="E55" s="408"/>
      <c r="F55" s="396"/>
      <c r="G55" s="439" t="s">
        <v>159</v>
      </c>
      <c r="H55" s="440" t="s">
        <v>160</v>
      </c>
      <c r="I55" s="422"/>
      <c r="J55" s="422"/>
      <c r="K55" s="422"/>
      <c r="L55" s="422"/>
      <c r="M55" s="422"/>
      <c r="N55" s="422"/>
      <c r="O55" s="422"/>
      <c r="P55" s="422"/>
      <c r="Q55" s="422"/>
      <c r="R55" s="422"/>
      <c r="S55" s="422"/>
      <c r="T55" s="422"/>
      <c r="U55" s="422"/>
      <c r="V55" s="422"/>
      <c r="W55" s="422"/>
      <c r="X55" s="422"/>
      <c r="Y55" s="422"/>
      <c r="Z55" s="422"/>
      <c r="AA55" s="423"/>
    </row>
    <row r="56" spans="3:27" ht="15.75" customHeight="1" x14ac:dyDescent="0.25">
      <c r="C56" s="40" t="s">
        <v>161</v>
      </c>
      <c r="D56" s="41" t="s">
        <v>686</v>
      </c>
      <c r="E56" s="434" t="s">
        <v>162</v>
      </c>
      <c r="F56" s="396"/>
      <c r="G56" s="380"/>
      <c r="H56" s="425"/>
      <c r="I56" s="426"/>
      <c r="J56" s="426"/>
      <c r="K56" s="426"/>
      <c r="L56" s="426"/>
      <c r="M56" s="426"/>
      <c r="N56" s="426"/>
      <c r="O56" s="426"/>
      <c r="P56" s="426"/>
      <c r="Q56" s="426"/>
      <c r="R56" s="426"/>
      <c r="S56" s="426"/>
      <c r="T56" s="426"/>
      <c r="U56" s="426"/>
      <c r="V56" s="426"/>
      <c r="W56" s="426"/>
      <c r="X56" s="426"/>
      <c r="Y56" s="426"/>
      <c r="Z56" s="426"/>
      <c r="AA56" s="427"/>
    </row>
    <row r="57" spans="3:27" ht="15.75" customHeight="1" x14ac:dyDescent="0.25">
      <c r="C57" s="42">
        <v>2024</v>
      </c>
      <c r="D57" s="43">
        <v>45474</v>
      </c>
      <c r="E57" s="433">
        <v>45656</v>
      </c>
      <c r="F57" s="396"/>
      <c r="G57" s="44">
        <v>0.5</v>
      </c>
      <c r="H57" s="438"/>
      <c r="I57" s="408"/>
      <c r="J57" s="408"/>
      <c r="K57" s="408"/>
      <c r="L57" s="408"/>
      <c r="M57" s="408"/>
      <c r="N57" s="408"/>
      <c r="O57" s="408"/>
      <c r="P57" s="408"/>
      <c r="Q57" s="408"/>
      <c r="R57" s="408"/>
      <c r="S57" s="408"/>
      <c r="T57" s="408"/>
      <c r="U57" s="408"/>
      <c r="V57" s="408"/>
      <c r="W57" s="408"/>
      <c r="X57" s="408"/>
      <c r="Y57" s="408"/>
      <c r="Z57" s="408"/>
      <c r="AA57" s="396"/>
    </row>
    <row r="58" spans="3:27" ht="15.75" customHeight="1" x14ac:dyDescent="0.25">
      <c r="C58" s="42">
        <v>2025</v>
      </c>
      <c r="D58" s="43">
        <v>45658</v>
      </c>
      <c r="E58" s="433">
        <v>46021</v>
      </c>
      <c r="F58" s="396"/>
      <c r="G58" s="44">
        <v>0.8</v>
      </c>
      <c r="H58" s="438"/>
      <c r="I58" s="408"/>
      <c r="J58" s="408"/>
      <c r="K58" s="408"/>
      <c r="L58" s="408"/>
      <c r="M58" s="408"/>
      <c r="N58" s="408"/>
      <c r="O58" s="408"/>
      <c r="P58" s="408"/>
      <c r="Q58" s="408"/>
      <c r="R58" s="408"/>
      <c r="S58" s="408"/>
      <c r="T58" s="408"/>
      <c r="U58" s="408"/>
      <c r="V58" s="408"/>
      <c r="W58" s="408"/>
      <c r="X58" s="408"/>
      <c r="Y58" s="408"/>
      <c r="Z58" s="408"/>
      <c r="AA58" s="396"/>
    </row>
    <row r="59" spans="3:27" ht="15.75" customHeight="1" x14ac:dyDescent="0.25">
      <c r="C59" s="42">
        <v>2026</v>
      </c>
      <c r="D59" s="43">
        <v>46023</v>
      </c>
      <c r="E59" s="433">
        <v>46386</v>
      </c>
      <c r="F59" s="396"/>
      <c r="G59" s="44">
        <v>0.4</v>
      </c>
      <c r="H59" s="438"/>
      <c r="I59" s="408"/>
      <c r="J59" s="408"/>
      <c r="K59" s="408"/>
      <c r="L59" s="408"/>
      <c r="M59" s="408"/>
      <c r="N59" s="408"/>
      <c r="O59" s="408"/>
      <c r="P59" s="408"/>
      <c r="Q59" s="408"/>
      <c r="R59" s="408"/>
      <c r="S59" s="408"/>
      <c r="T59" s="408"/>
      <c r="U59" s="408"/>
      <c r="V59" s="408"/>
      <c r="W59" s="408"/>
      <c r="X59" s="408"/>
      <c r="Y59" s="408"/>
      <c r="Z59" s="408"/>
      <c r="AA59" s="396"/>
    </row>
    <row r="60" spans="3:27" ht="15.75" customHeight="1" x14ac:dyDescent="0.25">
      <c r="C60" s="42">
        <v>2027</v>
      </c>
      <c r="D60" s="43">
        <v>46388</v>
      </c>
      <c r="E60" s="433">
        <v>46751</v>
      </c>
      <c r="F60" s="396"/>
      <c r="G60" s="44">
        <v>0.3</v>
      </c>
      <c r="H60" s="438"/>
      <c r="I60" s="408"/>
      <c r="J60" s="408"/>
      <c r="K60" s="408"/>
      <c r="L60" s="408"/>
      <c r="M60" s="408"/>
      <c r="N60" s="408"/>
      <c r="O60" s="408"/>
      <c r="P60" s="408"/>
      <c r="Q60" s="408"/>
      <c r="R60" s="408"/>
      <c r="S60" s="408"/>
      <c r="T60" s="408"/>
      <c r="U60" s="408"/>
      <c r="V60" s="408"/>
      <c r="W60" s="408"/>
      <c r="X60" s="408"/>
      <c r="Y60" s="408"/>
      <c r="Z60" s="408"/>
      <c r="AA60" s="396"/>
    </row>
    <row r="61" spans="3:27" ht="15.75" customHeight="1" x14ac:dyDescent="0.25">
      <c r="C61" s="42"/>
      <c r="D61" s="42"/>
      <c r="E61" s="434"/>
      <c r="F61" s="396"/>
      <c r="G61" s="41"/>
      <c r="H61" s="434"/>
      <c r="I61" s="408"/>
      <c r="J61" s="408"/>
      <c r="K61" s="408"/>
      <c r="L61" s="408"/>
      <c r="M61" s="408"/>
      <c r="N61" s="408"/>
      <c r="O61" s="408"/>
      <c r="P61" s="408"/>
      <c r="Q61" s="408"/>
      <c r="R61" s="408"/>
      <c r="S61" s="408"/>
      <c r="T61" s="408"/>
      <c r="U61" s="408"/>
      <c r="V61" s="408"/>
      <c r="W61" s="408"/>
      <c r="X61" s="408"/>
      <c r="Y61" s="408"/>
      <c r="Z61" s="408"/>
      <c r="AA61" s="396"/>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412" t="s">
        <v>163</v>
      </c>
      <c r="D63" s="404"/>
      <c r="E63" s="220"/>
      <c r="F63" s="211" t="s">
        <v>164</v>
      </c>
      <c r="G63" s="45"/>
      <c r="H63" s="222"/>
      <c r="I63" s="211" t="s">
        <v>165</v>
      </c>
      <c r="J63" s="207"/>
      <c r="K63" s="407"/>
      <c r="L63" s="396"/>
      <c r="M63" s="220"/>
      <c r="N63" s="207"/>
      <c r="O63" s="207"/>
      <c r="P63" s="207"/>
      <c r="Q63" s="207"/>
      <c r="R63" s="207"/>
      <c r="S63" s="207"/>
      <c r="T63" s="207"/>
      <c r="U63" s="207"/>
      <c r="V63" s="207"/>
      <c r="W63" s="207"/>
      <c r="X63" s="207"/>
      <c r="Y63" s="207"/>
      <c r="Z63" s="207"/>
      <c r="AA63" s="207"/>
    </row>
    <row r="65" spans="2:28" ht="15.75" customHeight="1" x14ac:dyDescent="0.25">
      <c r="B65" s="432" t="s">
        <v>166</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396"/>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34" t="s">
        <v>161</v>
      </c>
      <c r="C67" s="396"/>
      <c r="D67" s="41"/>
      <c r="E67" s="434" t="s">
        <v>167</v>
      </c>
      <c r="F67" s="396"/>
      <c r="G67" s="41"/>
      <c r="H67" s="406" t="s">
        <v>168</v>
      </c>
      <c r="I67" s="396"/>
      <c r="J67" s="434"/>
      <c r="K67" s="396"/>
      <c r="L67" s="437"/>
      <c r="M67" s="404"/>
      <c r="N67" s="41" t="s">
        <v>169</v>
      </c>
      <c r="O67" s="434"/>
      <c r="P67" s="408"/>
      <c r="Q67" s="396"/>
      <c r="R67" s="434" t="s">
        <v>170</v>
      </c>
      <c r="S67" s="408"/>
      <c r="T67" s="396"/>
      <c r="U67" s="434"/>
      <c r="V67" s="408"/>
      <c r="W67" s="396"/>
      <c r="X67" s="434" t="s">
        <v>171</v>
      </c>
      <c r="Y67" s="396"/>
      <c r="Z67" s="434"/>
      <c r="AA67" s="408"/>
      <c r="AB67" s="396"/>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32" t="s">
        <v>172</v>
      </c>
      <c r="C69" s="396"/>
      <c r="D69" s="435"/>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7"/>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32" t="s">
        <v>173</v>
      </c>
      <c r="C71" s="396"/>
      <c r="D71" s="43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7"/>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32" t="s">
        <v>174</v>
      </c>
      <c r="C73" s="396"/>
      <c r="D73" s="43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32" t="s">
        <v>175</v>
      </c>
      <c r="C75" s="396"/>
      <c r="D75" s="43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7"/>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32" t="s">
        <v>176</v>
      </c>
      <c r="C77" s="396"/>
      <c r="D77" s="43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7"/>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32" t="s">
        <v>177</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396"/>
    </row>
    <row r="80" spans="2:28" ht="15.75" customHeight="1" x14ac:dyDescent="0.25">
      <c r="B80" s="406" t="s">
        <v>122</v>
      </c>
      <c r="C80" s="396"/>
      <c r="D80" s="50" t="s">
        <v>178</v>
      </c>
      <c r="E80" s="406" t="s">
        <v>179</v>
      </c>
      <c r="F80" s="396"/>
      <c r="G80" s="406" t="s">
        <v>177</v>
      </c>
      <c r="H80" s="408"/>
      <c r="I80" s="408"/>
      <c r="J80" s="408"/>
      <c r="K80" s="408"/>
      <c r="L80" s="408"/>
      <c r="M80" s="408"/>
      <c r="N80" s="408"/>
      <c r="O80" s="396"/>
      <c r="P80" s="406" t="s">
        <v>180</v>
      </c>
      <c r="Q80" s="408"/>
      <c r="R80" s="408"/>
      <c r="S80" s="408"/>
      <c r="T80" s="408"/>
      <c r="U80" s="408"/>
      <c r="V80" s="408"/>
      <c r="W80" s="408"/>
      <c r="X80" s="408"/>
      <c r="Y80" s="408"/>
      <c r="Z80" s="408"/>
      <c r="AA80" s="408"/>
      <c r="AB80" s="396"/>
    </row>
    <row r="81" spans="2:28" ht="15.75" customHeight="1" x14ac:dyDescent="0.25">
      <c r="B81" s="406"/>
      <c r="C81" s="396"/>
      <c r="D81" s="36"/>
      <c r="E81" s="406"/>
      <c r="F81" s="396"/>
      <c r="G81" s="431"/>
      <c r="H81" s="408"/>
      <c r="I81" s="408"/>
      <c r="J81" s="408"/>
      <c r="K81" s="408"/>
      <c r="L81" s="408"/>
      <c r="M81" s="408"/>
      <c r="N81" s="408"/>
      <c r="O81" s="396"/>
      <c r="P81" s="431"/>
      <c r="Q81" s="408"/>
      <c r="R81" s="408"/>
      <c r="S81" s="408"/>
      <c r="T81" s="408"/>
      <c r="U81" s="408"/>
      <c r="V81" s="408"/>
      <c r="W81" s="408"/>
      <c r="X81" s="408"/>
      <c r="Y81" s="408"/>
      <c r="Z81" s="408"/>
      <c r="AA81" s="408"/>
      <c r="AB81" s="396"/>
    </row>
    <row r="82" spans="2:28" ht="15.75" customHeight="1" x14ac:dyDescent="0.25">
      <c r="B82" s="406"/>
      <c r="C82" s="396"/>
      <c r="D82" s="36"/>
      <c r="E82" s="406"/>
      <c r="F82" s="396"/>
      <c r="G82" s="431"/>
      <c r="H82" s="408"/>
      <c r="I82" s="408"/>
      <c r="J82" s="408"/>
      <c r="K82" s="408"/>
      <c r="L82" s="408"/>
      <c r="M82" s="408"/>
      <c r="N82" s="408"/>
      <c r="O82" s="396"/>
      <c r="P82" s="431"/>
      <c r="Q82" s="408"/>
      <c r="R82" s="408"/>
      <c r="S82" s="408"/>
      <c r="T82" s="408"/>
      <c r="U82" s="408"/>
      <c r="V82" s="408"/>
      <c r="W82" s="408"/>
      <c r="X82" s="408"/>
      <c r="Y82" s="408"/>
      <c r="Z82" s="408"/>
      <c r="AA82" s="408"/>
      <c r="AB82" s="396"/>
    </row>
    <row r="83" spans="2:28" ht="26.25" customHeight="1" x14ac:dyDescent="0.25">
      <c r="B83" s="430" t="s">
        <v>181</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396"/>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50" t="s">
        <v>736</v>
      </c>
    </row>
    <row r="3" spans="1:15" x14ac:dyDescent="0.25">
      <c r="A3" s="150" t="s">
        <v>737</v>
      </c>
      <c r="C3" s="150" t="s">
        <v>738</v>
      </c>
      <c r="E3" s="150" t="s">
        <v>739</v>
      </c>
      <c r="G3" s="150" t="s">
        <v>740</v>
      </c>
      <c r="I3" s="150" t="s">
        <v>741</v>
      </c>
      <c r="K3" s="150" t="s">
        <v>742</v>
      </c>
      <c r="M3" s="150" t="s">
        <v>743</v>
      </c>
      <c r="O3" s="150" t="s">
        <v>744</v>
      </c>
    </row>
    <row r="5" spans="1:15" x14ac:dyDescent="0.25">
      <c r="A5" s="150" t="s">
        <v>21</v>
      </c>
      <c r="C5" s="150" t="s">
        <v>745</v>
      </c>
      <c r="D5" s="150">
        <v>1</v>
      </c>
      <c r="E5" s="150" t="s">
        <v>746</v>
      </c>
      <c r="G5" s="150" t="s">
        <v>15</v>
      </c>
      <c r="I5" s="150" t="s">
        <v>747</v>
      </c>
      <c r="K5" s="150" t="s">
        <v>748</v>
      </c>
      <c r="M5" s="150" t="s">
        <v>126</v>
      </c>
      <c r="O5" s="150" t="s">
        <v>749</v>
      </c>
    </row>
    <row r="6" spans="1:15" x14ac:dyDescent="0.25">
      <c r="A6" s="150" t="s">
        <v>33</v>
      </c>
      <c r="C6" s="150" t="s">
        <v>750</v>
      </c>
      <c r="D6" s="150">
        <v>2</v>
      </c>
      <c r="E6" s="150" t="s">
        <v>751</v>
      </c>
      <c r="G6" s="150" t="s">
        <v>27</v>
      </c>
      <c r="I6" s="150" t="s">
        <v>752</v>
      </c>
      <c r="M6" s="150" t="s">
        <v>659</v>
      </c>
      <c r="O6" s="150" t="s">
        <v>753</v>
      </c>
    </row>
    <row r="7" spans="1:15" x14ac:dyDescent="0.25">
      <c r="A7" s="150" t="s">
        <v>23</v>
      </c>
      <c r="D7" s="150">
        <v>3</v>
      </c>
      <c r="E7" s="150" t="s">
        <v>754</v>
      </c>
      <c r="G7" s="150" t="s">
        <v>46</v>
      </c>
      <c r="I7" s="150" t="s">
        <v>20</v>
      </c>
      <c r="M7" s="150" t="s">
        <v>689</v>
      </c>
      <c r="O7" s="150" t="s">
        <v>755</v>
      </c>
    </row>
    <row r="8" spans="1:15" x14ac:dyDescent="0.25">
      <c r="D8" s="150">
        <v>4</v>
      </c>
      <c r="E8" s="150" t="s">
        <v>756</v>
      </c>
      <c r="G8" s="150" t="s">
        <v>26</v>
      </c>
      <c r="I8" s="150" t="s">
        <v>42</v>
      </c>
      <c r="M8" s="150" t="s">
        <v>716</v>
      </c>
      <c r="O8" s="150" t="s">
        <v>757</v>
      </c>
    </row>
    <row r="9" spans="1:15" x14ac:dyDescent="0.25">
      <c r="D9" s="150">
        <v>5</v>
      </c>
      <c r="E9" s="150" t="s">
        <v>758</v>
      </c>
      <c r="G9" s="150" t="s">
        <v>759</v>
      </c>
      <c r="I9" s="150" t="s">
        <v>57</v>
      </c>
      <c r="O9" s="150" t="s">
        <v>760</v>
      </c>
    </row>
    <row r="10" spans="1:15" x14ac:dyDescent="0.25">
      <c r="D10" s="150">
        <v>6</v>
      </c>
      <c r="E10" s="150" t="s">
        <v>761</v>
      </c>
      <c r="G10" s="150" t="s">
        <v>762</v>
      </c>
      <c r="I10" s="150" t="s">
        <v>62</v>
      </c>
      <c r="O10" s="150" t="s">
        <v>763</v>
      </c>
    </row>
    <row r="11" spans="1:15" x14ac:dyDescent="0.25">
      <c r="D11" s="150">
        <v>7</v>
      </c>
      <c r="E11" s="150" t="s">
        <v>764</v>
      </c>
      <c r="I11" s="150" t="s">
        <v>762</v>
      </c>
    </row>
    <row r="12" spans="1:15" x14ac:dyDescent="0.25">
      <c r="D12" s="150">
        <v>8</v>
      </c>
      <c r="E12" s="150" t="s">
        <v>765</v>
      </c>
    </row>
    <row r="13" spans="1:15" x14ac:dyDescent="0.25">
      <c r="D13" s="150">
        <v>9</v>
      </c>
      <c r="E13" s="150" t="s">
        <v>766</v>
      </c>
    </row>
    <row r="14" spans="1:15" x14ac:dyDescent="0.25">
      <c r="D14" s="150">
        <v>10</v>
      </c>
      <c r="E14" s="150" t="s">
        <v>767</v>
      </c>
    </row>
    <row r="15" spans="1:15" x14ac:dyDescent="0.25">
      <c r="D15" s="150">
        <v>11</v>
      </c>
      <c r="E15" s="150" t="s">
        <v>768</v>
      </c>
    </row>
    <row r="16" spans="1:15" x14ac:dyDescent="0.25">
      <c r="D16" s="150">
        <v>12</v>
      </c>
      <c r="E16" s="150" t="s">
        <v>769</v>
      </c>
    </row>
    <row r="17" spans="4:14" x14ac:dyDescent="0.25">
      <c r="D17" s="150">
        <v>13</v>
      </c>
      <c r="E17" s="150" t="s">
        <v>770</v>
      </c>
    </row>
    <row r="18" spans="4:14" x14ac:dyDescent="0.25">
      <c r="D18" s="150">
        <v>14</v>
      </c>
      <c r="E18" s="150" t="s">
        <v>771</v>
      </c>
    </row>
    <row r="19" spans="4:14" x14ac:dyDescent="0.25">
      <c r="D19" s="150">
        <v>15</v>
      </c>
      <c r="E19" s="150" t="s">
        <v>772</v>
      </c>
    </row>
    <row r="20" spans="4:14" x14ac:dyDescent="0.25">
      <c r="D20" s="150">
        <v>16</v>
      </c>
      <c r="E20" s="150" t="s">
        <v>773</v>
      </c>
    </row>
    <row r="21" spans="4:14" ht="15.75" customHeight="1" x14ac:dyDescent="0.25">
      <c r="D21" s="150">
        <v>17</v>
      </c>
      <c r="E21" s="150" t="s">
        <v>774</v>
      </c>
      <c r="I21" s="150" t="s">
        <v>775</v>
      </c>
      <c r="N21" s="150" t="s">
        <v>776</v>
      </c>
    </row>
    <row r="22" spans="4:14" ht="15.75" customHeight="1" x14ac:dyDescent="0.25">
      <c r="D22" s="150">
        <v>18</v>
      </c>
      <c r="E22" s="150" t="s">
        <v>777</v>
      </c>
    </row>
    <row r="23" spans="4:14" ht="15.75" customHeight="1" x14ac:dyDescent="0.25">
      <c r="D23" s="150">
        <v>19</v>
      </c>
      <c r="E23" s="150" t="s">
        <v>778</v>
      </c>
      <c r="I23" s="150" t="s">
        <v>779</v>
      </c>
      <c r="N23" s="150" t="s">
        <v>780</v>
      </c>
    </row>
    <row r="24" spans="4:14" ht="15.75" customHeight="1" x14ac:dyDescent="0.25">
      <c r="D24" s="150">
        <v>20</v>
      </c>
      <c r="E24" s="150" t="s">
        <v>781</v>
      </c>
      <c r="I24" s="150" t="s">
        <v>782</v>
      </c>
      <c r="N24" s="150" t="s">
        <v>783</v>
      </c>
    </row>
    <row r="25" spans="4:14" ht="15.75" customHeight="1" x14ac:dyDescent="0.25">
      <c r="I25" s="150" t="s">
        <v>784</v>
      </c>
      <c r="N25" s="150" t="s">
        <v>785</v>
      </c>
    </row>
    <row r="26" spans="4:14" ht="15.75" customHeight="1" x14ac:dyDescent="0.25">
      <c r="I26" s="150" t="s">
        <v>786</v>
      </c>
      <c r="N26" s="150" t="s">
        <v>787</v>
      </c>
    </row>
    <row r="27" spans="4:14" ht="15.75" customHeight="1" x14ac:dyDescent="0.25">
      <c r="I27" s="150" t="s">
        <v>788</v>
      </c>
      <c r="N27" s="150" t="s">
        <v>789</v>
      </c>
    </row>
    <row r="28" spans="4:14" ht="15.75" customHeight="1" x14ac:dyDescent="0.25">
      <c r="N28" s="150" t="s">
        <v>790</v>
      </c>
    </row>
    <row r="29" spans="4:14" ht="15.75" customHeight="1" x14ac:dyDescent="0.25">
      <c r="N29" s="150" t="s">
        <v>791</v>
      </c>
    </row>
    <row r="30" spans="4:14" ht="15.75" customHeight="1" x14ac:dyDescent="0.25">
      <c r="I30" s="150" t="s">
        <v>792</v>
      </c>
      <c r="N30" s="150" t="s">
        <v>793</v>
      </c>
    </row>
    <row r="31" spans="4:14" ht="15.75" customHeight="1" x14ac:dyDescent="0.25">
      <c r="N31" s="150" t="s">
        <v>794</v>
      </c>
    </row>
    <row r="32" spans="4:14" ht="15.75" customHeight="1" x14ac:dyDescent="0.25">
      <c r="I32" s="150" t="s">
        <v>795</v>
      </c>
      <c r="N32" s="150" t="s">
        <v>796</v>
      </c>
    </row>
    <row r="33" spans="8:14" ht="15.75" customHeight="1" x14ac:dyDescent="0.25">
      <c r="I33" s="150" t="s">
        <v>797</v>
      </c>
      <c r="N33" s="150" t="s">
        <v>798</v>
      </c>
    </row>
    <row r="34" spans="8:14" ht="15.75" customHeight="1" x14ac:dyDescent="0.25">
      <c r="I34" s="150" t="s">
        <v>799</v>
      </c>
    </row>
    <row r="35" spans="8:14" ht="15.75" customHeight="1" x14ac:dyDescent="0.25">
      <c r="I35" s="150" t="s">
        <v>800</v>
      </c>
    </row>
    <row r="36" spans="8:14" ht="15.75" customHeight="1" x14ac:dyDescent="0.25"/>
    <row r="37" spans="8:14" ht="15.75" customHeight="1" x14ac:dyDescent="0.25"/>
    <row r="38" spans="8:14" ht="15.75" customHeight="1" x14ac:dyDescent="0.25">
      <c r="I38" s="150" t="s">
        <v>801</v>
      </c>
      <c r="L38" s="150" t="s">
        <v>802</v>
      </c>
      <c r="M38" s="150" t="s">
        <v>803</v>
      </c>
      <c r="N38" s="150" t="s">
        <v>804</v>
      </c>
    </row>
    <row r="39" spans="8:14" ht="15.75" customHeight="1" x14ac:dyDescent="0.25"/>
    <row r="40" spans="8:14" ht="15.75" customHeight="1" x14ac:dyDescent="0.25">
      <c r="H40" s="150" t="s">
        <v>805</v>
      </c>
      <c r="I40" s="150" t="s">
        <v>806</v>
      </c>
      <c r="L40" s="51" t="s">
        <v>807</v>
      </c>
      <c r="M40" s="150" t="s">
        <v>808</v>
      </c>
      <c r="N40" s="150" t="s">
        <v>809</v>
      </c>
    </row>
    <row r="41" spans="8:14" ht="15.75" customHeight="1" x14ac:dyDescent="0.25">
      <c r="I41" s="150" t="s">
        <v>810</v>
      </c>
      <c r="L41" s="51" t="s">
        <v>811</v>
      </c>
      <c r="M41" s="150" t="s">
        <v>812</v>
      </c>
      <c r="N41" s="150" t="s">
        <v>813</v>
      </c>
    </row>
    <row r="42" spans="8:14" ht="15.75" customHeight="1" x14ac:dyDescent="0.25">
      <c r="I42" s="150" t="s">
        <v>814</v>
      </c>
      <c r="L42" s="51" t="s">
        <v>815</v>
      </c>
      <c r="N42" s="150" t="s">
        <v>816</v>
      </c>
    </row>
    <row r="43" spans="8:14" ht="15.75" customHeight="1" x14ac:dyDescent="0.25">
      <c r="I43" s="150" t="s">
        <v>817</v>
      </c>
      <c r="L43" s="51" t="s">
        <v>818</v>
      </c>
      <c r="N43" s="150" t="s">
        <v>819</v>
      </c>
    </row>
    <row r="44" spans="8:14" ht="15.75" customHeight="1" x14ac:dyDescent="0.25">
      <c r="I44" s="150" t="s">
        <v>820</v>
      </c>
      <c r="N44" s="150" t="s">
        <v>821</v>
      </c>
    </row>
    <row r="45" spans="8:14" ht="15.75" customHeight="1" x14ac:dyDescent="0.25">
      <c r="I45" s="150" t="s">
        <v>822</v>
      </c>
      <c r="N45" s="150" t="s">
        <v>823</v>
      </c>
    </row>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pageSetUpPr fitToPage="1"/>
  </sheetPr>
  <dimension ref="A1:O60"/>
  <sheetViews>
    <sheetView showGridLines="0" view="pageBreakPreview" topLeftCell="A40" zoomScale="70" zoomScaleNormal="70" zoomScaleSheetLayoutView="70" workbookViewId="0">
      <selection activeCell="H41" sqref="H41:H42"/>
    </sheetView>
  </sheetViews>
  <sheetFormatPr baseColWidth="10" defaultColWidth="10.85546875" defaultRowHeight="14.25" x14ac:dyDescent="0.25"/>
  <cols>
    <col min="1" max="1" width="49.7109375" style="66" customWidth="1"/>
    <col min="2" max="2" width="39.140625" style="66" customWidth="1"/>
    <col min="3" max="5" width="35.7109375" style="66" customWidth="1"/>
    <col min="6" max="6" width="46.140625" style="66" customWidth="1"/>
    <col min="7" max="8" width="35.7109375" style="66" customWidth="1"/>
    <col min="9" max="9" width="40" style="66" customWidth="1"/>
    <col min="10" max="11" width="35.7109375" style="66" customWidth="1"/>
    <col min="12" max="12" width="45" style="66" customWidth="1"/>
    <col min="13" max="13" width="18.285156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509"/>
      <c r="B1" s="490" t="s">
        <v>182</v>
      </c>
      <c r="C1" s="491"/>
      <c r="D1" s="491"/>
      <c r="E1" s="491"/>
      <c r="F1" s="491"/>
      <c r="G1" s="491"/>
      <c r="H1" s="491"/>
      <c r="I1" s="492"/>
      <c r="J1" s="487" t="s">
        <v>183</v>
      </c>
      <c r="K1" s="488"/>
      <c r="L1" s="489"/>
    </row>
    <row r="2" spans="1:15" s="135" customFormat="1" ht="30.75" customHeight="1" thickBot="1" x14ac:dyDescent="0.3">
      <c r="A2" s="510"/>
      <c r="B2" s="493" t="s">
        <v>184</v>
      </c>
      <c r="C2" s="494"/>
      <c r="D2" s="494"/>
      <c r="E2" s="494"/>
      <c r="F2" s="494"/>
      <c r="G2" s="494"/>
      <c r="H2" s="494"/>
      <c r="I2" s="495"/>
      <c r="J2" s="487" t="s">
        <v>185</v>
      </c>
      <c r="K2" s="488"/>
      <c r="L2" s="489"/>
    </row>
    <row r="3" spans="1:15" s="135" customFormat="1" ht="24" customHeight="1" thickBot="1" x14ac:dyDescent="0.3">
      <c r="A3" s="510"/>
      <c r="B3" s="493" t="s">
        <v>186</v>
      </c>
      <c r="C3" s="494"/>
      <c r="D3" s="494"/>
      <c r="E3" s="494"/>
      <c r="F3" s="494"/>
      <c r="G3" s="494"/>
      <c r="H3" s="494"/>
      <c r="I3" s="495"/>
      <c r="J3" s="487" t="s">
        <v>187</v>
      </c>
      <c r="K3" s="488"/>
      <c r="L3" s="489"/>
    </row>
    <row r="4" spans="1:15" s="135" customFormat="1" ht="21.75" customHeight="1" thickBot="1" x14ac:dyDescent="0.3">
      <c r="A4" s="511"/>
      <c r="B4" s="496" t="s">
        <v>824</v>
      </c>
      <c r="C4" s="497"/>
      <c r="D4" s="497"/>
      <c r="E4" s="497"/>
      <c r="F4" s="497"/>
      <c r="G4" s="497"/>
      <c r="H4" s="497"/>
      <c r="I4" s="498"/>
      <c r="J4" s="487" t="s">
        <v>189</v>
      </c>
      <c r="K4" s="488"/>
      <c r="L4" s="489"/>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958" t="s">
        <v>190</v>
      </c>
      <c r="B6" s="186" t="s">
        <v>191</v>
      </c>
      <c r="C6" s="173"/>
      <c r="D6" s="186" t="s">
        <v>192</v>
      </c>
      <c r="E6" s="173"/>
      <c r="F6" s="186" t="s">
        <v>193</v>
      </c>
      <c r="G6" s="173"/>
      <c r="H6" s="186" t="s">
        <v>194</v>
      </c>
      <c r="I6" s="174"/>
      <c r="J6" s="959" t="s">
        <v>195</v>
      </c>
      <c r="K6" s="185" t="s">
        <v>196</v>
      </c>
      <c r="L6" s="139"/>
      <c r="M6" s="957"/>
      <c r="N6" s="957"/>
      <c r="O6" s="957"/>
    </row>
    <row r="7" spans="1:15" s="135" customFormat="1" ht="21.75" customHeight="1" thickBot="1" x14ac:dyDescent="0.3">
      <c r="A7" s="958"/>
      <c r="B7" s="187" t="s">
        <v>197</v>
      </c>
      <c r="C7" s="175"/>
      <c r="D7" s="186" t="s">
        <v>198</v>
      </c>
      <c r="E7" s="175"/>
      <c r="F7" s="186" t="s">
        <v>199</v>
      </c>
      <c r="G7" s="175"/>
      <c r="H7" s="186" t="s">
        <v>200</v>
      </c>
      <c r="I7" s="174" t="s">
        <v>201</v>
      </c>
      <c r="J7" s="959"/>
      <c r="K7" s="185" t="s">
        <v>202</v>
      </c>
      <c r="L7" s="139"/>
      <c r="M7" s="957"/>
      <c r="N7" s="957"/>
      <c r="O7" s="957"/>
    </row>
    <row r="8" spans="1:15" s="135" customFormat="1" ht="21.75" customHeight="1" thickBot="1" x14ac:dyDescent="0.3">
      <c r="A8" s="958"/>
      <c r="B8" s="186" t="s">
        <v>203</v>
      </c>
      <c r="C8" s="173"/>
      <c r="D8" s="186" t="s">
        <v>204</v>
      </c>
      <c r="E8" s="176"/>
      <c r="F8" s="186" t="s">
        <v>205</v>
      </c>
      <c r="G8" s="176"/>
      <c r="H8" s="186" t="s">
        <v>206</v>
      </c>
      <c r="I8" s="174"/>
      <c r="J8" s="959"/>
      <c r="K8" s="185" t="s">
        <v>207</v>
      </c>
      <c r="L8" s="302" t="s">
        <v>201</v>
      </c>
      <c r="M8" s="957"/>
      <c r="N8" s="957"/>
      <c r="O8" s="957"/>
    </row>
    <row r="9" spans="1:15" s="135" customFormat="1" ht="21.75" hidden="1" customHeight="1" x14ac:dyDescent="0.25">
      <c r="A9" s="136"/>
      <c r="B9" s="137"/>
      <c r="C9" s="137"/>
      <c r="D9" s="137"/>
      <c r="E9" s="137"/>
      <c r="F9" s="137"/>
      <c r="G9" s="137"/>
      <c r="H9" s="137"/>
      <c r="I9" s="137"/>
      <c r="J9" s="137"/>
      <c r="K9" s="137"/>
      <c r="L9" s="137"/>
      <c r="M9" s="138"/>
      <c r="N9" s="138"/>
      <c r="O9" s="138"/>
    </row>
    <row r="10" spans="1:15" ht="15" hidden="1" customHeight="1" x14ac:dyDescent="0.25">
      <c r="A10" s="69"/>
      <c r="B10" s="70"/>
      <c r="C10" s="70"/>
      <c r="D10" s="72"/>
      <c r="E10" s="71"/>
      <c r="F10" s="71"/>
      <c r="G10" s="238"/>
      <c r="H10" s="238"/>
      <c r="I10" s="73"/>
      <c r="J10" s="73"/>
      <c r="K10" s="70"/>
      <c r="L10" s="70"/>
      <c r="M10" s="70"/>
      <c r="N10" s="70"/>
      <c r="O10" s="70"/>
    </row>
    <row r="11" spans="1:15" ht="16.5" hidden="1" customHeight="1" thickBot="1" x14ac:dyDescent="0.3">
      <c r="A11" s="132"/>
      <c r="B11" s="133"/>
      <c r="C11" s="133"/>
      <c r="D11" s="133"/>
      <c r="E11" s="133"/>
      <c r="F11" s="133"/>
      <c r="G11" s="133"/>
      <c r="H11" s="133"/>
      <c r="I11" s="133"/>
      <c r="J11" s="133"/>
      <c r="K11" s="133"/>
      <c r="L11" s="133"/>
      <c r="M11" s="133"/>
    </row>
    <row r="12" spans="1:15" ht="32.1" hidden="1" customHeight="1" thickBot="1" x14ac:dyDescent="0.3">
      <c r="A12" s="929" t="s">
        <v>825</v>
      </c>
      <c r="B12" s="930"/>
      <c r="C12" s="930"/>
      <c r="D12" s="930"/>
      <c r="E12" s="930"/>
      <c r="F12" s="930"/>
      <c r="G12" s="930"/>
      <c r="H12" s="930"/>
      <c r="I12" s="930"/>
      <c r="J12" s="930"/>
      <c r="K12" s="930"/>
      <c r="L12" s="931"/>
    </row>
    <row r="13" spans="1:15" ht="32.1" hidden="1" customHeight="1" thickBot="1" x14ac:dyDescent="0.3">
      <c r="A13" s="925" t="s">
        <v>826</v>
      </c>
      <c r="B13" s="927" t="s">
        <v>313</v>
      </c>
      <c r="C13" s="963" t="s">
        <v>210</v>
      </c>
      <c r="D13" s="965" t="s">
        <v>237</v>
      </c>
      <c r="E13" s="966"/>
      <c r="F13" s="967"/>
      <c r="G13" s="965" t="s">
        <v>248</v>
      </c>
      <c r="H13" s="966"/>
      <c r="I13" s="967"/>
      <c r="J13" s="476" t="s">
        <v>251</v>
      </c>
      <c r="K13" s="477"/>
      <c r="L13" s="478"/>
    </row>
    <row r="14" spans="1:15" ht="32.1" hidden="1" customHeight="1" x14ac:dyDescent="0.25">
      <c r="A14" s="926"/>
      <c r="B14" s="928"/>
      <c r="C14" s="964"/>
      <c r="D14" s="269" t="s">
        <v>225</v>
      </c>
      <c r="E14" s="270" t="s">
        <v>226</v>
      </c>
      <c r="F14" s="271" t="s">
        <v>827</v>
      </c>
      <c r="G14" s="269" t="s">
        <v>225</v>
      </c>
      <c r="H14" s="270" t="s">
        <v>226</v>
      </c>
      <c r="I14" s="271" t="s">
        <v>827</v>
      </c>
      <c r="J14" s="269" t="s">
        <v>225</v>
      </c>
      <c r="K14" s="270" t="s">
        <v>226</v>
      </c>
      <c r="L14" s="271" t="s">
        <v>827</v>
      </c>
    </row>
    <row r="15" spans="1:15" ht="139.5" hidden="1" customHeight="1" x14ac:dyDescent="0.25">
      <c r="A15" s="919" t="s">
        <v>828</v>
      </c>
      <c r="B15" s="283" t="s">
        <v>829</v>
      </c>
      <c r="C15" s="921" t="s">
        <v>830</v>
      </c>
      <c r="D15" s="953">
        <v>808350000</v>
      </c>
      <c r="E15" s="955">
        <v>0</v>
      </c>
      <c r="F15" s="951" t="s">
        <v>831</v>
      </c>
      <c r="G15" s="953">
        <v>667875000</v>
      </c>
      <c r="H15" s="977">
        <v>7582000</v>
      </c>
      <c r="I15" s="979" t="s">
        <v>831</v>
      </c>
      <c r="J15" s="953">
        <v>160650000</v>
      </c>
      <c r="K15" s="977">
        <v>103869667</v>
      </c>
      <c r="L15" s="979" t="s">
        <v>831</v>
      </c>
    </row>
    <row r="16" spans="1:15" ht="141" hidden="1" customHeight="1" x14ac:dyDescent="0.25">
      <c r="A16" s="920"/>
      <c r="B16" s="284" t="s">
        <v>832</v>
      </c>
      <c r="C16" s="922"/>
      <c r="D16" s="954"/>
      <c r="E16" s="956"/>
      <c r="F16" s="952"/>
      <c r="G16" s="954"/>
      <c r="H16" s="978"/>
      <c r="I16" s="980"/>
      <c r="J16" s="954"/>
      <c r="K16" s="978"/>
      <c r="L16" s="980"/>
    </row>
    <row r="17" spans="1:13" ht="84.95" hidden="1" customHeight="1" x14ac:dyDescent="0.25">
      <c r="A17" s="919" t="s">
        <v>833</v>
      </c>
      <c r="B17" s="283" t="s">
        <v>834</v>
      </c>
      <c r="C17" s="921" t="s">
        <v>211</v>
      </c>
      <c r="D17" s="971">
        <v>448290000</v>
      </c>
      <c r="E17" s="972">
        <v>0</v>
      </c>
      <c r="F17" s="973" t="s">
        <v>835</v>
      </c>
      <c r="G17" s="932">
        <v>203490000</v>
      </c>
      <c r="H17" s="934">
        <v>5406000</v>
      </c>
      <c r="I17" s="946" t="s">
        <v>836</v>
      </c>
      <c r="J17" s="932">
        <v>0</v>
      </c>
      <c r="K17" s="934">
        <v>50456000</v>
      </c>
      <c r="L17" s="946" t="s">
        <v>836</v>
      </c>
    </row>
    <row r="18" spans="1:13" ht="84.95" hidden="1" customHeight="1" thickBot="1" x14ac:dyDescent="0.3">
      <c r="A18" s="920"/>
      <c r="B18" s="285" t="s">
        <v>837</v>
      </c>
      <c r="C18" s="922"/>
      <c r="D18" s="933"/>
      <c r="E18" s="935"/>
      <c r="F18" s="939"/>
      <c r="G18" s="933"/>
      <c r="H18" s="935"/>
      <c r="I18" s="939"/>
      <c r="J18" s="933"/>
      <c r="K18" s="935"/>
      <c r="L18" s="939"/>
    </row>
    <row r="19" spans="1:13" ht="31.5" hidden="1" customHeight="1" x14ac:dyDescent="0.25">
      <c r="A19" s="200"/>
      <c r="B19" s="158"/>
      <c r="C19" s="974" t="s">
        <v>838</v>
      </c>
      <c r="D19" s="201"/>
      <c r="E19" s="202"/>
      <c r="F19" s="203"/>
      <c r="G19" s="164"/>
      <c r="H19" s="159"/>
      <c r="I19" s="160"/>
      <c r="J19" s="164"/>
      <c r="K19" s="159"/>
      <c r="L19" s="160"/>
    </row>
    <row r="20" spans="1:13" ht="31.5" hidden="1" customHeight="1" x14ac:dyDescent="0.25">
      <c r="A20" s="200"/>
      <c r="B20" s="158"/>
      <c r="C20" s="974"/>
      <c r="D20" s="201"/>
      <c r="E20" s="202"/>
      <c r="F20" s="203"/>
      <c r="G20" s="164"/>
      <c r="H20" s="159"/>
      <c r="I20" s="160"/>
      <c r="J20" s="164"/>
      <c r="K20" s="159"/>
      <c r="L20" s="160"/>
    </row>
    <row r="21" spans="1:13" ht="31.5" hidden="1" customHeight="1" x14ac:dyDescent="0.25">
      <c r="A21" s="200"/>
      <c r="B21" s="158"/>
      <c r="C21" s="974"/>
      <c r="D21" s="201"/>
      <c r="E21" s="202"/>
      <c r="F21" s="203"/>
      <c r="G21" s="164"/>
      <c r="H21" s="159"/>
      <c r="I21" s="160"/>
      <c r="J21" s="164"/>
      <c r="K21" s="159"/>
      <c r="L21" s="160"/>
    </row>
    <row r="22" spans="1:13" ht="31.5" hidden="1" customHeight="1" x14ac:dyDescent="0.25">
      <c r="A22" s="200"/>
      <c r="B22" s="158"/>
      <c r="C22" s="974"/>
      <c r="D22" s="201"/>
      <c r="E22" s="202"/>
      <c r="F22" s="203"/>
      <c r="G22" s="164"/>
      <c r="H22" s="159"/>
      <c r="I22" s="160"/>
      <c r="J22" s="164"/>
      <c r="K22" s="159"/>
      <c r="L22" s="160"/>
    </row>
    <row r="23" spans="1:13" ht="31.5" hidden="1" customHeight="1" x14ac:dyDescent="0.25">
      <c r="A23" s="200"/>
      <c r="B23" s="158"/>
      <c r="C23" s="974"/>
      <c r="D23" s="201"/>
      <c r="E23" s="202"/>
      <c r="F23" s="203"/>
      <c r="G23" s="164"/>
      <c r="H23" s="159"/>
      <c r="I23" s="160"/>
      <c r="J23" s="164"/>
      <c r="K23" s="159"/>
      <c r="L23" s="160"/>
    </row>
    <row r="24" spans="1:13" ht="32.1" hidden="1" customHeight="1" x14ac:dyDescent="0.25">
      <c r="A24" s="155"/>
      <c r="B24" s="154"/>
      <c r="C24" s="924"/>
      <c r="D24" s="165"/>
      <c r="E24" s="84"/>
      <c r="F24" s="85"/>
      <c r="G24" s="165"/>
      <c r="H24" s="84"/>
      <c r="I24" s="85"/>
      <c r="J24" s="165"/>
      <c r="K24" s="84"/>
      <c r="L24" s="85"/>
    </row>
    <row r="25" spans="1:13" ht="32.1" hidden="1" customHeight="1" x14ac:dyDescent="0.25">
      <c r="A25" s="155"/>
      <c r="B25" s="154"/>
      <c r="C25" s="167" t="s">
        <v>839</v>
      </c>
      <c r="D25" s="165"/>
      <c r="E25" s="84"/>
      <c r="F25" s="85"/>
      <c r="G25" s="165"/>
      <c r="H25" s="84"/>
      <c r="I25" s="85"/>
      <c r="J25" s="165"/>
      <c r="K25" s="84"/>
      <c r="L25" s="85"/>
    </row>
    <row r="26" spans="1:13" ht="32.1" hidden="1" customHeight="1" thickBot="1" x14ac:dyDescent="0.3">
      <c r="A26" s="156"/>
      <c r="B26" s="157"/>
      <c r="C26" s="168" t="s">
        <v>840</v>
      </c>
      <c r="D26" s="166"/>
      <c r="E26" s="87"/>
      <c r="F26" s="90"/>
      <c r="G26" s="166"/>
      <c r="H26" s="87"/>
      <c r="I26" s="90"/>
      <c r="J26" s="166"/>
      <c r="K26" s="87"/>
      <c r="L26" s="90"/>
    </row>
    <row r="27" spans="1:13" s="88" customFormat="1" ht="16.5" hidden="1" customHeight="1" x14ac:dyDescent="0.2">
      <c r="M27" s="66"/>
    </row>
    <row r="29" spans="1:13" ht="35.1" hidden="1" customHeight="1" thickBot="1" x14ac:dyDescent="0.3">
      <c r="A29" s="929" t="s">
        <v>841</v>
      </c>
      <c r="B29" s="930"/>
      <c r="C29" s="930"/>
      <c r="D29" s="930"/>
      <c r="E29" s="930"/>
      <c r="F29" s="930"/>
      <c r="G29" s="930"/>
      <c r="H29" s="930"/>
      <c r="I29" s="930"/>
      <c r="J29" s="930"/>
      <c r="K29" s="930"/>
      <c r="L29" s="931"/>
    </row>
    <row r="30" spans="1:13" ht="35.1" hidden="1" customHeight="1" x14ac:dyDescent="0.25">
      <c r="A30" s="925" t="s">
        <v>826</v>
      </c>
      <c r="B30" s="927" t="s">
        <v>313</v>
      </c>
      <c r="C30" s="963" t="s">
        <v>210</v>
      </c>
      <c r="D30" s="965" t="s">
        <v>254</v>
      </c>
      <c r="E30" s="966"/>
      <c r="F30" s="967"/>
      <c r="G30" s="965" t="s">
        <v>257</v>
      </c>
      <c r="H30" s="966"/>
      <c r="I30" s="967"/>
      <c r="J30" s="965" t="s">
        <v>260</v>
      </c>
      <c r="K30" s="966"/>
      <c r="L30" s="967"/>
    </row>
    <row r="31" spans="1:13" ht="35.1" hidden="1" customHeight="1" x14ac:dyDescent="0.25">
      <c r="A31" s="926"/>
      <c r="B31" s="928"/>
      <c r="C31" s="964"/>
      <c r="D31" s="163" t="s">
        <v>225</v>
      </c>
      <c r="E31" s="161" t="s">
        <v>226</v>
      </c>
      <c r="F31" s="162" t="s">
        <v>827</v>
      </c>
      <c r="G31" s="163" t="s">
        <v>225</v>
      </c>
      <c r="H31" s="161" t="s">
        <v>226</v>
      </c>
      <c r="I31" s="162" t="s">
        <v>827</v>
      </c>
      <c r="J31" s="163" t="s">
        <v>225</v>
      </c>
      <c r="K31" s="161" t="s">
        <v>226</v>
      </c>
      <c r="L31" s="162" t="s">
        <v>827</v>
      </c>
    </row>
    <row r="32" spans="1:13" ht="128.25" hidden="1" customHeight="1" x14ac:dyDescent="0.25">
      <c r="A32" s="919" t="s">
        <v>828</v>
      </c>
      <c r="B32" s="158" t="s">
        <v>829</v>
      </c>
      <c r="C32" s="975" t="s">
        <v>830</v>
      </c>
      <c r="D32" s="947">
        <v>34464000</v>
      </c>
      <c r="E32" s="949">
        <v>152420000</v>
      </c>
      <c r="F32" s="951" t="s">
        <v>831</v>
      </c>
      <c r="G32" s="981">
        <v>14513335</v>
      </c>
      <c r="H32" s="949">
        <v>158525200</v>
      </c>
      <c r="I32" s="944" t="s">
        <v>831</v>
      </c>
      <c r="J32" s="947">
        <v>0</v>
      </c>
      <c r="K32" s="949">
        <v>164378000</v>
      </c>
      <c r="L32" s="944" t="s">
        <v>831</v>
      </c>
    </row>
    <row r="33" spans="1:12" ht="132.75" hidden="1" customHeight="1" x14ac:dyDescent="0.25">
      <c r="A33" s="923"/>
      <c r="B33" s="268" t="s">
        <v>832</v>
      </c>
      <c r="C33" s="976"/>
      <c r="D33" s="948"/>
      <c r="E33" s="950"/>
      <c r="F33" s="952"/>
      <c r="G33" s="982"/>
      <c r="H33" s="950"/>
      <c r="I33" s="945"/>
      <c r="J33" s="948"/>
      <c r="K33" s="950"/>
      <c r="L33" s="945"/>
    </row>
    <row r="34" spans="1:12" ht="94.5" hidden="1" customHeight="1" x14ac:dyDescent="0.25">
      <c r="A34" s="919" t="s">
        <v>833</v>
      </c>
      <c r="B34" s="158" t="s">
        <v>834</v>
      </c>
      <c r="C34" s="921" t="s">
        <v>211</v>
      </c>
      <c r="D34" s="932">
        <v>34464000</v>
      </c>
      <c r="E34" s="934">
        <v>62220000</v>
      </c>
      <c r="F34" s="946" t="s">
        <v>836</v>
      </c>
      <c r="G34" s="932">
        <v>19875557</v>
      </c>
      <c r="H34" s="934">
        <v>55065200</v>
      </c>
      <c r="I34" s="944" t="s">
        <v>842</v>
      </c>
      <c r="J34" s="932">
        <v>0</v>
      </c>
      <c r="K34" s="934">
        <v>58368000</v>
      </c>
      <c r="L34" s="944" t="s">
        <v>843</v>
      </c>
    </row>
    <row r="35" spans="1:12" ht="154.5" hidden="1" customHeight="1" x14ac:dyDescent="0.25">
      <c r="A35" s="923"/>
      <c r="B35" s="158" t="s">
        <v>837</v>
      </c>
      <c r="C35" s="924"/>
      <c r="D35" s="933"/>
      <c r="E35" s="935"/>
      <c r="F35" s="939"/>
      <c r="G35" s="933"/>
      <c r="H35" s="935"/>
      <c r="I35" s="945"/>
      <c r="J35" s="933"/>
      <c r="K35" s="935"/>
      <c r="L35" s="945"/>
    </row>
    <row r="36" spans="1:12" hidden="1" x14ac:dyDescent="0.25"/>
    <row r="37" spans="1:12" ht="15" thickBot="1" x14ac:dyDescent="0.3"/>
    <row r="38" spans="1:12" ht="35.1" customHeight="1" thickBot="1" x14ac:dyDescent="0.3">
      <c r="A38" s="929" t="s">
        <v>844</v>
      </c>
      <c r="B38" s="930"/>
      <c r="C38" s="930"/>
      <c r="D38" s="930"/>
      <c r="E38" s="930"/>
      <c r="F38" s="930"/>
      <c r="G38" s="930"/>
      <c r="H38" s="930"/>
      <c r="I38" s="930"/>
      <c r="J38" s="930"/>
      <c r="K38" s="930"/>
      <c r="L38" s="931"/>
    </row>
    <row r="39" spans="1:12" ht="35.1" customHeight="1" x14ac:dyDescent="0.25">
      <c r="A39" s="925" t="s">
        <v>826</v>
      </c>
      <c r="B39" s="927" t="s">
        <v>313</v>
      </c>
      <c r="C39" s="963" t="s">
        <v>210</v>
      </c>
      <c r="D39" s="883" t="s">
        <v>263</v>
      </c>
      <c r="E39" s="968"/>
      <c r="F39" s="969"/>
      <c r="G39" s="925" t="s">
        <v>266</v>
      </c>
      <c r="H39" s="927"/>
      <c r="I39" s="970"/>
      <c r="J39" s="925" t="s">
        <v>268</v>
      </c>
      <c r="K39" s="927"/>
      <c r="L39" s="970"/>
    </row>
    <row r="40" spans="1:12" ht="35.1" customHeight="1" thickBot="1" x14ac:dyDescent="0.3">
      <c r="A40" s="926"/>
      <c r="B40" s="928"/>
      <c r="C40" s="964"/>
      <c r="D40" s="286" t="s">
        <v>225</v>
      </c>
      <c r="E40" s="287" t="s">
        <v>226</v>
      </c>
      <c r="F40" s="288" t="s">
        <v>827</v>
      </c>
      <c r="G40" s="163" t="s">
        <v>225</v>
      </c>
      <c r="H40" s="161" t="s">
        <v>226</v>
      </c>
      <c r="I40" s="162" t="s">
        <v>827</v>
      </c>
      <c r="J40" s="163" t="s">
        <v>225</v>
      </c>
      <c r="K40" s="161" t="s">
        <v>226</v>
      </c>
      <c r="L40" s="162" t="s">
        <v>827</v>
      </c>
    </row>
    <row r="41" spans="1:12" ht="127.5" customHeight="1" x14ac:dyDescent="0.25">
      <c r="A41" s="919" t="s">
        <v>828</v>
      </c>
      <c r="B41" s="283" t="s">
        <v>829</v>
      </c>
      <c r="C41" s="921" t="s">
        <v>830</v>
      </c>
      <c r="D41" s="936">
        <v>0</v>
      </c>
      <c r="E41" s="942">
        <v>194191335</v>
      </c>
      <c r="F41" s="983" t="s">
        <v>845</v>
      </c>
      <c r="G41" s="936">
        <v>122457362</v>
      </c>
      <c r="H41" s="942">
        <v>161998000</v>
      </c>
      <c r="I41" s="940"/>
      <c r="J41" s="936"/>
      <c r="K41" s="942"/>
      <c r="L41" s="940"/>
    </row>
    <row r="42" spans="1:12" ht="129" customHeight="1" x14ac:dyDescent="0.25">
      <c r="A42" s="920"/>
      <c r="B42" s="284" t="s">
        <v>832</v>
      </c>
      <c r="C42" s="922"/>
      <c r="D42" s="933"/>
      <c r="E42" s="935"/>
      <c r="F42" s="984"/>
      <c r="G42" s="933"/>
      <c r="H42" s="935"/>
      <c r="I42" s="939"/>
      <c r="J42" s="933"/>
      <c r="K42" s="935"/>
      <c r="L42" s="939"/>
    </row>
    <row r="43" spans="1:12" ht="154.5" customHeight="1" x14ac:dyDescent="0.25">
      <c r="A43" s="919" t="s">
        <v>833</v>
      </c>
      <c r="B43" s="283" t="s">
        <v>834</v>
      </c>
      <c r="C43" s="921" t="s">
        <v>211</v>
      </c>
      <c r="D43" s="936">
        <v>32640000</v>
      </c>
      <c r="E43" s="942">
        <v>78243557</v>
      </c>
      <c r="F43" s="985" t="s">
        <v>846</v>
      </c>
      <c r="G43" s="936">
        <v>40698750</v>
      </c>
      <c r="H43" s="942">
        <v>59592000</v>
      </c>
      <c r="I43" s="940"/>
      <c r="J43" s="936"/>
      <c r="K43" s="942"/>
      <c r="L43" s="940"/>
    </row>
    <row r="44" spans="1:12" ht="140.25" customHeight="1" x14ac:dyDescent="0.25">
      <c r="A44" s="920"/>
      <c r="B44" s="285" t="s">
        <v>837</v>
      </c>
      <c r="C44" s="922"/>
      <c r="D44" s="933"/>
      <c r="E44" s="935"/>
      <c r="F44" s="986"/>
      <c r="G44" s="933"/>
      <c r="H44" s="935"/>
      <c r="I44" s="939"/>
      <c r="J44" s="933"/>
      <c r="K44" s="935"/>
      <c r="L44" s="939"/>
    </row>
    <row r="46" spans="1:12" ht="15" hidden="1" thickBot="1" x14ac:dyDescent="0.3"/>
    <row r="47" spans="1:12" ht="35.1" hidden="1" customHeight="1" thickBot="1" x14ac:dyDescent="0.3">
      <c r="A47" s="960" t="s">
        <v>847</v>
      </c>
      <c r="B47" s="961"/>
      <c r="C47" s="961"/>
      <c r="D47" s="961"/>
      <c r="E47" s="961"/>
      <c r="F47" s="961"/>
      <c r="G47" s="961"/>
      <c r="H47" s="961"/>
      <c r="I47" s="961"/>
      <c r="J47" s="961"/>
      <c r="K47" s="961"/>
      <c r="L47" s="962"/>
    </row>
    <row r="48" spans="1:12" ht="35.1" hidden="1" customHeight="1" x14ac:dyDescent="0.25">
      <c r="A48" s="925" t="s">
        <v>826</v>
      </c>
      <c r="B48" s="927" t="s">
        <v>313</v>
      </c>
      <c r="C48" s="963" t="s">
        <v>210</v>
      </c>
      <c r="D48" s="965" t="s">
        <v>269</v>
      </c>
      <c r="E48" s="966"/>
      <c r="F48" s="967"/>
      <c r="G48" s="965" t="s">
        <v>848</v>
      </c>
      <c r="H48" s="966"/>
      <c r="I48" s="967"/>
      <c r="J48" s="965" t="s">
        <v>271</v>
      </c>
      <c r="K48" s="966"/>
      <c r="L48" s="967"/>
    </row>
    <row r="49" spans="1:12" ht="35.1" hidden="1" customHeight="1" thickBot="1" x14ac:dyDescent="0.3">
      <c r="A49" s="926"/>
      <c r="B49" s="928"/>
      <c r="C49" s="964"/>
      <c r="D49" s="163" t="s">
        <v>225</v>
      </c>
      <c r="E49" s="161" t="s">
        <v>226</v>
      </c>
      <c r="F49" s="162" t="s">
        <v>827</v>
      </c>
      <c r="G49" s="163" t="s">
        <v>225</v>
      </c>
      <c r="H49" s="161" t="s">
        <v>226</v>
      </c>
      <c r="I49" s="162" t="s">
        <v>827</v>
      </c>
      <c r="J49" s="163" t="s">
        <v>225</v>
      </c>
      <c r="K49" s="161" t="s">
        <v>226</v>
      </c>
      <c r="L49" s="162" t="s">
        <v>827</v>
      </c>
    </row>
    <row r="50" spans="1:12" ht="135" hidden="1" customHeight="1" x14ac:dyDescent="0.25">
      <c r="A50" s="919" t="s">
        <v>828</v>
      </c>
      <c r="B50" s="283" t="s">
        <v>829</v>
      </c>
      <c r="C50" s="921" t="s">
        <v>830</v>
      </c>
      <c r="D50" s="936"/>
      <c r="E50" s="942"/>
      <c r="F50" s="940"/>
      <c r="G50" s="936"/>
      <c r="H50" s="942"/>
      <c r="I50" s="940"/>
      <c r="J50" s="936"/>
      <c r="K50" s="942"/>
      <c r="L50" s="940"/>
    </row>
    <row r="51" spans="1:12" ht="127.5" hidden="1" customHeight="1" thickBot="1" x14ac:dyDescent="0.3">
      <c r="A51" s="920"/>
      <c r="B51" s="284" t="s">
        <v>832</v>
      </c>
      <c r="C51" s="922"/>
      <c r="D51" s="937"/>
      <c r="E51" s="943"/>
      <c r="F51" s="941"/>
      <c r="G51" s="937"/>
      <c r="H51" s="943"/>
      <c r="I51" s="941"/>
      <c r="J51" s="937"/>
      <c r="K51" s="943"/>
      <c r="L51" s="941"/>
    </row>
    <row r="52" spans="1:12" ht="88.5" hidden="1" customHeight="1" x14ac:dyDescent="0.25">
      <c r="A52" s="919" t="s">
        <v>833</v>
      </c>
      <c r="B52" s="283" t="s">
        <v>834</v>
      </c>
      <c r="C52" s="921" t="s">
        <v>211</v>
      </c>
      <c r="D52" s="932"/>
      <c r="E52" s="934"/>
      <c r="F52" s="938"/>
      <c r="G52" s="932"/>
      <c r="H52" s="934"/>
      <c r="I52" s="938"/>
      <c r="J52" s="932"/>
      <c r="K52" s="934"/>
      <c r="L52" s="938"/>
    </row>
    <row r="53" spans="1:12" ht="124.5" hidden="1" customHeight="1" thickBot="1" x14ac:dyDescent="0.3">
      <c r="A53" s="920"/>
      <c r="B53" s="285" t="s">
        <v>849</v>
      </c>
      <c r="C53" s="922"/>
      <c r="D53" s="933"/>
      <c r="E53" s="935"/>
      <c r="F53" s="939"/>
      <c r="G53" s="933"/>
      <c r="H53" s="935"/>
      <c r="I53" s="939"/>
      <c r="J53" s="933"/>
      <c r="K53" s="935"/>
      <c r="L53" s="939"/>
    </row>
    <row r="59" spans="1:12" x14ac:dyDescent="0.25">
      <c r="K59" s="317"/>
    </row>
    <row r="60" spans="1:12" x14ac:dyDescent="0.25">
      <c r="K60" s="317"/>
    </row>
  </sheetData>
  <mergeCells count="131">
    <mergeCell ref="F41:F42"/>
    <mergeCell ref="F43:F44"/>
    <mergeCell ref="D41:D42"/>
    <mergeCell ref="E41:E42"/>
    <mergeCell ref="D43:D44"/>
    <mergeCell ref="E43:E44"/>
    <mergeCell ref="I43:I44"/>
    <mergeCell ref="H43:H44"/>
    <mergeCell ref="G43:G44"/>
    <mergeCell ref="H41:H42"/>
    <mergeCell ref="I41:I42"/>
    <mergeCell ref="G41:G42"/>
    <mergeCell ref="L41:L42"/>
    <mergeCell ref="L43:L44"/>
    <mergeCell ref="K41:K42"/>
    <mergeCell ref="J41:J42"/>
    <mergeCell ref="J43:J44"/>
    <mergeCell ref="K43:K44"/>
    <mergeCell ref="J50:J51"/>
    <mergeCell ref="K50:K51"/>
    <mergeCell ref="L50:L51"/>
    <mergeCell ref="L52:L53"/>
    <mergeCell ref="K52:K53"/>
    <mergeCell ref="J52:J53"/>
    <mergeCell ref="G50:G51"/>
    <mergeCell ref="H50:H51"/>
    <mergeCell ref="I50:I51"/>
    <mergeCell ref="I52:I53"/>
    <mergeCell ref="H52:H53"/>
    <mergeCell ref="G52:G53"/>
    <mergeCell ref="J13:L13"/>
    <mergeCell ref="J39:L39"/>
    <mergeCell ref="B30:B31"/>
    <mergeCell ref="C30:C31"/>
    <mergeCell ref="D30:F30"/>
    <mergeCell ref="C17:C18"/>
    <mergeCell ref="C32:C33"/>
    <mergeCell ref="G15:G16"/>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E17:E18"/>
    <mergeCell ref="F17:F18"/>
    <mergeCell ref="C19:C24"/>
    <mergeCell ref="A30:A31"/>
    <mergeCell ref="A29:L29"/>
    <mergeCell ref="J30:L30"/>
    <mergeCell ref="M6:O6"/>
    <mergeCell ref="M7:O7"/>
    <mergeCell ref="M8:O8"/>
    <mergeCell ref="A1:A4"/>
    <mergeCell ref="J1:L1"/>
    <mergeCell ref="J2:L2"/>
    <mergeCell ref="J3:L3"/>
    <mergeCell ref="J4:L4"/>
    <mergeCell ref="B1:I1"/>
    <mergeCell ref="B2:I2"/>
    <mergeCell ref="B3:I3"/>
    <mergeCell ref="B4:I4"/>
    <mergeCell ref="A6:A8"/>
    <mergeCell ref="J6:J8"/>
    <mergeCell ref="A17:A18"/>
    <mergeCell ref="G17:G18"/>
    <mergeCell ref="H17:H18"/>
    <mergeCell ref="I17:I18"/>
    <mergeCell ref="D32:D33"/>
    <mergeCell ref="E32:E33"/>
    <mergeCell ref="F32:F33"/>
    <mergeCell ref="J32:J33"/>
    <mergeCell ref="A15:A16"/>
    <mergeCell ref="C15:C16"/>
    <mergeCell ref="D15:D16"/>
    <mergeCell ref="E15:E16"/>
    <mergeCell ref="F15:F16"/>
    <mergeCell ref="H32:H33"/>
    <mergeCell ref="I32:I33"/>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s>
  <pageMargins left="0.25" right="0.25" top="0.75" bottom="0.75" header="0.3" footer="0.3"/>
  <pageSetup scale="27" orientation="landscape"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dimension ref="A1:E35"/>
  <sheetViews>
    <sheetView zoomScale="70" zoomScaleNormal="70" workbookViewId="0">
      <selection activeCell="D38" sqref="D38"/>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995"/>
      <c r="B1" s="996" t="s">
        <v>182</v>
      </c>
      <c r="C1" s="996"/>
      <c r="D1" s="996"/>
      <c r="E1" s="141" t="s">
        <v>594</v>
      </c>
    </row>
    <row r="2" spans="1:5" ht="22.5" customHeight="1" thickBot="1" x14ac:dyDescent="0.3">
      <c r="A2" s="995"/>
      <c r="B2" s="997" t="s">
        <v>184</v>
      </c>
      <c r="C2" s="997"/>
      <c r="D2" s="997"/>
      <c r="E2" s="141" t="s">
        <v>185</v>
      </c>
    </row>
    <row r="3" spans="1:5" ht="22.5" customHeight="1" thickBot="1" x14ac:dyDescent="0.3">
      <c r="A3" s="995"/>
      <c r="B3" s="887" t="s">
        <v>186</v>
      </c>
      <c r="C3" s="888"/>
      <c r="D3" s="998"/>
      <c r="E3" s="141" t="s">
        <v>187</v>
      </c>
    </row>
    <row r="4" spans="1:5" ht="22.5" customHeight="1" thickBot="1" x14ac:dyDescent="0.3">
      <c r="A4" s="995"/>
      <c r="B4" s="999" t="s">
        <v>595</v>
      </c>
      <c r="C4" s="1000"/>
      <c r="D4" s="1001"/>
      <c r="E4" s="142" t="s">
        <v>596</v>
      </c>
    </row>
    <row r="5" spans="1:5" ht="15.75" thickBot="1" x14ac:dyDescent="0.3">
      <c r="A5" s="117"/>
      <c r="B5" s="117"/>
      <c r="C5" s="117"/>
      <c r="D5" s="117"/>
      <c r="E5" s="117"/>
    </row>
    <row r="6" spans="1:5" x14ac:dyDescent="0.25">
      <c r="A6" s="965" t="s">
        <v>597</v>
      </c>
      <c r="B6" s="966"/>
      <c r="C6" s="966"/>
      <c r="D6" s="966"/>
      <c r="E6" s="967"/>
    </row>
    <row r="7" spans="1:5" ht="45.75" customHeight="1" thickBot="1" x14ac:dyDescent="0.3">
      <c r="A7" s="118" t="s">
        <v>598</v>
      </c>
      <c r="B7" s="118" t="s">
        <v>599</v>
      </c>
      <c r="C7" s="119" t="s">
        <v>600</v>
      </c>
      <c r="D7" s="993" t="s">
        <v>601</v>
      </c>
      <c r="E7" s="994"/>
    </row>
    <row r="8" spans="1:5" x14ac:dyDescent="0.25">
      <c r="A8" s="372"/>
      <c r="B8" s="373"/>
      <c r="C8" s="128"/>
      <c r="D8" s="991"/>
      <c r="E8" s="992"/>
    </row>
    <row r="9" spans="1:5" x14ac:dyDescent="0.25">
      <c r="A9" s="120"/>
      <c r="B9" s="121"/>
      <c r="C9" s="129"/>
      <c r="D9" s="987"/>
      <c r="E9" s="988"/>
    </row>
    <row r="10" spans="1:5" x14ac:dyDescent="0.25">
      <c r="A10" s="120"/>
      <c r="B10" s="121"/>
      <c r="C10" s="129"/>
      <c r="D10" s="987"/>
      <c r="E10" s="988"/>
    </row>
    <row r="11" spans="1:5" x14ac:dyDescent="0.25">
      <c r="A11" s="122"/>
      <c r="B11" s="123"/>
      <c r="C11" s="129"/>
      <c r="D11" s="987"/>
      <c r="E11" s="988"/>
    </row>
    <row r="12" spans="1:5" x14ac:dyDescent="0.25">
      <c r="A12" s="124"/>
      <c r="B12" s="123"/>
      <c r="C12" s="129"/>
      <c r="D12" s="987"/>
      <c r="E12" s="988"/>
    </row>
    <row r="13" spans="1:5" x14ac:dyDescent="0.25">
      <c r="A13" s="124"/>
      <c r="B13" s="123"/>
      <c r="C13" s="130"/>
      <c r="D13" s="987"/>
      <c r="E13" s="988"/>
    </row>
    <row r="14" spans="1:5" x14ac:dyDescent="0.25">
      <c r="A14" s="124"/>
      <c r="B14" s="123"/>
      <c r="C14" s="130"/>
      <c r="D14" s="987"/>
      <c r="E14" s="988"/>
    </row>
    <row r="15" spans="1:5" x14ac:dyDescent="0.25">
      <c r="A15" s="125"/>
      <c r="B15" s="123"/>
      <c r="C15" s="129"/>
      <c r="D15" s="987"/>
      <c r="E15" s="988"/>
    </row>
    <row r="16" spans="1:5" x14ac:dyDescent="0.25">
      <c r="A16" s="126"/>
      <c r="B16" s="127"/>
      <c r="C16" s="131"/>
      <c r="D16" s="987"/>
      <c r="E16" s="988"/>
    </row>
    <row r="17" spans="1:5" x14ac:dyDescent="0.25">
      <c r="A17" s="374"/>
      <c r="B17" s="371"/>
      <c r="C17" s="371"/>
      <c r="D17" s="987"/>
      <c r="E17" s="988"/>
    </row>
    <row r="18" spans="1:5" x14ac:dyDescent="0.25">
      <c r="A18" s="374"/>
      <c r="B18" s="371"/>
      <c r="C18" s="371"/>
      <c r="D18" s="987"/>
      <c r="E18" s="988"/>
    </row>
    <row r="19" spans="1:5" x14ac:dyDescent="0.25">
      <c r="A19" s="374"/>
      <c r="B19" s="371"/>
      <c r="C19" s="371"/>
      <c r="D19" s="987"/>
      <c r="E19" s="988"/>
    </row>
    <row r="20" spans="1:5" x14ac:dyDescent="0.25">
      <c r="A20" s="374"/>
      <c r="B20" s="371"/>
      <c r="C20" s="371"/>
      <c r="D20" s="987"/>
      <c r="E20" s="988"/>
    </row>
    <row r="21" spans="1:5" x14ac:dyDescent="0.25">
      <c r="A21" s="374"/>
      <c r="B21" s="371"/>
      <c r="C21" s="371"/>
      <c r="D21" s="987"/>
      <c r="E21" s="988"/>
    </row>
    <row r="22" spans="1:5" x14ac:dyDescent="0.25">
      <c r="A22" s="374"/>
      <c r="B22" s="371"/>
      <c r="C22" s="371"/>
      <c r="D22" s="987"/>
      <c r="E22" s="988"/>
    </row>
    <row r="23" spans="1:5" x14ac:dyDescent="0.25">
      <c r="A23" s="374"/>
      <c r="B23" s="371"/>
      <c r="C23" s="371"/>
      <c r="D23" s="987"/>
      <c r="E23" s="988"/>
    </row>
    <row r="24" spans="1:5" x14ac:dyDescent="0.25">
      <c r="A24" s="374"/>
      <c r="B24" s="371"/>
      <c r="C24" s="371"/>
      <c r="D24" s="987"/>
      <c r="E24" s="988"/>
    </row>
    <row r="25" spans="1:5" x14ac:dyDescent="0.25">
      <c r="A25" s="374"/>
      <c r="B25" s="371"/>
      <c r="C25" s="371"/>
      <c r="D25" s="987"/>
      <c r="E25" s="988"/>
    </row>
    <row r="26" spans="1:5" x14ac:dyDescent="0.25">
      <c r="A26" s="374"/>
      <c r="B26" s="371"/>
      <c r="C26" s="371"/>
      <c r="D26" s="987"/>
      <c r="E26" s="988"/>
    </row>
    <row r="27" spans="1:5" x14ac:dyDescent="0.25">
      <c r="A27" s="374"/>
      <c r="B27" s="371"/>
      <c r="C27" s="371"/>
      <c r="D27" s="987"/>
      <c r="E27" s="988"/>
    </row>
    <row r="28" spans="1:5" x14ac:dyDescent="0.25">
      <c r="A28" s="374"/>
      <c r="B28" s="371"/>
      <c r="C28" s="371"/>
      <c r="D28" s="987"/>
      <c r="E28" s="988"/>
    </row>
    <row r="29" spans="1:5" x14ac:dyDescent="0.25">
      <c r="A29" s="374"/>
      <c r="B29" s="371"/>
      <c r="C29" s="371"/>
      <c r="D29" s="987"/>
      <c r="E29" s="988"/>
    </row>
    <row r="30" spans="1:5" x14ac:dyDescent="0.25">
      <c r="A30" s="374"/>
      <c r="B30" s="371"/>
      <c r="C30" s="371"/>
      <c r="D30" s="987"/>
      <c r="E30" s="988"/>
    </row>
    <row r="31" spans="1:5" x14ac:dyDescent="0.25">
      <c r="A31" s="374"/>
      <c r="B31" s="371"/>
      <c r="C31" s="371"/>
      <c r="D31" s="987"/>
      <c r="E31" s="988"/>
    </row>
    <row r="32" spans="1:5" x14ac:dyDescent="0.25">
      <c r="A32" s="374"/>
      <c r="B32" s="371"/>
      <c r="C32" s="371"/>
      <c r="D32" s="987"/>
      <c r="E32" s="988"/>
    </row>
    <row r="33" spans="1:5" x14ac:dyDescent="0.25">
      <c r="A33" s="374"/>
      <c r="B33" s="371"/>
      <c r="C33" s="371"/>
      <c r="D33" s="987"/>
      <c r="E33" s="988"/>
    </row>
    <row r="34" spans="1:5" x14ac:dyDescent="0.25">
      <c r="A34" s="374"/>
      <c r="B34" s="371"/>
      <c r="C34" s="371"/>
      <c r="D34" s="987"/>
      <c r="E34" s="988"/>
    </row>
    <row r="35" spans="1:5" ht="15.75" thickBot="1" x14ac:dyDescent="0.3">
      <c r="A35" s="375"/>
      <c r="B35" s="376"/>
      <c r="C35" s="376"/>
      <c r="D35" s="989"/>
      <c r="E35" s="990"/>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578a6d3d-8be8-4b83-8196-1711dda9f75b"/>
    <ds:schemaRef ds:uri="7e380ddb-9297-4d2e-bf28-676d793894d1"/>
  </ds:schemaRefs>
</ds:datastoreItem>
</file>

<file path=customXml/itemProps3.xml><?xml version="1.0" encoding="utf-8"?>
<ds:datastoreItem xmlns:ds="http://schemas.openxmlformats.org/officeDocument/2006/customXml" ds:itemID="{B4DC6544-B31A-4E0C-B5B5-0925CDA38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Datos</vt:lpstr>
      <vt:lpstr>Actividades_proyecto </vt:lpstr>
      <vt:lpstr>HV_BaseEstratificacion</vt:lpstr>
      <vt:lpstr>ACTIVIDAD_1</vt:lpstr>
      <vt:lpstr>Hoja de vida_Actividad 1</vt:lpstr>
      <vt:lpstr>Hoja de vida_Actividad 2</vt:lpstr>
      <vt:lpstr>ACTIVIDAD_2</vt:lpstr>
      <vt:lpstr>ACTIVIDAD_3</vt:lpstr>
      <vt:lpstr>ACTIVIDAD_4</vt:lpstr>
      <vt:lpstr>Hoja de vida_Actividad 3</vt:lpstr>
      <vt:lpstr>Hoja de vida_Actividad 4</vt:lpstr>
      <vt:lpstr>Hoja de vida_MetaPDD</vt:lpstr>
      <vt:lpstr>META_PDD</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PRODUCTO_MGA</vt:lpstr>
      <vt:lpstr>CONTROL DE CAMBIOS</vt:lpstr>
      <vt:lpstr>ACTIVIDAD_1!Área_de_impresión</vt:lpstr>
      <vt:lpstr>ACTIVIDAD_2!Área_de_impresión</vt:lpstr>
      <vt:lpstr>ACTIVIDAD_3!Área_de_impresión</vt:lpstr>
      <vt:lpstr>ACTIVIDAD_4!Área_de_impresión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Liliana Andrea Hernandez</cp:lastModifiedBy>
  <cp:revision/>
  <dcterms:created xsi:type="dcterms:W3CDTF">2016-04-29T15:11:54Z</dcterms:created>
  <dcterms:modified xsi:type="dcterms:W3CDTF">2025-09-16T16:49:11Z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