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5.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comments6.xml" ContentType="application/vnd.openxmlformats-officedocument.spreadsheetml.comments+xml"/>
  <Override PartName="/xl/drawings/drawing25.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C:\Users\lilih\OneDrive\Documentos\Mujer\Seguimiento\2025\Agosto\"/>
    </mc:Choice>
  </mc:AlternateContent>
  <xr:revisionPtr revIDLastSave="0" documentId="13_ncr:1_{7B30BFA9-B550-4C23-9218-0949CEF06861}" xr6:coauthVersionLast="47" xr6:coauthVersionMax="47" xr10:uidLastSave="{00000000-0000-0000-0000-000000000000}"/>
  <bookViews>
    <workbookView xWindow="-120" yWindow="-120" windowWidth="29040" windowHeight="15720" tabRatio="734" firstSheet="3" activeTab="3" xr2:uid="{00000000-000D-0000-FFFF-FFFF00000000}"/>
  </bookViews>
  <sheets>
    <sheet name="Datos" sheetId="52" state="hidden" r:id="rId1"/>
    <sheet name="Actividades_proyecto " sheetId="1" state="hidden" r:id="rId2"/>
    <sheet name="HV_BaseEstratificacion" sheetId="3" state="hidden" r:id="rId3"/>
    <sheet name="ACTIVIDAD_1" sheetId="20" r:id="rId4"/>
    <sheet name="Hoja de vida_Actividad 1" sheetId="51" state="hidden" r:id="rId5"/>
    <sheet name="Hoja de vida_Actividad 2" sheetId="58" state="hidden" r:id="rId6"/>
    <sheet name="ACTIVIDAD_2" sheetId="55" r:id="rId7"/>
    <sheet name="ACTIVIDAD_3" sheetId="56" r:id="rId8"/>
    <sheet name="ACTIVIDAD_4" sheetId="57" r:id="rId9"/>
    <sheet name="Hoja de vida_Actividad 3" sheetId="59" state="hidden" r:id="rId10"/>
    <sheet name="Hoja de vida_Actividad 4" sheetId="60" state="hidden" r:id="rId11"/>
    <sheet name="Hoja de vida_MetaPDD" sheetId="54" state="hidden" r:id="rId12"/>
    <sheet name="META_PDD" sheetId="38" r:id="rId13"/>
    <sheet name="Listas" sheetId="43" state="hidden" r:id="rId14"/>
    <sheet name="HV_BaseGeografica" sheetId="7" state="hidden" r:id="rId15"/>
    <sheet name="HV_InstrumentosCaptura" sheetId="8" state="hidden" r:id="rId16"/>
    <sheet name="HV_SistemaInformacion" sheetId="9" state="hidden" r:id="rId17"/>
    <sheet name="HV_Predio360" sheetId="10" state="hidden" r:id="rId18"/>
    <sheet name="HV_PED" sheetId="11" state="hidden" r:id="rId19"/>
    <sheet name="HV_SPI_Producto1" sheetId="12" state="hidden" r:id="rId20"/>
    <sheet name="HV_SPI_Producto2" sheetId="13" state="hidden" r:id="rId21"/>
    <sheet name="HV_SPI_Producto3" sheetId="14" state="hidden" r:id="rId22"/>
    <sheet name="HV_SPI_Producto4" sheetId="15" state="hidden" r:id="rId23"/>
    <sheet name="HV_SPI_Producto5" sheetId="16" state="hidden" r:id="rId24"/>
    <sheet name="HV_SPI_Producto6" sheetId="17" state="hidden" r:id="rId25"/>
    <sheet name="HV_SPI_Gestión" sheetId="18" state="hidden" r:id="rId26"/>
    <sheet name="Hoja3" sheetId="19" state="hidden" r:id="rId27"/>
    <sheet name="PRODUCTO_MGA" sheetId="47" r:id="rId28"/>
    <sheet name="CONTROL DE CAMBIOS" sheetId="40" r:id="rId29"/>
  </sheets>
  <definedNames>
    <definedName name="_xlnm.Print_Area" localSheetId="3">ACTIVIDAD_1!$A$1:$O$118</definedName>
    <definedName name="_xlnm.Print_Area" localSheetId="6">ACTIVIDAD_2!$A$1:$O$126</definedName>
    <definedName name="_xlnm.Print_Area" localSheetId="7">ACTIVIDAD_3!$A$1:$O$119</definedName>
    <definedName name="_xlnm.Print_Area" localSheetId="8">ACTIVIDAD_4!$A$1:$O$117</definedName>
    <definedName name="_xlnm.Print_Area" localSheetId="12">META_PDD!$A$1:$N$72</definedName>
    <definedName name="_xlnm.Print_Area" localSheetId="27">PRODUCTO_MGA!$A$1:$M$55</definedName>
    <definedName name="condicion">Hoja3!$N$40:$N$45</definedName>
    <definedName name="edad">Hoja3!$I$40:$I$45</definedName>
    <definedName name="etnias">Hoja3!$L$40:$L$43</definedName>
    <definedName name="frecuencia">Hoja3!$I$5:$I$11</definedName>
    <definedName name="genero">Hoja3!$M$40:$M$41</definedName>
    <definedName name="INDICADOR">#REF!</definedName>
    <definedName name="localidad">Hoja3!$E$5:$E$24</definedName>
    <definedName name="metas">Hoja3!$N$23:$N$33</definedName>
    <definedName name="objetivoest">Hoja3!$I$32:$I$35</definedName>
    <definedName name="objetivos">#REF!</definedName>
    <definedName name="pmr">Hoja3!$I$23:$I$27</definedName>
    <definedName name="responsable">Hoja3!$M$5:$M$18</definedName>
    <definedName name="SUBSECRETARIA">#REF!</definedName>
    <definedName name="subsecretarias">Hoja3!$O$5:$O$10</definedName>
    <definedName name="tactividad">Hoja3!$C$5:$C$6</definedName>
    <definedName name="tcalculo">Hoja3!$K$5</definedName>
    <definedName name="tindicador">Hoja3!$G$5:$G$10</definedName>
    <definedName name="tipometa">Hoja3!$A$5:$A$7</definedName>
    <definedName name="tmeta">Hoja3!$A$5:$A$7</definedName>
  </definedNames>
  <calcPr calcId="191029"/>
  <extLst>
    <ext xmlns:x15="http://schemas.microsoft.com/office/spreadsheetml/2010/11/main" uri="{140A7094-0E35-4892-8432-C4D2E57EDEB5}">
      <x15:workbookPr chartTrackingRefBase="1"/>
    </ext>
    <ext uri="GoogleSheetsCustomDataVersion2">
      <go:sheetsCustomData xmlns:go="http://customooxmlschemas.google.com/" r:id="rId32" roundtripDataChecksum="xVYwB3UHdHZoYLlS7FHKLwAp3fKOqHG7zICvfbN6ofQ="/>
    </ext>
  </extLst>
</workbook>
</file>

<file path=xl/calcChain.xml><?xml version="1.0" encoding="utf-8"?>
<calcChain xmlns="http://schemas.openxmlformats.org/spreadsheetml/2006/main">
  <c r="B34" i="56" l="1"/>
  <c r="B34" i="55"/>
  <c r="B34" i="20"/>
  <c r="B34" i="57"/>
  <c r="E69" i="55"/>
  <c r="G69" i="55" s="1"/>
  <c r="F69" i="55"/>
  <c r="B69" i="55"/>
  <c r="F25" i="56"/>
  <c r="N25" i="56" s="1"/>
  <c r="E24" i="57"/>
  <c r="E25" i="57"/>
  <c r="E24" i="56"/>
  <c r="E25" i="56"/>
  <c r="E24" i="55"/>
  <c r="E25" i="55"/>
  <c r="E24" i="20"/>
  <c r="N28" i="20"/>
  <c r="N29" i="20"/>
  <c r="N25" i="57"/>
  <c r="N26" i="57"/>
  <c r="N27" i="57"/>
  <c r="N28" i="57"/>
  <c r="N29" i="57"/>
  <c r="O29" i="57" s="1"/>
  <c r="N26" i="56"/>
  <c r="N27" i="56"/>
  <c r="N28" i="56"/>
  <c r="N29" i="56"/>
  <c r="O29" i="56" s="1"/>
  <c r="N25" i="55"/>
  <c r="N26" i="55"/>
  <c r="N27" i="55"/>
  <c r="N28" i="55"/>
  <c r="N29" i="55"/>
  <c r="O29" i="55" s="1"/>
  <c r="N25" i="20"/>
  <c r="N26" i="20"/>
  <c r="N27" i="20"/>
  <c r="O29" i="20"/>
  <c r="C69" i="55"/>
  <c r="E10" i="54"/>
  <c r="M69" i="55"/>
  <c r="L69" i="55"/>
  <c r="K69" i="55"/>
  <c r="J69" i="55"/>
  <c r="I69" i="55"/>
  <c r="D69" i="55"/>
  <c r="E10" i="60"/>
  <c r="E11" i="60"/>
  <c r="E11" i="58"/>
  <c r="E10" i="51"/>
  <c r="E11" i="59"/>
  <c r="E10" i="59"/>
  <c r="E10" i="58"/>
  <c r="K123" i="55"/>
  <c r="J123" i="55"/>
  <c r="D16" i="58"/>
  <c r="G115" i="57"/>
  <c r="F115" i="57"/>
  <c r="E115" i="57"/>
  <c r="D115" i="57"/>
  <c r="C115" i="57"/>
  <c r="B115" i="57"/>
  <c r="N24" i="57"/>
  <c r="O25" i="57" s="1"/>
  <c r="M118" i="56"/>
  <c r="L118" i="56"/>
  <c r="K118" i="56"/>
  <c r="J118" i="56"/>
  <c r="I118" i="56"/>
  <c r="H118" i="56"/>
  <c r="G118" i="56"/>
  <c r="F118" i="56"/>
  <c r="E118" i="56"/>
  <c r="D118" i="56"/>
  <c r="C118" i="56"/>
  <c r="B118" i="56"/>
  <c r="N24" i="56"/>
  <c r="O25" i="56" s="1"/>
  <c r="I123" i="55"/>
  <c r="H123" i="55"/>
  <c r="G123" i="55"/>
  <c r="F123" i="55"/>
  <c r="E123" i="55"/>
  <c r="D123" i="55"/>
  <c r="C123" i="55"/>
  <c r="B123" i="55"/>
  <c r="N24" i="55"/>
  <c r="O25" i="55"/>
  <c r="E11" i="54"/>
  <c r="D16" i="51"/>
  <c r="E11" i="51"/>
  <c r="N24" i="20"/>
  <c r="O25" i="20" s="1"/>
  <c r="C51" i="38"/>
  <c r="C49" i="38"/>
  <c r="C47" i="38"/>
  <c r="C45" i="38"/>
  <c r="C43" i="38"/>
  <c r="C41" i="38"/>
  <c r="C37" i="38"/>
  <c r="C33" i="38"/>
  <c r="C115" i="20"/>
  <c r="D115" i="20"/>
  <c r="E115" i="20"/>
  <c r="F115" i="20"/>
  <c r="G115" i="20"/>
  <c r="B115" i="20"/>
  <c r="H49" i="1"/>
  <c r="AG28" i="18"/>
  <c r="AF25" i="13"/>
  <c r="AG20" i="11"/>
  <c r="AG23" i="10"/>
  <c r="AF26" i="9"/>
  <c r="O71" i="1"/>
  <c r="O66" i="1"/>
  <c r="O59" i="1"/>
  <c r="O55" i="1"/>
  <c r="O50" i="1"/>
  <c r="O43" i="1"/>
  <c r="O42" i="1"/>
  <c r="O38" i="1"/>
  <c r="O37" i="1"/>
  <c r="O32" i="1"/>
  <c r="O28" i="1"/>
  <c r="O24" i="1"/>
  <c r="O20" i="1"/>
  <c r="O15" i="1"/>
  <c r="N8" i="1"/>
  <c r="H69" i="5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Liliana Andrea Hernandez</author>
  </authors>
  <commentList>
    <comment ref="J6" authorId="0" shapeId="0" xr:uid="{84E49D7D-A48A-4B4C-B4FC-7A5C33A5ECC2}">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D39" authorId="1" shapeId="0" xr:uid="{58656DC6-FC3D-44E0-A987-A91D0D37EB07}">
      <text>
        <r>
          <rPr>
            <b/>
            <sz val="9"/>
            <color indexed="81"/>
            <rFont val="Tahoma"/>
            <family val="2"/>
          </rPr>
          <t>Liliana Andrea Hernandez:</t>
        </r>
        <r>
          <rPr>
            <sz val="9"/>
            <color indexed="81"/>
            <rFont val="Tahoma"/>
            <family val="2"/>
          </rPr>
          <t xml:space="preserve">
Aca se debe hacer mas referencia a la actividad, es decir  cual fue el acompañamiento técnico de los requerimientos, la idea es enfocar la descripción mas al logro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Liliana Andrea Hernandez</author>
  </authors>
  <commentList>
    <comment ref="J6" authorId="0" shapeId="0" xr:uid="{4D1F570B-E00A-482C-B00D-9DF8CFFBD81F}">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D39" authorId="1" shapeId="0" xr:uid="{215AB0B4-8A79-4DB6-9073-9652D320E15F}">
      <text>
        <r>
          <rPr>
            <b/>
            <sz val="9"/>
            <color indexed="81"/>
            <rFont val="Tahoma"/>
            <family val="2"/>
          </rPr>
          <t>Liliana Andrea Hernandez:</t>
        </r>
        <r>
          <rPr>
            <sz val="9"/>
            <color indexed="81"/>
            <rFont val="Tahoma"/>
            <family val="2"/>
          </rPr>
          <t xml:space="preserve">
Aca se debe hacer mas referencia a la actividad, es decir  cual fue el acompañamiento en el seguimiento, la idea es enfocar la descripción mas al logro </t>
        </r>
      </text>
    </comment>
    <comment ref="F77" authorId="1" shapeId="0" xr:uid="{B719BCD0-C89D-403B-9CEB-9DA70936B4A6}">
      <text>
        <r>
          <rPr>
            <b/>
            <sz val="9"/>
            <color indexed="81"/>
            <rFont val="Tahoma"/>
            <family val="2"/>
          </rPr>
          <t>Liliana Andrea Hernandez:</t>
        </r>
        <r>
          <rPr>
            <sz val="9"/>
            <color indexed="81"/>
            <rFont val="Tahoma"/>
            <family val="2"/>
          </rPr>
          <t xml:space="preserve">
LA tarea hace referencia a la PPASP y la descripción hace referencia a la PPMyEG</t>
        </r>
      </text>
    </comment>
    <comment ref="C80" authorId="1" shapeId="0" xr:uid="{A342BAE7-36F5-4EB8-9FCD-BE5217FCE3FD}">
      <text>
        <r>
          <rPr>
            <b/>
            <sz val="9"/>
            <color indexed="81"/>
            <rFont val="Tahoma"/>
            <family val="2"/>
          </rPr>
          <t>Liliana Andrea Hernandez:</t>
        </r>
        <r>
          <rPr>
            <sz val="9"/>
            <color indexed="81"/>
            <rFont val="Tahoma"/>
            <family val="2"/>
          </rPr>
          <t xml:space="preserve">
Diligenciar el campo</t>
        </r>
      </text>
    </comment>
    <comment ref="K80" authorId="1" shapeId="0" xr:uid="{69461FB1-9E8B-409B-8CF7-E33F8BA91DAE}">
      <text>
        <r>
          <rPr>
            <b/>
            <sz val="9"/>
            <color indexed="81"/>
            <rFont val="Tahoma"/>
            <family val="2"/>
          </rPr>
          <t>Liliana Andrea Hernandez:</t>
        </r>
        <r>
          <rPr>
            <sz val="9"/>
            <color indexed="81"/>
            <rFont val="Tahoma"/>
            <family val="2"/>
          </rPr>
          <t xml:space="preserve">
Diligenciar el campo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Liliana Andrea Hernandez</author>
  </authors>
  <commentList>
    <comment ref="J6" authorId="0" shapeId="0" xr:uid="{E23F8120-A8E2-4D94-BAAA-386858E4130D}">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D39" authorId="1" shapeId="0" xr:uid="{67BB60DA-68B0-4FD8-B55B-B3ED0432D4D0}">
      <text>
        <r>
          <rPr>
            <b/>
            <sz val="9"/>
            <color indexed="81"/>
            <rFont val="Tahoma"/>
            <family val="2"/>
          </rPr>
          <t>Liliana Andrea Hernandez:</t>
        </r>
        <r>
          <rPr>
            <sz val="9"/>
            <color indexed="81"/>
            <rFont val="Tahoma"/>
            <family val="2"/>
          </rPr>
          <t xml:space="preserve">
Aca se debe hacer mas referencia a la actividad, es decir  cuales fueron los sectores donde se hizo la trasnversalizacion y como se hizo, la idea es enfocar la descripción mas al logro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Avendaño</author>
    <author>Liliana Andrea Hernandez</author>
  </authors>
  <commentList>
    <comment ref="J6" authorId="0" shapeId="0" xr:uid="{AE68838F-626E-475D-9DBF-5D9B462A4B08}">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D39" authorId="1" shapeId="0" xr:uid="{B2AF8B34-A423-46C3-99DE-3D9C66FCE81C}">
      <text>
        <r>
          <rPr>
            <b/>
            <sz val="9"/>
            <color indexed="81"/>
            <rFont val="Tahoma"/>
            <family val="2"/>
          </rPr>
          <t>Liliana Andrea Hernandez:</t>
        </r>
        <r>
          <rPr>
            <sz val="9"/>
            <color indexed="81"/>
            <rFont val="Tahoma"/>
            <family val="2"/>
          </rPr>
          <t xml:space="preserve">
Aca se debe hacer mas referencia a la actividad, es decir  explicar como se implemento la estrategia de promoción de buenas prácticas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16" authorId="0" shapeId="0" xr:uid="{132CADBC-13E1-473C-90B1-7CF531C178AE}">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6" authorId="0" shapeId="0" xr:uid="{64432E89-4C85-4806-AFE9-446842166EAD}">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7" authorId="0" shapeId="0" xr:uid="{7EC0A14E-7DB1-4DA9-8DCB-506CE0FFA085}">
      <text>
        <r>
          <rPr>
            <sz val="9"/>
            <color indexed="81"/>
            <rFont val="Tahoma"/>
            <family val="2"/>
          </rPr>
          <t>Fecha en la que el cambio solicitado al plan de acción es aprobado</t>
        </r>
      </text>
    </comment>
    <comment ref="B7" authorId="0" shapeId="0" xr:uid="{D2AA1F8D-8B8C-43A0-BB82-3155D43A42F4}">
      <text>
        <r>
          <rPr>
            <sz val="9"/>
            <color indexed="81"/>
            <rFont val="Tahoma"/>
            <family val="2"/>
          </rPr>
          <t>Fecha en la que el cambio solicitado al plan de acción es aprobado</t>
        </r>
      </text>
    </comment>
    <comment ref="C7" authorId="0" shapeId="0" xr:uid="{95F7E6F3-93BD-4026-8340-BDE26B2BBFE3}">
      <text>
        <r>
          <rPr>
            <sz val="9"/>
            <color indexed="81"/>
            <rFont val="Tahoma"/>
            <family val="2"/>
          </rPr>
          <t>Descripción de los cambios realizados en la actialización que corresponda</t>
        </r>
      </text>
    </comment>
    <comment ref="D7" authorId="0" shapeId="0" xr:uid="{26204D2E-C391-4793-8863-4123BB2DED5A}">
      <text>
        <r>
          <rPr>
            <sz val="9"/>
            <color indexed="81"/>
            <rFont val="Tahoma"/>
            <family val="2"/>
          </rPr>
          <t>Justificación del motivo que genera el cambio en el plan de acción</t>
        </r>
      </text>
    </comment>
  </commentList>
</comments>
</file>

<file path=xl/sharedStrings.xml><?xml version="1.0" encoding="utf-8"?>
<sst xmlns="http://schemas.openxmlformats.org/spreadsheetml/2006/main" count="3717" uniqueCount="870">
  <si>
    <t>Clasificación</t>
  </si>
  <si>
    <t>Subclasificación</t>
  </si>
  <si>
    <t>Catogoría</t>
  </si>
  <si>
    <t>Tipo</t>
  </si>
  <si>
    <t>Procesos</t>
  </si>
  <si>
    <t>Dependencias</t>
  </si>
  <si>
    <t>Metodo de recolección</t>
  </si>
  <si>
    <t>Tipo de calculo</t>
  </si>
  <si>
    <t>Frecuencia de medición</t>
  </si>
  <si>
    <t>Tipo Anualización</t>
  </si>
  <si>
    <t>Unidad de medida</t>
  </si>
  <si>
    <t>Tipo de variable</t>
  </si>
  <si>
    <t>Proyectos</t>
  </si>
  <si>
    <t>Proceso</t>
  </si>
  <si>
    <t>Desempeño</t>
  </si>
  <si>
    <t>Eficacia</t>
  </si>
  <si>
    <t>Direccionamiento estratégico</t>
  </si>
  <si>
    <t xml:space="preserve">Despacho de la Secretaria
</t>
  </si>
  <si>
    <t xml:space="preserve">Documento oficial
</t>
  </si>
  <si>
    <t>Simple</t>
  </si>
  <si>
    <t>Mensual</t>
  </si>
  <si>
    <t>Suma</t>
  </si>
  <si>
    <t>Número</t>
  </si>
  <si>
    <t>Constante</t>
  </si>
  <si>
    <t>Gestión</t>
  </si>
  <si>
    <t>Política</t>
  </si>
  <si>
    <t>Resultado</t>
  </si>
  <si>
    <t>Eficiencia</t>
  </si>
  <si>
    <t>Planeación y Gestión</t>
  </si>
  <si>
    <t xml:space="preserve">Oficina Asesora de Planeación
</t>
  </si>
  <si>
    <t xml:space="preserve">Encuesta
</t>
  </si>
  <si>
    <t>Compuesto</t>
  </si>
  <si>
    <t>Bimestral</t>
  </si>
  <si>
    <t>Creciente</t>
  </si>
  <si>
    <t>Porcentaje</t>
  </si>
  <si>
    <t>Registro periódico</t>
  </si>
  <si>
    <t>Plan Estratégico</t>
  </si>
  <si>
    <t>Planes</t>
  </si>
  <si>
    <t>Calidad</t>
  </si>
  <si>
    <t>Comunicaciones estratégicas</t>
  </si>
  <si>
    <t xml:space="preserve">Oficina Asesora Jurídica
</t>
  </si>
  <si>
    <t xml:space="preserve">Entrevista
</t>
  </si>
  <si>
    <t>Trimestral</t>
  </si>
  <si>
    <t>índice</t>
  </si>
  <si>
    <t>Proyectos-Gestión-Plan Estratégico</t>
  </si>
  <si>
    <t>Mapa de aseguramiento</t>
  </si>
  <si>
    <t>Efectividad</t>
  </si>
  <si>
    <t>Arquitectura empresarial</t>
  </si>
  <si>
    <t xml:space="preserve">Oficina de Control Interno
</t>
  </si>
  <si>
    <t xml:space="preserve">Estadísticas
</t>
  </si>
  <si>
    <t>Cuatrimestral</t>
  </si>
  <si>
    <t>Decreciente</t>
  </si>
  <si>
    <t>Riesgos</t>
  </si>
  <si>
    <t>Producto</t>
  </si>
  <si>
    <t>Gestión del conocimiento</t>
  </si>
  <si>
    <t xml:space="preserve">Oficina de Control Disciplinario Interno
</t>
  </si>
  <si>
    <t xml:space="preserve">Evaluación
</t>
  </si>
  <si>
    <t>Semestral</t>
  </si>
  <si>
    <t>Resultados Finales</t>
  </si>
  <si>
    <t>Promoción del acceso a la justicia de las mujeres</t>
  </si>
  <si>
    <t xml:space="preserve">Subsecretaría del Cuidado y Políticas de Igualdad
</t>
  </si>
  <si>
    <t xml:space="preserve">Informe
</t>
  </si>
  <si>
    <t>Anual</t>
  </si>
  <si>
    <t>Desarrollo de capacidades para la vida de las mujeres</t>
  </si>
  <si>
    <t xml:space="preserve">Dirección de Derechos y Diseño de Políticas
</t>
  </si>
  <si>
    <t>Registros contables</t>
  </si>
  <si>
    <t>Promoción de la participación y representación de las mujeres</t>
  </si>
  <si>
    <t xml:space="preserve">Dirección de Gestión del Conocimiento
</t>
  </si>
  <si>
    <t>Transversalización del enfoque de género y diferencial para mujeres</t>
  </si>
  <si>
    <t xml:space="preserve">Dirección de Enfoque Diferencial
</t>
  </si>
  <si>
    <t>Prevención y atención a mujeres víctimas de violencia</t>
  </si>
  <si>
    <t xml:space="preserve">Dirección del Sistema Distrital de Cuidado
</t>
  </si>
  <si>
    <t xml:space="preserve"> Gestión de políticas públicas </t>
  </si>
  <si>
    <t>Subsecretaría de Fortalecimiento de Capacidades y Oportunidades</t>
  </si>
  <si>
    <t>Territorialización de la política pública</t>
  </si>
  <si>
    <t>Dirección de Territorialización de Derechos y Participación</t>
  </si>
  <si>
    <t>Atención a la ciudadanía</t>
  </si>
  <si>
    <t xml:space="preserve">Dirección de Eliminación de Violencias contra las Mujeres y Acceso a la Justicia
</t>
  </si>
  <si>
    <t>Gestión del Talento Humano</t>
  </si>
  <si>
    <t xml:space="preserve">Subsecretaría de Gestión Corporativa
</t>
  </si>
  <si>
    <t>Gestión Contractual</t>
  </si>
  <si>
    <t xml:space="preserve">Dirección Administrativa y Financiera
</t>
  </si>
  <si>
    <t>Gestión Administrativa</t>
  </si>
  <si>
    <t xml:space="preserve">Dirección de Talento Humano
</t>
  </si>
  <si>
    <t>Gestión financiera</t>
  </si>
  <si>
    <t>Dirección de Contratación</t>
  </si>
  <si>
    <t>Gestión documental</t>
  </si>
  <si>
    <t>Gestión Jurídica</t>
  </si>
  <si>
    <t>Gestión Tecnológica</t>
  </si>
  <si>
    <t>Seguimiento, Evaluación y Control</t>
  </si>
  <si>
    <t xml:space="preserve">Gestión Disciplinaria. </t>
  </si>
  <si>
    <t>Plan de acción proyecto 
8034_2024110010157 - Fortalecimiento de los procesos de información para la toma de decisiones en Bogotá D.C.</t>
  </si>
  <si>
    <t>Total Recursos proyecto</t>
  </si>
  <si>
    <t>TOTAL</t>
  </si>
  <si>
    <t>Meta PDD: Implementar 1 modelo de operación y actualización de Registros administrativos para la focalización del gasto de Bogotá</t>
  </si>
  <si>
    <t xml:space="preserve">Indicador meta PDD </t>
  </si>
  <si>
    <t>Porcentaje de implementación del modelo de operación y actualización de Registros administrativos para la focalización del gasto de Bogotá</t>
  </si>
  <si>
    <t>MAGNITUD PDD</t>
  </si>
  <si>
    <t>TIPO</t>
  </si>
  <si>
    <t>PROGRAMACIÓN</t>
  </si>
  <si>
    <t>MAGNITUD</t>
  </si>
  <si>
    <t>RECURSOS</t>
  </si>
  <si>
    <t>Metas Proyecto</t>
  </si>
  <si>
    <t>Meta proyecto</t>
  </si>
  <si>
    <t>Mantener actualizada una Base Única de Estratificación</t>
  </si>
  <si>
    <t>MAGNITUD PROYECTO</t>
  </si>
  <si>
    <t>Ponderacion vertical</t>
  </si>
  <si>
    <t>Actualizar una base de datos del SISBEN</t>
  </si>
  <si>
    <t>Actualizar una base de datos maestra de IMG</t>
  </si>
  <si>
    <t>Implementar un registro social de Bogotá</t>
  </si>
  <si>
    <t>Meta PDD: Aplicar 5 instrumentos de captura de información para la toma de decisiones</t>
  </si>
  <si>
    <t>Número de instrumentos de captura de información para la toma de decisiones aplicados</t>
  </si>
  <si>
    <t>Aplicar 5 instrumentos de captura de información para la toma de decisiones</t>
  </si>
  <si>
    <t>Meta PDD: Consolidar el 100% de la primera fase del sistema de información de planeación distrital</t>
  </si>
  <si>
    <t xml:space="preserve">Porcentaje de avance en la implementación del Sistema de información de planeación distrital </t>
  </si>
  <si>
    <t>Consolidar el 100% de la primera fase del sistema de información de planeación distrital</t>
  </si>
  <si>
    <t xml:space="preserve">Implementar el 100% el aplicativo de predio 360 </t>
  </si>
  <si>
    <t>Meta PDD: Implementar el 60% del Plan Estadístico Distrital 2025-2029.</t>
  </si>
  <si>
    <t>Porcentaje de implementación del Plan Estadístico Distrital 2025-2029</t>
  </si>
  <si>
    <t>Implementar el 60% del Plan Estadístico Distrital 2025-2029.</t>
  </si>
  <si>
    <r>
      <rPr>
        <b/>
        <sz val="12"/>
        <color theme="1"/>
        <rFont val="Arial"/>
        <family val="2"/>
      </rPr>
      <t>A-FO-214 HOJA DE VIDA DEL INDICADOR
Versión No. 27</t>
    </r>
    <r>
      <rPr>
        <b/>
        <sz val="12"/>
        <color rgb="FFFF0000"/>
        <rFont val="Arial"/>
        <family val="2"/>
      </rPr>
      <t xml:space="preserve"> </t>
    </r>
    <r>
      <rPr>
        <b/>
        <sz val="12"/>
        <color rgb="FF000000"/>
        <rFont val="Arial"/>
        <family val="2"/>
      </rPr>
      <t>Acta de mejoramiento No. 548 del 22 de diciembre de 2023</t>
    </r>
    <r>
      <rPr>
        <b/>
        <sz val="12"/>
        <color theme="1"/>
        <rFont val="Arial"/>
        <family val="2"/>
      </rPr>
      <t xml:space="preserve">
Proceso E-CA-004
DIRECCIÓN DE PLANEACIÓN INSTITUCIONAL</t>
    </r>
  </si>
  <si>
    <t>Código</t>
  </si>
  <si>
    <t>Versión</t>
  </si>
  <si>
    <t>Nombre del indicador:</t>
  </si>
  <si>
    <t xml:space="preserve">Base de datos Única de Estratificación actualizada </t>
  </si>
  <si>
    <t>Responsable del indicador:</t>
  </si>
  <si>
    <t>Dirección de Estratificación</t>
  </si>
  <si>
    <t>Tema objeto de medición:</t>
  </si>
  <si>
    <t xml:space="preserve">Objetivo del indicador (Qué, Para Qué, Cómo): </t>
  </si>
  <si>
    <t>Proceso SIG asociado:</t>
  </si>
  <si>
    <t>Tipo de indicador:</t>
  </si>
  <si>
    <t xml:space="preserve">Tipo de anualización: </t>
  </si>
  <si>
    <t>Fórmula</t>
  </si>
  <si>
    <t>Base de datos Única de Estratificación actualizada / base de datos Única de Estartificación a actualizar</t>
  </si>
  <si>
    <t>Fórmula del indicador (numerador)</t>
  </si>
  <si>
    <t>Base de datos Única de Estratificación actualizada</t>
  </si>
  <si>
    <t xml:space="preserve"> Base de datos Única de Estartificación a actualizar</t>
  </si>
  <si>
    <t>Definición de variables:</t>
  </si>
  <si>
    <t xml:space="preserve">Base de datos Única de Estratificación actualizada: Corresponde a la base que se actualiza de manera mensual con la información de xxxx
Base de datos Única de Estartificación a actualizar: Corresponde a la base que se requiere actualizar de manera mensual para enviar a xxxx
</t>
  </si>
  <si>
    <t>Unidad de medida:</t>
  </si>
  <si>
    <t>Meta:</t>
  </si>
  <si>
    <t>Periodicidad del cálculo:</t>
  </si>
  <si>
    <t>Fuente de información:</t>
  </si>
  <si>
    <t>Informe con el estado de la Base Única de Estratificación - Dirección de Estratificación</t>
  </si>
  <si>
    <t>Línea base:</t>
  </si>
  <si>
    <t>Fecha Inicial:</t>
  </si>
  <si>
    <t>Julio 1 de 2024</t>
  </si>
  <si>
    <t>Fecha límite:</t>
  </si>
  <si>
    <t>Diciembre 30 de 2024</t>
  </si>
  <si>
    <t>Periodos de medición:</t>
  </si>
  <si>
    <t>Vigencia:</t>
  </si>
  <si>
    <t>Rango de gestión</t>
  </si>
  <si>
    <t>Sobresaliente</t>
  </si>
  <si>
    <t>Satisfactorio</t>
  </si>
  <si>
    <t>Deficiente</t>
  </si>
  <si>
    <t>90% de la meta del periodo</t>
  </si>
  <si>
    <t>70% y &lt; 90 de la meta del periodo</t>
  </si>
  <si>
    <t>&lt; 70%de la meta del periodo</t>
  </si>
  <si>
    <t>Periodo</t>
  </si>
  <si>
    <t>Magnitud (meta periodo)</t>
  </si>
  <si>
    <t>Descripción de los entregables</t>
  </si>
  <si>
    <t>Vigencia</t>
  </si>
  <si>
    <t>Periodo fin</t>
  </si>
  <si>
    <t>Estado del indicador:</t>
  </si>
  <si>
    <t>Activo</t>
  </si>
  <si>
    <t>Inactivo</t>
  </si>
  <si>
    <t>Seguimiento del indicador</t>
  </si>
  <si>
    <t>Periodo de inicio</t>
  </si>
  <si>
    <t>Periodo fin:</t>
  </si>
  <si>
    <t>Valor numerador</t>
  </si>
  <si>
    <t>Valor denominador</t>
  </si>
  <si>
    <t>Resultado cuantitativo</t>
  </si>
  <si>
    <t>Logros</t>
  </si>
  <si>
    <t>Beneficios</t>
  </si>
  <si>
    <t>Retrasos</t>
  </si>
  <si>
    <t>Soluciones</t>
  </si>
  <si>
    <t>Evidencias</t>
  </si>
  <si>
    <t>Control de cambios</t>
  </si>
  <si>
    <t>Estado</t>
  </si>
  <si>
    <t>Fecha</t>
  </si>
  <si>
    <t>Justificación</t>
  </si>
  <si>
    <r>
      <rPr>
        <b/>
        <sz val="9"/>
        <color theme="1"/>
        <rFont val="Arial"/>
        <family val="2"/>
      </rPr>
      <t>Nota:</t>
    </r>
    <r>
      <rPr>
        <sz val="9"/>
        <color theme="1"/>
        <rFont val="Arial"/>
        <family val="2"/>
      </rPr>
      <t xml:space="preserve"> Si se presentan resultados deficientes en dos (2) periodos consecutivos de reporte, se dará lugar a la suscripción del Plan de Mejoramiento correspondiente. Ver detalle en «E-IN-011 LINEAMIENTOS PARA LA PLANEACIÓN INSTITUCIONAL DE LA SDP» disponible en SIPA-SIG.</t>
    </r>
  </si>
  <si>
    <t>SECRETARÍA DISTRITAL DE LA MUJER</t>
  </si>
  <si>
    <t>Código:</t>
  </si>
  <si>
    <t xml:space="preserve">DIRECCIONAMIENTO ESTRATEGICO </t>
  </si>
  <si>
    <t xml:space="preserve">Versión: </t>
  </si>
  <si>
    <t xml:space="preserve">FORMULACIÓN Y SEGUIMIENTO  PLAN DE ACCIÓN </t>
  </si>
  <si>
    <t xml:space="preserve">Fecha de Emisión: </t>
  </si>
  <si>
    <t>ACTIVIDADES</t>
  </si>
  <si>
    <t>Página</t>
  </si>
  <si>
    <t>PERIODO REPORTADO</t>
  </si>
  <si>
    <t>Enero</t>
  </si>
  <si>
    <t>Febrero</t>
  </si>
  <si>
    <t>Marzo</t>
  </si>
  <si>
    <t>Abril</t>
  </si>
  <si>
    <t>TIPO DE REPORTE</t>
  </si>
  <si>
    <t>FORMULACION</t>
  </si>
  <si>
    <t>Mayo</t>
  </si>
  <si>
    <t>Junio</t>
  </si>
  <si>
    <t>Julio</t>
  </si>
  <si>
    <t>Agosto</t>
  </si>
  <si>
    <t>x</t>
  </si>
  <si>
    <t>ACTUALIZACION</t>
  </si>
  <si>
    <t>Septiembre</t>
  </si>
  <si>
    <t>Octubre</t>
  </si>
  <si>
    <t>Noviembre</t>
  </si>
  <si>
    <t>Diciembre</t>
  </si>
  <si>
    <t>SEGUIMIENTO</t>
  </si>
  <si>
    <t xml:space="preserve">ACTIVIDAD DEL PROYECTO </t>
  </si>
  <si>
    <t>1 - Acompañar técnicamente el 100% de requerimientos asociados a la incorporación del enfoque de género y de derechos de las mujeres en el ciclo de Política Pública de la Administración Distrital.</t>
  </si>
  <si>
    <t>PRODUCTO MGA</t>
  </si>
  <si>
    <t>Documentos metodológicos</t>
  </si>
  <si>
    <t>INDICADOR ACTIVIDAD</t>
  </si>
  <si>
    <t xml:space="preserve">Porcentaje de requerimientos asociados a la incorporación del enfoque de género y de derechos de las mujeres en el ciclo de Política Pública de la Administración Distrital acompañados técnicamente. </t>
  </si>
  <si>
    <t>OBJETIVO ESTRATÉGICO</t>
  </si>
  <si>
    <t>5. Bogotá confía en su gobierno</t>
  </si>
  <si>
    <t>PROGRAMA</t>
  </si>
  <si>
    <t xml:space="preserve">5.33 Fortalecimiento institucional para un gobierno confiable </t>
  </si>
  <si>
    <t>META PDD</t>
  </si>
  <si>
    <t>193. Articular con los 15 sectores de la administración distrital, programas y acciones orientadas a garantizar los derechos humanos de las mujeres y a mitigar la violencia económica, política, institucional y comunitaria contra las mujeres, aportando al fortalecimiento de su autonomía económica, física y social, así como, al ejercicio pleno de su ciudadanía.</t>
  </si>
  <si>
    <t>EJECUCIÓN PRESUPUESTAL DEL PROYECTO</t>
  </si>
  <si>
    <t>PRESUPUESTO ASIGNADO EN LA VIGENCIA ACTUAL (en pesos, sin decimales)</t>
  </si>
  <si>
    <t>Total</t>
  </si>
  <si>
    <t>Porcentaje de ejecución</t>
  </si>
  <si>
    <t>PROGRAMACION DE COMPROMISOS</t>
  </si>
  <si>
    <t>COMPROMISOS</t>
  </si>
  <si>
    <t>GIROS</t>
  </si>
  <si>
    <t>PROGRAMACIÓN RESERVAS</t>
  </si>
  <si>
    <t>LIBERACION DE RESERVAS</t>
  </si>
  <si>
    <t>GIROS RESERVAS</t>
  </si>
  <si>
    <t xml:space="preserve">                                                 REPORTE ACTIVIDADES VIGENCIA (Ejecución vigencia)</t>
  </si>
  <si>
    <t xml:space="preserve"> DESCRIPCION DE LA ACTIVIDAD </t>
  </si>
  <si>
    <t>ANUALIZACIÓN DE LA ACTIVIDAD</t>
  </si>
  <si>
    <t>TOTAL PDD</t>
  </si>
  <si>
    <t>TIPO DE ANUALIZACIÓN</t>
  </si>
  <si>
    <t>PONDERACIÓN ACTIVIDAD</t>
  </si>
  <si>
    <t xml:space="preserve">                                                                                               DESCRIPCIÓN CUALITATIVA DEL AVANCE POR ACTIVIDAD</t>
  </si>
  <si>
    <t>ENERO</t>
  </si>
  <si>
    <t xml:space="preserve">PROGRAMACIÓN </t>
  </si>
  <si>
    <t>EJECUCIÓN</t>
  </si>
  <si>
    <t>AVANCES Y LOGROS MENSUAL (2.000 CARACTERES)</t>
  </si>
  <si>
    <t>AVANCES Y LOGROS ACUMULADO (2.000 CARACTERES)</t>
  </si>
  <si>
    <t>RETRASOS Y ALTERNATIVAS DE SOLUCIÓN (1.000 CARACTERES)</t>
  </si>
  <si>
    <t>BENEFICIOS</t>
  </si>
  <si>
    <t>El acompañamiento técnico en el marco de los requerimientos asociados a la incorporación del enfoque de género se ve reflejado mediante los siguientes logros alcanzados durante enero: 
Socializaciones PPASP (1): Se realizó una socialización de la PPASP con estudiantes de la Universidad Nacional, fortaleciendo la conciencia y compromiso con la implementación de la PPASP.
Mesas de Trabajo (3): Se establecieron 3 Mesas de Trabajo clave en el marco del acompañamiento a la implementación del PPASP:  
-2Mesas Interlocales RUU y Tunjuelito y localidad de Suba en favor de mujeres trans que realizan ASP; 
-1Mesa interinstitucional del Componente social y cultural-ZESAI, fomentando la colaboración y coordinación entre instituciones.</t>
  </si>
  <si>
    <t xml:space="preserve">Para el primer mes del año el acompañamiento técnico en el marco de los requerimientos asociados a la incorporación del enfoque de género se ve reflejado mediante (1) scialización PPASP y (3) Mesas de Trabajo de PPASP (3).   </t>
  </si>
  <si>
    <t>N/A</t>
  </si>
  <si>
    <t>Las estrategias de trabajo sectorial e intersectorial, así como los documentos y conceptos técnicos aportan a la implementación de los enfoques de género y derechos de las mujeres por parte de las entidades distritales y otros actores clave, así como la toma de decisiones respecto a planes, programas, proyectos y estrategias que garanticen los derechos de las mujeres y promuevan la igualdad de género en el Distrito Capital.</t>
  </si>
  <si>
    <t>FEBRERO</t>
  </si>
  <si>
    <t xml:space="preserve">El acompañamiento técnico en el marco de los requerimientos asociados a la incorporación del enfoque de género se ve reflejado mediante los siguientes logros alcanzados durante febrero:
Socializaciones: PPASP(2): Se realizaron 2 socializaciones de la PPASP, una con referente y coordinadora de Casa de Todas y otra para fortalecer capacidades de servidores y servidoras participantes de la Mesa ZESAI.
Mesas de Trabajo (8): Se establecieron 8 Mesas de Trabajo, incluyendo 3 de PPMyEG y 5 de PPASP, para abordar temas como la transversalización del enfoque de género, la articulación del proceso de seguimiento a la PPASP y la revisión de la articulación Estrategia VIH-ASP. Adicionalmente, una con el PNUD para el análisis del Marco Nacional de Cualificaciones en concordancia con la PPASP. 
Mesas Técnicas: PPMyEG (4): Se realizaron 4 Mesas Técnicas de PPMyEG, incluyendo una reunión para seguimiento a producto HAC y una sesión de planeación de evaluación operativa intermedia. Adicionalmente, 2 reuniones con HAC y 1Grow para aplicativo de buenas prácticas.  
Mesas Intersectoriales (3): PPASP: Se establecieron 3 Mesas Intersectoriales en el marco de Mesa ZESAI, instancia a cargo de la SDGobierno. 
UTA-CIM (2): Se realizó la propuesta temática de la DDDP para sesión 1y 2; Se desarrollaron las sesiones 1 y 2-2025 en las que se validó el Plan de Acción. 
Oficios (15): Se remitieron a los sectores de solicitud de delegaciones para la UTA-CIM. </t>
  </si>
  <si>
    <t>Lo transcurrido durante enero y  febrero  en cuanto al acompañamiento técnico en el marco de los requerimientos asociados a la incorporación del enfoque de género se ve reflejado mediante (3) Socializaciones PPASP, (12) Mesas de Trabajo:PPASP(8); PPMyEG (3). Cuatro (4) Mesas Técnicas de PPMyE; (3) Mesas Intersectoriales (3): PPASP. (2) sesiones de UTA. Y la proyección de (15) oficios  de solicitud de delegaciones para la UTA-CIM.</t>
  </si>
  <si>
    <t>MARZO</t>
  </si>
  <si>
    <t xml:space="preserve">El acompañamiento técnico en el marco de los requerimientos asociados a la incorporación del enfoque de género se ve reflejado mediante los siguientes logros alcanzados durante marzo:
Socializaciones: PPMYEG (2): se realizó una sesión con la CVP en el marco de la conmemoración 8M y una sesión con gestión del conocimiento de la SdMUJER.
Mesas de Trabajo internas (1): PPMyEG (1): revisión tripartita DDDP de producto de GPUB. 
Mesas Intersectoriales (3): PPMyEG (2): Revisión de implementación de los productos 1.1.9 con GOB y 1.2.1 con el sector Gestión Pública. PPASP (1): Seguimiento al componente social y cultural de la Mesa Zesai. 
Acompañamiento Técnico (2): 1 participación en Feria de Servicios para mujeres que realizan ASP con INT; 1 participación en la sesión de marzo de la Mesa ZESAI para revisar compromisos pendientes y construir cronograma de Jornadas del Derecho faltantes. 
CIM (1): 1ra sesión.  
UTA (1): 3ra sesión.  </t>
  </si>
  <si>
    <t xml:space="preserve">Lo transcurrido durante el primer trimestre del año en cuanto al acompañamiento técnico en el marco de los requerimientos asociados a la incorporación del enfoque de género se ve reflejado mediante:  
Socializaciones (5): PPASP (3); PPMyEG (2).
Mesas de Trabajo (13): PPASP (8); PPMyEG (4).  
Mesas Técnicas (4): PPMyEG (4).  
Mesas Intersectoriales (6): PPASP (4); PPMyEG (2).  
CIM (1). UTA (3).  Oficios (15).  </t>
  </si>
  <si>
    <t>ABRIL</t>
  </si>
  <si>
    <t xml:space="preserve">El acompañamiento técnico en el marco de los requerimientos asociados a la incorporación del enfoque de género se ve reflejado mediante los siguientes logros alcanzados durante abril:
Socializaciones (5): PPMYEG (1): sesión en articulación con Talento Humano de la SDMUJER. PPASP (4): 3 a MEBOG; 1 al operador “Proyectos y Consultorías RC SAS”. 
Mesas de Trabajo internas (1): PPMyEG (1): revisión tripartita DDDP para mesas intersectoriales de sector Hábitat.  
Mesas Intersectoriales (5): PPMyEG (4): 1 ajustes de productos del plan de acción DEE, y 3 seguimiento a la implementación de productos PPMYEG y ajustes de reporte según la retroalimentación 2024 para los sectores Desarrollo Económico, Hábitat y Salud. Pública. PPASP (1):  Participación en la Sesión 004 de la Mesa ZESAI Seguimiento al Componente Social y cultural de la Mesa ZEZAI. 
Acompañamiento Técnico (2): 1 participación en Feria de Servicios para mujeres que realizan ASP con INT; 1 participación en la sesión de marzo de la Mesa ZESAI para revisar compromisos pendientes y construir cronograma de Jornadas del Derecho faltantes. 
CIM_informe: 1ra sesión.  
UTA (1): 4ta sesión.  
Oficios/Respuestas (1): A requerimiento de la Personería: Casa de Todas, sobre seguimiento a la implementación de la PPASP.   </t>
  </si>
  <si>
    <t>Lo transcurrido durante el primer cuatrimestre del año en cuanto al acompañamiento técnico en el marco de los requerimientos asociados a la incorporación del enfoque de género se ve reflejado mediante: 
Socializaciones(10): PPASP (7); PPMyEG (3). 
Mesas de Trabajo (13): PPASP (8); PPMyEG (5).  
Mesas Técnicas (4): PPMyEG (4).  
Mesas Intersectoriales (11): PPASP (5);  PMyEG (6).  
CIM_informe (1)
UTA (4)
Oficios/Respuestas (16)
Acompañamiento Técnico (2)</t>
  </si>
  <si>
    <t>MAYO</t>
  </si>
  <si>
    <r>
      <rPr>
        <sz val="10"/>
        <color rgb="FF000000"/>
        <rFont val="Arial"/>
        <family val="2"/>
      </rPr>
      <t xml:space="preserve">El acompañamiento técnico en el marco de los requerimientos asociados a la incorporación del enfoque de género se ve reflejado mediante los siguientes logros alcanzados durante mayo:
</t>
    </r>
    <r>
      <rPr>
        <b/>
        <sz val="10"/>
        <color rgb="FF000000"/>
        <rFont val="Arial"/>
        <family val="2"/>
      </rPr>
      <t>Socializaciones (6):</t>
    </r>
    <r>
      <rPr>
        <sz val="10"/>
        <color rgb="FF000000"/>
        <rFont val="Arial"/>
        <family val="2"/>
      </rPr>
      <t xml:space="preserve"> PPMYEG (1): Consejo Distrital de la Bici. PPASP (5): participación en la feria de servicios para PASP en el Barrio Perdomo y Casa de Todas; (3)Sentencia T594/16: Jornadas de sensibilización con personal de la Policía Metropolitana de Bogotá de la Estación de Policía de Puente Aranda, con personal de la Vigilancia.  
</t>
    </r>
    <r>
      <rPr>
        <b/>
        <sz val="10"/>
        <color rgb="FF000000"/>
        <rFont val="Arial"/>
        <family val="2"/>
      </rPr>
      <t>Mesas de Trabajo internas (3):</t>
    </r>
    <r>
      <rPr>
        <sz val="10"/>
        <color rgb="FF000000"/>
        <rFont val="Arial"/>
        <family val="2"/>
      </rPr>
      <t xml:space="preserve"> PPMyEG(3): revisión tripartita DDDP para mesas intersectoriales para revisión de retroalimentación del sector integración Social y revisión propuesta ajustes (2) Integración Social y (1) Gobierno. 
</t>
    </r>
    <r>
      <rPr>
        <b/>
        <sz val="10"/>
        <color rgb="FF000000"/>
        <rFont val="Arial"/>
        <family val="2"/>
      </rPr>
      <t xml:space="preserve">Mesas Intersectoriales (16): </t>
    </r>
    <r>
      <rPr>
        <sz val="10"/>
        <color rgb="FF000000"/>
        <rFont val="Arial"/>
        <family val="2"/>
      </rPr>
      <t xml:space="preserve">PPMyEG 16): (14) sesiones de seguimiento a retroalimentación 2024 con SCJ, SDA, GJUR, DASC, SGRAL, MOV, SED, SDP, SDGOB, IDPAC, SDIS, SDH, SDMUJER (2) propuestas de ajustes al plan de acción con los sectores SDIS, SDGOB.   
</t>
    </r>
    <r>
      <rPr>
        <b/>
        <sz val="10"/>
        <color rgb="FF000000"/>
        <rFont val="Arial"/>
        <family val="2"/>
      </rPr>
      <t>Mesas Interinstitucionales (1):</t>
    </r>
    <r>
      <rPr>
        <sz val="10"/>
        <color rgb="FF000000"/>
        <rFont val="Arial"/>
        <family val="2"/>
      </rPr>
      <t xml:space="preserve"> Seguimiento Componente Social y Cultural ZESAI, Participación en la reunión del 27 de mayo, coordinación participación Jornada de Derechos Humanos En Bosa.  
</t>
    </r>
    <r>
      <rPr>
        <b/>
        <sz val="10"/>
        <color rgb="FF000000"/>
        <rFont val="Arial"/>
        <family val="2"/>
      </rPr>
      <t xml:space="preserve">Acompañamiento Técnico (2): </t>
    </r>
    <r>
      <rPr>
        <sz val="10"/>
        <color rgb="FF000000"/>
        <rFont val="Arial"/>
        <family val="2"/>
      </rPr>
      <t xml:space="preserve">1 participación en Feria de Servicios para mujeres que realizan ASP con INT; 1 participación en la sesión de marzo de la Mesa ZESAI para revisar compromisos pendientes y construir cronograma de Jornadas del Derecho faltantes. 
</t>
    </r>
    <r>
      <rPr>
        <b/>
        <sz val="10"/>
        <color rgb="FF000000"/>
        <rFont val="Arial"/>
        <family val="2"/>
      </rPr>
      <t xml:space="preserve">UTA (1): </t>
    </r>
    <r>
      <rPr>
        <sz val="10"/>
        <color rgb="FF000000"/>
        <rFont val="Arial"/>
        <family val="2"/>
      </rPr>
      <t xml:space="preserve">Se realizó la quinta sesión de la UTA-CIM, se desarrolló una presentación en Power Point (evidencia de acta en revisión para aprobación por parte de los sectores). 
</t>
    </r>
    <r>
      <rPr>
        <b/>
        <sz val="10"/>
        <color rgb="FF000000"/>
        <rFont val="Arial"/>
        <family val="2"/>
      </rPr>
      <t>Oficios/Respuestas (1):</t>
    </r>
    <r>
      <rPr>
        <sz val="10"/>
        <color rgb="FF000000"/>
        <rFont val="Arial"/>
        <family val="2"/>
      </rPr>
      <t xml:space="preserve"> PPASP: Personería de Bogotá, delegada para los DDHH, sobre seguimiento a la PPASP; Ciudadanía, firma Abogados en Colombia S.A.S., sobre diseño, ejecución e implementación de la PPASP.   </t>
    </r>
  </si>
  <si>
    <t xml:space="preserve">Lo transcurrido durante el año hasta el mayo en cuanto al acompañamiento técnico en el marco de los requerimientos asociados a la incorporación del enfoque de género se ve reflejado mediante: 
Socializaciones (16): PPASP (12); PPMyEG (4).
Mesas de Trabajo (21): PPASP (8); PPMyEG (8).
Mesas Técnicas (4): PPMyEG (4).  
Mesas Intersectoriales (23): PPASP (6); PPMyEG (22).  
CIM (1).
CIM_INFORME (1). 
UTA (5). 
Oficios/Respuestas (17).  
Acompañamiento Técnico (4). </t>
  </si>
  <si>
    <t>JUNIO</t>
  </si>
  <si>
    <t xml:space="preserve">Socializaciones (5):  
PPMYEG (4): En COLMYEG localidades: Usaquén, Bosa, Kennedy y Barrios Unidos. 
PPASP (1): participación en la feria de servicios para PASP en Casa de Todas; 
Mesas de Trabajo internas (3): PPMyEG: para ajuste de productos de política a cargo de la SDMUJER. 
Mesas Interinstitucionales (1): participación en la Sesión 006 de la Mesa ZESAI en la cual el equipo de seguimiento de la DDDP realizó la socialización de los avances en la implementación de los productos de la PPASP. 
Acompañamiento Técnico (1): Participación en la reunión del 17 de junio, coordinación participación Jornada de Derechos Humanos En Bosa. 
UTA (1): Se realizó la sexta sesión de la UTA-CIM de manera presencial, se desarrolló una presentación en Power Point (evidencia de acta en revisión para aprobación por parte de los sectores). </t>
  </si>
  <si>
    <t xml:space="preserve">Lo transcurrido durante el año hasta el mes de junio en cuanto al acompañamiento técnico en el marco de los requerimientos asociados a la incorporación del enfoque de género se ve reflejado mediante: 
Socializaciones (21): PPASP (13); PPMyEG (8). 
Mesas de Trabajo (24): PPASP (8); PPMyEG (11). 
Mesas Técnicas (4): PPMyEG (4). 
Mesas Intersectoriales (24): PPASP (7); PPMyEG (22).  
CIM (1). 
CIM_INFORME (1).  
UTA (6).  
Oficios/Respuestas (17).  
Acompañamiento Técnico (5). </t>
  </si>
  <si>
    <t>JULIO</t>
  </si>
  <si>
    <t>Socializaciones (5):  
PPMYEG (5): En COLMYEG localidades: Rafael Uribe Uribe, Tunjuelito, Candelaria, Mártires, Usme
Mesas de trabajo intersectoriales (5): Proceso de ajustes de productos en el plan de acción de la PPMYEG con los sectores Salud, Educación , Integración social y Planeación Distrital
UTA(1) : Se realizó la séptima sesión UTA de la Comisión Intersectorial de Mujeres de manera presencial, se desarrollo presentación en Power Point y propuesta de acta( esta en versión borrador ya que se encuentra en revisión de las personas delegadas sectoriales)
CIM(1) Se desarrolló la segunda sesión CIM de manera presencial en la Biblioteca Virgilio Barco, para ella se realizó diapositiva y propuesta de acta(versión borrador, ya que esta en proceso de revisión y firma)
CIM INFORME(1) : Se realizó el informe de gestión del  segundo trimestre sobre las acciones desarrolladas en el marco de las funciones durante este periodo</t>
  </si>
  <si>
    <t xml:space="preserve">En lo transcurrido del año hasta el mes de julio en cuanto al acompañamiento técnico en el marco de los requerimientos asociados a la incorporación del enfoque de género se ve reflejado mediante:   
Socializaciones (33): PPASP (20); PPMyEG (13).  
Mesas Intersectoriales (34): PPASP (7); PPMyEG (27). 
Mesas interinstitucionales (1): PPASP.  
Acompañamiento Técnico (6). 
Mesas de Trabajo (24): PPASP (8); PMyEG (11).  
Mesas Técnicas (4): PPMyEG (4).  
CIM (2).  
CIM_INFORME (2).  
UTA (7).  
Oficios/Respuestas (17).  </t>
  </si>
  <si>
    <t>AGOSTO</t>
  </si>
  <si>
    <t xml:space="preserve">Socializaciones (5):  
PPMYEG (5): En(1) COLMYEG Antonio Nariño, (2)sesiones candidatas CCM,(1)UAESP,(1)SDH 
Mesas de trabajo internas(3): (3) proceso de depuración PPMYEG
UTA(1) : Se realizó la octava sesión UTA de la Comisión Intersectorial de Mujeres de manera virtual, se desarrollo presentación en Power Point y propuesta de acta( esta en versión borrador ya que se encuentra en revisión de las personas delegadas sectoriales)
</t>
  </si>
  <si>
    <t>SEPTIEMBRE</t>
  </si>
  <si>
    <t>OCTUBRE</t>
  </si>
  <si>
    <t xml:space="preserve">NOVIEMBRE </t>
  </si>
  <si>
    <t>DICIEMBRE</t>
  </si>
  <si>
    <t>DESCRIPCIÓN CUALITATIVA  Y PORCENTUAL DEL AVANCE POR TAREA</t>
  </si>
  <si>
    <t>DESCRIPCIÓN DE LA TAREA</t>
  </si>
  <si>
    <t xml:space="preserve">Tarea 1:
Coordinar y apoyar técnicamente la implementación de la PPMyEG. </t>
  </si>
  <si>
    <t>Tarea 2:
Ejercer la secretaría técnica de la Comisión Intersectorial de Mujeres y de su Unidad Técnica de Apoyo, así como brindar acompañamiento técnico a otros espacios interinstitucionales.</t>
  </si>
  <si>
    <t>Tarea 3: 
Coordinar y apoyar técnicamente la implementación de la PPASP.</t>
  </si>
  <si>
    <t>PONDERACIÓN DE LA TAREA</t>
  </si>
  <si>
    <t>LOGROS Y BENEFICIOS Y RETRASOS Y ALTERNATIVAS DE SOLUCIÓN</t>
  </si>
  <si>
    <t xml:space="preserve">Para el presente mes no se realizaron acciones relacionadas con esta tarea. </t>
  </si>
  <si>
    <r>
      <rPr>
        <b/>
        <sz val="10"/>
        <color theme="1"/>
        <rFont val="Arial"/>
        <family val="2"/>
      </rPr>
      <t xml:space="preserve">Mesas de trabajo (3): </t>
    </r>
    <r>
      <rPr>
        <sz val="10"/>
        <color theme="1"/>
        <rFont val="Arial"/>
        <family val="2"/>
      </rPr>
      <t xml:space="preserve">en acompañamiento a la implementación de la PPASP, así: 2Mesas interlocales entre RUU y Tunjuelito y otra localidad de Suba en favor de mujeres trans que realizan ASP. 1Mesa interinstitucional del Componente social y cultural-ZESAI. 
</t>
    </r>
    <r>
      <rPr>
        <b/>
        <sz val="10"/>
        <color theme="1"/>
        <rFont val="Arial"/>
        <family val="2"/>
      </rPr>
      <t xml:space="preserve">Socializaciones PPASP (1): </t>
    </r>
    <r>
      <rPr>
        <sz val="10"/>
        <color theme="1"/>
        <rFont val="Arial"/>
        <family val="2"/>
      </rPr>
      <t>Con estudiantes de la Universidad Nacional.</t>
    </r>
  </si>
  <si>
    <t>EVIDENCIAS DE EJECUCIÓN</t>
  </si>
  <si>
    <t>TAREA 03</t>
  </si>
  <si>
    <t xml:space="preserve">Reuniones internas (2): Revisión tripartita DDDP para producto de la PPMYEG-HAC; Reconocimiento necesidades con Gestión del Conocimiento para evaluación operativa intermedia PPMYEG.  
Mesa técnica (2): Revisión de posible ajuste a producto con el sector HAC; Mesa con Grow la contratista de AFD para establecer necesidades para el desarrollo del aplicativo web.  </t>
  </si>
  <si>
    <t xml:space="preserve">Mesas de trabajo(3): 1Planeación plan de acción con mesa de territorialización y mesa SOFIA. 2Planeación interna de la DDDP para el desarrollo de la sesión 1 de la UTA 2025; 
Oficios (15): Se remitieron a los sectores de solicitud de delegaciones para la UTA-CIM; 
UTA-CIM(2): Se realizó la propuesta temática de la DDDP para sesión 1y 2; Se desarrollaron las sesiones 1 y 2-2025; Se validó Plan de Acción.  </t>
  </si>
  <si>
    <t xml:space="preserve">Mesas de trabajo (5): Acompañamiento a la implementación de PPASP:  3MUJ: transversalización del enfoque de género, acciones de reporte y articulación del proceso de seguimiento a la PPASP; 1SAL: revisión de articulación Estrategia VIH-ASP; 1PNUD: Análisis del Marco Nacional de Cualificaciones en concordancia con la PPASP;Mesas Interinstitucionales (3): en el marco de Mesa ZESAI, instancia a cargo de la SDGobierno. 
Socializaciones PPASP (2): 1Con referente y coordinadora Casa de Todas; 1para el fortalecimiento de capacidades de servidores y servidoras participantes de la Mesa ZESAI. </t>
  </si>
  <si>
    <t>TAREA 01</t>
  </si>
  <si>
    <t>TAREA 02</t>
  </si>
  <si>
    <t xml:space="preserve">Mesa de trabajo interna (1): revisión tripartita DDDP de producto de GPUB. 
Mesa intersectorial (2): Revisión de implementación de los productos 1.1.9 con el Sector Gob y 1.2.1 con el sector Gestión Pública. 
Socializaciones PPMYEG (2): sesión con la CVP en el marco de la conmemoración 8M y sesión con gestión del conocimiento de la SdMUJER. </t>
  </si>
  <si>
    <t xml:space="preserve">UTA-CIM: se realizó la invitación y la reunión de forma simultánea para la primera sesión CIM y la 3ra sesión. UTA: (Evidencias en proceso de aprobación).  </t>
  </si>
  <si>
    <t xml:space="preserve">Mesas Interinstitucionales (1): Seguimiento al componente social y cultural de la Mesa Zesai. 
Acompañamiento Técnico (2): 1 participación en Feria de Servicios para mujeres que realizan ASP con INT; 1 participación en la sesión de marzo de la Mesa ZESAI para revisar compromisos pendientes y construir cronograma de Jornadas del Derecho faltantes. </t>
  </si>
  <si>
    <t xml:space="preserve">Mesa de trabajo interna (1): revisión tripartita DDDP para mesas intersectoriales de sector Hábitat.  
Mesa intersectorial (4): 1 ajustes de productos del plan de acción DEE, y 3 seguimiento a la implementación de productos PPMYEG y ajustes de reporte según la retroalimentación 2024 para los sectores Desarrollo Económico, Hábitat y Salud.  
Socializaciones PPMYEG (1): sesión en articulación con Talento Humano de la SDMUJER. 
</t>
  </si>
  <si>
    <t>UTA: Se realizó convocatoria y reunión dela cuarta sesión (evidencias en proceso de aprobación)
CIM: Se realizó el informe de gestión trimestral</t>
  </si>
  <si>
    <r>
      <rPr>
        <b/>
        <sz val="10"/>
        <color rgb="FF000000"/>
        <rFont val="Arial"/>
        <family val="2"/>
      </rPr>
      <t>Mesas Interinstitucionales (1):</t>
    </r>
    <r>
      <rPr>
        <sz val="10"/>
        <color rgb="FF000000"/>
        <rFont val="Arial"/>
        <family val="2"/>
      </rPr>
      <t xml:space="preserve"> participación en la Sesión 004 de la Mesa ZESAI
Seguimiento al Componente Social y cultural de la Mesa ZEZAI. 
</t>
    </r>
    <r>
      <rPr>
        <b/>
        <sz val="10"/>
        <color rgb="FF000000"/>
        <rFont val="Arial"/>
        <family val="2"/>
      </rPr>
      <t>Socializaciones PPASP (4): 3</t>
    </r>
    <r>
      <rPr>
        <sz val="10"/>
        <color rgb="FF000000"/>
        <rFont val="Arial"/>
        <family val="2"/>
      </rPr>
      <t xml:space="preserve"> a MEBOG; </t>
    </r>
    <r>
      <rPr>
        <b/>
        <sz val="10"/>
        <color rgb="FF000000"/>
        <rFont val="Arial"/>
        <family val="2"/>
      </rPr>
      <t>1</t>
    </r>
    <r>
      <rPr>
        <sz val="10"/>
        <color rgb="FF000000"/>
        <rFont val="Arial"/>
        <family val="2"/>
      </rPr>
      <t xml:space="preserve"> al operador “Proyectos y Consultorías RC SAS”. 
</t>
    </r>
    <r>
      <rPr>
        <b/>
        <sz val="10"/>
        <color rgb="FF000000"/>
        <rFont val="Arial"/>
        <family val="2"/>
      </rPr>
      <t xml:space="preserve">Respuestas: </t>
    </r>
    <r>
      <rPr>
        <sz val="10"/>
        <color rgb="FF000000"/>
        <rFont val="Arial"/>
        <family val="2"/>
      </rPr>
      <t xml:space="preserve">Durante el presente período se dio respuesta a requerimiento de la Personería, a partir de visita administrativa realizada a la Casa de Todas, sobre seguimiento a la implementación de la PPASP y se recogieron las evidencias que dieron respaldo a dicha respuesta. </t>
    </r>
  </si>
  <si>
    <r>
      <rPr>
        <b/>
        <sz val="10"/>
        <color rgb="FF000000"/>
        <rFont val="Arial"/>
        <family val="2"/>
      </rPr>
      <t xml:space="preserve">Mesas de trabajo internas (3): </t>
    </r>
    <r>
      <rPr>
        <sz val="10"/>
        <color rgb="FF000000"/>
        <rFont val="Arial"/>
        <family val="2"/>
      </rPr>
      <t xml:space="preserve">revisión tripartita DDDP para mesas intersectoriales para revisión de retroalimentación del sector integración Social y revisión propuesta ajustes (2) Integración Social y (1) Gobierno. 
</t>
    </r>
    <r>
      <rPr>
        <b/>
        <sz val="10"/>
        <color rgb="FF000000"/>
        <rFont val="Arial"/>
        <family val="2"/>
      </rPr>
      <t xml:space="preserve">Mesas intersectoriales (16): </t>
    </r>
    <r>
      <rPr>
        <sz val="10"/>
        <color rgb="FF000000"/>
        <rFont val="Arial"/>
        <family val="2"/>
      </rPr>
      <t xml:space="preserve">(14) sesiones de seguimiento a retroalimentación 2024 con SCJ, SDA, GJUR, DASC, SGRAL, MOV, SED, SDP, SDGOB, IDPAC, SDIS, SDH, SDMUJER (2) propuestas de ajustes al plan de acción con los sectores SDIS, SDGOB.  
</t>
    </r>
    <r>
      <rPr>
        <b/>
        <sz val="10"/>
        <color rgb="FF000000"/>
        <rFont val="Arial"/>
        <family val="2"/>
      </rPr>
      <t xml:space="preserve">Socializaciones PPMYEG (1): </t>
    </r>
    <r>
      <rPr>
        <sz val="10"/>
        <color rgb="FF000000"/>
        <rFont val="Arial"/>
        <family val="2"/>
      </rPr>
      <t xml:space="preserve">Consejo Distrital de la Bici. 
</t>
    </r>
  </si>
  <si>
    <r>
      <rPr>
        <b/>
        <sz val="10"/>
        <color rgb="FF000000"/>
        <rFont val="Arial"/>
        <family val="2"/>
      </rPr>
      <t xml:space="preserve">UTA (1): </t>
    </r>
    <r>
      <rPr>
        <sz val="10"/>
        <color rgb="FF000000"/>
        <rFont val="Arial"/>
        <family val="2"/>
      </rPr>
      <t xml:space="preserve">Se realizó la quinta sesión de la UTA-CIM, se desarrolló una presentación en Power Point (evidencia de acta en revisión para aprobación por parte de los sectores). 
</t>
    </r>
  </si>
  <si>
    <r>
      <rPr>
        <b/>
        <sz val="10"/>
        <color rgb="FF000000"/>
        <rFont val="Arial"/>
        <family val="2"/>
      </rPr>
      <t xml:space="preserve">Mesas Interinstitucionales (1): </t>
    </r>
    <r>
      <rPr>
        <sz val="10"/>
        <color rgb="FF000000"/>
        <rFont val="Arial"/>
        <family val="2"/>
      </rPr>
      <t>participación en la Sesión 005 de la Mesa ZESAI, en donde se abordaron ajustes al cronograma de las Jornadas de Derechos Humanos por localidades.</t>
    </r>
    <r>
      <rPr>
        <b/>
        <sz val="10"/>
        <color rgb="FF000000"/>
        <rFont val="Arial"/>
        <family val="2"/>
      </rPr>
      <t xml:space="preserve"> 
Socialización Sentencia T594/16 (3): </t>
    </r>
    <r>
      <rPr>
        <sz val="10"/>
        <color rgb="FF000000"/>
        <rFont val="Arial"/>
        <family val="2"/>
      </rPr>
      <t xml:space="preserve">Jornadas de sensibilización con personal de la Policía Metropolitana de Bogotá de la Estación de Policía de Puente Aranda, con personal de la Vigilancia. 
</t>
    </r>
    <r>
      <rPr>
        <b/>
        <sz val="10"/>
        <color rgb="FF000000"/>
        <rFont val="Arial"/>
        <family val="2"/>
      </rPr>
      <t xml:space="preserve">Socializaciones PPASP (2): </t>
    </r>
    <r>
      <rPr>
        <sz val="10"/>
        <color rgb="FF000000"/>
        <rFont val="Arial"/>
        <family val="2"/>
      </rPr>
      <t>participación en la feria de servicios para PASP en el Barrio Perdomo y Casa de Todas.</t>
    </r>
    <r>
      <rPr>
        <b/>
        <sz val="10"/>
        <color rgb="FF000000"/>
        <rFont val="Arial"/>
        <family val="2"/>
      </rPr>
      <t xml:space="preserve">  
Seguimiento Componente Social y Cultural ZESA: </t>
    </r>
    <r>
      <rPr>
        <sz val="10"/>
        <color rgb="FF000000"/>
        <rFont val="Arial"/>
        <family val="2"/>
      </rPr>
      <t>Participación en la reunión del 27 de mayo, coordinación participación Jornada de Derechos Humanos En Bosa.</t>
    </r>
    <r>
      <rPr>
        <b/>
        <sz val="10"/>
        <color rgb="FF000000"/>
        <rFont val="Arial"/>
        <family val="2"/>
      </rPr>
      <t xml:space="preserve"> 
Respuestas: </t>
    </r>
    <r>
      <rPr>
        <sz val="10"/>
        <color rgb="FF000000"/>
        <rFont val="Arial"/>
        <family val="2"/>
      </rPr>
      <t xml:space="preserve">Personería de Bogotá, delegada para los DDHH, sobre seguimiento a la PPASP; Ciudadanía, firma Abogados en Colombia S.A.S., sobre diseño, ejecución e implementación de la PPASP.  </t>
    </r>
  </si>
  <si>
    <r>
      <rPr>
        <b/>
        <sz val="10"/>
        <color rgb="FF000000"/>
        <rFont val="Arial"/>
        <family val="2"/>
      </rPr>
      <t xml:space="preserve">Mesas de trabajo internas (3):  </t>
    </r>
    <r>
      <rPr>
        <sz val="10"/>
        <color rgb="FF000000"/>
        <rFont val="Arial"/>
        <family val="2"/>
      </rPr>
      <t xml:space="preserve">mesas para ajuste de productos de política a cargo de la SDMUJER.
</t>
    </r>
    <r>
      <rPr>
        <b/>
        <sz val="10"/>
        <color rgb="FF000000"/>
        <rFont val="Arial"/>
        <family val="2"/>
      </rPr>
      <t xml:space="preserve">Socializaciones PPMYEG (4): </t>
    </r>
    <r>
      <rPr>
        <sz val="10"/>
        <color rgb="FF000000"/>
        <rFont val="Arial"/>
        <family val="2"/>
      </rPr>
      <t>En COLMYEG localidades : Usaquén, Bosa, Kennedy y Barrios Unidos.</t>
    </r>
  </si>
  <si>
    <r>
      <rPr>
        <b/>
        <sz val="10"/>
        <color rgb="FF000000"/>
        <rFont val="Arial"/>
        <family val="2"/>
      </rPr>
      <t xml:space="preserve">UTA (1): </t>
    </r>
    <r>
      <rPr>
        <sz val="10"/>
        <color rgb="FF000000"/>
        <rFont val="Arial"/>
        <family val="2"/>
      </rPr>
      <t xml:space="preserve">Se realizó la sexta sesión de la UTA-CIM de manera presencial, se desarrolló una presentación en Power Point (evidencia de acta en revisión para aprobación por parte de los sectores). 
</t>
    </r>
  </si>
  <si>
    <r>
      <t xml:space="preserve">Mesas Interinstitucionales (1): </t>
    </r>
    <r>
      <rPr>
        <sz val="10"/>
        <color rgb="FF000000"/>
        <rFont val="Arial"/>
        <family val="2"/>
      </rPr>
      <t xml:space="preserve">participación en la Sesión 006 de la Mesa ZESAI en la cual el equipo de seguimiento de la DDDP realizó la socialización de los avances en la implementación de los productos de la Política Pública de Actividades Sexuales Pagadas. 
</t>
    </r>
    <r>
      <rPr>
        <b/>
        <sz val="10"/>
        <color rgb="FF000000"/>
        <rFont val="Arial"/>
        <family val="2"/>
      </rPr>
      <t xml:space="preserve">Socializaciones PPASP (1):  </t>
    </r>
    <r>
      <rPr>
        <sz val="10"/>
        <color rgb="FF000000"/>
        <rFont val="Arial"/>
        <family val="2"/>
      </rPr>
      <t xml:space="preserve">participación en la feria de servicios para PASP en Casa de Todas. 
</t>
    </r>
    <r>
      <rPr>
        <b/>
        <sz val="10"/>
        <color rgb="FF000000"/>
        <rFont val="Arial"/>
        <family val="2"/>
      </rPr>
      <t xml:space="preserve">Seguimiento Componente Social y Cultural ZESAI:  </t>
    </r>
    <r>
      <rPr>
        <sz val="10"/>
        <color rgb="FF000000"/>
        <rFont val="Arial"/>
        <family val="2"/>
      </rPr>
      <t xml:space="preserve">Participación en la reunión del 17 de junio, coordinación participación Jornada de Derechos Humanos En Bosa. </t>
    </r>
    <r>
      <rPr>
        <b/>
        <sz val="10"/>
        <color rgb="FF000000"/>
        <rFont val="Arial"/>
        <family val="2"/>
      </rPr>
      <t xml:space="preserve"> 
Acompañamiento Técnico (1): </t>
    </r>
    <r>
      <rPr>
        <sz val="10"/>
        <color rgb="FF000000"/>
        <rFont val="Arial"/>
        <family val="2"/>
      </rPr>
      <t>3,4,5,6 de junio Participación en la realización de la Jornada de DDHH con personas, mujeres ASP y personal de establecimiento en la localidad de Bosa con aproximadamernte 63 personas.</t>
    </r>
  </si>
  <si>
    <r>
      <rPr>
        <b/>
        <sz val="10"/>
        <color rgb="FF000000"/>
        <rFont val="Arial"/>
        <family val="2"/>
      </rPr>
      <t xml:space="preserve">Mesas de trabajo intersectorial (5): </t>
    </r>
    <r>
      <rPr>
        <sz val="10"/>
        <color rgb="FF000000"/>
        <rFont val="Arial"/>
        <family val="2"/>
      </rPr>
      <t xml:space="preserve">mesas para ajuste de productos de política a cargo de la SDMUJER: EDU, INT, SAL, SDP, SED. 
</t>
    </r>
    <r>
      <rPr>
        <b/>
        <sz val="10"/>
        <color rgb="FF000000"/>
        <rFont val="Arial"/>
        <family val="2"/>
      </rPr>
      <t xml:space="preserve">Socializaciones PPMYEG (5): </t>
    </r>
    <r>
      <rPr>
        <sz val="10"/>
        <color rgb="FF000000"/>
        <rFont val="Arial"/>
        <family val="2"/>
      </rPr>
      <t>En COLMYEG localidades: Rafael Uribe Uribe, Tunjuelito, Candelaria, Mártires, Usme</t>
    </r>
  </si>
  <si>
    <r>
      <rPr>
        <b/>
        <sz val="10"/>
        <color rgb="FF000000"/>
        <rFont val="Arial"/>
        <family val="2"/>
      </rPr>
      <t>UTA (1):</t>
    </r>
    <r>
      <rPr>
        <sz val="10"/>
        <color rgb="FF000000"/>
        <rFont val="Arial"/>
        <family val="2"/>
      </rPr>
      <t xml:space="preserve"> Se realizó la séptima sesión de la UTA-CIM de manera presencial, se desarrolló una presentación en Power Point conjunta para la UTA-CIM (evidencia de acta en revisión para aprobación por parte de los sectores).  
</t>
    </r>
    <r>
      <rPr>
        <b/>
        <sz val="10"/>
        <color rgb="FF000000"/>
        <rFont val="Arial"/>
        <family val="2"/>
      </rPr>
      <t>CIM (1):</t>
    </r>
    <r>
      <rPr>
        <sz val="10"/>
        <color rgb="FF000000"/>
        <rFont val="Arial"/>
        <family val="2"/>
      </rPr>
      <t xml:space="preserve"> Se realizó la segunda sesión CIM de manera presencial, se desarrolló una presentación en Power Point conjunta para la UTA-CIM (evidencia de acta en revisión para aprobación por parte de los sectores).  
</t>
    </r>
    <r>
      <rPr>
        <b/>
        <sz val="10"/>
        <color rgb="FF000000"/>
        <rFont val="Arial"/>
        <family val="2"/>
      </rPr>
      <t xml:space="preserve">INFORME DE GESTIÓN CIM (1): </t>
    </r>
    <r>
      <rPr>
        <sz val="10"/>
        <color rgb="FF000000"/>
        <rFont val="Arial"/>
        <family val="2"/>
      </rPr>
      <t xml:space="preserve">se proyectó el informe de gestión trimestral de la comisión Intersectorial de Mujeres. </t>
    </r>
  </si>
  <si>
    <r>
      <rPr>
        <b/>
        <sz val="10"/>
        <color rgb="FF000000"/>
        <rFont val="Arial"/>
        <family val="2"/>
      </rPr>
      <t xml:space="preserve">Mesas Interinstitucionales (1): </t>
    </r>
    <r>
      <rPr>
        <sz val="10"/>
        <color rgb="FF000000"/>
        <rFont val="Arial"/>
        <family val="2"/>
      </rPr>
      <t xml:space="preserve">participación en la Sesión 007 de la Mesa ZESAI que tuvo como objetivo la revisión de las jornadas de derechos humanos pendientes. 
</t>
    </r>
    <r>
      <rPr>
        <b/>
        <sz val="10"/>
        <color rgb="FF000000"/>
        <rFont val="Arial"/>
        <family val="2"/>
      </rPr>
      <t xml:space="preserve">Socializaciones PPASP (1): </t>
    </r>
    <r>
      <rPr>
        <sz val="10"/>
        <color rgb="FF000000"/>
        <rFont val="Arial"/>
        <family val="2"/>
      </rPr>
      <t xml:space="preserve">participación en la feria de servicios dirigida a mujeres y personas que ejercen ASP, desarrollada en la Localidad de La Candelaria el 8 de julio.
</t>
    </r>
    <r>
      <rPr>
        <b/>
        <sz val="10"/>
        <color rgb="FF000000"/>
        <rFont val="Arial"/>
        <family val="2"/>
      </rPr>
      <t>Socialización Sentencia T594/16:</t>
    </r>
    <r>
      <rPr>
        <sz val="10"/>
        <color rgb="FF000000"/>
        <rFont val="Arial"/>
        <family val="2"/>
      </rPr>
      <t xml:space="preserve"> participación en la mesa de coordinación con MEBOG para acordar próximas fechas de sensibilización en el marco de la Sentencia T594/16.  
</t>
    </r>
    <r>
      <rPr>
        <b/>
        <sz val="10"/>
        <color rgb="FF000000"/>
        <rFont val="Arial"/>
        <family val="2"/>
      </rPr>
      <t xml:space="preserve">Seguimiento Componente Social y Cultural ZESAI: </t>
    </r>
    <r>
      <rPr>
        <sz val="10"/>
        <color rgb="FF000000"/>
        <rFont val="Arial"/>
        <family val="2"/>
      </rPr>
      <t>Participación en la reunión del 17 de julio, coordinación participación Jornada de Derechos Humanos En Bosa.</t>
    </r>
    <r>
      <rPr>
        <b/>
        <sz val="10"/>
        <color rgb="FF000000"/>
        <rFont val="Arial"/>
        <family val="2"/>
      </rPr>
      <t xml:space="preserve">  
Acompañamiento Técnico (1): </t>
    </r>
    <r>
      <rPr>
        <sz val="10"/>
        <color rgb="FF000000"/>
        <rFont val="Arial"/>
        <family val="2"/>
      </rPr>
      <t>3,4,5,6 de junio Participación en la realización de la Jornada de DDHH con personas, mujeres ASP y personal de establecimiento en la localidad de Bosa (aprox. 63 personas).</t>
    </r>
  </si>
  <si>
    <t>ACUMULADO</t>
  </si>
  <si>
    <t xml:space="preserve">DIRECCIONAMIENTO ESTRATÉGICO </t>
  </si>
  <si>
    <t>HOJA DE VIDA DEL INDICADOR</t>
  </si>
  <si>
    <t>ASOCIACIÓN</t>
  </si>
  <si>
    <t>CLASIFICACIÓN</t>
  </si>
  <si>
    <t>SUB CLASIFICACIÓN</t>
  </si>
  <si>
    <t>CATEGORÍA</t>
  </si>
  <si>
    <t>PROCESO AL QUE APORTA</t>
  </si>
  <si>
    <t>DEPENDENCIAS</t>
  </si>
  <si>
    <t>IDENTIFICACIÓN</t>
  </si>
  <si>
    <t>ACTIVIDAD</t>
  </si>
  <si>
    <t>NOMBRE DEL INDICADOR</t>
  </si>
  <si>
    <t>OBJETIVO DEL INDICADOR</t>
  </si>
  <si>
    <t xml:space="preserve">Promover la incorporación del enfoque de género en la implementación de los productos de las políticas públicas donde los diferentes sectores de la administración distrital son responsables. </t>
  </si>
  <si>
    <t>CÓDIGO DEL INDICADOR</t>
  </si>
  <si>
    <t>MÉTODO DE RECOLECCIÓN</t>
  </si>
  <si>
    <t>CRITERIO DEL ANÁLISIS</t>
  </si>
  <si>
    <t>TIPO DE CÁLCULO</t>
  </si>
  <si>
    <t>FRECUENCIA DE MEDICIÓN</t>
  </si>
  <si>
    <t>META PROGRAMADA</t>
  </si>
  <si>
    <t>RANGO DE GESTIÓN</t>
  </si>
  <si>
    <t>No.</t>
  </si>
  <si>
    <t>ALIAS</t>
  </si>
  <si>
    <t>VARIABLES</t>
  </si>
  <si>
    <t>DESCRIPCIÓN</t>
  </si>
  <si>
    <t xml:space="preserve">UNIDAD DE MEDIDA </t>
  </si>
  <si>
    <t>FUENTE</t>
  </si>
  <si>
    <t>NA</t>
  </si>
  <si>
    <t>Socializaciones PPMyEG y PPASP</t>
  </si>
  <si>
    <t xml:space="preserve">Son espacios que se abren a la ciudadanía para que conozcan el balance general de los avances, desafíos y logros en la implementación de las dos políticas públicas. </t>
  </si>
  <si>
    <t xml:space="preserve">Informe de balance de políticas públicas PPMyEG y PPASP. 
Actas de balance. </t>
  </si>
  <si>
    <t>Reuniones internas de PPMyEG y PPASP</t>
  </si>
  <si>
    <t xml:space="preserve">Son mesas de trabajo del equipo interno de la Dirección de Derechos y diseño de Política en las que revisan diversos temas, entre los que están: Planes de Acción de las Políticas Públicas de MyEG y ASP, organización de UTAs y CIMs, Comités de Evaluación. </t>
  </si>
  <si>
    <t xml:space="preserve">Actas de reunión y listados de asistencia. </t>
  </si>
  <si>
    <t>Mesas técnicas de seguimiento a la implementación de PPMyEG y PPASP</t>
  </si>
  <si>
    <t xml:space="preserve">Son mesas de trabajo externas en las que se hace seguimiento a los diferentes sectores acerca del seguimiento a la implementación de las   Políticas Públicas de MyEG y ASP. </t>
  </si>
  <si>
    <t xml:space="preserve">Mesas intersectoriales </t>
  </si>
  <si>
    <t xml:space="preserve">Espacio de trabajo y participación con los sectores para discutir temas relacionados con el enfoque de género en los programas, proyectos, metas y plan de acción que articule el trabajo de personas, instituciones y sectores relacionados. El objetivo aquí es abrir canales de articulación y coordinación sistematizados y efectivos para la toma de decisiones. </t>
  </si>
  <si>
    <t>Sesiones de UTA</t>
  </si>
  <si>
    <t xml:space="preserve">Sesiones en las que se abordan temas relacionados con la planificación y coordinación de las acciones en pro de garantizar el enfoque de género y de  derechos humanos de las mujeres en Bogotá. </t>
  </si>
  <si>
    <t xml:space="preserve">Actas de las sesiones y listados de asistencia. </t>
  </si>
  <si>
    <t>Sesiones de CIM</t>
  </si>
  <si>
    <t xml:space="preserve">Sesiones en las que se abordan temas relacionados con la coordinación y articulación en la ejecución de funciones, prestación de servicios y desarrollo de acciones en la implementación de la Política Pública de MyEG. </t>
  </si>
  <si>
    <t>FÓRMULA DEL INDICADOR</t>
  </si>
  <si>
    <t>UNIDAD DE MEDIDA FÓRMULA</t>
  </si>
  <si>
    <t>(Socializaciones PPMyEG y PPASP realizadas / Socializaciones PPMyEG y PPASP programadas) + (Reuniones internas de PPMyEG y PPASP realizadas / Reuniones internas de PPMyEG y PPASP programadas) + (Mesas técnicas de seguimiento a la implementación de PPMyEG y PPASP realizadas / Mesas técnicas de seguimiento a la implementación de PPMyEG y PPASP solicitadas o programadas) + (Mesas intersectoriales realizadas / Mesas intersectoriales solicitadas o programadas) + (Sesiones de UTA realizadas / Sesiones de UTA programadas) +  (Sesiones de CIM realizadas / Sesiones de CIM programadas)</t>
  </si>
  <si>
    <t>DESCRIPCIÓN DEL INDICADOR</t>
  </si>
  <si>
    <t>LÍNEA BASE</t>
  </si>
  <si>
    <t>Año de línea base</t>
  </si>
  <si>
    <t>FUENTE DE VERIFICACIÓN</t>
  </si>
  <si>
    <t>Archivo documental de la DDDP</t>
  </si>
  <si>
    <t>ANÁLISIS DEL INDICADOR</t>
  </si>
  <si>
    <t>GLOSARIO DE TÉRMINOS</t>
  </si>
  <si>
    <r>
      <rPr>
        <b/>
        <sz val="10"/>
        <color rgb="FF000000"/>
        <rFont val="Arial Narrow"/>
        <family val="2"/>
      </rPr>
      <t xml:space="preserve">PPMyEG: </t>
    </r>
    <r>
      <rPr>
        <sz val="10"/>
        <color rgb="FF000000"/>
        <rFont val="Arial Narrow"/>
        <family val="2"/>
      </rPr>
      <t xml:space="preserve">Política Pública de Mujeres y Equidad de Género
</t>
    </r>
    <r>
      <rPr>
        <b/>
        <sz val="10"/>
        <color rgb="FF000000"/>
        <rFont val="Arial Narrow"/>
        <family val="2"/>
      </rPr>
      <t>PPASP:</t>
    </r>
    <r>
      <rPr>
        <sz val="10"/>
        <color rgb="FF000000"/>
        <rFont val="Arial Narrow"/>
        <family val="2"/>
      </rPr>
      <t xml:space="preserve"> Política Pública de Actividades Sexuales Pagadas 
</t>
    </r>
    <r>
      <rPr>
        <b/>
        <sz val="10"/>
        <color rgb="FF000000"/>
        <rFont val="Arial Narrow"/>
        <family val="2"/>
      </rPr>
      <t xml:space="preserve">CIM: </t>
    </r>
    <r>
      <rPr>
        <sz val="10"/>
        <color rgb="FF000000"/>
        <rFont val="Arial Narrow"/>
        <family val="2"/>
      </rPr>
      <t xml:space="preserve">Comisión Intersectorial de Mujeres 
</t>
    </r>
    <r>
      <rPr>
        <b/>
        <sz val="10"/>
        <color rgb="FF000000"/>
        <rFont val="Arial Narrow"/>
        <family val="2"/>
      </rPr>
      <t>UTA:</t>
    </r>
    <r>
      <rPr>
        <sz val="10"/>
        <color rgb="FF000000"/>
        <rFont val="Arial Narrow"/>
        <family val="2"/>
      </rPr>
      <t xml:space="preserve"> Unidad Técnica de Apoyo</t>
    </r>
  </si>
  <si>
    <t>OBSERVACIONES</t>
  </si>
  <si>
    <t>Medir la implementación de los planes de acción de las políticas públicas de MyEG y ASP, así como de los planes de trabajo de “En Igualdad: Sello Distrital de Igualdad de Género” y los logros y buenas prácticas de los sectores de la administración distrital en el marco del Trazador Presupuestal de Igualdad y Equidad de Género.</t>
  </si>
  <si>
    <t xml:space="preserve">Consolidación, análisis y reporte de productos a cargo de la SDMujer en políticas públicas distritales. </t>
  </si>
  <si>
    <t xml:space="preserve">Es la gestión al interior de la SDMujer de solicitud, consolidación y retroalimentación de  los productos en los que tiene responsabilidad la SDMujer. </t>
  </si>
  <si>
    <t xml:space="preserve">Formato de reporte de seguimiento </t>
  </si>
  <si>
    <t>Seguimiento, verificación, consolidación, análisis, retroalimentación y cualificación de reporte PPMyEG</t>
  </si>
  <si>
    <t xml:space="preserve">Es la solicitud, consolidación y retroalimentación de los reportes de la PPMyEG </t>
  </si>
  <si>
    <t>Informe de balance de avances porcentuales y numéricos de los logros de cada uno de los productos por sector con corte a la vigencia anterior, y rezagos en la implementación de la PPMyEG</t>
  </si>
  <si>
    <t>Seguimiento, verificación, consolidación, análisis, retroalimentación y cualificación de reporte PPASP</t>
  </si>
  <si>
    <t>Es la solicitud, consolidación y retroalimentación de los reportes de la PPASP</t>
  </si>
  <si>
    <t>Informe de balance de avances porcentuales y numéricos de los logros de cada uno de los productos por sector con corte a la vigencia anterior, y rezagos en la implementación de la PPASP</t>
  </si>
  <si>
    <t>Seguimiento, verificación, consolidación, análisis, retroalimentación y cualificación de reporte SELLO</t>
  </si>
  <si>
    <t xml:space="preserve">Sesiones de talleres que se realizan con entidades orientados al buen reporte de los planes de trabajo para la igualdad de género "Sello en Igualdad". </t>
  </si>
  <si>
    <t xml:space="preserve">Actas, listados de asistencia y PPT </t>
  </si>
  <si>
    <t xml:space="preserve">Consolidar y analizar información de la gestión, implementación, logros y buenas prácticas de TPIEG. </t>
  </si>
  <si>
    <t xml:space="preserve">Mesas de trabajo sobre balance de marcación en el TPIEG como asistencia técnica a demanda con los sectores responsables de la marcación. 
Talleres de marcación TPIEG establecidos como compromiso bajo las directrices de la SDP. 
Sensibilizaciones TPIEG solicitadas a demanda con referentes de sector o algunas alcaldías locales. 
Informe de balance TPIEG con el análisis de marcación por tipo de impacto directo o indirecto, marcación por categorías y subcategorías, y marcación de sectores. </t>
  </si>
  <si>
    <t xml:space="preserve">Actas, listados de asistencia y PPT 
Informe de balance TPIEG </t>
  </si>
  <si>
    <t>((Seguimiento de productos a cargo de la SDMujer programados / Seguimiento de productos a cargo de la SDMujer realizados) + (Seguimiento a la implementación de la PPMyEG programada / Seguimiento a la implementación de PPMyEG realizada ) + (Seguimiento a la implementación de la PPASP programada / Seguimiento a la implementación de PPASP realizada) + (Seguimiento al cumplimiento de los planes de trabajo de SELLO programado / Seguimiento al cumplimiento de los planes de trabajo de SELLO realizado) + (Seguimiento al cumplimiento del TPIEG programado / Seguimiento al cumplimiento del TPIEG realizado)/ 5)*100</t>
  </si>
  <si>
    <r>
      <rPr>
        <b/>
        <sz val="10"/>
        <color rgb="FF000000"/>
        <rFont val="Arial Narrow"/>
        <family val="2"/>
      </rPr>
      <t xml:space="preserve">MyEG: </t>
    </r>
    <r>
      <rPr>
        <sz val="10"/>
        <color rgb="FF000000"/>
        <rFont val="Arial Narrow"/>
        <family val="2"/>
      </rPr>
      <t xml:space="preserve">Mujeres y Equidad de Género 
</t>
    </r>
    <r>
      <rPr>
        <b/>
        <sz val="10"/>
        <color rgb="FF000000"/>
        <rFont val="Arial Narrow"/>
        <family val="2"/>
      </rPr>
      <t xml:space="preserve">ASP: </t>
    </r>
    <r>
      <rPr>
        <sz val="10"/>
        <color rgb="FF000000"/>
        <rFont val="Arial Narrow"/>
        <family val="2"/>
      </rPr>
      <t xml:space="preserve">Actividades Sexuales Pagadas
</t>
    </r>
    <r>
      <rPr>
        <b/>
        <sz val="10"/>
        <color rgb="FF000000"/>
        <rFont val="Arial Narrow"/>
        <family val="2"/>
      </rPr>
      <t>TPIEG:</t>
    </r>
    <r>
      <rPr>
        <sz val="10"/>
        <color rgb="FF000000"/>
        <rFont val="Arial Narrow"/>
        <family val="2"/>
      </rPr>
      <t xml:space="preserve"> Trazador Presupuestal para la Igualdad y Equidad de Género
</t>
    </r>
    <r>
      <rPr>
        <b/>
        <sz val="10"/>
        <color rgb="FF000000"/>
        <rFont val="Arial Narrow"/>
        <family val="2"/>
      </rPr>
      <t>SDMujer:</t>
    </r>
    <r>
      <rPr>
        <sz val="10"/>
        <color rgb="FF000000"/>
        <rFont val="Arial Narrow"/>
        <family val="2"/>
      </rPr>
      <t xml:space="preserve"> Secretaría Distrital de la Mujer</t>
    </r>
  </si>
  <si>
    <t>2 - Acompañar el 100% el seguimiento a la implementación de las PPMYEG y PPASP, así como a los compromisos de la SDMujer en otras políticas públicas.</t>
  </si>
  <si>
    <t>Porcentaje del avance de la implementación de las PPMYEG y PPASP, así como a los compromisos de la SDMujer en otras políticas públicas.</t>
  </si>
  <si>
    <t>El acompañamiento en el seguimiento a la implementación de las PPMyEG y PPASP, así como a los compromisos de la SDMujer en otras PP se puede observar mediante los siguientes logros obtenidos en el mes de enero: 
Reportes de PPDistritales (6): Se solicitaron, gestionaron y retroalimentaron  6 reportes distritales sobre políticas públicas para diferentes grupos poblacionales: (1)pp habitabilidad en calle, (1)pp ruralidad, (1)pp LGBTI, (1)pp adultez, (1)pp migrantes y (1)pp indígenas. 
Retroalimentaciones (1): Se revisó, ajustó y remitió al Consejo Distrital de Política Social el informe de Implementación de la Política Pública de Mujeres y Equidad de Género: Plan de Igualdad de Oportunidades para la Equidad de Género 2024, con corte a junio2024, conforme a la información oficial recibida. 
Reiteración de la solicitud del reporte del II semestre 2024 del plan de acción de la PPMyEG. 
Sello(1): Se recibieron reportes de los planes de trabajo de sello y remisión al Orfeo de los mismos. 
Acciones en el marco del TPIEG(1): Revisión de inconsistencias de la información consolidada y graficada por entidad para los 38 boletines de marcación del TPIEG.</t>
  </si>
  <si>
    <t>Para enero el acompañamiento en el seguimiento a la implementación de las PPMyEG y PPASP, así como a los compromisos de la SDMujer en otras PP se puede observar mediante (6) reportes de PPDistritales, (1) Retroalimentación; (1) acción en el marco de Sello y (1) acción en el marco del TPIEG y (38) acciones en el marco del TPIEG.</t>
  </si>
  <si>
    <t>El acompañamiento técnico a la implementación de las Políticas de PPMYEG y PPASP permite fortalecer la ejecución de los productos y resultados que componen cada uno de los planes de acción de estas políticas, según lo programación establecida para la consecución de los objetivos específicos planteados, con el fin de dar garantía a los derechos humanos de las mujeres en Bogotá. Así mismo, el acompañamiento técnico a las políticas públicas en el marco del Ciclo de Política, aporta a la transversalización del enfoque de género en las políticas públicas distritales en formulación e implementación.</t>
  </si>
  <si>
    <t xml:space="preserve">El acompañamiento en el seguimiento a la implementación de las PPMyEG y PPASP, así como a los compromisos de la SDMujer en otras PP se puede observar mediante los siguientes logros obtenidos en el mes de febrero:
Reportes de PPDistritales (12): Se solicitaron, gestionaron y retroalimentaron  12 reportes distritales sobre políticas públicas para diferentes grupos poblacionales: (1) pp Envejecimiento,(1) pp Juventud,(1) pp Hábitat,(1) pp discapacidad,(1) pp Palenquera,(1) pp Raizal,(1) pp Rroom, (1) pp afro, (1) pp lucha contra la trata de personas,(1) pp infancia, (1) pp de y para las familias,(1) pp turismo.  
Reportes de los Sectores(4): Se consolidaron 2 reportes financieros de la PPMyE (año 2024) y; reportes cuantitativos, cualitativos y de enfoques en el formato de la SDP de los productos y resultados de la PPMyEG. Así como, se consolidaron 2 reportes financieros de la PPASP (año 2024) y; Reportes cuantitativos, cualitativos y de enfoques en el formato de la SDP de los productos y resultados de la PPASP.  
Retroalimentaciones (1): SE realizó seguimiento, revisión y retroalimentación sobre el reporte de plan de acción de la PPASP correspondiente al II trimestre del 2024, de los sectores: AMB, EDU, MOV, HAB, GestiónPública. 
Sello(1): Se recibieron reportes de los planes de trabajo de sello y remisión al Orfeo de los mismos. Se realizó 1 reiteración de la solicitud del reporte del II semestre 2024 del plan de acción de la PPMyEG. Se realizó traza de los reportes recibidos de los planes de trabajo de Sello En Igualdad.  
Acciones en el marco del TPIEG(1): Se consolidó la información para 1 socialización de balance de marcación para el CCM. </t>
  </si>
  <si>
    <t>Para enero y febrero el acompañamiento en el seguimiento a la implementación de las PPMyEG y PPASP, así como a los compromisos de la SDMujer en otras PP se puede observar mediante (18) reportes de PPDistritales; (5) Reportes de los Sectores; (2) Retroalimentaciones; (2) acciones en el marco de Sello y (39) acciones en el marco del TPIEG.</t>
  </si>
  <si>
    <t xml:space="preserve">El acompañamiento en el seguimiento a la implementación de las PPMyEG y PPASP, así como a los compromisos de la SDMujer en otras PP se puede observar mediante los siguientes logros obtenidos en el mes de marzo: 
Reportes de PPDistritales (3): Solicitud, gestión y retroalimentación de (1) pp Distrital de Turismos en sus corresponsabilidades, (1) ajuste a pp seguridad, paz y convivencia (1) ajuste a pp raizal. 
Retroalimentaciones (29): PPMyEG (12) reportes de plan de acción PPMyEG del II semestre 2024 de la de los sectores: Integración Social, Planeación, Salud, Ambiente, DlloEconómico, Educación, Hacienda, Movilidad, Mujeres, Seguridad, Cultura, Jurídica y Gobierno. PPASP (14): de los planes de acción de la PPASP, de los siguientes sectores: Gestión Pública, Hábitat, Integración Social, Planeación, Salud, Ambiente, DlloEconómico, Educación, Seguridad, Movilidad, Cultura, Jurídica, Gobierno, Mujeres. SELLO (3): planes de trabajo de sello II semestre 2024 de los sectores Cultura, Seguridad y UAESP.  
Actualización de matrices (4): PPMyEG (2): matriz de rezagos; consolidada PPMyEG, financiero y formato SDP conforme a alcances recibidos 2024. PPASP(2): matriz de rezagos, consolidado interno, financiero y formato SDP PPASP vigencia 2024. 
Sello(1): Recepción de reportes de los planes de trabajo de sello y remisión al Orfeo de los mismos. 
Acciones en el marco del TPIEG:  
Boletines (34): de resultados de la marcación en el TPIEG con corte a 30 de junio de 2024 de: SDPlaneación, SDAmbiente, IDPYBA, JBB, FONCEP, SDHacienda, LOTBOG, ATENEA, SDEducación, UDFJC, SDSeguridad, SDMovilidad, IDU, METRO, UAERMV, SDIntegración Social, IDIPRON, SDGobierno, IDPAC, DADEP, SEC GENERAL, DASCD, SDesarrollo Económico, IPES, IDT, S Juridica D, SDCultura, IDRD, IDPC, OFB, FUGA e IDARTES SDSalud, SDHábitat y UAESP.  
Informe (1): Informe de Implementación TPIEG corte 31 de diciembre de 2024. </t>
  </si>
  <si>
    <t xml:space="preserve">
Para el primer trimestre del año el acompañamiento en el seguimiento a la implementación de las PPMyEG y PPASP, así como a los compromisos de la SDMujer en otras PP se puede observar mediante: 
Reportes de PPDistritales (21). 
Retroalimentaciones (28). SECTROES (26) y Sello(2). 
Actualización de Matrices (4): PPMyEG (2) y PPASP (2).  
Acciones en el marco del TPIEG (74):
Revisón de Boletines (38); Envío de Boletines (34). Informe (1). </t>
  </si>
  <si>
    <t xml:space="preserve">El acompañamiento en el seguimiento a la implementación de las PPMyEG y PPASP, así como a los compromisos de la SDMujer en otras PP se puede observar mediante los siguientes logros obtenidos en abril: 
Reportes de PPDistritales (3): Se solicitaron, gestionaron y retroalimentaron: (1) PP infancia, (1) PPLGBTI, (1) PP familias.  
Retroalimentaciones_OFICIOS (22): PMyEG_ OFICIOS (11): Se realizó la remisión de los oficios de retroalimentación de los reportes de plan de acción PPMyEG del II semestre 2024 de la de los sectores: INT, Planeación, SAL, HAB, GEP, DlloEconómico, EDU, SEG, CUL, GOB y MUJ. PPASP_OFICIOS (11): Se realizó la remisión de los oficios de retroalimentación de los reportes de plan de acción de la PPASP del II semestre 2024 de los siguientes sectores: CUL, GOB, MUJ, DlloEconómico, EDU, SEG, HAB, INT, Planeación, SAL, GEP. 
Actualización de matrices (4): PPMyEG (2): matriz de rezagos; consolidada PPMyEG, financiero y formato SDP conforme a alcances recibidos 2024. PPASP (2): matriz de rezagos, consolidado interno, financiero y formato SDP PPASP vigencia 2024.  
Sello(29): Se retroalimentaron los planes de trabajo de sello II semestre 2024 de los sectores y/o entidades: UAECOB, Subred Sur Occidente E.S.E, IDPAC, CVP, DASCD, EAAB, FUGA, IDARTES, RENOBO, JBB, ATENEA, IDEP, IDIGER, IDPYBA, Transmilenio, IPES, Sectores Mujeres, Gobierno, Jurídica, Secretaría General, Planeación, Salud, Integración Social, Hábitat, DlloEconomico, Ambiente, Hacienda, Movilidad, Educación.  
Acompañamiento técnico (6): recomendaciones de reporte y alertas de cumplimiento las mesas sectoriales de PPMyEG (3) y PPASP (3): Desarrollo Económico, Salud y Hábitat.  
Acciones en el marco del TPIEG (45): Se elaboraron y enviaron 45 propuestas de marcación TPIEG a los 15 sectores de la Administración Distrital. 4AMB, 7CUL, 3DEE, 4EDU, 2GEP, 3GOB, 5HÁB, 4HAC, 2INT, 1JUR, 5MOV, 1MUJ, 1PLN, 1SAL, 2SEG. 
Se realizaron 9 acompañamientos sobre propuesta de marcación en el TPIEG:  
8 talleres 1 a 1 a: 1AMB, 1DEE, 1GOB, 2HAC, 2INT; 1SAL. 1 reunión HÁB. </t>
  </si>
  <si>
    <t xml:space="preserve">Para el primer cutrimestre del año el acompañamiento en el seguimiento a la implementación de las PPMyEG y PPASP, así como a los compromisos de la SDMujer en otras PP se puede observar mediante: 
Reportes de PPDistritales (24).  
Retroalimentaciones (57): SECTROES (26) y Sello (31). 
Retroalimentaciones_OFICIOS (22):  PPMyEG_ OFICIOS (11), PPASP_OFICIOS (11).  
Actualización de Matrices (8): PPMyEG (4) y PPASP (4). 
Acompañamiento técnico (6): PPMyEG (3) y PPASP (3): Desarrollo Económico, SAL y HAB. 
Acciones en el marco del TPIEG (127):
Revisón de Boletines (38); Envío de Boletines (34). Informe (1); (45) Propuestas de marcación; Acompañamientos (9) 
</t>
  </si>
  <si>
    <r>
      <rPr>
        <sz val="10"/>
        <color rgb="FF000000"/>
        <rFont val="Arial"/>
        <family val="2"/>
      </rPr>
      <t xml:space="preserve">El acompañamiento en el seguimiento a la implementación de las PPMyEG y PPASP, así como a los compromisos de la SDMujer en otras PP se puede observar mediante los siguientes logros obtenidos en mayo:  
</t>
    </r>
    <r>
      <rPr>
        <b/>
        <sz val="10"/>
        <color rgb="FF000000"/>
        <rFont val="Arial"/>
        <family val="2"/>
      </rPr>
      <t>Reportes de PPDistritales (5):</t>
    </r>
    <r>
      <rPr>
        <sz val="10"/>
        <color rgb="FF000000"/>
        <rFont val="Arial"/>
        <family val="2"/>
      </rPr>
      <t xml:space="preserve"> Se solicitaron, gestionaron y retroalimentaron: (1) PP Afro, (1) PP Indígenas, (1) PP palenquera, (1) PP Raizal y (1) PP Rrom.  
</t>
    </r>
    <r>
      <rPr>
        <b/>
        <sz val="10"/>
        <color rgb="FF000000"/>
        <rFont val="Arial"/>
        <family val="2"/>
      </rPr>
      <t xml:space="preserve">Sello(36): </t>
    </r>
    <r>
      <rPr>
        <sz val="10"/>
        <color rgb="FF000000"/>
        <rFont val="Arial"/>
        <family val="2"/>
      </rPr>
      <t xml:space="preserve">Fueron elaborados los oficios de retroalimentación de los Planes de Trabajo de Sello En Igualdad del Grupo 1 y 2, de las entidades: ATENEA, Capital Salud, CVP, DADEP, DASCD, EAAB, FONCEP, FUGA, IDARTES, IDEP, IDIGER, IDPAC, IDPC, IDPYBA, IDRD, IPES, JBB, SDJ, Lotería de Bogotá, SDMujer, OFB, RENOBO, SDA, SDCRD, SDDE, SDG, SDH, SDHT, SDIS, SDM, SDP, SDS, SED, SG, Transmilenio, UAESP. 
</t>
    </r>
    <r>
      <rPr>
        <b/>
        <sz val="10"/>
        <color rgb="FF000000"/>
        <rFont val="Arial"/>
        <family val="2"/>
      </rPr>
      <t xml:space="preserve">Acompañamiento técnico (26): </t>
    </r>
    <r>
      <rPr>
        <sz val="10"/>
        <color rgb="FF000000"/>
        <rFont val="Arial"/>
        <family val="2"/>
      </rPr>
      <t xml:space="preserve">PPMyEG(14): Elaboración de insumos de análisis de seguimiento para las mesas sectoriales, para los sectores: Seguridad, Ambiente, Movilidad, Educación, Hacienda, Jurídica, Gobierno e IDPAC, Mujeres, Gestión Pública y DASC, Integración Social, Planeación. Revisión y proyección de observaciones del Informe de Seguimiento a Productos de la PPMYEG para la vigencia 2024, de la Secretaría Distrital de Planeación. PPASP(12): Se elaboró la presentación para las mesas sectoriales de la Política Pública de Actividades Sexuales Pagadas – PPASP, para los sectores: Seguridad, Movilidad, Ambiente, Educación, Jurídica, Gobierno e IDPAC, Mujeres, Gestión Pública, Planeación, Salud e Integración Social.  
</t>
    </r>
    <r>
      <rPr>
        <b/>
        <sz val="10"/>
        <color rgb="FF000000"/>
        <rFont val="Arial"/>
        <family val="2"/>
      </rPr>
      <t xml:space="preserve">Informes (2): </t>
    </r>
    <r>
      <rPr>
        <sz val="10"/>
        <color rgb="FF000000"/>
        <rFont val="Arial"/>
        <family val="2"/>
      </rPr>
      <t xml:space="preserve">Elaboración de (1) informe preliminar de Implementación de los Derechos Priorizados de la Política Pública de Mujeres y Equidad de Género (PPMYEG): Plan de Igualdad de Oportunidades para la Equidad de Género1 (PIOEG) en la vigencia 2024. 
</t>
    </r>
    <r>
      <rPr>
        <b/>
        <sz val="10"/>
        <color rgb="FF000000"/>
        <rFont val="Arial"/>
        <family val="2"/>
      </rPr>
      <t>Se revisó y se registraron observaciones al Informe de Seguimiento a Productos de la PPASP para la vigencia 2024</t>
    </r>
    <r>
      <rPr>
        <sz val="10"/>
        <color rgb="FF000000"/>
        <rFont val="Arial"/>
        <family val="2"/>
      </rPr>
      <t xml:space="preserve">, de la Secretaría Distrital de Planeación. 
</t>
    </r>
    <r>
      <rPr>
        <b/>
        <sz val="10"/>
        <color rgb="FF000000"/>
        <rFont val="Arial"/>
        <family val="2"/>
      </rPr>
      <t xml:space="preserve">Acciones en el marco del TPIEG (8): </t>
    </r>
    <r>
      <rPr>
        <sz val="10"/>
        <color rgb="FF000000"/>
        <rFont val="Arial"/>
        <family val="2"/>
      </rPr>
      <t xml:space="preserve"> 
Boletines (4): Se elaboraron boletines por temáticas: una vida libre de violencias, Transformación cultural, Cuidado y recursos marcados por las alcaldías locales. 
Acompañamiento técnico (4): sobre propuesta de marcación en el TPIEG con taller 1 a 1 a: 2AMB, 2INT. </t>
    </r>
  </si>
  <si>
    <t xml:space="preserve">Para el año hasta el mes de mayo, el acompañamiento en el seguimiento a la implementación de las PPMyEG y PPASP, así como a los compromisos de la SDMujer en otras PP se puede observar mediante: 
Reportes de PPDistritales (29).  
Retroalimentaciones (57): SECTROES (26) y Sello (31). 
Retroalimentaciones_OFICIOS (22):  PPMyEG_ OFICIOS (11), PPASP_OFICIOS (11). 
Actualización de Matrices (8): PPMyEG (4) y PPASP (4).
Acompañamiento técnico (32): PPMyEG (17) y PPASP (15). 
Acciones en el marco de Sello (36). 
Acciones en el marco del TPIEG (135):
Revisón de Boletines (38); Envío de Boletines (38). Informe (1); (45) Propuestas de marcación; Acompañamientos (13).
  </t>
  </si>
  <si>
    <r>
      <rPr>
        <sz val="10"/>
        <color rgb="FF000000"/>
        <rFont val="Arial"/>
        <family val="2"/>
      </rPr>
      <t xml:space="preserve">El acompañamiento en el seguimiento a la implementación de las PPMyEG y PPASP, así como a los compromisos de la SDMujer en otras PP se puede observar mediante los siguientes logros obtenidos en junio: 
</t>
    </r>
    <r>
      <rPr>
        <b/>
        <sz val="10"/>
        <color rgb="FF000000"/>
        <rFont val="Arial"/>
        <family val="2"/>
      </rPr>
      <t xml:space="preserve">Reportes de PPDistritales (22): 
</t>
    </r>
    <r>
      <rPr>
        <sz val="10"/>
        <color rgb="FF000000"/>
        <rFont val="Arial"/>
        <family val="2"/>
      </rPr>
      <t xml:space="preserve">Se solicitaron, gestionaron y retroalimentaron: PP de y para las familias, PP Lectura, escritura y oralidad, PP de Envejecimiento, PP de discapacidad, PP Indígena, PP Derechos Humanos, PP Raizal, PP migrante, PP acción climática, PP Afrocolombiana, PP de turismo, PP de hábitat, PP economía cultural, PP Habitabilidad en Calle, PP lucha contra la trata, PP ALGBTI, PP Ruralidad, PP palenquera, PP Rroom, PP de Juventud, PP infancia.  
</t>
    </r>
    <r>
      <rPr>
        <b/>
        <sz val="10"/>
        <color rgb="FF000000"/>
        <rFont val="Arial"/>
        <family val="2"/>
      </rPr>
      <t xml:space="preserve">Sello (5): </t>
    </r>
    <r>
      <rPr>
        <sz val="10"/>
        <color rgb="FF000000"/>
        <rFont val="Arial"/>
        <family val="2"/>
      </rPr>
      <t xml:space="preserve">Retroalimentación Planes de Trabajo de Sello En Igualdad de: UAECD, IDU, Metro, UMV, IDT. 
</t>
    </r>
    <r>
      <rPr>
        <b/>
        <sz val="10"/>
        <color rgb="FF000000"/>
        <rFont val="Arial"/>
        <family val="2"/>
      </rPr>
      <t>Informes (3):</t>
    </r>
    <r>
      <rPr>
        <sz val="10"/>
        <color rgb="FF000000"/>
        <rFont val="Arial"/>
        <family val="2"/>
      </rPr>
      <t xml:space="preserve"> Elaboración de informe preliminar de Balance de la PPMyEG para la vigencia 2024; Elaboración de informe preliminar de Balance de la PPASP para la vigencia 2024; e Informe de Implementación de los Derechos Priorizados de la Política Pública de Mujeres y Equidad de Género (PPMYEG): Plan de Igualdad de Oportunidades para la Equidad de Género1 (PIOEG) en la vigencia 2024. 
</t>
    </r>
    <r>
      <rPr>
        <b/>
        <sz val="10"/>
        <color rgb="FF000000"/>
        <rFont val="Arial"/>
        <family val="2"/>
      </rPr>
      <t xml:space="preserve">Solicitud de reportes (29): </t>
    </r>
    <r>
      <rPr>
        <sz val="10"/>
        <color rgb="FF000000"/>
        <rFont val="Arial"/>
        <family val="2"/>
      </rPr>
      <t xml:space="preserve">PPMyEG a los 15 sectores de la administración distrital. PPASP: a 14 sectores de la admón. distrital.   
</t>
    </r>
    <r>
      <rPr>
        <b/>
        <sz val="10"/>
        <color rgb="FF000000"/>
        <rFont val="Arial"/>
        <family val="2"/>
      </rPr>
      <t>Actualización de matrices (29):</t>
    </r>
    <r>
      <rPr>
        <sz val="10"/>
        <color rgb="FF000000"/>
        <rFont val="Arial"/>
        <family val="2"/>
      </rPr>
      <t xml:space="preserve"> rezagos y consolidado interno, formato SDP de las PPMyEG y PPASM vigencia 2024.  
</t>
    </r>
    <r>
      <rPr>
        <b/>
        <sz val="10"/>
        <color rgb="FF000000"/>
        <rFont val="Arial"/>
        <family val="2"/>
      </rPr>
      <t xml:space="preserve">Acciones en el marco del TPIEG (2):  
</t>
    </r>
    <r>
      <rPr>
        <sz val="10"/>
        <color rgb="FF000000"/>
        <rFont val="Arial"/>
        <family val="2"/>
      </rPr>
      <t>Acompañamiento técnico (2): sobre propuesta de marcación TPIEG con taller 1 a 1 a SDMujer y 1 Taller general para los 15 sectores de la Administración Distrital.</t>
    </r>
  </si>
  <si>
    <t xml:space="preserve">
Para el primer semestre del año, el acompañamiento en el seguimiento a la implementación de las PPMyEG y PPASP, así como a los compromisos de la SDMujer en otras PP se puede observar mediante: 
Reportes de PPDistritales (73).  
Retroalimentaciones (57): SECTROES (26) y Sello (31). 
Retroalimentaciones_OFICIOS (22):  PPMyEG_ OFICIOS (11), PPASP_OFICIOS (11).  
Actualización de Matrices (37): PPMyEG (19) y PPASP (18). 
Acompañamiento técnico (32): PPMyEG (17) y PPASP (15). 
Acciones en el marco de Sello (41). 
Acciones en el marco del TPIEG (137): 
Revisión de Boletines (38); Envío de Boletines (38). Informe (1); (45) Propuestas de marcación; Acompañamientos (15). 
Actualización de matrices (29): rezagos y consolidado interno, formato SDP de las (15) PPMyEG y (14) PPASM vigencia 2024. 
Informes (5).   </t>
  </si>
  <si>
    <r>
      <rPr>
        <sz val="10"/>
        <color rgb="FF000000"/>
        <rFont val="Arial"/>
        <family val="2"/>
      </rPr>
      <t xml:space="preserve">El acompañamiento en el seguimiento a la implementación de las PPMyEG y PPASP, así como a los compromisos de la SDMujer en otras PP se puede observar mediante los siguientes logros obtenidos en julio:  
</t>
    </r>
    <r>
      <rPr>
        <b/>
        <sz val="10"/>
        <color rgb="FF000000"/>
        <rFont val="Arial"/>
        <family val="2"/>
      </rPr>
      <t xml:space="preserve">
Reportes de PPDistritales (18):  </t>
    </r>
    <r>
      <rPr>
        <sz val="10"/>
        <color rgb="FF000000"/>
        <rFont val="Arial"/>
        <family val="2"/>
      </rPr>
      <t xml:space="preserve">Se realizó gestión, solicitud, retroalimentación y envío a las entidades líderes de reportes de las siguientes políticas públicas distritales:  
(1) PP de y para las familias, (1) PP Lectura, escritura y oralidad, (1) PP de Envejecimiento,(1) PP de discapacidad, (1) PP Derechos Humanos, (1) PP migrante, (1) PP acción climática, (1) PP de turismo, (1) PP economía cultural, (1) PP Habitabilidad en Calle, (1) PP lucha contra la trata, (1) PP LGBTI, (1) PP Ruralidad, (1) PP Economía Circular, (1) PP Seguridad, (1) PP de Juventud, (1) PP infancia, (1) PP Hábitat.  
</t>
    </r>
    <r>
      <rPr>
        <b/>
        <sz val="10"/>
        <color rgb="FF000000"/>
        <rFont val="Arial"/>
        <family val="2"/>
      </rPr>
      <t xml:space="preserve">Informes (3): </t>
    </r>
    <r>
      <rPr>
        <sz val="10"/>
        <color rgb="FF000000"/>
        <rFont val="Arial"/>
        <family val="2"/>
      </rPr>
      <t>Elaboración del informe preliminar de Implementación de la Política Pública de Mujeres y Equidad de Género - PPMYEG en la vigencia 2024.  Informe diagramado de los Derechos Priorizados de la Política Pública de Mujeres y Equidad de Género (PPMYEG): Plan de Igualdad de Oportunidades para la Equidad de Género (PIOEG).</t>
    </r>
    <r>
      <rPr>
        <b/>
        <sz val="10"/>
        <color rgb="FF000000"/>
        <rFont val="Arial"/>
        <family val="2"/>
      </rPr>
      <t xml:space="preserve"> 
Solicitud de reportes (2): PPMYEG (1):  </t>
    </r>
    <r>
      <rPr>
        <sz val="10"/>
        <color rgb="FF000000"/>
        <rFont val="Arial"/>
        <family val="2"/>
      </rPr>
      <t>Recopilación de la información allegada por los sectores para la solicitud de ajustes de productos.</t>
    </r>
    <r>
      <rPr>
        <b/>
        <sz val="10"/>
        <color rgb="FF000000"/>
        <rFont val="Arial"/>
        <family val="2"/>
      </rPr>
      <t xml:space="preserve"> PPASP (1): </t>
    </r>
    <r>
      <rPr>
        <sz val="10"/>
        <color rgb="FF000000"/>
        <rFont val="Arial"/>
        <family val="2"/>
      </rPr>
      <t>Recopilación de la información allegada por los sectores para la solicitud de ajustes de productos de la PPASP.</t>
    </r>
    <r>
      <rPr>
        <b/>
        <sz val="10"/>
        <color rgb="FF000000"/>
        <rFont val="Arial"/>
        <family val="2"/>
      </rPr>
      <t xml:space="preserve"> 
Actualización de matrices (5): PPMyEG(3):</t>
    </r>
    <r>
      <rPr>
        <sz val="10"/>
        <color rgb="FF000000"/>
        <rFont val="Arial"/>
        <family val="2"/>
      </rPr>
      <t xml:space="preserve"> Actualización de la matriz de consolidación interna del plan de acción de la Política Pública de Mujeres y Equidad de Género – PPMYEG para la vigencia 2024, ajuste de la matriz interna de rezagos, la matriz de la SDP y actualización del reporte financiero de la PPMYEG para la vigencia 2024, con respecto a alcances recibidos</t>
    </r>
    <r>
      <rPr>
        <b/>
        <sz val="10"/>
        <color rgb="FF000000"/>
        <rFont val="Arial"/>
        <family val="2"/>
      </rPr>
      <t xml:space="preserve">. PPASP (1): </t>
    </r>
    <r>
      <rPr>
        <sz val="10"/>
        <color rgb="FF000000"/>
        <rFont val="Arial"/>
        <family val="2"/>
      </rPr>
      <t>Actualización de la matriz de consolidación interna del plan de acción de la Política Pública de Actividades Sexuales Pagadas – PPASP para la vigencia 2024, ajuste de la matriz interna de rezagos y la matriz de la SDP, con respecto a alcances recibidos.</t>
    </r>
    <r>
      <rPr>
        <b/>
        <sz val="10"/>
        <color rgb="FF000000"/>
        <rFont val="Arial"/>
        <family val="2"/>
      </rPr>
      <t xml:space="preserve"> Sello (1): </t>
    </r>
    <r>
      <rPr>
        <sz val="10"/>
        <color rgb="FF000000"/>
        <rFont val="Arial"/>
        <family val="2"/>
      </rPr>
      <t xml:space="preserve">Se actualizó la matriz consolidada del plan de trabajo de Sello En Igualdad de la vigencia 2024. 
</t>
    </r>
    <r>
      <rPr>
        <b/>
        <sz val="10"/>
        <color rgb="FF000000"/>
        <rFont val="Arial"/>
        <family val="2"/>
      </rPr>
      <t xml:space="preserve">Acciones en el marco del TPIEG (2): </t>
    </r>
    <r>
      <rPr>
        <sz val="10"/>
        <color rgb="FF000000"/>
        <rFont val="Arial"/>
        <family val="2"/>
      </rPr>
      <t xml:space="preserve">Acompañamiento técnico (1): sobre propuesta de marcación TPIEG: 1taller 1 a 1 con Universidad Distrital Francisco José de Caldas. </t>
    </r>
  </si>
  <si>
    <r>
      <rPr>
        <b/>
        <sz val="10"/>
        <color rgb="FF000000"/>
        <rFont val="Arial"/>
        <family val="2"/>
      </rPr>
      <t xml:space="preserve">Reportes de PPDistritales (91).  
Retroalimentaciones (57): </t>
    </r>
    <r>
      <rPr>
        <sz val="10"/>
        <color rgb="FF000000"/>
        <rFont val="Arial"/>
        <family val="2"/>
      </rPr>
      <t xml:space="preserve">SECTROES (26) y Sello (31). 
</t>
    </r>
    <r>
      <rPr>
        <b/>
        <sz val="10"/>
        <color rgb="FF000000"/>
        <rFont val="Arial"/>
        <family val="2"/>
      </rPr>
      <t xml:space="preserve">Retroalimentaciones_OFICIOS (22):  </t>
    </r>
    <r>
      <rPr>
        <sz val="10"/>
        <color rgb="FF000000"/>
        <rFont val="Arial"/>
        <family val="2"/>
      </rPr>
      <t xml:space="preserve">PPMyEG_ OFICIOS (11), PASP_OFICIOS (11).  
</t>
    </r>
    <r>
      <rPr>
        <b/>
        <sz val="10"/>
        <color rgb="FF000000"/>
        <rFont val="Arial"/>
        <family val="2"/>
      </rPr>
      <t xml:space="preserve">Actualización de Matrices (41): </t>
    </r>
    <r>
      <rPr>
        <sz val="10"/>
        <color rgb="FF000000"/>
        <rFont val="Arial"/>
        <family val="2"/>
      </rPr>
      <t xml:space="preserve">PPMyEG (21), PPASP (19) y SELLO (1).
</t>
    </r>
    <r>
      <rPr>
        <b/>
        <sz val="10"/>
        <color rgb="FF000000"/>
        <rFont val="Arial"/>
        <family val="2"/>
      </rPr>
      <t xml:space="preserve">Acompañamiento técnico (32): </t>
    </r>
    <r>
      <rPr>
        <sz val="10"/>
        <color rgb="FF000000"/>
        <rFont val="Arial"/>
        <family val="2"/>
      </rPr>
      <t xml:space="preserve">PPMyEG (17) y PPASP (15). 
</t>
    </r>
    <r>
      <rPr>
        <b/>
        <sz val="10"/>
        <color rgb="FF000000"/>
        <rFont val="Arial"/>
        <family val="2"/>
      </rPr>
      <t xml:space="preserve">Acciones en el marco de Sello (41). 
Acciones en el marco del TPIEG (138): 
Revisión de Boletines (38): </t>
    </r>
    <r>
      <rPr>
        <sz val="10"/>
        <color rgb="FF000000"/>
        <rFont val="Arial"/>
        <family val="2"/>
      </rPr>
      <t>Envío de Boletines (38). Informe (1); (45) Propuestas de marcación; Acompañamientos (16).</t>
    </r>
    <r>
      <rPr>
        <b/>
        <sz val="10"/>
        <color rgb="FF000000"/>
        <rFont val="Arial"/>
        <family val="2"/>
      </rPr>
      <t xml:space="preserve"> 
Informes (5). </t>
    </r>
  </si>
  <si>
    <t>Formula indicador:</t>
  </si>
  <si>
    <t>(((Avance del mes actividad 1 / avance programado actividad 1) + (Avance del mes actividad 2 / avance programado actividad 2) + (Avance del mes actividad 3 / avance programado actividad 3) + (Avance del mes actividad 4 / avance programado actividad 4)+ (Avance del mes actividad 5 / avance programado actividad 5))/ Numero de actividades programadas en el mes)*100</t>
  </si>
  <si>
    <t>Avance mensual</t>
  </si>
  <si>
    <t xml:space="preserve">Tarea 4:
 Realizar la consolidación, análisis y el reporte de productos a cargo de la SDMujer en políticas públicas distritales. </t>
  </si>
  <si>
    <t xml:space="preserve">Tarea 5:
 Realizar seguimiento, verificación, consolidación, análisis, retroalimentación y cualificación de los reportes de implementación del plan de acción de la Política Pública de Mujeres y Equidad de Género.  </t>
  </si>
  <si>
    <t>Tarea 6:
Realizar seguimiento, verificación, consolidación, análisis, retroalimentación y cualificación de los reportes de implementación del plan de acción del plan de acción de la Política Pública de Actividades Sexuales Pagadas</t>
  </si>
  <si>
    <t xml:space="preserve">Tarea 7:
 Realizar seguimiento, verificación, consolidación, análisis, retroalimentación y cualificación de los reportes de implementación de los planes de trabajo de “En Igualdad: Sello Distrital de Igualdad de Género”. </t>
  </si>
  <si>
    <t>Tarea 8:
 Consolidar y analizar información de la gestión, implementación, logros y buenas prácticas de los sectores de la administración distrital en pro de la igualdad de género, así como el elaborar el informe de Trazador Presupuestal de Igualdad y Equidad de Género.</t>
  </si>
  <si>
    <t xml:space="preserve">PONDERACIÓN DE LA TAREA
</t>
  </si>
  <si>
    <t>Se realizó gestión, solicitud y retroalimentación de reportes de las siguientes políticas públicas distritales: (1) pp de habitabilidad en calle, (1) pp de ruralidad, (1) pp LGBTI, (1) pp adultez, (1) pp migrantes y (1) pp indígenas. Para un total de (6) políticas públicas distritales enviadas.</t>
  </si>
  <si>
    <t xml:space="preserve">Fue revisado, ajustado y remitido al Consejo Distrital de Política Social el informe de Implementación de la Política Pública de Mujeres y Equidad de Género: Plan de Igualdad de Oportunidades para la Equidad de Género 2024, con corte a junio2024, conforme a la información oficial recibida.
Se realizó reiteración de la solicitud del reporte del II semestre 2024 del plan de acción de la PPMyEG. </t>
  </si>
  <si>
    <t xml:space="preserve">Se realizó reiteración de la solicitud del reporte del II semestre 2024 del plan de acción de la PPASP. </t>
  </si>
  <si>
    <t>Durante el mes de enero se realizó recepción de reportes de los planes de trabajo de sello y remisión al orfeo de los mismos.</t>
  </si>
  <si>
    <t>Revisión de inconsistencias de la información consolidada y graficada por entidad para los 38 boletines de marcación del TPIEG.</t>
  </si>
  <si>
    <t>TAREA 04</t>
  </si>
  <si>
    <t>TAREA 05</t>
  </si>
  <si>
    <t>TAREA 06</t>
  </si>
  <si>
    <t>TAREA 07</t>
  </si>
  <si>
    <t>TAREA 08</t>
  </si>
  <si>
    <t>Se realizó gestión, solicitud y retroalimentación de reportes de las siguientes políticas públicas distritales: (1) pp de Envejecimiento,(1) pp de Juventud,(1) pp de hábitat,(1) pp de discapacidad,(1) pp palenquera,(1) pp Raizal,(1) pp Rroom, (1) pp afro, (1) pp lucha contra la trata,(1) pp infancia, (1) pp de y para las familias,(1) pp de turismo, para un total de (12) políticas públicas distritales enviadas.</t>
  </si>
  <si>
    <t>Consolidación de los reportes financieros de la Política Pública de Mujeres y Equidad de Género – PPMyEG correspondiente al año 2024 y consolidación de los reportes cuantitativos, cualitativos y de enfoques en el formato de la SDP de los productos y resultados de la PPMyEG</t>
  </si>
  <si>
    <t xml:space="preserve">Consolidación de los reportes financieros de la Política Pública de Actividades Sexuales Pagadas – PPASP correspondiente al año 2024, remitidos por los sectores. Consolidación de los reportes cuantitativos, cualitativos y de enfoques en el formato de la SDP de los productos y resultados de la PPASP.  
Revisión de seguimiento y retroalimentación sobre el reporte de plan de acción de la Política Pública de Actividades Sexuales Pagadas – PPASP correspondiente al II trimestre del 2024, de los sectores: AMB, EDU, MOV, HAB, GestiónPública.  </t>
  </si>
  <si>
    <t>Se realizó traza de los reportes recibidos de los planes de trabajo de Sello En Igualdad</t>
  </si>
  <si>
    <t>Consolidación de información para 1 socialización de balance de marcación para el CCM</t>
  </si>
  <si>
    <t xml:space="preserve">Reportes de PPDistritales (3): Se solicitaron, gestionaron y retroalimentaron: (1) PP Distrital de Turismos en sus corresponsabilidades, (1) ajuste a PP seguridad, paz y convivencia (1) ajuste a PP raizal. </t>
  </si>
  <si>
    <t>Se realizó retroalimentación de los reportes de plan de acción PPMyEG del II semestre 2024 de la de los sectores: Integración Social, Planeación, Salud, Ambiente, DlloEconómico, Educación, Hacienda, Movilidad, Mujeres, Seguridad, Cultura, Jurídica y Gobierno.  
Se actualizaron las siguientes matrices: la matriz de rezagos; consolidada PPMyEG, financiero y formato SDP PPMyEG conforme a alcances recibidos 2024.</t>
  </si>
  <si>
    <t xml:space="preserve">Con base en los reportes recibidos del II semestre 2024, se realizó la retroalimentación de los planes de acción de la PPASP, de los siguientes sectores: Gestión Pública, Hábitat, Integración Social, Planeación, Salud, Ambiente, DlloEconómico, Educación, Seguridad, Movilidad, Cultura, Jurídica, Gobierno, Mujeres.  
Se actualizó conforme a alcances recibidos la matriz de rezagos, consolidado interno, financiero y formato SDP PPASP vigencia 2024.  </t>
  </si>
  <si>
    <t>Se retroalimentaron los planes de trabajo de sello II semestre 2024 de los sectores Cultura, Seguridad y UAESP.</t>
  </si>
  <si>
    <t xml:space="preserve">Se elaboraron 34 boletines de resultados de la marcación en el TPIEG con corte a 30 de junio de 2024 de: SDPlaneación, SDAmbiente, IDPYBA, JBB, FONCEP, SDHacienda, LOTBOG, ATENEA, SDEducación, UDFJC, SDSeguridad, SDMovilidad, IDU, METRO, UAERMV, SDIntegración Social, IDIPRON, SDGobierno, IDPAC, DADEP, SEC GENERAL, DASCD, SDesarrollo Económico, IPES, IDT, S Juridica D, SDCultura, IDRD, IDPC, OFB, FUGA e IDARTES SDSalud, SDHábitat y UAESP. 
Elaboración de (1) Informe de Implementación TPIEG corte 31 de diciembre de 2024.  </t>
  </si>
  <si>
    <t xml:space="preserve">Reportes de PPDistritales (3):Se solicitaron, gestionaron y retroalimentaron: (1) PP infancia, (1) PPLGBTI, (1) PP familias. </t>
  </si>
  <si>
    <t>Se realizó la remisión de los oficios de retroalimentación de los reportes de plan de acción PPMyEG del II semestre 2024 de la de los sectores: Integración Social, Planeación, Salud, Hábitat, Gestión Pública, DlloEconómico, Educación, Seguridad, Cultura, Gobierno y Mujeres.
Se acompañó tecnicamente con recomendaciones de reporte y alertas de cumplimiento las mesas sectoriales de Desarrollo Económico, Salud y Hábitat
Se actualizaron para el mes de abril las siguientes matrices: la matriz de rezagos; consolidada PPMyEG, financiero PPMyEG conforme a alcances recibidos 2024.</t>
  </si>
  <si>
    <t xml:space="preserve">Se realizó la remisión de los oficios de retroalimentación de los reportes de plan de acción de la PPASP del II semestre 2024 de los siguientes sectores: Cultura, Gobierno, Mujeres, DlloEconómico, Educación, Seguridad, Hábitat, Integración Social, Planeación, Salud, Gestión Pública. 
Se acompañó tecnicamente con recomendaciones de reporte y alertas de cumplimiento las mesas sectoriales de Desarrollo Económico, Salud y Hábitat
Se actualizó con corte a abril conforme a alcances recibidos la matriz de rezagos, consolidado interno PPASP vigencia 2024. </t>
  </si>
  <si>
    <t>Se retroalimentaron los planes de trabajo de sello II semestre 2024 de los sectores y/o entidades:  UAECOB, Subred Sur Occidente E.S.E, IDPAC, CVP, DASCD, EAAB, FUGA, IDARTES, RENOBO, JBB, ATENEA, IDEP, IDIGER, IDPYBA, Transmilenio, IPES, Sectores Mujeres, Gobierno, Jurídica, Secretaría General, Planeación, Salud, Integración Social, Hábitat, DlloEconomico, Ambiente, Hacienda, Movilidad, Educación.</t>
  </si>
  <si>
    <r>
      <rPr>
        <sz val="10"/>
        <color rgb="FF000000"/>
        <rFont val="Arial"/>
        <family val="2"/>
      </rPr>
      <t xml:space="preserve">Se elaboraron y enviaron </t>
    </r>
    <r>
      <rPr>
        <b/>
        <sz val="10"/>
        <color rgb="FF000000"/>
        <rFont val="Arial"/>
        <family val="2"/>
      </rPr>
      <t>45</t>
    </r>
    <r>
      <rPr>
        <sz val="10"/>
        <color rgb="FF000000"/>
        <rFont val="Arial"/>
        <family val="2"/>
      </rPr>
      <t xml:space="preserve"> propuestas de marcación TPIEG  a los 15 sectores de la Administración Distrital. </t>
    </r>
    <r>
      <rPr>
        <b/>
        <sz val="10"/>
        <color rgb="FF000000"/>
        <rFont val="Arial"/>
        <family val="2"/>
      </rPr>
      <t>4</t>
    </r>
    <r>
      <rPr>
        <sz val="10"/>
        <color rgb="FF000000"/>
        <rFont val="Arial"/>
        <family val="2"/>
      </rPr>
      <t xml:space="preserve">AMB, </t>
    </r>
    <r>
      <rPr>
        <b/>
        <sz val="10"/>
        <color rgb="FF000000"/>
        <rFont val="Arial"/>
        <family val="2"/>
      </rPr>
      <t>7</t>
    </r>
    <r>
      <rPr>
        <sz val="10"/>
        <color rgb="FF000000"/>
        <rFont val="Arial"/>
        <family val="2"/>
      </rPr>
      <t xml:space="preserve">CUL, </t>
    </r>
    <r>
      <rPr>
        <b/>
        <sz val="10"/>
        <color rgb="FF000000"/>
        <rFont val="Arial"/>
        <family val="2"/>
      </rPr>
      <t>3</t>
    </r>
    <r>
      <rPr>
        <sz val="10"/>
        <color rgb="FF000000"/>
        <rFont val="Arial"/>
        <family val="2"/>
      </rPr>
      <t xml:space="preserve">DEE, </t>
    </r>
    <r>
      <rPr>
        <b/>
        <sz val="10"/>
        <color rgb="FF000000"/>
        <rFont val="Arial"/>
        <family val="2"/>
      </rPr>
      <t>4</t>
    </r>
    <r>
      <rPr>
        <sz val="10"/>
        <color rgb="FF000000"/>
        <rFont val="Arial"/>
        <family val="2"/>
      </rPr>
      <t xml:space="preserve">EDU, </t>
    </r>
    <r>
      <rPr>
        <b/>
        <sz val="10"/>
        <color rgb="FF000000"/>
        <rFont val="Arial"/>
        <family val="2"/>
      </rPr>
      <t>2</t>
    </r>
    <r>
      <rPr>
        <sz val="10"/>
        <color rgb="FF000000"/>
        <rFont val="Arial"/>
        <family val="2"/>
      </rPr>
      <t xml:space="preserve">GEP, </t>
    </r>
    <r>
      <rPr>
        <b/>
        <sz val="10"/>
        <color rgb="FF000000"/>
        <rFont val="Arial"/>
        <family val="2"/>
      </rPr>
      <t>3</t>
    </r>
    <r>
      <rPr>
        <sz val="10"/>
        <color rgb="FF000000"/>
        <rFont val="Arial"/>
        <family val="2"/>
      </rPr>
      <t xml:space="preserve">GOB, </t>
    </r>
    <r>
      <rPr>
        <b/>
        <sz val="10"/>
        <color rgb="FF000000"/>
        <rFont val="Arial"/>
        <family val="2"/>
      </rPr>
      <t>5</t>
    </r>
    <r>
      <rPr>
        <sz val="10"/>
        <color rgb="FF000000"/>
        <rFont val="Arial"/>
        <family val="2"/>
      </rPr>
      <t xml:space="preserve">HÁB, </t>
    </r>
    <r>
      <rPr>
        <b/>
        <sz val="10"/>
        <color rgb="FF000000"/>
        <rFont val="Arial"/>
        <family val="2"/>
      </rPr>
      <t>4</t>
    </r>
    <r>
      <rPr>
        <sz val="10"/>
        <color rgb="FF000000"/>
        <rFont val="Arial"/>
        <family val="2"/>
      </rPr>
      <t xml:space="preserve">HAC, </t>
    </r>
    <r>
      <rPr>
        <b/>
        <sz val="10"/>
        <color rgb="FF000000"/>
        <rFont val="Arial"/>
        <family val="2"/>
      </rPr>
      <t>2</t>
    </r>
    <r>
      <rPr>
        <sz val="10"/>
        <color rgb="FF000000"/>
        <rFont val="Arial"/>
        <family val="2"/>
      </rPr>
      <t xml:space="preserve">INT, </t>
    </r>
    <r>
      <rPr>
        <b/>
        <sz val="10"/>
        <color rgb="FF000000"/>
        <rFont val="Arial"/>
        <family val="2"/>
      </rPr>
      <t>1</t>
    </r>
    <r>
      <rPr>
        <sz val="10"/>
        <color rgb="FF000000"/>
        <rFont val="Arial"/>
        <family val="2"/>
      </rPr>
      <t xml:space="preserve">JUR, </t>
    </r>
    <r>
      <rPr>
        <b/>
        <sz val="10"/>
        <color rgb="FF000000"/>
        <rFont val="Arial"/>
        <family val="2"/>
      </rPr>
      <t>5</t>
    </r>
    <r>
      <rPr>
        <sz val="10"/>
        <color rgb="FF000000"/>
        <rFont val="Arial"/>
        <family val="2"/>
      </rPr>
      <t xml:space="preserve">MOV, </t>
    </r>
    <r>
      <rPr>
        <b/>
        <sz val="10"/>
        <color rgb="FF000000"/>
        <rFont val="Arial"/>
        <family val="2"/>
      </rPr>
      <t>1</t>
    </r>
    <r>
      <rPr>
        <sz val="10"/>
        <color rgb="FF000000"/>
        <rFont val="Arial"/>
        <family val="2"/>
      </rPr>
      <t xml:space="preserve">MUJ, </t>
    </r>
    <r>
      <rPr>
        <b/>
        <sz val="10"/>
        <color rgb="FF000000"/>
        <rFont val="Arial"/>
        <family val="2"/>
      </rPr>
      <t>1</t>
    </r>
    <r>
      <rPr>
        <sz val="10"/>
        <color rgb="FF000000"/>
        <rFont val="Arial"/>
        <family val="2"/>
      </rPr>
      <t xml:space="preserve">PLN, </t>
    </r>
    <r>
      <rPr>
        <b/>
        <sz val="10"/>
        <color rgb="FF000000"/>
        <rFont val="Arial"/>
        <family val="2"/>
      </rPr>
      <t>1</t>
    </r>
    <r>
      <rPr>
        <sz val="10"/>
        <color rgb="FF000000"/>
        <rFont val="Arial"/>
        <family val="2"/>
      </rPr>
      <t xml:space="preserve">SAL, </t>
    </r>
    <r>
      <rPr>
        <b/>
        <sz val="10"/>
        <color rgb="FF000000"/>
        <rFont val="Arial"/>
        <family val="2"/>
      </rPr>
      <t>2</t>
    </r>
    <r>
      <rPr>
        <sz val="10"/>
        <color rgb="FF000000"/>
        <rFont val="Arial"/>
        <family val="2"/>
      </rPr>
      <t xml:space="preserve">SEG.
Se realizaron </t>
    </r>
    <r>
      <rPr>
        <b/>
        <sz val="10"/>
        <color rgb="FF000000"/>
        <rFont val="Arial"/>
        <family val="2"/>
      </rPr>
      <t>9</t>
    </r>
    <r>
      <rPr>
        <sz val="10"/>
        <color rgb="FF000000"/>
        <rFont val="Arial"/>
        <family val="2"/>
      </rPr>
      <t xml:space="preserve"> acompañamientos sobre propuesta de marcación en el TPIEG: 
</t>
    </r>
    <r>
      <rPr>
        <b/>
        <sz val="10"/>
        <color rgb="FF000000"/>
        <rFont val="Arial"/>
        <family val="2"/>
      </rPr>
      <t xml:space="preserve">8 </t>
    </r>
    <r>
      <rPr>
        <sz val="10"/>
        <color rgb="FF000000"/>
        <rFont val="Arial"/>
        <family val="2"/>
      </rPr>
      <t xml:space="preserve">talleres 1 a 1 a: 1AMB, 1DEE, 1GOB, 2HAC, 2INT; 1SAL. 
</t>
    </r>
    <r>
      <rPr>
        <b/>
        <sz val="10"/>
        <color rgb="FF000000"/>
        <rFont val="Arial"/>
        <family val="2"/>
      </rPr>
      <t>1</t>
    </r>
    <r>
      <rPr>
        <sz val="10"/>
        <color rgb="FF000000"/>
        <rFont val="Arial"/>
        <family val="2"/>
      </rPr>
      <t xml:space="preserve"> reunión HÁB</t>
    </r>
  </si>
  <si>
    <r>
      <rPr>
        <b/>
        <sz val="10"/>
        <color rgb="FF000000"/>
        <rFont val="Arial"/>
        <family val="2"/>
      </rPr>
      <t xml:space="preserve">Reportes de PPDistritales (5): </t>
    </r>
    <r>
      <rPr>
        <sz val="10"/>
        <color rgb="FF000000"/>
        <rFont val="Arial"/>
        <family val="2"/>
      </rPr>
      <t xml:space="preserve">Se solicitaron, gestionaron y retroalimentaron: (1) PP Afro, (1) PP Indígenas, (1) PP palenquera, (1) PP Raizal y (1) PP Rrom. </t>
    </r>
  </si>
  <si>
    <r>
      <rPr>
        <b/>
        <sz val="10"/>
        <color rgb="FF000000"/>
        <rFont val="Arial"/>
        <family val="2"/>
      </rPr>
      <t xml:space="preserve">Elaboración de insumos de análisis de seguimiento para las mesas sectoriales de la PPMyEG, para los sectores: </t>
    </r>
    <r>
      <rPr>
        <sz val="10"/>
        <color rgb="FF000000"/>
        <rFont val="Arial"/>
        <family val="2"/>
      </rPr>
      <t xml:space="preserve">Seguridad, Ambiente, Movilidad, Educación, Hacienda, Jurídica, Gobierno e IDPAC, Mujeres, Gestión Pública y DASC, Integración Social, Planeación. 
</t>
    </r>
    <r>
      <rPr>
        <b/>
        <sz val="10"/>
        <color rgb="FF000000"/>
        <rFont val="Arial"/>
        <family val="2"/>
      </rPr>
      <t>Revisión y proyección de observaciones del Informe de Seguimiento a Productos de la PPMYEG para la vigencia 2024</t>
    </r>
    <r>
      <rPr>
        <sz val="10"/>
        <color rgb="FF000000"/>
        <rFont val="Arial"/>
        <family val="2"/>
      </rPr>
      <t xml:space="preserve">, de la Secretaría Distrital de Planeación. 
</t>
    </r>
    <r>
      <rPr>
        <b/>
        <sz val="10"/>
        <color rgb="FF000000"/>
        <rFont val="Arial"/>
        <family val="2"/>
      </rPr>
      <t xml:space="preserve">Elaboración del informe preliminar de  Implementación de los Derechos Priorizados de la Política Pública de Mujeres y Equidad de Género (PPMYEG): </t>
    </r>
    <r>
      <rPr>
        <sz val="10"/>
        <color rgb="FF000000"/>
        <rFont val="Arial"/>
        <family val="2"/>
      </rPr>
      <t>Plan de Igualdad de Oportunidades para la Equidad de Género1 (PIOEG) en la vigencia 2024.</t>
    </r>
  </si>
  <si>
    <r>
      <rPr>
        <b/>
        <sz val="10"/>
        <color rgb="FF000000"/>
        <rFont val="Arial"/>
        <family val="2"/>
      </rPr>
      <t xml:space="preserve">Se elaboró la presentación para las mesas sectoriales de la Política Pública de Actividades Sexuales Pagadas – PPASP, para los sectores: </t>
    </r>
    <r>
      <rPr>
        <sz val="10"/>
        <color rgb="FF000000"/>
        <rFont val="Arial"/>
        <family val="2"/>
      </rPr>
      <t xml:space="preserve">Seguridad, Movilidad, Ambiente, Educación, Jurídica, Gobierno e IDPAC, Mujeres, Gestión Pública, Planeación, Salud e Integración Social.
</t>
    </r>
    <r>
      <rPr>
        <b/>
        <sz val="10"/>
        <color rgb="FF000000"/>
        <rFont val="Arial"/>
        <family val="2"/>
      </rPr>
      <t>Se revisó y se registraron observaciones al Informe de Seguimiento a Productos de la PPASP para la vigencia 2024</t>
    </r>
    <r>
      <rPr>
        <sz val="10"/>
        <color rgb="FF000000"/>
        <rFont val="Arial"/>
        <family val="2"/>
      </rPr>
      <t xml:space="preserve">, de la Secretaría Distrital de Planeación.
</t>
    </r>
  </si>
  <si>
    <r>
      <rPr>
        <b/>
        <sz val="10"/>
        <color rgb="FF000000"/>
        <rFont val="Arial"/>
        <family val="2"/>
      </rPr>
      <t xml:space="preserve">Fueron elaborados los oficios de retroalimentación de los Planes de Trabajo de Sello En Igualdad del Grupo 1 y 2, de las entidades: </t>
    </r>
    <r>
      <rPr>
        <sz val="10"/>
        <color rgb="FF000000"/>
        <rFont val="Arial"/>
        <family val="2"/>
      </rPr>
      <t>ATENEA, Capital Salud, CVP, DADEP, DASCD, EAAB, FONCEP, FUGA, IDARTES, IDEP, IDIGER, IDPAC, IDPC, IDPYBA, IDRD, IPES, JBB, SDJ, Lotería de Bogotá, SDMujer, OFB, RENOBO, SDA, SDCRD, SDDE, SDG, SDH, SDHT, SDIS, SDM, SDP, SDS, SED, SG, Transmilenio, UAESP.</t>
    </r>
  </si>
  <si>
    <r>
      <rPr>
        <b/>
        <sz val="10"/>
        <color rgb="FF000000"/>
        <rFont val="Arial"/>
        <family val="2"/>
      </rPr>
      <t>TPIEG:</t>
    </r>
    <r>
      <rPr>
        <sz val="10"/>
        <color rgb="FF000000"/>
        <rFont val="Arial"/>
        <family val="2"/>
      </rPr>
      <t xml:space="preserve"> Se elaboraron 4 boletines por temáticas: una vida libre de violencias, Transformación cultural, Cuidado y recursos marcados por las alcaldías locales.
Se realizaron</t>
    </r>
    <r>
      <rPr>
        <b/>
        <sz val="10"/>
        <color rgb="FF000000"/>
        <rFont val="Arial"/>
        <family val="2"/>
      </rPr>
      <t xml:space="preserve"> 4</t>
    </r>
    <r>
      <rPr>
        <sz val="10"/>
        <color rgb="FF000000"/>
        <rFont val="Arial"/>
        <family val="2"/>
      </rPr>
      <t xml:space="preserve"> acompañamientos sobre propuesta de marcación en el TPIEG con taller 1 a 1 a: 2AMB, 2INT. 
</t>
    </r>
  </si>
  <si>
    <r>
      <rPr>
        <b/>
        <sz val="10"/>
        <color rgb="FF000000"/>
        <rFont val="Arial"/>
        <family val="2"/>
      </rPr>
      <t xml:space="preserve">Reportes de PPDistritales (22): </t>
    </r>
    <r>
      <rPr>
        <sz val="10"/>
        <color rgb="FF000000"/>
        <rFont val="Arial"/>
        <family val="2"/>
      </rPr>
      <t>Se realizó gestión, solicitud y retroalimentación de reportes de las siguientes políticas públicas distritales: 
(1) PP de y para las familias, 
(1) PP Lectura, escritura y oralidad, 
(1) PP de Envejecimiento, 
(1) PP de discapacidad, 
(1) PP Indígena, 
(1) PP Derechos Humanos, 
(1) PP Raizal, 
(1) PP migrante, 
(1) PP acción climática, 
(1) PP Afrocolombiana, 
(1) PP de turismo, 
(1) PP de hábitat, 
(1) PP economía cultural, 
(1) PP Habitabilidad en Calle, 
(1) PP lucha contra la trata, 
(1) PP ALGBTI, 
(1) PP Ruralidad, 
(1) PP palenquera, 
(1) PP Rroom, 
(1) PP de Juventud, 
(1) PP infancia, 
para un total de (22) políticas públicas distritales enviadas.</t>
    </r>
  </si>
  <si>
    <t xml:space="preserve">Elaboración de insumos de análisis de seguimiento para la mesa sectorial de la PPMyEG del Sector Cultura:  Se elaboró el informe preliminar Balance de la Política Pública de Mujeres y Equidad de Género para la vigencia 2024.
Fueron solicitados los reportes de seguimiento del primer semestre 2025 al plan de acción de la PPMyEG a 15 sectores responsables de implementación. 
Elaboración del informe de Implementación de los Derechos Priorizados de la Política Pública de Mujeres y Equidad de Género (PPMYEG): Plan de Igualdad de Oportunidades para la Equidad de Género1 (PIOEG) en la vigencia 2024.
Se actualizó conforme a reportes/alcances recibidos las siguientes matrices: rezagos y consolidado interno, formato SDP de la PPMyEG vigencia 2024
</t>
  </si>
  <si>
    <t xml:space="preserve">Se elaboró el informe preliminar del Balance de la Política Pública de Actividades Sexuales Pagadas– PPASP para la vigencia 2024
Fueron solicitados los reportes de seguimiento al plan de acción de la PPASP primer semestre 2025 a 14 sectores responsables de implementación
Se actualizó conforme a reportes/alcances recibidos las siguientes matrices: rezagos, consolidado interno, formato SDP de la PPASP vigencia 2024.  
</t>
  </si>
  <si>
    <t>Se retroalimentaron los Planes de Trabajo de Sello En Igualdad de las entidades: UAECD, IDU, Metro, UMV, IDT</t>
  </si>
  <si>
    <r>
      <rPr>
        <b/>
        <sz val="10"/>
        <color rgb="FF000000"/>
        <rFont val="Arial"/>
        <family val="2"/>
      </rPr>
      <t>TPIEG:</t>
    </r>
    <r>
      <rPr>
        <sz val="10"/>
        <color rgb="FF000000"/>
        <rFont val="Arial"/>
        <family val="2"/>
      </rPr>
      <t xml:space="preserve"> 
</t>
    </r>
    <r>
      <rPr>
        <b/>
        <sz val="10"/>
        <color rgb="FF000000"/>
        <rFont val="Arial"/>
        <family val="2"/>
      </rPr>
      <t>Acompañamientos técnicos (2):</t>
    </r>
    <r>
      <rPr>
        <sz val="10"/>
        <color rgb="FF000000"/>
        <rFont val="Arial"/>
        <family val="2"/>
      </rPr>
      <t xml:space="preserve"> sobre propuesta de marcación TPIEG: 1taller 1 a 1 con SDMujer; 1 Taller general para los 15 sectores de la Administración Distrital.
</t>
    </r>
  </si>
  <si>
    <r>
      <rPr>
        <b/>
        <sz val="10"/>
        <color rgb="FF000000"/>
        <rFont val="Arial"/>
        <family val="2"/>
      </rPr>
      <t xml:space="preserve">Reportes de PPDistritales (18): </t>
    </r>
    <r>
      <rPr>
        <sz val="10"/>
        <color rgb="FF000000"/>
        <rFont val="Arial"/>
        <family val="2"/>
      </rPr>
      <t xml:space="preserve">Se realizó gestión, solicitud retroalimentación y envío a las entidades líderes de reportes de las siguientes políticas públicas distritales: 
(1) PP de y para las familias,  (1) PP Lectura, escritura y oralidad, (1) PP de Envejecimiento, (1) PP de discapacidad, (1) PP Derechos Humanos, (1) PP migrante, 
(1) PP acción climática, (1) PP de turismo, (1) PP economía cultural, (1) PP Habitabilidad en Calle, (1) PP lucha contra la trata, (1) PP LGBTI, (1) PP Ruralidad, 
(1) PP Economía Circular, (1) PP Seguridad, (1) PP de Juventud,(1) PP infancia
(1) PP Habitat. </t>
    </r>
  </si>
  <si>
    <t xml:space="preserve">Elaboración del informe preliminar de Implementación de la Política Pública de Mujeres y Equidad de Género - PPMYEG en la vigencia 2024.  
Informe diagramado de los Derechos Priorizados de la Política Pública de Mujeres y Equidad de Género (PPMYEG): Plan de Igualdad de Oportunidades para la Equidad de Género (PIOEG). 
Actualización de la matriz de consolidación interna del plan de acción de la Política Pública de Mujeres y Equidad de Género – PPMYEG para la vigencia 2024, ajuste de la matriz interna de rezagos, la matriz de la SDP y actualización del reporte financiero de la PPMYEG para la vigencia 2024, con respecto a alcances recibidos. 
Recopilación de la información allegada por los sectores para la solicitud de ajustes de productos de la PPMYEG. 
</t>
  </si>
  <si>
    <t xml:space="preserve">Actualización de la matriz de consolidación interna del plan de acción de la Política Pública de Actividades Sexuales Pagadas – PPASP para la vigencia 2024, ajuste de la matriz interna de rezagos y la matriz de la SDP, con respecto a alcances recibidos. 
Recopilación de la información allegada por los sectores para la solicitud de ajustes de productos de la PPASP. </t>
  </si>
  <si>
    <t xml:space="preserve">Se actualizó la matriz consolidada del plan de trabajo de Sello En Igualdad de la vigencia 2024. 
Se remitió oficialmente la retroalimentación de los Planes de Trabajo de Sello En Igualdad de las entidades: UAECD, IDU, Metro, UMV, IDT. </t>
  </si>
  <si>
    <r>
      <rPr>
        <b/>
        <sz val="11"/>
        <color rgb="FF000000"/>
        <rFont val="Arial"/>
        <family val="2"/>
      </rPr>
      <t>TPIEG:</t>
    </r>
    <r>
      <rPr>
        <sz val="11"/>
        <color rgb="FF000000"/>
        <rFont val="Arial"/>
        <family val="2"/>
      </rPr>
      <t xml:space="preserve"> 
Acompañamiento técnico (1): sobre propuesta de marcación TPIEG: 1taller 1 a 1 con Universidad Distrital Francisco José de Caldas. </t>
    </r>
  </si>
  <si>
    <t xml:space="preserve">Se realizó la revisión y retroalimentación de la matriz de reporte del plan de acción de la Política Pública de Actividades Sexuales Pagadas para el primer semestre, con respecto a los reportes recibidos de los sectores: Gobierno, Gestión Pública, Movilidad, Salud, Cultura, Ambiente, Hábitat.
Se realizó la consolidadción de información cuantitativa y cualitativa en la matriz de Seguimiento a Productos de la PPASP para el primer semestre de la vigencia 2025, de la Secretaría Distrital de Planeación.  
En el marco del proceso de depuración de políticas públicas se realizó la revisión y clasificación de los productos de la PPASP, a partir de un análisis concertado entre la SDMujer y SDP. 
</t>
  </si>
  <si>
    <t>Se realizó seguimiento a la implementación de acciones afirmativas consignadas en planes de trabajo a través presentaciones de recolección de reporte elaboradas por las entidades (3): HAB (2) EDU (1) CUL (2)
Se acompaño mesa sectorial del sector movilidad para realizar balance de implementación de planes de trabajo de las entidades del sector. (1)</t>
  </si>
  <si>
    <r>
      <rPr>
        <b/>
        <sz val="11"/>
        <color rgb="FF000000"/>
        <rFont val="Arial"/>
        <family val="2"/>
      </rPr>
      <t>TPIEG:</t>
    </r>
    <r>
      <rPr>
        <sz val="11"/>
        <color rgb="FF000000"/>
        <rFont val="Arial"/>
        <family val="2"/>
      </rPr>
      <t xml:space="preserve"> 
Acompañamiento técnico (2): HAB_reunión sobre propuesta de marcación CVP; GOB_revisión inconsistencias en la marcación TPIEG 2025.</t>
    </r>
  </si>
  <si>
    <t>X</t>
  </si>
  <si>
    <t>3 - Transversalizar en los 15 sectores de la administración distrital los enfoques de género y derechos de las mujeres a través de procesos de reconocimiento, medición y acompañamiento técnico que promuevan la transformación de la gestión institucional y organizacional en pro de la igualdad de género.</t>
  </si>
  <si>
    <t xml:space="preserve">Servicio de asistencia técnica  </t>
  </si>
  <si>
    <t>Número de sectores de la Administración Distrital en donde la estrategia de transversalización es implementada.</t>
  </si>
  <si>
    <t xml:space="preserve">                                                          -    </t>
  </si>
  <si>
    <t xml:space="preserve">Durante el mes de enero, la transversalización de los enfoques de género y las gestiones para la garantía de los derechos humanos de las mujeres se realizó mediante la participación de mesas internas e  intersectoriales, la emisión de conceptos y documentos técnicos, metodologías y realización de sensibilizaciones. Los sectores mayoritariamente acompañados  fueron: Seguridad, Hábitat y Cultura. Aquí el detalle de logros obtenidos: 
Acompañamiento a Instancias(2):
Participación en mesas Intersectoriales(1): SEG: Mesa de Monitoreo y Seguimiento al Plan de Seguridad Ciudadana para los Ciclistas. 
CT y DT Normativos (1): SEG: PA 009 de 2025 segundas oportunidades para mujeres privadas de la libertad, pospenadas y del sistema de responsabilidad penal para adolescentes. 
Gestiones para la garantía de los DDHH mujeres (9): 
Reuniones intersectoriales(2): HAB: Asistencia 1 UTA CIEP para revisar exoneración pago festival Alimentarte. TID: Gestión información seguimiento Dec 332/2020. 
Reuniones Internas(3): Se realizaron 3 reuniones internas 
Reuniones Intersectoriales(1): 1 reunión con Empresa Metro para coordinar recorridos y talleres visita internacional CHANGE-PUBLICA a obras Metro para prevención y atención acoso sexual callejero a mujeres a realizarse en marzo. 
Metodologías(1): Elaboración de metodología para taller con sector construcción en el marco de esta visita. 
Sensibilizaciones(1): CUL para el fortalecimiento de capacidades (Conceptos básicos de enfoque de género). 
TID: Gestión información seguimiento Dec 332/2020. </t>
  </si>
  <si>
    <r>
      <rPr>
        <sz val="10"/>
        <color rgb="FF000000"/>
        <rFont val="Arial"/>
        <family val="2"/>
      </rPr>
      <t xml:space="preserve">Durante el mes de enero, la transversalización de los enfoques de género y las gestiones para la garantía de los derechos humanos de las mujeres se realizó mediante la participación de mesas internas e  intersectoriales, la emisión de conceptos y documentos técnicos, metodologías y realización de sensibilizaciones. Los sectores mayoritariamente acompañados  fueron: Seguridad, Hábitat y Cultura. a decir: 
</t>
    </r>
    <r>
      <rPr>
        <b/>
        <u/>
        <sz val="10"/>
        <color rgb="FF000000"/>
        <rFont val="Arial"/>
        <family val="2"/>
      </rPr>
      <t xml:space="preserve">Acciones de Acompañamiento técnico (2) 
</t>
    </r>
    <r>
      <rPr>
        <sz val="10"/>
        <color rgb="FF000000"/>
        <rFont val="Arial"/>
        <family val="2"/>
      </rPr>
      <t xml:space="preserve">Participación en Instancias (1): SEG
CT y DT Normativos (1):PA 009 de 2025  
</t>
    </r>
    <r>
      <rPr>
        <b/>
        <u/>
        <sz val="10"/>
        <color rgb="FF000000"/>
        <rFont val="Arial"/>
        <family val="2"/>
      </rPr>
      <t xml:space="preserve">En cuanto a las gestiones para la garantía de los DDHH mujeres (9): 
</t>
    </r>
    <r>
      <rPr>
        <sz val="10"/>
        <color rgb="FF000000"/>
        <rFont val="Arial"/>
        <family val="2"/>
      </rPr>
      <t xml:space="preserve">Se realizaron (5) reuniones intersectoriales, (3) reuniones internas; (2) metodologías y (1) sensibilización. 
</t>
    </r>
  </si>
  <si>
    <t xml:space="preserve">Durante el mes de febrero, la transversalización de los enfoques de género y las gestiones para la garantía de los derechos humanos de las mujeres se realizó mediante el acompañamiento a instancias, la emisión de conceptos y documentos técnicos, reuniones internas e intersectoriales, metodologías y realización de sensibilizaciones y talleres. Los sectores mayoritariamente acompañados  fueron: Movilidad, Seguridad, Salud, Integración Social, Gobierno, Ambiente, Hábitat y Educación. Aquí el detalle de logros obtenidos: 
Acompañamiento a Instancias (9): SEG (4): Comisiones Distritales de Seguridad, Comodidad y Convivencia en el Fútbol; SAL(2): Consejo Distrital de Estupefacientes; Comité de Apoyo a la Lactancia Materna; INT(1): UTA de la Comisión Intersectorial Diferencial Poblacional.; GOB(2): Submesas de Género - Decreto 053 de 2023 preparatorias 8M.  
CT Sectores (2): MOV(1): Concepto técnico para taller AVANTIA recategorización; HÁB (1): CT a CVP documento con desarrollo y aprendizajes del 1er Reto de Diseño de Espacios Públicos Seguros para las Mujeres.
CT y DT Normativos (4): PA 255-2025 asistencia nutricional a la primera infancia y a mujeres gestantes; PA 207-2025 asistencia técnica legal, representación jurídica y prevención de violencias y actos de discriminación contra personas LGBTI; PA 263-2025 acceso equitativo a la ciencia, la tecnología, y la innovación; y PA 229 de 2025 curso pedagógico sobre los derechos de las mujeres y la familia. 
Metodologías (2): GOB-SEG: Metodología para sensibilizaciones del 8M dirigidas a actores institucionales; 1Policía. 
Sensibilizaciones(7): Dirigidas a Policía, Fiscalía, Personería, Equipo de Derechos Humanos y Diálogo Social, Transmilenio, SDMovilidad, SDSeguridad con relación a la Conmemoración del 8M, en el marco de la Submesa de Género del Decreto 053 de 2023; EDU: Sensibilización sobre RUA a estudiantes Universidad Francisco José de Caldas. 
HAB: Participación en conversatorio Raíces de Resistencia, sobre la conexión entre género y cambio climático. 
Gestiones para la garantía de los DDHH mujeres  
Reuniones internas (8): PC: 1 PDET. PyR: 2 plan participación POT. SP: 1 modelo salud. CLS: 3 (evento Revbeladas, convenio IDARTES, Sello Festivales). HVD: 1 prev. violencias espacio público. 
Reuniones intersectoriales (15): PC: 2 PDET CPVR. PyR: 1 SDIS adultez. TID: 1 SDDE. SP: 2 SDS modelo salud, 1 mesa prev. maternidades tempranas, 1 mortalidad materna. CLS: 1 articulación IDRD. HVD: 3 UTA CIEP, 1 CIEP, 1 entidades visita CHANGE, 1 CVP evaluación reto diseño. 
Metodología(2): visita CHANGE acoso callejero; Grupo focal plan participación SPT POT. 
Sensibilización(1): Comunicación no sexista IDPYBA 
Talleres(5): Talleres visita CHANGE. 
Otras acciones: PC: 1 respuesta PDET. TID: 1 informe seguimiento Dec 332/2020. 
Acciones en el marco de la implementación de Sello (6):
Reuniones internas (1): Armonización planes de trabajo entidades adscritas y vinculadas del grupo 1. 
Reuniones intersectoriales (4): revisión y orientación técnica a los planes de trabajo del Sello En Igualdad con: 1AMB, 1 GOB, 1 HAC, 1 SAL.
Sensibilizaciones (1): Dirigida a personería en el marco de su participación en el Sello En Igualdad. </t>
  </si>
  <si>
    <r>
      <rPr>
        <sz val="10"/>
        <color rgb="FF000000"/>
        <rFont val="Arial"/>
        <family val="2"/>
      </rPr>
      <t xml:space="preserve">
Durante enero y febrero, la transversalización de los enfoques de género y las gestiones para la garantía de los derechos humanos de las mujeres se realizó mediante el acompañamiento a instancias, la emisión de conceptos y documentos técnicos, reuniones internas e intersectoriales, metodologías y realización de sensibilizaciones y talleres. Los sectores mayoritariamente acompañados  fueron: Movilidad, Seguridad, Salud, Integración Social, Gobierno, Ambiente, Hábitat y Educación. A decir: 
</t>
    </r>
    <r>
      <rPr>
        <b/>
        <u/>
        <sz val="10"/>
        <color rgb="FF000000"/>
        <rFont val="Arial"/>
        <family val="2"/>
      </rPr>
      <t xml:space="preserve">Acciones de Acompañamiento técnico (11) 
</t>
    </r>
    <r>
      <rPr>
        <sz val="10"/>
        <color rgb="FF000000"/>
        <rFont val="Arial"/>
        <family val="2"/>
      </rPr>
      <t xml:space="preserve">Participación en Instancias (1): SEG
CT a Sectores (2): MOV y HAB
CT y DT Normativos (6): (2) PA 009 de 2025; PA 255-2025; PA 207-2025; PA 263-2025; y PA 229 de 2025.
Metodologías (2): GOB-SEG.  
</t>
    </r>
    <r>
      <rPr>
        <b/>
        <u/>
        <sz val="10"/>
        <color rgb="FF000000"/>
        <rFont val="Arial"/>
        <family val="2"/>
      </rPr>
      <t xml:space="preserve">En cuanto a las gestiones para la garantía de los DDHH mujeres:  </t>
    </r>
    <r>
      <rPr>
        <sz val="10"/>
        <color rgb="FF000000"/>
        <rFont val="Arial"/>
        <family val="2"/>
      </rPr>
      <t xml:space="preserve"> 
Se han reallizado (17) reuniones intersectoriales(17); (11) reuniones Internas; (1) Metodologías; (2) Sensibilizaciones; (5)Talleres.  
En cuanto a las acciones en el marco de la implementación de Sello (6): se han realizado (1) reunión interna; (4) Reuniones intersectoriales y (1) Sensibilización. 
</t>
    </r>
  </si>
  <si>
    <r>
      <rPr>
        <sz val="9"/>
        <color rgb="FF000000"/>
        <rFont val="Arial"/>
        <family val="2"/>
      </rPr>
      <t xml:space="preserve">Durante el mes de marzo, la asistencia técnica para la transversalización del enfoque de género y las gestiones para la garantía de los derechos humanos de las mujeres se realizó mediante el acompañamiento a instancias, la emisión de conceptos y documentos técnicos, reuniones internas e intersectoriales, metodologías y realización de sensibilizaciones y talleres. Aquí el detalle de logros obtenidos: 
</t>
    </r>
    <r>
      <rPr>
        <b/>
        <u/>
        <sz val="9"/>
        <color rgb="FF000000"/>
        <rFont val="Arial"/>
        <family val="2"/>
      </rPr>
      <t>Acompañamiento técnico</t>
    </r>
    <r>
      <rPr>
        <sz val="9"/>
        <color rgb="FF000000"/>
        <rFont val="Arial"/>
        <family val="2"/>
      </rPr>
      <t xml:space="preserve">: 
</t>
    </r>
    <r>
      <rPr>
        <u/>
        <sz val="9"/>
        <color rgb="FF000000"/>
        <rFont val="Arial"/>
        <family val="2"/>
      </rPr>
      <t>* Participación en Instancias (9):</t>
    </r>
    <r>
      <rPr>
        <sz val="9"/>
        <color rgb="FF000000"/>
        <rFont val="Arial"/>
        <family val="2"/>
      </rPr>
      <t xml:space="preserve"> 
EDU (2): Mesa Acuerdo 909 Semilleros contra el machismo y; Mesa de Actualización de Protocolos presunta Violencia en el Contexto Familiar y Presunta Negligencia. SEG (4): Comisiones Distritales de Seguridad, Comodidad y Convivencia en el Fútbol de Bogotá – CDSCCFB.  SAL (3): Comité Distrital de Apoyo a la Lactancia Materna, 1 Mesa Prevención Conducta Suicida y 1 Consejo Consultivo de Salud Mental. 
</t>
    </r>
    <r>
      <rPr>
        <u/>
        <sz val="9"/>
        <color rgb="FF000000"/>
        <rFont val="Arial"/>
        <family val="2"/>
      </rPr>
      <t xml:space="preserve">* Conceptos y documentos técnicos:
</t>
    </r>
    <r>
      <rPr>
        <sz val="9"/>
        <color rgb="FF000000"/>
        <rFont val="Arial"/>
        <family val="2"/>
      </rPr>
      <t xml:space="preserve">CT Sectores (5): HAC_Doc. técnico sorteos LOTBOG; INT_ficha de atención situaciones de violencia para jóvenes vinculados a los servicios SDIS; GEP_ instrumento para la caracterización de Firmantes, víctimas y comparecientes de la fuerza pública; SAL_ Metodología para Diálogo Ciudadano de Construcción de Decálogo de Salud para Mujeres; y HAB_programa Ahorro para Mi Casa.   
</t>
    </r>
    <r>
      <rPr>
        <u/>
        <sz val="9"/>
        <color rgb="FF000000"/>
        <rFont val="Arial"/>
        <family val="2"/>
      </rPr>
      <t>* Sensibilizaciones (20):</t>
    </r>
    <r>
      <rPr>
        <sz val="9"/>
        <color rgb="FF000000"/>
        <rFont val="Arial"/>
        <family val="2"/>
      </rPr>
      <t xml:space="preserve"> 
En el marco del 8M (13): SEG (1): SDSCJ; MOV(3): IDU, (1)LA ROLITA, (1)CABLE TUNAL, (1)UAERMV; HAB (3): (1)Renobo, (1)SDHT, (1)CVP. GEP(2): (1)DASCD y (1) Consejería Distrital de Paz, Víctimas y Reconciliación. CUL(3): (1)IDARTES, (1)Canal Capital y (1) FUGA. SAL(1): 1 Conmemoración Capital Salud y 1 Conversatorio SDS.  
En otro temas (7): HAB(2): RENOBO: Mitos del amor Romántico y derecho a una Vida Libre de Violencias, conversatorio a EAAB ¿Qué están haciendo por las mujeres?. GOB(1): 1DADEP:  Derecho a una vida libre de violencias y RUA, dirigido a defensores y defensoras del espacio público. DEE (1): Comunicación y cultura libre de sexismo y discriminación. JUR (1): Comunicación y cultura libre de sexismo y discriminación. AMB (1): Introducción al enfoque de género y diferencial: Hablemos sobre Liderazgos de las Mujeres. MOV (1):  derecho a una vida libre de violencias y RUA a AVANTIA. 
</t>
    </r>
    <r>
      <rPr>
        <b/>
        <u/>
        <sz val="9"/>
        <color rgb="FF000000"/>
        <rFont val="Arial"/>
        <family val="2"/>
      </rPr>
      <t xml:space="preserve">Gestiones para la garantía de los DDHH mujeres. </t>
    </r>
    <r>
      <rPr>
        <sz val="9"/>
        <color rgb="FF000000"/>
        <rFont val="Arial"/>
        <family val="2"/>
      </rPr>
      <t xml:space="preserve">  
Reuniones internas (14): D.PAZ(2): Contextualización Mesa Reincorporación enlace Paz DDDP. Art Territorialización. D. TRABAJO (1): DEE para revisar aspectos sobre el sector en el marco del derecho al trabajo en condiciones de igualdad y dignidad. D. SALUD (3): 1Revisón de productos de la SDMujer en la PPDDHH; 1Reu. Equipo Comunicaciones SDMujer; 1Reu. Equipo Derecho a la Salud. D. EDUCACIÓN:  1. Articulación Sec Educación. D. CULTURA (3): (1) Festivales: Reunión de revisión de avances relacionados con la propuesta convenio con IDARTES. (1) Seguimiento Derecho a una Cultura Libre de Sexismo; (1) Articulación DDDP y equipo de transformación Cultural. D. PARTICIPACIÓN (2):  1Semillero machismo; 1Seguimiento GOB. D. HÁBITAT (2): 1AMB para revisar acciones de acompañamiento desde el derecho al hábitat al sector de ambiente; (1) Revisar el pacto multiactoral y el producto de política 9.1.1 de la CVP. 
Reuniones intersectoriales: (21): D.PAZ(1): Articulación Ruta Identificación prevención de VBG. D. TRABAJO (1): Revisión de avances de la PP 24 horas. D. SALUD (6): 4Mas Bienestar; (1) Maternidad; (1) Mortalidad. D. EDUCACIÓN (1): Comité Docentes. D. CULTURA (2):  1Reu. Seguimiento. PPLEO. D.PARTICIPACIÓN (2): 1IDPAC 1Victimas. D. HÁBITAT (8): 1Metro para coordinar acciones entre sectores de la administración distrital; 4 PMU Zona Centro; 3 UTA_CIEP. 
Conceptos Técnicos (5): D. CULTURA (3): CT_Protocolo actividades aprovechamiento económico y actividades artísticas. CT_Ofertas ámbito cultural y artístico; CT_Metodología I dialogo ciudadano “más voces Mas Bienestar con mujeres”. D. HÁBITAT (2): CT_Protocolo Plazas mercado; CT_Plan Distrital Gestión del Riesgo. 
Documentos Técnicos (1):  D. HÁBITAT (1): DT cierre de estaciones Metro. 
Lineamientos (1): D.HÁBITAT (1). 
Lineamientos de espacio público - VBG. 
Insumos (4): D. HÁBITAT (2): Protocolo FUGA: Plaza Permanente La Milla, y Bienes fiscales: CFE Chapinero; Insumos actividades previstas construcción del Metro; D. TRABAJO (1): Insumo La Comadre para Potenciar condiciones de vida dignas para mujeres afrocolombianas y negras víctimas del conflicto armado, exigibles en el marco de los Derechos Humanos, contribuyendo a construir la paz en Colombia; D. CULTURA (1): Insumo "Rompiendo barreras".  
SDQS (8): D. TRABAJO (3): SDQS Decreto Distrital 332 de 2020; SDQS Investigación Universidad Nacional; SDQS “discursos de odio al macho”; D. SALUD (2): Acuerdo 860 de 2022; Respuesta Acuerdo 860 de 2022; D. CULTURA (1): Rendición de cuentas PPMyEG; D. PARTICIPACIÓN (2): Respuesta fortalecimiento político de las mujeres PCEG; Violencia Política Concejo. 
Sensibilizaciones (6): D. TRABAJO (1): Conversatorio 8M talento humano Terminal de Transportes. D. CULTURA (1): Evento Adidas Runners VBG; D. PARTICIPACIÓN (2): Acoso laboral y acoso sexual dentro del ámbito laboral; Liderazgos de las Mujeres; D.HÁBITAT (2):  Gestoras de espacio público de DADEP. 
Metodologías (7): D. PAZ (1): Violencia Política Concejo; D. CULTURA (2): 1Guion Rebveladas_PPT evento; Metodología Adidas Runners; D. PARTICIPACIÓN (5): Fortalecimiento de capacidades del Concejo; Plan de participación POT; PPT conversatorio liderazgo y participación; Panel y Mural “Mujeres y jóvenes que inspiran”; PPT acoso laboral y sexual ámbito laboral.  
Acciones en el marco de la implementación de Sello (6):  
Reuniones intersectoriales (6): MOV (1): en la implementación de acción de plan de trabajo de sello relacionado con encuesta de percepción desde el enfoque de género para la UMV. DEE (1): reunión ejecución de actividades ETG con IDT. HAB (2): 1 Mesa Técnica con EAAB para revisar el plan de trabajo del Sello e identificar acciones de acompañamiento para 2025. 1 Mesa Técnica con UAESP para Plan de trabajo de Sello. CUL(1): Reunión con IDPC revisión de actividad de plan de trabajo Sello. SEG (1): Reunión con UAECOB para revisión Sello en Igualdad.  
Reuniones de alistamiento en el marco del mecanismo Sello (5): 
Alcaldías Locales (2): Reunión Alistamiento; Diseño metodológico para socialización.  
Concejo de Bogotá (2): Reuniones de alistamiento. Festivales al Parque (1): Reunión de alistamiento.  
Sensibilizaciones en el marco del mecanismo Sello (1): Personería. 
Propuestas de planes de trabajo Sello (10): Entidades grupo 1 con actividades de la ETG y acciones afirmativas: UAECOB, Transmilenio, IDRD, IDARTES, IPES, IDPAC. DASC, IDIPRON, JBB, UAESP. 
Documento compromiso (1): Documento de compromiso de Sello firmado con Personería.
</t>
    </r>
  </si>
  <si>
    <r>
      <rPr>
        <sz val="10"/>
        <color rgb="FF000000"/>
        <rFont val="Arial"/>
        <family val="2"/>
      </rPr>
      <t xml:space="preserve">
Durante el primer trimestre del año, la asistencia técnica para la transversalización del enfoque de género y las gestiones para la garantía de los derechos humanos de las mujeres se realizó mediante el acompañamiento a instancias, la emisión de conceptos y documentos técnicos, reuniones internas e intersectoriales, metodologías y realización de sensibilizaciones y talleres. Se brindó asistencia técnica los 15 sectores de la Administración Distrital mediante:
</t>
    </r>
    <r>
      <rPr>
        <b/>
        <u/>
        <sz val="10"/>
        <color rgb="FF000000"/>
        <rFont val="Arial"/>
        <family val="2"/>
      </rPr>
      <t xml:space="preserve">Acciones de Acompañamiento técnico (45) 
</t>
    </r>
    <r>
      <rPr>
        <sz val="10"/>
        <color rgb="FF000000"/>
        <rFont val="Arial"/>
        <family val="2"/>
      </rPr>
      <t xml:space="preserve">Participación en Instancias (10)
CT Sectores (7): MOV; 2HAB; HAC; INT; GEP; SAL. 
CT y DT Normativos(6): (2) PA 009 de 2025; PA 255-2025; PA 207-2025; PA 263-2025; y PA 229 de 2025.  
Metodologías (2): GOB-SEG.  
Sensibilizaciones (20).
</t>
    </r>
    <r>
      <rPr>
        <b/>
        <u/>
        <sz val="10"/>
        <color rgb="FF000000"/>
        <rFont val="Arial"/>
        <family val="2"/>
      </rPr>
      <t xml:space="preserve">Gestiones para la garantía de los DDHH mujeres  
</t>
    </r>
    <r>
      <rPr>
        <sz val="10"/>
        <color rgb="FF000000"/>
        <rFont val="Arial"/>
        <family val="2"/>
      </rPr>
      <t xml:space="preserve">Reuniones intersectoriales (28). 
Reuniones Internas (25).  
Metodologías (1). 
Sensibilizaciones (9).  
Conceptos técnicos (5).  
Documentos técnicos (1). 
Lineamientos (1).  
Metodologías (7).  
Insumos (4).  
SDQS (8).  
Talleres (5). 
Otras acciones (1).  
Acciones en el marco de la implementación de Sello (6): 
Propuestas de planes de trabajo de entidades de Sello grupo 1 (10).  
Reuniones internas (1) 
Reuniones intersectoriales (10) 
Reuniones de alistamiento (5): 
Sensibilizaciones (2). 
Documentos compromiso (1) </t>
    </r>
  </si>
  <si>
    <t>La articulación sectorial e intersectorial, las sensibilizaciones, así como los documentos y conceptos técnicos aportan a la incorporación de los enfoques de género y derechos de las mujeres por parte de las entidades distritales y otros actores clave, así como la toma de decisiones respecto a planes, programas, proyectos y estrategias que garanticen los derechos de las mujeres y promuevan la igualdad de género en el Distrito Capital.</t>
  </si>
  <si>
    <r>
      <rPr>
        <u/>
        <sz val="9"/>
        <color rgb="FF000000"/>
        <rFont val="Arial"/>
        <family val="2"/>
      </rPr>
      <t xml:space="preserve">Fortalecimiento de capacidades de los sectores: 
</t>
    </r>
    <r>
      <rPr>
        <sz val="9"/>
        <color rgb="FF000000"/>
        <rFont val="Arial"/>
        <family val="2"/>
      </rPr>
      <t xml:space="preserve">Acompañamiento a Instancias (11):  
CT Sectores (3):  1AMB: Plan Distrital de Gestión del Riesgo de Desastres para Bogotá D.C., - PDGRD 2025-2050; 1GEP: Lineamientos para la implementación actividades con enfoque de género y diferencial en el marco del programa de Ambientes Laborales Diversos, Amorosos y Seguros en las entidades y organismos distritales (CALDAS); 1SEG: Actualización Protocolo Distrital de Seguridad, Comodidad y Convivencia en el Fútbol de Bogotá - PDSCCFB. 
Participación en instancias (8): 2EDU: 1Mesa Acuerdo 909 Semilleros y 1Actualización Protocolo de Atención para situaciones de presunto incumplimiento, negligencia o abandono; 1HAB: Mesa de articulación interinstitucional por Suba Bilbao CVP; 1MOV: Segunda Mesa de género interinstitucional sector Movilidad; 3SEG: Comisiones Distritales de Seguridad, Comodidad y Convivencia en el Fútbol de Bogotá – CDSCCFB; 1SAL: UTA Comité Apoyo Lactancia Materna.  
Sensibilizaciones (7): 2GOB: Derecho a una vida libre de violencias y RUAMV; 1SEG: Mujer, equidad de género y violencia basada en género; 2SAL: Derecho a la salud y barreras con Subred Sur; Sello en Igualdad con Salas de lactancia; 1MUJER: PPMYEG “historia, estructura y avances CONPES D.C 14 e 2020”;1INT: Estereotipos y Roles de género ofertado a la Subdirección para la Juventud; Bullets (1): MOV Estrategia de apropiación metro. 
</t>
    </r>
    <r>
      <rPr>
        <u/>
        <sz val="9"/>
        <color rgb="FF000000"/>
        <rFont val="Arial"/>
        <family val="2"/>
      </rPr>
      <t xml:space="preserve">Gestiones para la garantía de los DDHH mujeres 
</t>
    </r>
    <r>
      <rPr>
        <sz val="9"/>
        <color rgb="FF000000"/>
        <rFont val="Arial"/>
        <family val="2"/>
      </rPr>
      <t xml:space="preserve">
Reuniones internas (19):  D.PAZ: (3): Articulación derecho paz; seguimiento compromisos SDMujer temas paz; articulación referenta sector Gobierno; D. PARTICIPACIÓN: (2): Articulación equipo ruralidad fortalecimiento organizaciones D.Territorialización; metodología fortalecimiento capacidades Concejo Bogotá.; D. TRABAJO: (2) Revisión avances producto brechas mercado laboral de SDDE; socialización módulo derechos en ruta cualificación autonomía económica; D. SALUD: (2): Articulación referenta sector salud modelo Mas Bienestar; articulación temas salud Dir.Territorialización; D. EDUCACIÓN: (4): Articulación referente sector educación actualización PETIG; articulación DEVAJ, DED y pruebas SABER; D. CULTURA: (2): Articulación estrategia transformación cultural y alistamiento festivales al parque. D. HÁBITAT: (4): Articulación referenta sector hábitat; metodología seguimiento producto CVP; prevención acoso callejero frentes de obra; estrategia Metro. 
Reuniones intersectoriales (37): D.PAZ: (3): 2 Comités Justicia Transicional; 1 mesa afro RUU. 1 Reporte PAD SDMujer I trim 2025; D. PARTICIPACIÓN: (6): 2 mesas técnicas SDPlaneación SPT-POT; 1 Subcomisión permanente SPT-POT; 2 reuniones articulación acciones pacto CVP; 1 seguimiento componente social cultural Mesa Zesai. Gestión articulación jornada única electoral; D. TRABAJO: (1): Reunión retroalimentación productos política SDDE.Propuesta ajustes formulario, circular y oficio socialización Decreto 332/2020; D. SALUD: (8): 4 reuniones SDS: 2 Modelo Más Bienestar; 1 articulación estrategia IVE, 1 documento barreras salud mujeres. 2 mesas prevención maternidades tempranas, 1 mesa mortalidad materna.1 mesa IVE; D. EDUCACIÓN: (7): 2 reuniones SED preparación mesa diálogo IES; 3 reuniones ATENEA educación flexible y lineamiento educación postmedia; 1 mesa Acuerdo 909; 1 Comité formación docente; D. CULTURA: (4): Articulación S.Seguridad fútbol femenino y barrismo; articulación SDIS mujeres habitantes calle; mesa técnica PES bici, inauguración torneo fútbol femenino +30; D. HÁBITAT: (8): 2 articulación DADEP; 1 CIEP; 3 UTA CIEP; 2 seguimiento productos PPMyEG Hábitat y CVP. 
Sensibilizaciones (3): 2 D. PARTICIPACIÓN: Ciudadanía: 2 grupos focales sistema participación POT; 1 D.SALUD: Subred Sur: Derecho a la salud y barreras para las mujeres. 
Metodologías (9): 3 D. PARTICIPACIÓN: Metodología grupo focal SPT-POT. Ficha metodología y ppt sesión 1 Concejo. ppt ideas fuerza comunicaciones jornada única electoral; 2 D. TRABAJO: Preguntas orientadoras conversatorio talento humano SDMujer; Justificación y ppt evento políticas del tiempo; 1 D. SALUD: ppt barreras salud mujeres;  2 D. CULTURA: Propuesta temas sensibilizaciones DCLS y Propuesta sensibilizaciones Escuela Seguridad; 1 D. HABITAT: ppt lineamientos prevención VBG y contra mujeres en eventos y aglomeraciones con fines de aprovechamiento económico en espacio público. 
</t>
    </r>
    <r>
      <rPr>
        <u/>
        <sz val="9"/>
        <color rgb="FF000000"/>
        <rFont val="Arial"/>
        <family val="2"/>
      </rPr>
      <t xml:space="preserve">Acciones en el marco de la implementación de Sello:  
</t>
    </r>
    <r>
      <rPr>
        <sz val="9"/>
        <color rgb="FF000000"/>
        <rFont val="Arial"/>
        <family val="2"/>
      </rPr>
      <t xml:space="preserve">
Propuestas de planes de trabajo de entidades de Sello grupo 1 (10): con actividades de la ETG y acciones afirmativas: UAECOB, Transmilenio, IDRD, IDARTES, IPES, IDPAC. DASC, IDIPRON, JBB, UAESP. 
Reuniones de alistamiento en el marco del mecanismo Sello (2): Concejo (2) 
Reuniones de alistamiento. Festivales al Parque (1): Reunión de alistamiento.  
Sensibilizaciones en el marco del mecanismo Sello (1): Personería. 
Documento compromiso (1): Documento de compromiso de Sello firmado con Personería. 
Diseño metodológico para socialización. Concejo de Bogotá (1).</t>
    </r>
  </si>
  <si>
    <r>
      <rPr>
        <sz val="10"/>
        <color rgb="FF000000"/>
        <rFont val="Arial"/>
        <family val="2"/>
      </rPr>
      <t xml:space="preserve">Durante el primer cuatrimestre del año, la asistencia técnica para la transversalización del enfoque de género y las gestiones para la garantía de los derechos humanos de las mujeres se realizó mediante el acompañamiento a instancias, la emisión de conceptos y documentos técnicos, reuniones internas e intersectoriales, metodologías y realización de sensibilizaciones y talleres. Se brindó asistencia técnica los 15 sectores de la Administración Distrital mediante: 
</t>
    </r>
    <r>
      <rPr>
        <b/>
        <u/>
        <sz val="10"/>
        <color rgb="FF000000"/>
        <rFont val="Arial"/>
        <family val="2"/>
      </rPr>
      <t>Acciones de Acompañamiento técnico (56)</t>
    </r>
    <r>
      <rPr>
        <sz val="10"/>
        <color rgb="FF000000"/>
        <rFont val="Arial"/>
        <family val="2"/>
      </rPr>
      <t xml:space="preserve"> 
Participación en Instancias (10).
CT Sectores (10): MOV; 2HAB; HAC; INT;2GEP; SAL; AMB; SEG.  
CT y DT Normativos (6): (2) PA 009 de 2025; PA 255-2025; PA 207-2025; PA 263-2025; y PA 229 de 2025.  
Metodologías (2): GOB-SEG.  
Sensibilizaciones (27).
Bullets (1)
</t>
    </r>
    <r>
      <rPr>
        <b/>
        <u/>
        <sz val="10"/>
        <color rgb="FF000000"/>
        <rFont val="Arial"/>
        <family val="2"/>
      </rPr>
      <t xml:space="preserve">Gestiones para la garantía de los DDHH mujeres  
</t>
    </r>
    <r>
      <rPr>
        <sz val="10"/>
        <color rgb="FF000000"/>
        <rFont val="Arial"/>
        <family val="2"/>
      </rPr>
      <t>Reuniones intersectoriales (65). 
Reuniones Internas (44).  
Metodologías (1). 
Sensibilizaciones (12).  
Conceptos técnicos (5).  
Documentos técnicos (1).  
Lineamientos (1).  
Metodologías (16).  
Insumos (4).  
SDQS (8).  
Talleres (5). 
Otras acciones (1).  
A</t>
    </r>
    <r>
      <rPr>
        <b/>
        <u/>
        <sz val="10"/>
        <color rgb="FF000000"/>
        <rFont val="Arial"/>
        <family val="2"/>
      </rPr>
      <t xml:space="preserve">cciones en el marco de la implementación de Sello (43):  
</t>
    </r>
    <r>
      <rPr>
        <sz val="10"/>
        <color rgb="FF000000"/>
        <rFont val="Arial"/>
        <family val="2"/>
      </rPr>
      <t xml:space="preserve">Propuestas de planes de trabajo de entidades de Sello grupo 1 (10).  
Reuniones internas (1) 
Reuniones intersectoriales (10) 
Reuniones de alistamiento (5) 
Sensibilizaciones (3). 
Documentos compromiso (2) 
Diseño metodológico para sensibilización (1) </t>
    </r>
  </si>
  <si>
    <r>
      <rPr>
        <b/>
        <u/>
        <sz val="9"/>
        <color rgb="FF000000"/>
        <rFont val="Arial"/>
        <family val="2"/>
      </rPr>
      <t xml:space="preserve">Fortalecimiento de capacidades de los sectores: 
</t>
    </r>
    <r>
      <rPr>
        <sz val="9"/>
        <color rgb="FF000000"/>
        <rFont val="Arial"/>
        <family val="2"/>
      </rPr>
      <t xml:space="preserve">
</t>
    </r>
    <r>
      <rPr>
        <b/>
        <sz val="9"/>
        <color rgb="FF000000"/>
        <rFont val="Arial"/>
        <family val="2"/>
      </rPr>
      <t>Acompañamiento técnico (4):</t>
    </r>
    <r>
      <rPr>
        <sz val="9"/>
        <color rgb="FF000000"/>
        <rFont val="Arial"/>
        <family val="2"/>
      </rPr>
      <t xml:space="preserve">  
</t>
    </r>
    <r>
      <rPr>
        <b/>
        <sz val="9"/>
        <color rgb="FF000000"/>
        <rFont val="Arial"/>
        <family val="2"/>
      </rPr>
      <t>CT Sectores (3):</t>
    </r>
    <r>
      <rPr>
        <sz val="9"/>
        <color rgb="FF000000"/>
        <rFont val="Arial"/>
        <family val="2"/>
      </rPr>
      <t xml:space="preserve"> 1GOB: Pproyectos de Bienestar con enfoque de género, diferencial y poblacional en espacios públicos del DADEP;1DEE: Producto 5.1.21_ SDEE; 1MOV: Encuesta percepción de seguridad de mujeres de la Unidad Administrativa Especial de Rehabilitación y Mantenimiento Vial UAERMV
</t>
    </r>
    <r>
      <rPr>
        <b/>
        <sz val="9"/>
        <color rgb="FF000000"/>
        <rFont val="Arial"/>
        <family val="2"/>
      </rPr>
      <t>DT Sectores (1):</t>
    </r>
    <r>
      <rPr>
        <sz val="9"/>
        <color rgb="FF000000"/>
        <rFont val="Arial"/>
        <family val="2"/>
      </rPr>
      <t xml:space="preserve"> 1SEG: Compromisos Estrategia Rutas Seguras
</t>
    </r>
    <r>
      <rPr>
        <b/>
        <sz val="9"/>
        <color rgb="FF000000"/>
        <rFont val="Arial"/>
        <family val="2"/>
      </rPr>
      <t>Participación en instancias (14):</t>
    </r>
    <r>
      <rPr>
        <sz val="9"/>
        <color rgb="FF000000"/>
        <rFont val="Arial"/>
        <family val="2"/>
      </rPr>
      <t xml:space="preserve"> </t>
    </r>
    <r>
      <rPr>
        <b/>
        <sz val="9"/>
        <color rgb="FF000000"/>
        <rFont val="Arial"/>
        <family val="2"/>
      </rPr>
      <t>2</t>
    </r>
    <r>
      <rPr>
        <sz val="9"/>
        <color rgb="FF000000"/>
        <rFont val="Arial"/>
        <family val="2"/>
      </rPr>
      <t>INT: 1Unidad Técnica de Apoyo de la Comisión Intersectorial Diferencial Poblacional, 1Comisión Intersectorial Diferencial Poblacional;</t>
    </r>
    <r>
      <rPr>
        <b/>
        <sz val="9"/>
        <color rgb="FF000000"/>
        <rFont val="Arial"/>
        <family val="2"/>
      </rPr>
      <t xml:space="preserve"> 2</t>
    </r>
    <r>
      <rPr>
        <sz val="9"/>
        <color rgb="FF000000"/>
        <rFont val="Arial"/>
        <family val="2"/>
      </rPr>
      <t xml:space="preserve">EDU: 1Mesa Técnica CDCE Actualización de Protocolo de Atención para situaciones de presuntas violencias sexuales, 1Mesa Interna Acuerdo 909 Semilleros Contra el Machismo, Secretaría de Educación Distrital; </t>
    </r>
    <r>
      <rPr>
        <b/>
        <sz val="9"/>
        <color rgb="FF000000"/>
        <rFont val="Arial"/>
        <family val="2"/>
      </rPr>
      <t>9</t>
    </r>
    <r>
      <rPr>
        <sz val="9"/>
        <color rgb="FF000000"/>
        <rFont val="Arial"/>
        <family val="2"/>
      </rPr>
      <t xml:space="preserve">SEG: (4) Comisión Distrital de Seguridad, Comodidad y Convivencia en el Fútbol de Bogotá – CDSCCFB y (3) Mesas técnicas para revisión Protocolo de la Comisión Distrital de Seguridad, Comodidad y Convivencia en el Fútbol – PDSCCFB, (2) Mesa Técnica de Monitoreo y Seguimiento al Plan de Seguridad Ciudadana para los Ciclistas de Bogotá; </t>
    </r>
    <r>
      <rPr>
        <b/>
        <sz val="9"/>
        <color rgb="FF000000"/>
        <rFont val="Arial"/>
        <family val="2"/>
      </rPr>
      <t>1</t>
    </r>
    <r>
      <rPr>
        <sz val="9"/>
        <color rgb="FF000000"/>
        <rFont val="Arial"/>
        <family val="2"/>
      </rPr>
      <t xml:space="preserve">MOV: Consejo Distrital de la Bicicleta sesión 1.
</t>
    </r>
    <r>
      <rPr>
        <b/>
        <sz val="9"/>
        <color rgb="FF000000"/>
        <rFont val="Arial"/>
        <family val="2"/>
      </rPr>
      <t>Sensibilizaciones (12):</t>
    </r>
    <r>
      <rPr>
        <sz val="9"/>
        <color rgb="FF000000"/>
        <rFont val="Arial"/>
        <family val="2"/>
      </rPr>
      <t xml:space="preserve"> </t>
    </r>
    <r>
      <rPr>
        <b/>
        <sz val="9"/>
        <color rgb="FF000000"/>
        <rFont val="Arial"/>
        <family val="2"/>
      </rPr>
      <t>2</t>
    </r>
    <r>
      <rPr>
        <sz val="9"/>
        <color rgb="FF000000"/>
        <rFont val="Arial"/>
        <family val="2"/>
      </rPr>
      <t xml:space="preserve">AMB: Enfoque de Género y Diversidad – IDPYBA, e Introducción al Enfoque de Género – JBB; </t>
    </r>
    <r>
      <rPr>
        <b/>
        <sz val="9"/>
        <color rgb="FF000000"/>
        <rFont val="Arial"/>
        <family val="2"/>
      </rPr>
      <t>1</t>
    </r>
    <r>
      <rPr>
        <sz val="9"/>
        <color rgb="FF000000"/>
        <rFont val="Arial"/>
        <family val="2"/>
      </rPr>
      <t xml:space="preserve">DEE: enfoque de género y de derechos de las mujeres SDDEE; </t>
    </r>
    <r>
      <rPr>
        <b/>
        <sz val="9"/>
        <color rgb="FF000000"/>
        <rFont val="Arial"/>
        <family val="2"/>
      </rPr>
      <t>1</t>
    </r>
    <r>
      <rPr>
        <sz val="9"/>
        <color rgb="FF000000"/>
        <rFont val="Arial"/>
        <family val="2"/>
      </rPr>
      <t xml:space="preserve">GOB: Sensibilización ABC del género con articuladoras y articuladores del IDPAC; </t>
    </r>
    <r>
      <rPr>
        <b/>
        <sz val="9"/>
        <color rgb="FF000000"/>
        <rFont val="Arial"/>
        <family val="2"/>
      </rPr>
      <t>1</t>
    </r>
    <r>
      <rPr>
        <sz val="9"/>
        <color rgb="FF000000"/>
        <rFont val="Arial"/>
        <family val="2"/>
      </rPr>
      <t xml:space="preserve">HAB: Conmemoración 28 de mayo; </t>
    </r>
    <r>
      <rPr>
        <b/>
        <sz val="9"/>
        <color rgb="FF000000"/>
        <rFont val="Arial"/>
        <family val="2"/>
      </rPr>
      <t>1</t>
    </r>
    <r>
      <rPr>
        <sz val="9"/>
        <color rgb="FF000000"/>
        <rFont val="Arial"/>
        <family val="2"/>
      </rPr>
      <t xml:space="preserve">INT: enfoque de género SDIS; </t>
    </r>
    <r>
      <rPr>
        <b/>
        <sz val="9"/>
        <color rgb="FF000000"/>
        <rFont val="Arial"/>
        <family val="2"/>
      </rPr>
      <t>1</t>
    </r>
    <r>
      <rPr>
        <sz val="9"/>
        <color rgb="FF000000"/>
        <rFont val="Arial"/>
        <family val="2"/>
      </rPr>
      <t xml:space="preserve">MUJ: Transversalización del enfoque de género con el equipo de transformaciones culturales; </t>
    </r>
    <r>
      <rPr>
        <b/>
        <sz val="9"/>
        <color rgb="FF000000"/>
        <rFont val="Arial"/>
        <family val="2"/>
      </rPr>
      <t>2</t>
    </r>
    <r>
      <rPr>
        <sz val="9"/>
        <color rgb="FF000000"/>
        <rFont val="Arial"/>
        <family val="2"/>
      </rPr>
      <t xml:space="preserve">MOV: 1Prevención del acoso sexual en el espacio público IDU, 1Política Pública de Mujeres y Equidad de Género al Consejo Distrital de la Bicicleta; </t>
    </r>
    <r>
      <rPr>
        <b/>
        <sz val="9"/>
        <color rgb="FF000000"/>
        <rFont val="Arial"/>
        <family val="2"/>
      </rPr>
      <t>3</t>
    </r>
    <r>
      <rPr>
        <sz val="9"/>
        <color rgb="FF000000"/>
        <rFont val="Arial"/>
        <family val="2"/>
      </rPr>
      <t xml:space="preserve">SEG: "Tejiendo redes: Encuentro de sororidad y apoyo mutuo en el Cuerpo de Custodia y Vigilancia de la SDSCJ" 
</t>
    </r>
    <r>
      <rPr>
        <b/>
        <u/>
        <sz val="9"/>
        <color rgb="FF000000"/>
        <rFont val="Arial"/>
        <family val="2"/>
      </rPr>
      <t xml:space="preserve">Gestiones para la garantía de los DDHH mujeres 
</t>
    </r>
    <r>
      <rPr>
        <sz val="9"/>
        <color rgb="FF000000"/>
        <rFont val="Arial"/>
        <family val="2"/>
      </rPr>
      <t xml:space="preserve">
R</t>
    </r>
    <r>
      <rPr>
        <b/>
        <sz val="9"/>
        <color rgb="FF000000"/>
        <rFont val="Arial"/>
        <family val="2"/>
      </rPr>
      <t>euniones internas (25):</t>
    </r>
    <r>
      <rPr>
        <sz val="9"/>
        <color rgb="FF000000"/>
        <rFont val="Arial"/>
        <family val="2"/>
      </rPr>
      <t xml:space="preserve">  D.PAZ (5): Revisión compromisos institucionales temas paz. D. PARTICIPACIÓN (5): Concertación POA sistema participación POT; revisión producto CVP planes mejoramiento barrios. D. TRABAJO (1): Gestión ajustes formulario reporte Decreto 332 /2020. D. SALUD (4): Articulación modelo salud Más Bienstar; revisión documento barreras salud mujeres: articulación comunicaciones conmemoracion 28M. D. EDUCACIÓN (5): Articulación institucional D.Educación; Sello para IES; documento PPLEO; lineamientos posmedia; estrategia ruralidad. D. CULTURA (3): Articulación estrategia ruralidad; propuesta evento SOFA. D. HÁBITAT (2): Revisión instrumento frentes obra; PIMI Suba. 7Derechos: articulacion OMEG codiseño módulos derechos.
</t>
    </r>
    <r>
      <rPr>
        <b/>
        <sz val="9"/>
        <color rgb="FF000000"/>
        <rFont val="Arial"/>
        <family val="2"/>
      </rPr>
      <t>Reuniones intersectoriales (28)</t>
    </r>
    <r>
      <rPr>
        <sz val="9"/>
        <color rgb="FF000000"/>
        <rFont val="Arial"/>
        <family val="2"/>
      </rPr>
      <t xml:space="preserve">:  D.PAZ (2): Concertación plan género Acuerdo Paz; revisión metas PAD. 1eporte I trim 2025 POA PRI.1 informe conmemoración mujeres buscadoras 2024. D. PARTICIPACIÓN (2): Articulación CVP y JAC barrio Bilbao Suba proceso sensibilización derechos PPMyEG a ciudadanía. D. TRABAJO (1): Articulación formulación PP Bogotá 24 horas. D. SALUD (3) Articulación modelo salud Más Bienstar. Mesa prevención maternidades tempranas. Mesa seguimiento mortalidad materna. D. EDUCACIÓN (5): Articulación Atenea: educación flexible, Academia, pasantía social. Mesa Acuerdo 909. Comité formación docente. D. CULTURA (3):Articulación SCRD estrategia ruralidad; biblored; mesa sectorial cultura género. D. HÁBITAT (12): CIEP; UTA CIEP; encuentro DADEP; PP Bogotá 24Horas;PIMI Suba; Metro Línea2; Metro te acompaña; mesa zona centro; articulación DADEP OMEG y Pública Change.
</t>
    </r>
    <r>
      <rPr>
        <b/>
        <sz val="9"/>
        <color rgb="FF000000"/>
        <rFont val="Arial"/>
        <family val="2"/>
      </rPr>
      <t xml:space="preserve">Sensibilizaciones (2): 
</t>
    </r>
    <r>
      <rPr>
        <sz val="9"/>
        <color rgb="FF000000"/>
        <rFont val="Arial"/>
        <family val="2"/>
      </rPr>
      <t xml:space="preserve">D. TRABAJO: SDMjer: 1 conversatorio mujeres emprendedoras. 
D. SALUD:  Sector Hábitat: 1 taller barreras acceso salud mujeres.
</t>
    </r>
    <r>
      <rPr>
        <b/>
        <sz val="9"/>
        <color rgb="FF000000"/>
        <rFont val="Arial"/>
        <family val="2"/>
      </rPr>
      <t xml:space="preserve">Metodologías (8):
</t>
    </r>
    <r>
      <rPr>
        <sz val="9"/>
        <color rgb="FF000000"/>
        <rFont val="Arial"/>
        <family val="2"/>
      </rPr>
      <t xml:space="preserve">D.PAZ (1): Metodología encuentro de memoria mujeres víctimas UPN. D. PARTICIPACIÓN (3): Fcha metodológica y ppt sesión Concejo; propuesta conversatorio participación incidente en POT: guion cineforo película Estimados Señores. D. TRABAJO (1): ppt conversatorio mujeres emprendedoras para talento humano SDMujer.D. CULTURA (3): Metodología Festivales al Parque: propuesta conversatorio talento humano SDMujer; ppt taller IDARTES Festivales al Parque.
</t>
    </r>
    <r>
      <rPr>
        <b/>
        <u/>
        <sz val="9"/>
        <color rgb="FF000000"/>
        <rFont val="Arial"/>
        <family val="2"/>
      </rPr>
      <t xml:space="preserve">Acciones en el marco de la implementación de Sello:  
</t>
    </r>
    <r>
      <rPr>
        <sz val="9"/>
        <color rgb="FF000000"/>
        <rFont val="Arial"/>
        <family val="2"/>
      </rPr>
      <t xml:space="preserve">
Sensibilizaciones en el marco del mecanismo Sello (</t>
    </r>
    <r>
      <rPr>
        <b/>
        <sz val="9"/>
        <color rgb="FF000000"/>
        <rFont val="Arial"/>
        <family val="2"/>
      </rPr>
      <t>5</t>
    </r>
    <r>
      <rPr>
        <sz val="9"/>
        <color rgb="FF000000"/>
        <rFont val="Arial"/>
        <family val="2"/>
      </rPr>
      <t>): 1AMB: Mesa de Retroalimentación Reporte IDPYBA; 1DEE: Mesa de fortalecimiento - acción afirmativa con IDT; 1HAB: Mesa Retroalimentación Reporte SDIG_CVP; 1SAL: Mesa de retroalimentación reporte Sello_Capital Salud; 1SEG: Mesa para revisión de propuesta de Plan de Trabajo Sello – UAECOB</t>
    </r>
  </si>
  <si>
    <r>
      <rPr>
        <b/>
        <u/>
        <sz val="9"/>
        <color rgb="FF000000"/>
        <rFont val="Arial"/>
        <family val="2"/>
      </rPr>
      <t xml:space="preserve">Acciones de Acompañamiento técnico (86) 
</t>
    </r>
    <r>
      <rPr>
        <sz val="9"/>
        <color rgb="FF000000"/>
        <rFont val="Arial"/>
        <family val="2"/>
      </rPr>
      <t xml:space="preserve">Participación en Instancias (24).
CT Sectores (13): 2MOV; 2HAB; HAC; INT;2GEP; SAL; AMB; SEG; DEE;GOB.  
DT Sectores (1): SEG.  
CT y DT Normativos (6): (2) PA 009 de 2025; PA 255-2025; PA 207-2025; PA 263-2025; y PA 229 de 2025. 
Sensibilizaciones (39).
Metodologías (2): GOB-SEG.  
Bullets (1)
</t>
    </r>
    <r>
      <rPr>
        <b/>
        <u/>
        <sz val="9"/>
        <color rgb="FF000000"/>
        <rFont val="Arial"/>
        <family val="2"/>
      </rPr>
      <t xml:space="preserve">Gestiones para la garantía de los DDHH mujeres </t>
    </r>
    <r>
      <rPr>
        <b/>
        <sz val="9"/>
        <color rgb="FF000000"/>
        <rFont val="Arial"/>
        <family val="2"/>
      </rPr>
      <t xml:space="preserve"> 
</t>
    </r>
    <r>
      <rPr>
        <sz val="9"/>
        <color rgb="FF000000"/>
        <rFont val="Arial"/>
        <family val="2"/>
      </rPr>
      <t xml:space="preserve">Reuniones intersectoriales (121). 
Reuniones Internas (93).  
Metodologías (1). 
Sensibilizaciones (14).  
Conceptos técnicos (5).  
Documentos técnicos (1).  
Lineamientos (1).  
Metodologías (24).  
Insumos (4).  
SDQS (8).  
Talleres (5). 
Otras acciones (1).  
</t>
    </r>
    <r>
      <rPr>
        <b/>
        <u/>
        <sz val="9"/>
        <color rgb="FF000000"/>
        <rFont val="Arial"/>
        <family val="2"/>
      </rPr>
      <t>Acciones en el marco de la implementación de Sello</t>
    </r>
    <r>
      <rPr>
        <u/>
        <sz val="9"/>
        <color rgb="FF000000"/>
        <rFont val="Arial"/>
        <family val="2"/>
      </rPr>
      <t xml:space="preserve"> 
</t>
    </r>
    <r>
      <rPr>
        <sz val="9"/>
        <color rgb="FF000000"/>
        <rFont val="Arial"/>
        <family val="2"/>
      </rPr>
      <t xml:space="preserve">Propuestas de planes de trabajo de entidades de Sello grupo 1 (10).  
Reuniones internas (1) 
Reuniones intersectoriales (15) 
Reuniones alcaldías locales (1) 
Reuniones de alistamiento (5) 
Sensibilizaciones (3). 
Documentos compromiso (2) 
Diseño metodológico para sensibilización (3) 
Talleres (2) </t>
    </r>
  </si>
  <si>
    <r>
      <rPr>
        <b/>
        <sz val="9"/>
        <color rgb="FF000000"/>
        <rFont val="Arial"/>
        <family val="2"/>
      </rPr>
      <t>Fortalecimiento de capacidades de los sectores: 
Acompañamiento a Instancias (5):  
CT Sectores (2):</t>
    </r>
    <r>
      <rPr>
        <sz val="9"/>
        <color rgb="FF000000"/>
        <rFont val="Arial"/>
        <family val="2"/>
      </rPr>
      <t xml:space="preserve"> 1GEP: CT Plan Marco Políticas MIPG. 1HAB: CT para la incorporación del enfoque de género en la caracterización del Talento Humano.
</t>
    </r>
    <r>
      <rPr>
        <b/>
        <sz val="9"/>
        <color rgb="FF000000"/>
        <rFont val="Arial"/>
        <family val="2"/>
      </rPr>
      <t xml:space="preserve">DT Sectores (3): </t>
    </r>
    <r>
      <rPr>
        <sz val="9"/>
        <color rgb="FF000000"/>
        <rFont val="Arial"/>
        <family val="2"/>
      </rPr>
      <t>1CUL: Incorporación del enfoque de género en la metodología Barrios Vivos de la Secretaría Distrital de Cultura. 1HÁB: Incorporación del enfoque de género en actividades del plan de trabajo del Sello Distrital de Igualdad de Género. 1SAL: Sello en Igualdad para Capital Salud.</t>
    </r>
    <r>
      <rPr>
        <b/>
        <sz val="9"/>
        <color rgb="FF000000"/>
        <rFont val="Arial"/>
        <family val="2"/>
      </rPr>
      <t xml:space="preserve"> 
CT Proyectos de acuerdo (1): GOB: frente al acuerdo 342 de 2025 Actividades Sexuales Pagadas de élite.
Participación en instancias (9):</t>
    </r>
    <r>
      <rPr>
        <sz val="9"/>
        <color rgb="FF000000"/>
        <rFont val="Arial"/>
        <family val="2"/>
      </rPr>
      <t xml:space="preserve"> 2EDU: Mesa Acuerdo 909; Mesa atención y prevención VBG IES. 1MOV: Consejo Distrital de la Bicicleta. 2SAL: Mesa de prevención de la conducta suicida. 4SEG: 3CDSCCFB; 1Mesa Técnica de Monitoreo y Seguimiento al Plan de Seguridad Ciudadana para los Ciclistas de Bogotá.
</t>
    </r>
    <r>
      <rPr>
        <b/>
        <sz val="9"/>
        <color rgb="FF000000"/>
        <rFont val="Arial"/>
        <family val="2"/>
      </rPr>
      <t xml:space="preserve">
Sensibilizaciones (23): GOB (2): </t>
    </r>
    <r>
      <rPr>
        <sz val="9"/>
        <color rgb="FF000000"/>
        <rFont val="Arial"/>
        <family val="2"/>
      </rPr>
      <t xml:space="preserve">1PPMYEG dirigida a equipos territoriales del IDPAC; 1Comunicación Libre de Sexismo dirigida al equipo de comunicaciones de la SDGobierno. 
</t>
    </r>
    <r>
      <rPr>
        <b/>
        <sz val="9"/>
        <color rgb="FF000000"/>
        <rFont val="Arial"/>
        <family val="2"/>
      </rPr>
      <t xml:space="preserve">SAL (1): </t>
    </r>
    <r>
      <rPr>
        <sz val="9"/>
        <color rgb="FF000000"/>
        <rFont val="Arial"/>
        <family val="2"/>
      </rPr>
      <t xml:space="preserve">Trabajo de cuidado no remunerado 
</t>
    </r>
    <r>
      <rPr>
        <b/>
        <sz val="9"/>
        <color rgb="FF000000"/>
        <rFont val="Arial"/>
        <family val="2"/>
      </rPr>
      <t xml:space="preserve">JUR-GEP (1): </t>
    </r>
    <r>
      <rPr>
        <sz val="9"/>
        <color rgb="FF000000"/>
        <rFont val="Arial"/>
        <family val="2"/>
      </rPr>
      <t xml:space="preserve">Foro Interinstitucional “De la prevención a la acción: acoso en el trabajo y respuesta institucional”.
</t>
    </r>
    <r>
      <rPr>
        <b/>
        <sz val="9"/>
        <color rgb="FF000000"/>
        <rFont val="Arial"/>
        <family val="2"/>
      </rPr>
      <t>SEG (3):</t>
    </r>
    <r>
      <rPr>
        <sz val="9"/>
        <color rgb="FF000000"/>
        <rFont val="Arial"/>
        <family val="2"/>
      </rPr>
      <t xml:space="preserve"> “Tejiendo redes: Encuentro de sororidad y apoyo mutuo en el Cuerpo de Custodia y Vigilancia de la SDSCJ" 
</t>
    </r>
    <r>
      <rPr>
        <b/>
        <sz val="9"/>
        <color rgb="FF000000"/>
        <rFont val="Arial"/>
        <family val="2"/>
      </rPr>
      <t xml:space="preserve">INT (7): </t>
    </r>
    <r>
      <rPr>
        <sz val="9"/>
        <color rgb="FF000000"/>
        <rFont val="Arial"/>
        <family val="2"/>
      </rPr>
      <t xml:space="preserve">ABC Enfoque Género en Políticas Públicas, 2Estereotipos y roles de género, y 4Derecho a una vida libre de violencias y Ruta Única de Atención. 
</t>
    </r>
    <r>
      <rPr>
        <b/>
        <sz val="9"/>
        <color rgb="FF000000"/>
        <rFont val="Arial"/>
        <family val="2"/>
      </rPr>
      <t>AMB (2):</t>
    </r>
    <r>
      <rPr>
        <sz val="9"/>
        <color rgb="FF000000"/>
        <rFont val="Arial"/>
        <family val="2"/>
      </rPr>
      <t xml:space="preserve"> Derecho a una Vida Libre de Violencias-JBB; Línea de Atención Contra el Maltrato Animal.
</t>
    </r>
    <r>
      <rPr>
        <b/>
        <sz val="9"/>
        <color rgb="FF000000"/>
        <rFont val="Arial"/>
        <family val="2"/>
      </rPr>
      <t xml:space="preserve">PLN (2): </t>
    </r>
    <r>
      <rPr>
        <sz val="9"/>
        <color rgb="FF000000"/>
        <rFont val="Arial"/>
        <family val="2"/>
      </rPr>
      <t xml:space="preserve">Derecho a una Vida Libre de Violencias; Contextos Laborables Favorables a la Igualdad y Acoso Laboral y Sexual.
</t>
    </r>
    <r>
      <rPr>
        <b/>
        <sz val="9"/>
        <color rgb="FF000000"/>
        <rFont val="Arial"/>
        <family val="2"/>
      </rPr>
      <t>MOV (2):</t>
    </r>
    <r>
      <rPr>
        <sz val="9"/>
        <color rgb="FF000000"/>
        <rFont val="Arial"/>
        <family val="2"/>
      </rPr>
      <t xml:space="preserve"> Conceptos básicos y transversalización del enfoque de género; Cultura Libre de sexismo, discriminaciones y estereotipos de género en el transporte público.
</t>
    </r>
    <r>
      <rPr>
        <b/>
        <sz val="9"/>
        <color rgb="FF000000"/>
        <rFont val="Arial"/>
        <family val="2"/>
      </rPr>
      <t>HÁB (1):</t>
    </r>
    <r>
      <rPr>
        <sz val="9"/>
        <color rgb="FF000000"/>
        <rFont val="Arial"/>
        <family val="2"/>
      </rPr>
      <t xml:space="preserve"> Acoso Laboral y Acoso Sexual Laboral desde el derecho disciplinario. (Pendiente)
</t>
    </r>
    <r>
      <rPr>
        <b/>
        <sz val="9"/>
        <color rgb="FF000000"/>
        <rFont val="Arial"/>
        <family val="2"/>
      </rPr>
      <t xml:space="preserve">HAC (1): PPMYEG. 
CUL (1): </t>
    </r>
    <r>
      <rPr>
        <sz val="9"/>
        <color rgb="FF000000"/>
        <rFont val="Arial"/>
        <family val="2"/>
      </rPr>
      <t xml:space="preserve">Acoso Laboral y Acoso Sexual Laboral.
</t>
    </r>
    <r>
      <rPr>
        <b/>
        <sz val="9"/>
        <color rgb="FF000000"/>
        <rFont val="Arial"/>
        <family val="2"/>
      </rPr>
      <t xml:space="preserve">
Gestiones para la garantía de los DDHH mujeres 
Reuniones internas (24):</t>
    </r>
    <r>
      <rPr>
        <sz val="9"/>
        <color rgb="FF000000"/>
        <rFont val="Arial"/>
        <family val="2"/>
      </rPr>
      <t xml:space="preserve"> D.PAZ (2):Articulación acciones PAD y propuesta plan mujeres en reincorporación.
D. PARTICIPACIÓN (6): Seguimiento derecho; socialización POT a talento humano SDMujer; elecciones CCM y articulación interna e indicadores género SPT POT (3). D. TRABAJO (2): Seguimiento derecho; ariculación lineamientos derechos mujeres lactantes.D. SALUD (3): Seguimiento derecho; 2 articulación referenta sector salud.D. EDUCACIÓN (5): Seguimiento derecho; Academia Atenea (2); Sello IES; DGC informes ICFES; Convenio UD.D. CULTURA (1): Articulación interna evento mujeres gamers.D. HÁBITAT (5): Articulación interna pilotaje frentes de obra (4); preparación encuentro recicladoras.
</t>
    </r>
    <r>
      <rPr>
        <b/>
        <sz val="9"/>
        <color rgb="FF000000"/>
        <rFont val="Arial"/>
        <family val="2"/>
      </rPr>
      <t xml:space="preserve">Reuniones intersectoriales (26):  </t>
    </r>
    <r>
      <rPr>
        <sz val="9"/>
        <color rgb="FF000000"/>
        <rFont val="Arial"/>
        <family val="2"/>
      </rPr>
      <t xml:space="preserve">D.PAZ (3): Articulación OCDPVR socialización plan de género y fromación VBG a muj víctimas conflicto y firmantes paz. 1 propuesta actividades PAD SDmujer.D. PARTICIPACIÓN (1): Articulación SGob plan lideresas defensoras DDHH.D. TRABAJO (1): Gestión PP Bototá 24Hrs.D. SALUD (3): Mesa prev maternidades tempranas: mesa mortalidad materna; seguimiento PP DDHH. 1 propuesta acciones mesa maternidades. 1 reporte producto PPDDHH. 
</t>
    </r>
    <r>
      <rPr>
        <b/>
        <sz val="9"/>
        <color rgb="FF000000"/>
        <rFont val="Arial"/>
        <family val="2"/>
      </rPr>
      <t>D. EDUCACIÓN (4):</t>
    </r>
    <r>
      <rPr>
        <sz val="9"/>
        <color rgb="FF000000"/>
        <rFont val="Arial"/>
        <family val="2"/>
      </rPr>
      <t xml:space="preserve"> Articulación Atenea, Academia Atenea, Mesa Acuerdo 909, Comité educación DDHH.D. CULTURA (5):.Articulación SDH Barrios Vivos; SCRD Verso Diverso; SOFA mujeres gamers; Barra Blue Rain; lideresa mujeres gamers.
</t>
    </r>
    <r>
      <rPr>
        <b/>
        <sz val="9"/>
        <color rgb="FF000000"/>
        <rFont val="Arial"/>
        <family val="2"/>
      </rPr>
      <t xml:space="preserve">D. HÁBITAT (9): </t>
    </r>
    <r>
      <rPr>
        <sz val="9"/>
        <color rgb="FF000000"/>
        <rFont val="Arial"/>
        <family val="2"/>
      </rPr>
      <t xml:space="preserve">Articulación UAESP encuentro recicladoras; SDH PIMI C.Bolivar; DADEP articulacion observatorios; CVP reto diseño; Comisión Gestión Ambiental; CIEP; UTA CIEP (3).
</t>
    </r>
    <r>
      <rPr>
        <b/>
        <sz val="9"/>
        <color rgb="FF000000"/>
        <rFont val="Arial"/>
        <family val="2"/>
      </rPr>
      <t>Sensibilizaciones (5): D. PARTICIPACIÓN (1): Concejo de Bototá: Participación y representación con equidad. 
D. EDUCACIÓN: (1) Ciudadanía: Educación con equidad. D. CULTURA (2): SDMUJER: Desde el cuerpo y la tierra las mujeres transforman la cultura. Ciudadanía: Cuerpos, saberes y memorias, cultura viva libre de sexismo. D. SALUD (1): Duplas DEVAJ SDMujer: IVE.
Metodologías (8): D. PARTICIPACIÓN (1): ppt sensibilización Concejo derecho participación. D. SALUD (1): ppt sensibilización duplas DEVAJ SDMujer IVE. D. EDUCACIÓN (3): metodología y ppt sensibilizacón ciudadanía; ppt Sello IES. 
D. CULTURA (3): metodologías sensibilización SDMujer y ciudadanía derecho cultura libre sexismo (2); ppt evento mujeres gamers.
Se realizó retroalimentación al reporte de implementacion de acciones afirmativas en los planes de Sello Grupo 2, II semestre 2024, de 13 entidades distritales. Asi mismo, se realizaron propuestas de acciones afiramtivas y mesas de validación en los planes de Sello en Igualdad de 7 entidades - Grupo 1. 
En el marco de las acciones afirmativas, durante el segundo trimestre 2025 se avanzó en:
Se realizó retroalimentación al reporte de implementacion de acciones afirmativas en los planes de Sello Grupo 2, II semestre 2024, de 13 entidades distritales: FONCEP, Subred Suroccidente, Lotería de Bogotá, Capital Salud, Catastro, IDEP, Agencia Atenea, IDPYBA, Orquesta Filarmónica, IDPC, FUGA, RENOBO, CVP.
Se realizaron propuestas de acciones afiramtivas y mesas de validación en los planes de Sello en Igualdad de 7 entidades - Grupo 1: IPES, IDRD, Bomberos, IDIPRON, Jardín Botánico, Transmilenio (2), UAESP.
Acompañamiento a la implementación de planes de trabajo del mecanismo Sello (4): 
INT (1):  Reunión: socialización y resolución de dudas de Plan de Trabajo para el IDIPRON; 
HÁB (1): Reunión: socialización mecanismo Sello en Igualdad para la UAESP; 
EDU(2): Reuniones revisión Plan de Trabajo Sello ATENEA y SED
Reuniones de validación de planes de trabajo (12 ): 
AMB (1) CUL (2) DDE (1) GEP (1) GOB (2) HAB (1) INT (1) MOV (2) SEG (1)
Reuniones de alistamiento en el marco del mecanismo Sello con Alcaldías Locales (2): Equipo Dirección de Territorialización
Reunines de socializacion general del Sello En Igualdad (1) Socialización a IDIPON
Implementación con Concejo de Bogotá (1): Ficha de resultados de taller
Implementación con Personería de Bogota: (1) Ficha de resultados de taller.</t>
    </r>
  </si>
  <si>
    <r>
      <rPr>
        <sz val="9"/>
        <color rgb="FF000000"/>
        <rFont val="Arial"/>
        <family val="2"/>
      </rPr>
      <t xml:space="preserve">
</t>
    </r>
    <r>
      <rPr>
        <b/>
        <u/>
        <sz val="9"/>
        <color rgb="FF000000"/>
        <rFont val="Arial"/>
        <family val="2"/>
      </rPr>
      <t xml:space="preserve">Acciones de Acompañamiento técnico (115) 
</t>
    </r>
    <r>
      <rPr>
        <sz val="9"/>
        <color rgb="FF000000"/>
        <rFont val="Arial"/>
        <family val="2"/>
      </rPr>
      <t xml:space="preserve">Participación en Instancias (24).
CT Sectores (15): 2MOV; 3HAB; HAC; INT; 3GEP; SAL; AMB; SEG; DEE;GOB.  
DT Sectores (5): 2SEG; CUL; HAB; SAL 
CT y DT Normativos (7): (2) PA 009 de 2025; PA 255-2025; PA 207-2025; PA 263-2025; PA 229 de 2025 y PA 342 de 2025. 
Sensibilizaciones (62).
Metodologías (2): GOB-SEG.  
Bullets (1)
</t>
    </r>
    <r>
      <rPr>
        <b/>
        <u/>
        <sz val="9"/>
        <color rgb="FF000000"/>
        <rFont val="Arial"/>
        <family val="2"/>
      </rPr>
      <t xml:space="preserve">Gestiones para la garantía de los DDHH mujeres  
</t>
    </r>
    <r>
      <rPr>
        <sz val="9"/>
        <color rgb="FF000000"/>
        <rFont val="Arial"/>
        <family val="2"/>
      </rPr>
      <t xml:space="preserve">Reuniones intersectoriales (147). 
Reuniones Internas (117).   
Sensibilizaciones (19).  
Conceptos técnicos (5).  
Documentos técnicos (1).  
Lineamientos (1).  
Metodologías (33).  
Insumos (4).  
SDQS (8).  
Talleres (5). 
Otras acciones (1).  
</t>
    </r>
    <r>
      <rPr>
        <b/>
        <sz val="9"/>
        <color rgb="FF000000"/>
        <rFont val="Arial"/>
        <family val="2"/>
      </rPr>
      <t xml:space="preserve">En el marco de las acciones afirmativas, durante el segundo trimestre 2025 se avanzó en:
</t>
    </r>
    <r>
      <rPr>
        <sz val="9"/>
        <color rgb="FF000000"/>
        <rFont val="Arial"/>
        <family val="2"/>
      </rPr>
      <t xml:space="preserve">
Se realizó retroalimentación al reporte de implementacion de acciones afirmativas en los planes de Sello Grupo 2, II semestre 2024, de 13 entidades distritales.
Se realizaron propuestas de acciones afiramtivas y mesas de validación en los planes de Sello en Igualdad de 7 entidades - Grupo 1.
</t>
    </r>
    <r>
      <rPr>
        <b/>
        <u/>
        <sz val="9"/>
        <color rgb="FF000000"/>
        <rFont val="Arial"/>
        <family val="2"/>
      </rPr>
      <t xml:space="preserve">Acciones en el marco de la implementación de Sello 
</t>
    </r>
    <r>
      <rPr>
        <sz val="9"/>
        <color rgb="FF000000"/>
        <rFont val="Arial"/>
        <family val="2"/>
      </rPr>
      <t>Propuestas de planes de trabajo de entidades de Sello grupo 1 (10).  
Reuniones internas (1) 
Reuniones intersectoriales (40) 
Reuniones alcaldías locales (1) 
Reuniones de alistamiento (2) 
Sensibilizaciones (3). 
Documentos compromiso (2) 
Diseño metodológico para sensibilización (3) 
Talleres (2) 
Implementación (2) con Concejo de Bogotá y Personería de Bogota</t>
    </r>
  </si>
  <si>
    <r>
      <rPr>
        <b/>
        <sz val="9"/>
        <color rgb="FF000000"/>
        <rFont val="Arial"/>
        <family val="2"/>
      </rPr>
      <t xml:space="preserve">Elaboración de insumos (6): 
AMB: (1) </t>
    </r>
    <r>
      <rPr>
        <sz val="9"/>
        <color rgb="FF000000"/>
        <rFont val="Arial"/>
        <family val="2"/>
      </rPr>
      <t xml:space="preserve">CT. Manual de Comunicaciones IDPYBA GOB: (1) CT Recomendaciones técnicas para el diseño e implementación de proyectos arquitectónicos, de infraestructura y de diseño en el Espacio Público con enfoques de género, poblacional diferencial y de derechos humanos de las mujeres.
</t>
    </r>
    <r>
      <rPr>
        <b/>
        <sz val="9"/>
        <color rgb="FF000000"/>
        <rFont val="Arial"/>
        <family val="2"/>
      </rPr>
      <t xml:space="preserve">PLN: (1) CT. </t>
    </r>
    <r>
      <rPr>
        <sz val="9"/>
        <color rgb="FF000000"/>
        <rFont val="Arial"/>
        <family val="2"/>
      </rPr>
      <t xml:space="preserve">Incorporación de preguntas entorno al enfoque de género en la Ficha Técnica de Indicador de Producto-SDP.
</t>
    </r>
    <r>
      <rPr>
        <b/>
        <sz val="9"/>
        <color rgb="FF000000"/>
        <rFont val="Arial"/>
        <family val="2"/>
      </rPr>
      <t xml:space="preserve">HÁB: (1) </t>
    </r>
    <r>
      <rPr>
        <sz val="9"/>
        <color rgb="FF000000"/>
        <rFont val="Arial"/>
        <family val="2"/>
      </rPr>
      <t xml:space="preserve">CT. Borrador de Protocolo Acoso laboral y Acoso Sexual Laboral, para la incorporación de los enfoques de género y de derechos humanos de las mujeres, EAAB.  
</t>
    </r>
    <r>
      <rPr>
        <b/>
        <sz val="9"/>
        <color rgb="FF000000"/>
        <rFont val="Arial"/>
        <family val="2"/>
      </rPr>
      <t xml:space="preserve">MOV (2): </t>
    </r>
    <r>
      <rPr>
        <sz val="9"/>
        <color rgb="FF000000"/>
        <rFont val="Arial"/>
        <family val="2"/>
      </rPr>
      <t xml:space="preserve">CT semana de la Bici y DT recorrido nocturno estrategia metro te acompaña.  
</t>
    </r>
    <r>
      <rPr>
        <b/>
        <sz val="9"/>
        <color rgb="FF000000"/>
        <rFont val="Arial"/>
        <family val="2"/>
      </rPr>
      <t xml:space="preserve">
Orientación en las siguientes instancias (10): 
EDU: (1) </t>
    </r>
    <r>
      <rPr>
        <sz val="9"/>
        <color rgb="FF000000"/>
        <rFont val="Arial"/>
        <family val="2"/>
      </rPr>
      <t xml:space="preserve">Mesa Acuerdo 909 del 2023  
</t>
    </r>
    <r>
      <rPr>
        <b/>
        <sz val="9"/>
        <color rgb="FF000000"/>
        <rFont val="Arial"/>
        <family val="2"/>
      </rPr>
      <t xml:space="preserve">INT: (1) </t>
    </r>
    <r>
      <rPr>
        <sz val="9"/>
        <color rgb="FF000000"/>
        <rFont val="Arial"/>
        <family val="2"/>
      </rPr>
      <t xml:space="preserve">UTA de la CIDPO </t>
    </r>
    <r>
      <rPr>
        <b/>
        <sz val="9"/>
        <color rgb="FF000000"/>
        <rFont val="Arial"/>
        <family val="2"/>
      </rPr>
      <t xml:space="preserve"> 
SAL: (2) </t>
    </r>
    <r>
      <rPr>
        <sz val="9"/>
        <color rgb="FF000000"/>
        <rFont val="Arial"/>
        <family val="2"/>
      </rPr>
      <t xml:space="preserve">Mesas de promoción y prevención de la conducta suicida.  
</t>
    </r>
    <r>
      <rPr>
        <b/>
        <sz val="9"/>
        <color rgb="FF000000"/>
        <rFont val="Arial"/>
        <family val="2"/>
      </rPr>
      <t xml:space="preserve">SEG (6): </t>
    </r>
    <r>
      <rPr>
        <sz val="9"/>
        <color rgb="FF000000"/>
        <rFont val="Arial"/>
        <family val="2"/>
      </rPr>
      <t xml:space="preserve">5 CDSCCFB y 1 PDSCCFB.  </t>
    </r>
    <r>
      <rPr>
        <b/>
        <sz val="9"/>
        <color rgb="FF000000"/>
        <rFont val="Arial"/>
        <family val="2"/>
      </rPr>
      <t xml:space="preserve"> 
Acompañamiento a la implementación de planes de trabajo del mecanismo Sello (7):  
SEG (2): </t>
    </r>
    <r>
      <rPr>
        <sz val="9"/>
        <color rgb="FF000000"/>
        <rFont val="Arial"/>
        <family val="2"/>
      </rPr>
      <t xml:space="preserve">1Mesa para revisión de avance en el Plan de Trabajo Sello – UAECOB; 1Mesa de revisión de Apertura Diagnóstico de Sello Secretaría de Seguridad, Convivencia y Justicia.  
</t>
    </r>
    <r>
      <rPr>
        <b/>
        <sz val="9"/>
        <color rgb="FF000000"/>
        <rFont val="Arial"/>
        <family val="2"/>
      </rPr>
      <t xml:space="preserve">GEP (1): </t>
    </r>
    <r>
      <rPr>
        <sz val="9"/>
        <color rgb="FF000000"/>
        <rFont val="Arial"/>
        <family val="2"/>
      </rPr>
      <t xml:space="preserve">Mesa de trabajo con líder técnica de Sello En Igualdad y OAP de la Secretaría General para resolver dudas e inquietudes relacionadas al aplicativo. </t>
    </r>
    <r>
      <rPr>
        <b/>
        <sz val="9"/>
        <color rgb="FF000000"/>
        <rFont val="Arial"/>
        <family val="2"/>
      </rPr>
      <t xml:space="preserve"> 
HAB (2):</t>
    </r>
    <r>
      <rPr>
        <sz val="9"/>
        <color rgb="FF000000"/>
        <rFont val="Arial"/>
        <family val="2"/>
      </rPr>
      <t xml:space="preserve"> 1Mesa de trabajo para la validación del plan de trabajo de la UAESP; 1Mesa de trabajo, para la revisión del avance en las actividades del plan de trabajo de Renobo.  
</t>
    </r>
    <r>
      <rPr>
        <b/>
        <sz val="9"/>
        <color rgb="FF000000"/>
        <rFont val="Arial"/>
        <family val="2"/>
      </rPr>
      <t xml:space="preserve">MOV (1): </t>
    </r>
    <r>
      <rPr>
        <sz val="9"/>
        <color rgb="FF000000"/>
        <rFont val="Arial"/>
        <family val="2"/>
      </rPr>
      <t xml:space="preserve">Mesa de trabajo para revisión de retroalimentación reporte 2024 y avance en la implementación de acciones 2025. 
</t>
    </r>
    <r>
      <rPr>
        <b/>
        <sz val="9"/>
        <color rgb="FF000000"/>
        <rFont val="Arial"/>
        <family val="2"/>
      </rPr>
      <t xml:space="preserve">AMB (1): </t>
    </r>
    <r>
      <rPr>
        <sz val="9"/>
        <color rgb="FF000000"/>
        <rFont val="Arial"/>
        <family val="2"/>
      </rPr>
      <t xml:space="preserve">Mesa de trabajo para la validación del plan de trabajo del JBB.   
</t>
    </r>
    <r>
      <rPr>
        <b/>
        <sz val="9"/>
        <color rgb="FF000000"/>
        <rFont val="Arial"/>
        <family val="2"/>
      </rPr>
      <t xml:space="preserve">
Fortalecimiento de capacidades de los sectores: 
Sensibilizaciones (18):  
SEG (1): </t>
    </r>
    <r>
      <rPr>
        <sz val="9"/>
        <color rgb="FF000000"/>
        <rFont val="Arial"/>
        <family val="2"/>
      </rPr>
      <t xml:space="preserve">Sensibilización RUA y SDSCJ (pendiente) </t>
    </r>
    <r>
      <rPr>
        <b/>
        <sz val="9"/>
        <color rgb="FF000000"/>
        <rFont val="Arial"/>
        <family val="2"/>
      </rPr>
      <t xml:space="preserve"> 
GOB(3): </t>
    </r>
    <r>
      <rPr>
        <sz val="9"/>
        <color rgb="FF000000"/>
        <rFont val="Arial"/>
        <family val="2"/>
      </rPr>
      <t>1Sensibilización sobre la RUA, dirigida a funcionarios y funcionarias del IDPAC; 1Sensibilización Sensibilización sobre la RUA dirigida a Defensores y Defensoras del Espacio Público; 1Cine foro “Mujeres y participación política” dirigido a mujeres y organizaciones sociales de mujeres.</t>
    </r>
    <r>
      <rPr>
        <b/>
        <sz val="9"/>
        <color rgb="FF000000"/>
        <rFont val="Arial"/>
        <family val="2"/>
      </rPr>
      <t xml:space="preserve">  
AMB (4): </t>
    </r>
    <r>
      <rPr>
        <sz val="9"/>
        <color rgb="FF000000"/>
        <rFont val="Arial"/>
        <family val="2"/>
      </rPr>
      <t xml:space="preserve">1Derecho a Una Vida Libre de Violencias- IDPYBA; 1Masculinidades-JBB; 1Cuidado Menstrual-IDPYBA; 1Estrategias para Incorporar el Enfoque de Género en Proyectos de Bienestar Animal –IDPYBA. 
</t>
    </r>
    <r>
      <rPr>
        <b/>
        <sz val="9"/>
        <color rgb="FF000000"/>
        <rFont val="Arial"/>
        <family val="2"/>
      </rPr>
      <t xml:space="preserve">INT (3): </t>
    </r>
    <r>
      <rPr>
        <sz val="9"/>
        <color rgb="FF000000"/>
        <rFont val="Arial"/>
        <family val="2"/>
      </rPr>
      <t xml:space="preserve">Sensibilización nuevas masculinidades y cuidado, y enfoque de género. </t>
    </r>
    <r>
      <rPr>
        <b/>
        <sz val="9"/>
        <color rgb="FF000000"/>
        <rFont val="Arial"/>
        <family val="2"/>
      </rPr>
      <t xml:space="preserve"> 
HAB (2) </t>
    </r>
    <r>
      <rPr>
        <sz val="9"/>
        <color rgb="FF000000"/>
        <rFont val="Arial"/>
        <family val="2"/>
      </rPr>
      <t xml:space="preserve">1Metodología V Encuentro de Mujeres Recicladoras; 1Evento de diálogo con enfoque de género, CVP. 
</t>
    </r>
    <r>
      <rPr>
        <b/>
        <sz val="9"/>
        <color rgb="FF000000"/>
        <rFont val="Arial"/>
        <family val="2"/>
      </rPr>
      <t xml:space="preserve">SAL (2): </t>
    </r>
    <r>
      <rPr>
        <sz val="9"/>
        <color rgb="FF000000"/>
        <rFont val="Arial"/>
        <family val="2"/>
      </rPr>
      <t>1Ruta única de atención para mujeres víctimas de violencias; 1Enfoque de género y diferencial para Comité de Lactancia (SDS).</t>
    </r>
    <r>
      <rPr>
        <b/>
        <sz val="9"/>
        <color rgb="FF000000"/>
        <rFont val="Arial"/>
        <family val="2"/>
      </rPr>
      <t xml:space="preserve">  
HAC1: </t>
    </r>
    <r>
      <rPr>
        <sz val="9"/>
        <color rgb="FF000000"/>
        <rFont val="Arial"/>
        <family val="2"/>
      </rPr>
      <t xml:space="preserve">1Sensibilizacion PPMyEG SHD. </t>
    </r>
    <r>
      <rPr>
        <b/>
        <sz val="9"/>
        <color rgb="FF000000"/>
        <rFont val="Arial"/>
        <family val="2"/>
      </rPr>
      <t xml:space="preserve"> 
MOV (2): </t>
    </r>
    <r>
      <rPr>
        <sz val="9"/>
        <color rgb="FF000000"/>
        <rFont val="Arial"/>
        <family val="2"/>
      </rPr>
      <t xml:space="preserve">1Conceptos básicos y transversalización del enfoque de género; 1Acoso laboral y acoso sexual laboral desde el enfoque de género.  
</t>
    </r>
    <r>
      <rPr>
        <b/>
        <sz val="9"/>
        <color rgb="FF000000"/>
        <rFont val="Arial"/>
        <family val="2"/>
      </rPr>
      <t xml:space="preserve">
</t>
    </r>
    <r>
      <rPr>
        <b/>
        <u/>
        <sz val="9"/>
        <color rgb="FF000000"/>
        <rFont val="Arial"/>
        <family val="2"/>
      </rPr>
      <t xml:space="preserve">Gestiones para la garantía de los DDHH mujeres 
</t>
    </r>
    <r>
      <rPr>
        <b/>
        <sz val="9"/>
        <color rgb="FF000000"/>
        <rFont val="Arial"/>
        <family val="2"/>
      </rPr>
      <t xml:space="preserve">Reuniones internas (27):  
D.PAZ (2): </t>
    </r>
    <r>
      <rPr>
        <sz val="9"/>
        <color rgb="FF000000"/>
        <rFont val="Arial"/>
        <family val="2"/>
      </rPr>
      <t xml:space="preserve">Mesas interdirecciones articulación compromisos paz. D. PARTICIPACIÓN (4): Asistencia técnica CCM, preparación sensibilización ciudadanía (2), agendas mujeres habitantes calle. 
</t>
    </r>
    <r>
      <rPr>
        <b/>
        <sz val="9"/>
        <color rgb="FF000000"/>
        <rFont val="Arial"/>
        <family val="2"/>
      </rPr>
      <t xml:space="preserve">D. TRABAJO (2): </t>
    </r>
    <r>
      <rPr>
        <sz val="9"/>
        <color rgb="FF000000"/>
        <rFont val="Arial"/>
        <family val="2"/>
      </rPr>
      <t xml:space="preserve">Gestión Decreto 332/2020, preparación foro acoso laboral. </t>
    </r>
    <r>
      <rPr>
        <b/>
        <sz val="9"/>
        <color rgb="FF000000"/>
        <rFont val="Arial"/>
        <family val="2"/>
      </rPr>
      <t xml:space="preserve"> 
D. SALUD (5): </t>
    </r>
    <r>
      <rPr>
        <sz val="9"/>
        <color rgb="FF000000"/>
        <rFont val="Arial"/>
        <family val="2"/>
      </rPr>
      <t xml:space="preserve">Articulación referenta sector salud (3), propuesta conmemoración 28S, articulación salud mental. 
</t>
    </r>
    <r>
      <rPr>
        <b/>
        <sz val="9"/>
        <color rgb="FF000000"/>
        <rFont val="Arial"/>
        <family val="2"/>
      </rPr>
      <t xml:space="preserve">D. EDUCACIÓN (2): </t>
    </r>
    <r>
      <rPr>
        <sz val="9"/>
        <color rgb="FF000000"/>
        <rFont val="Arial"/>
        <family val="2"/>
      </rPr>
      <t>Contenidos Academia Atenea, lineamientos STEM. 1 matriz acciones memorando entendimiento Atenea.</t>
    </r>
    <r>
      <rPr>
        <b/>
        <sz val="9"/>
        <color rgb="FF000000"/>
        <rFont val="Arial"/>
        <family val="2"/>
      </rPr>
      <t xml:space="preserve"> 
D. CULTURA (6): </t>
    </r>
    <r>
      <rPr>
        <sz val="9"/>
        <color rgb="FF000000"/>
        <rFont val="Arial"/>
        <family val="2"/>
      </rPr>
      <t xml:space="preserve">Seguimiento derecho y sectores asociados; escuela mujeres futboleras; articulación IDARTES; Sello privados; preparación sensibilización SDIS habitabilidad calle (2). 1 reporte producto PP LEO. D. HÁBITAT (6): Articulación interna pilotaje frentes de obra (2); intervenciones DADEP puentes; reto diseño (2); seguimiento derecho y sectores asociados.  
</t>
    </r>
    <r>
      <rPr>
        <b/>
        <sz val="9"/>
        <color rgb="FF000000"/>
        <rFont val="Arial"/>
        <family val="2"/>
      </rPr>
      <t xml:space="preserve">
Reuniones intersectoriales (31):  
D.PAZ (5):</t>
    </r>
    <r>
      <rPr>
        <sz val="9"/>
        <color rgb="FF000000"/>
        <rFont val="Arial"/>
        <family val="2"/>
      </rPr>
      <t xml:space="preserve"> 4 Subcomités Comité Distr Justicia Transicional, ruta estabilización víctimas. 1 propuesta activ POA Subcomités. 4 reportes: POA Subcomités, acciones CEV, mesa reintegración, PP seguridad y paz. </t>
    </r>
    <r>
      <rPr>
        <b/>
        <sz val="9"/>
        <color rgb="FF000000"/>
        <rFont val="Arial"/>
        <family val="2"/>
      </rPr>
      <t xml:space="preserve">D. PARTICIPACIÓN (4): </t>
    </r>
    <r>
      <rPr>
        <sz val="9"/>
        <color rgb="FF000000"/>
        <rFont val="Arial"/>
        <family val="2"/>
      </rPr>
      <t xml:space="preserve">Articulación SDIS agendas mujeres habitantes calle (2), SDH preparación conversatorio POT. Sesión SPT POT.  </t>
    </r>
    <r>
      <rPr>
        <b/>
        <sz val="9"/>
        <color rgb="FF000000"/>
        <rFont val="Arial"/>
        <family val="2"/>
      </rPr>
      <t xml:space="preserve">D. TRABAJO (1): 
D. SALUD (4): </t>
    </r>
    <r>
      <rPr>
        <sz val="9"/>
        <color rgb="FF000000"/>
        <rFont val="Arial"/>
        <family val="2"/>
      </rPr>
      <t>Mesa prev maternidades tempranas: mesa mortalidad materna; foro salud mental: articulación SDS Mas Sexfest. 1 reporte producto PPDDHH.</t>
    </r>
    <r>
      <rPr>
        <b/>
        <sz val="9"/>
        <color rgb="FF000000"/>
        <rFont val="Arial"/>
        <family val="2"/>
      </rPr>
      <t xml:space="preserve">  D. EDUCACIÓN (5): </t>
    </r>
    <r>
      <rPr>
        <sz val="9"/>
        <color rgb="FF000000"/>
        <rFont val="Arial"/>
        <family val="2"/>
      </rPr>
      <t xml:space="preserve">Articulación Atenea (3), Comité educación DDHH, Comité formación docente. </t>
    </r>
    <r>
      <rPr>
        <b/>
        <sz val="9"/>
        <color rgb="FF000000"/>
        <rFont val="Arial"/>
        <family val="2"/>
      </rPr>
      <t xml:space="preserve">D. CULTURA (5): </t>
    </r>
    <r>
      <rPr>
        <sz val="9"/>
        <color rgb="FF000000"/>
        <rFont val="Arial"/>
        <family val="2"/>
      </rPr>
      <t xml:space="preserve">Articulación SCRD Barrios Vivos; SDIS habitabilidad en calle; IDRD mujeres en deportes; Barra Blue Rain; instalación bancada barrismo social. </t>
    </r>
    <r>
      <rPr>
        <b/>
        <sz val="9"/>
        <color rgb="FF000000"/>
        <rFont val="Arial"/>
        <family val="2"/>
      </rPr>
      <t xml:space="preserve"> D. HÁBITAT (7): </t>
    </r>
    <r>
      <rPr>
        <sz val="9"/>
        <color rgb="FF000000"/>
        <rFont val="Arial"/>
        <family val="2"/>
      </rPr>
      <t>Articulación CVP reto diseño; DADEP socialización concepto técnico proyectos bienestar espacio público; Metro Quito; CIEP (2); UTA CIEP (2).</t>
    </r>
    <r>
      <rPr>
        <b/>
        <sz val="9"/>
        <color rgb="FF000000"/>
        <rFont val="Arial"/>
        <family val="2"/>
      </rPr>
      <t xml:space="preserve">  
Sensibilizaciones (14): 
D.PAZ (1): </t>
    </r>
    <r>
      <rPr>
        <sz val="9"/>
        <color rgb="FF000000"/>
        <rFont val="Arial"/>
        <family val="2"/>
      </rPr>
      <t xml:space="preserve">VBG mujeres firmantes paz. </t>
    </r>
    <r>
      <rPr>
        <b/>
        <sz val="9"/>
        <color rgb="FF000000"/>
        <rFont val="Arial"/>
        <family val="2"/>
      </rPr>
      <t xml:space="preserve">D. PARTICIPACIÓN (3): </t>
    </r>
    <r>
      <rPr>
        <sz val="9"/>
        <color rgb="FF000000"/>
        <rFont val="Arial"/>
        <family val="2"/>
      </rPr>
      <t>PPMyEG; participación y representación con equidad a ciudadanía Bilbao - Suba y Jornada Única Electoral.</t>
    </r>
    <r>
      <rPr>
        <b/>
        <sz val="9"/>
        <color rgb="FF000000"/>
        <rFont val="Arial"/>
        <family val="2"/>
      </rPr>
      <t xml:space="preserve"> D. TRABAJO (3): </t>
    </r>
    <r>
      <rPr>
        <sz val="9"/>
        <color rgb="FF000000"/>
        <rFont val="Arial"/>
        <family val="2"/>
      </rPr>
      <t>Socialización Decreto 332/2020 a entidades distritales(2) y Alcaldía Local Santa Fe.</t>
    </r>
    <r>
      <rPr>
        <b/>
        <sz val="9"/>
        <color rgb="FF000000"/>
        <rFont val="Arial"/>
        <family val="2"/>
      </rPr>
      <t xml:space="preserve"> D. SALUD (1): </t>
    </r>
    <r>
      <rPr>
        <sz val="9"/>
        <color rgb="FF000000"/>
        <rFont val="Arial"/>
        <family val="2"/>
      </rPr>
      <t>Conversatorio situación salud mujeres a SDMujer. D. EDUCACIÓN: (3) Educación no sexista a docentes Distrito y Casas Refugio SDMujer.</t>
    </r>
    <r>
      <rPr>
        <b/>
        <sz val="9"/>
        <color rgb="FF000000"/>
        <rFont val="Arial"/>
        <family val="2"/>
      </rPr>
      <t xml:space="preserve"> D. CULTURA (1): </t>
    </r>
    <r>
      <rPr>
        <sz val="9"/>
        <color rgb="FF000000"/>
        <rFont val="Arial"/>
        <family val="2"/>
      </rPr>
      <t xml:space="preserve">Derechos cultura y trabajo hab. calle a SDIS. </t>
    </r>
    <r>
      <rPr>
        <b/>
        <sz val="9"/>
        <color rgb="FF000000"/>
        <rFont val="Arial"/>
        <family val="2"/>
      </rPr>
      <t xml:space="preserve">D. HABITAT (2): </t>
    </r>
    <r>
      <rPr>
        <sz val="9"/>
        <color rgb="FF000000"/>
        <rFont val="Arial"/>
        <family val="2"/>
      </rPr>
      <t xml:space="preserve">POT a SDMujer: POT. Derechos PPMyEG a mujeres recicladoras.  
</t>
    </r>
    <r>
      <rPr>
        <b/>
        <sz val="9"/>
        <color rgb="FF000000"/>
        <rFont val="Arial"/>
        <family val="2"/>
      </rPr>
      <t xml:space="preserve">
Metodologías (17): D. PAZ (2): Reuniones metodología taller VBG.D. PARTICIPACIÓN (2): Metodologías sensibilización ciudadanía Suba y cineforo Jornada Única Electoral.
D. TRABAJO (1): Ppt socialización Decreto 332/2020. 
D. ALUD (3): Guión conversatorio salud SDMujer; ppt propuesta conmemoración 28S; propuesta comunicaciones IVE. D. EDUCACIÓN (4): metodologías y ppt sensibilizaciones Casas Refugio y docentes Distrito.D. CULTURA (2): metodologías proceso mujeres futboleras, sensibilización equipos SDIS hab. calle.D. HABITAt (3): Metodología y rompecabezas sensib derechos PPMyEG mujeres recicladoras; metodología conversatorio POT SDmujer. 
</t>
    </r>
  </si>
  <si>
    <r>
      <rPr>
        <b/>
        <sz val="9"/>
        <color rgb="FF000000"/>
        <rFont val="Arial"/>
        <family val="2"/>
      </rPr>
      <t xml:space="preserve">
</t>
    </r>
    <r>
      <rPr>
        <sz val="9"/>
        <color rgb="FF000000"/>
        <rFont val="Arial"/>
        <family val="2"/>
      </rPr>
      <t xml:space="preserve">Lo que va del año hasta julio,  la asistencia técnica para la transversalización del enfoque de género y las gestiones para la garantía de los derechos humanos de las mujeres se realizó mediante el acompañamiento a instancias, la emisión de conceptos y documentos técnicos, reuniones internas e intersectoriales, metodologías y realización de sensibilizaciones y talleres. Se brindó asistencia técnica los 15 sectores de la Administración Distrital mediante: 
</t>
    </r>
    <r>
      <rPr>
        <b/>
        <sz val="9"/>
        <color rgb="FF000000"/>
        <rFont val="Arial"/>
        <family val="2"/>
      </rPr>
      <t xml:space="preserve">
Acciones de Acompañamiento técnico </t>
    </r>
    <r>
      <rPr>
        <b/>
        <sz val="9"/>
        <color rgb="FFFF0000"/>
        <rFont val="Arial"/>
        <family val="2"/>
      </rPr>
      <t xml:space="preserve">150
</t>
    </r>
    <r>
      <rPr>
        <sz val="9"/>
        <color rgb="FF000000"/>
        <rFont val="Arial"/>
        <family val="2"/>
      </rPr>
      <t xml:space="preserve">Participación en Instancias (34).
CT Sectores (20): 3MOV; 4HAB; HAC; INT; 3GEP; SAL; 2AMB; SEG; DEE; 2GOB; PLN  
DT Sectores (6): 2SEG; CUL; HAB; SAL; MOV
CT y DT Normativos (7): (2) PA 009 de 2025; PA 255-2025; PA 207-2025; PA 263-2025; PA 229 de 2025 y PA 342 de 2025. 
Sensibilizaciones (80).
Metodologías (2): GOB-SEG.  
Bullets (1)
</t>
    </r>
    <r>
      <rPr>
        <b/>
        <sz val="9"/>
        <color rgb="FF000000"/>
        <rFont val="Arial"/>
        <family val="2"/>
      </rPr>
      <t xml:space="preserve">Gestiones para la garantía de los DDHH mujeres  
</t>
    </r>
    <r>
      <rPr>
        <sz val="9"/>
        <color rgb="FF000000"/>
        <rFont val="Arial"/>
        <family val="2"/>
      </rPr>
      <t xml:space="preserve">Reuniones intersectoriales (178). 
Reuniones Internas (144).   
Sensibilizaciones (33).  
Metodologías (50).  
Documentos técnicos (11).
Conceptos técnicos a entidades distritales (16).
Conceptos técnicos proyectos de Acuerdo (15).
Bullets eventos distritales (7).
Respuestas Proposiciones Concejo (6).
Respuestas organismos de control (2).
SDQS (8).
En el marco de las acciones afirmativas PIOEG, durante el segundo trimestre 2025 se realizó retroalimentación implementacion de acciones afirmativas en los planes de Sello Grupo 2, II semestre 2024, de 13 entidades distritales. Asi mismo, se realizaron propuestas de acciones afirmativas y mesas de validación en los planes de Sello en Igualdad de 7 entidades - Grupo 1. 
</t>
    </r>
    <r>
      <rPr>
        <b/>
        <sz val="9"/>
        <color rgb="FF000000"/>
        <rFont val="Arial"/>
        <family val="2"/>
      </rPr>
      <t xml:space="preserve">Acciones de Implementación del mecanismo Sello En Iguldad en linea de trabajo con sector público:
</t>
    </r>
    <r>
      <rPr>
        <sz val="9"/>
        <color rgb="FF000000"/>
        <rFont val="Arial"/>
        <family val="2"/>
      </rPr>
      <t xml:space="preserve">
Acompañamiento a la implementación de planes de trabajo del mecanismo Sello (24):  Revisión y orientación técnica a los planes de trabajo del Sello En Igualdad con:  AMB (2), CUL(1), DEE (2), EDU(2)  GEP (1), GOB (1), HAB (5), HAC (1) INT (1) MOV (2) SAL (2) SEG (4)
Validación de nuevos planes de trabajo (26):  Elaboración de las propuestas de planes de trabajo Sello (10):  UAECOB, Transmilenio, IDRD, IDARTES, IPES, IDPAC. DASC, IDIPRON, JBB, UAESP. / Mesas de validación AMB (2); CUL (3); HAB (1); DEE (2), GEP (1) GOB (2) HAB (1) INT (1) MOV (2) SEG (1)
Apertura Fase Diagnostica de 15 Secretarías Distritales (2): 2 Mesas de socialización de metodología de recolección de información diagnóstica.
Apertura Fase Diagnostica de 20 Alcaldías Locales (6): Reuniones de alistamiento en el marco del mecanismo Sello (5), Socialización de mesa (1)
Personería (8):   Documento de compromiso de Sello firmado con Personería.(1) Talleres de fortalecimiento técnico (7)
Concejo de Bogotá (6): Reuniones de alistamiento.(4)  Diseño metodológico (1). Implementación de talleres (1)
</t>
    </r>
  </si>
  <si>
    <t xml:space="preserve">Tarea 9:
Realizar el acompañamiento técnico para la implementación de la Estrategia de transversalización para la equidad de género en los 15 sectores de la Administración y de otras acciones en pro de la transformación cultural institucional Distrital, a través de la elaboración de documentos, conceptos, manuales, lineamientos, informes, guías, acompañamiento técnico a las mesas, comités y comisiones. </t>
  </si>
  <si>
    <t>Tarea 10: 
Realizar asistencia y acompañamiento técnico a la implementación de acciones afirmativas que contribuyan al cierre de brechas de género.</t>
  </si>
  <si>
    <t>Tarea 11:
Apoyar técnicamente el desarrollo de estrategias, acciones y/o proyectos que contribuyan a la implementación de los 7 derechos priorizados en la Política Pública de Mujeres y Equidad de Género a cargo de la DDDP, en articulación con SDMujer, entidades distritales y otros actores.</t>
  </si>
  <si>
    <t xml:space="preserve">Tarea 12:
Elaborar conceptos y documentos técnicos para incorporar los enfoques de género y de derechos humanos de las mujeres en proyectos normativos, lineamientos y proyectos de entidades distritales y nacionales, según demanda. </t>
  </si>
  <si>
    <t>Tarea 13:
Implementar el mecanismo “En Igualdad: Sello Distrital de Igualdad de Género” como mecanismo para reconocer, medir e incentivar la inclusión del enfoque de género en las políticas, planes, programas y proyectos de las entidades Distritales así como en su cultura organizacional e institucional.</t>
  </si>
  <si>
    <t>Tarea 14:
Elaborar material metodológico y pedagógico y realizar procesos de información y sensibilización sobre enfoques de género y derechos de las mujeres a entidades distritales, privados, ciudadanía y otros actores clave.</t>
  </si>
  <si>
    <t>SEG(1): Participación Mesa de Monitoreo y Seguimiento al Plan de Seguridad Ciudadana para los Ciclistas.</t>
  </si>
  <si>
    <t>La tarea no cuenta con programación de acciones para el mes de enero.</t>
  </si>
  <si>
    <r>
      <rPr>
        <b/>
        <u/>
        <sz val="10"/>
        <color rgb="FF000000"/>
        <rFont val="Arial"/>
        <family val="2"/>
      </rPr>
      <t>HVD</t>
    </r>
    <r>
      <rPr>
        <sz val="10"/>
        <color rgb="FF000000"/>
        <rFont val="Arial"/>
        <family val="2"/>
      </rPr>
      <t xml:space="preserve">: Asistencia 1 UTA CIEP para revisar exoneración pago festival Alimentarte. </t>
    </r>
    <r>
      <rPr>
        <b/>
        <u/>
        <sz val="10"/>
        <color rgb="FF000000"/>
        <rFont val="Arial"/>
        <family val="2"/>
      </rPr>
      <t>TID</t>
    </r>
    <r>
      <rPr>
        <sz val="10"/>
        <color rgb="FF000000"/>
        <rFont val="Arial"/>
        <family val="2"/>
      </rPr>
      <t xml:space="preserve">: Gestión información seguimiento Dec 332/2020. </t>
    </r>
  </si>
  <si>
    <t>Elaboración de 1 Concepto técnico a PA 009 de 2025 segundas oportunidades para mujeres privadas de la libertad, pospenadas y del sistema de responsabilidad penal para adolescentes.</t>
  </si>
  <si>
    <t>No hubo avance para este periodo.</t>
  </si>
  <si>
    <r>
      <rPr>
        <sz val="10"/>
        <color rgb="FF000000"/>
        <rFont val="Arial"/>
        <family val="2"/>
      </rPr>
      <t xml:space="preserve">Sensibilizaciones(1): CUL para el fortalecimiento de capacidades (Conceptos básicos de enfoque de género). 
</t>
    </r>
    <r>
      <rPr>
        <u/>
        <sz val="10"/>
        <color rgb="FF000000"/>
        <rFont val="Arial"/>
        <family val="2"/>
      </rPr>
      <t xml:space="preserve">Implementación de 7 derechos:  
</t>
    </r>
    <r>
      <rPr>
        <sz val="10"/>
        <color rgb="FF000000"/>
        <rFont val="Arial"/>
        <family val="2"/>
      </rPr>
      <t xml:space="preserve">Reuniones Internas(3): Se realizaron 3 reuniones internas 
Reuniones Intersectoriales(1): 1 reunión con Empresa Metro para coordinar recorridos y talleres visita internacional CHANGE-PUBLICA a obras Metro para prevención y atención acoso sexual callejero a mujeres a realizarse en marzo.
Metodologías(1): Elaboración de metodología para taller con sector construcción en el marco de esta visita. 
 </t>
    </r>
  </si>
  <si>
    <t>TAREA 09</t>
  </si>
  <si>
    <t>TAREA 11</t>
  </si>
  <si>
    <t>TAREA 12</t>
  </si>
  <si>
    <t>TAREA 14</t>
  </si>
  <si>
    <t xml:space="preserve">SEG (4): Comisiones Distritales de Seguridad, Comodidad y Convivencia en el Fútbol.  
SAL(2): Consejo Distrital de Estupefacientes; Comité de Apoyo a la Lactancia Materna.  
INT(1): UTA de la Comisión Intersectorial Diferencial Poblacional.  
MOV(1): Concepto técnico para taller AVANTIA sobre recategorización.  
GOB(2): Submesas de Género - Decreto 053 de 2023 preparatorias 8M.  
HÁB (1): Concepto técnico a CVP a documento con desarrollo y aprendizajes del Primer Reto de Diseño de Espacios Públicos Seguros para las Mujeres. 
EDU (3): 1Mesa de Actualización de Protocolos PRUNNA y Violencia Intrafamiliar, 1Mesa de Actualización del Protocolo de Atención a Conflicto y Prevención del Reclutamiento, 1Mesa creación de semilleros contra el machismo en los colegios. </t>
  </si>
  <si>
    <t xml:space="preserve">La tarea no cuenta con programación de acciones para el mes de febrero.	</t>
  </si>
  <si>
    <t>Reuniones internas:8
PC: 1 PDET. PyR: 2 plan participación POT. SP: 1 modelo salud. CLS: 3 (evento Revbeladas, convenio IDARTES, Sello Festivales). HVD: 1 prev. violencias espacio público.
Reuniones intersectoriales: 15
PC: 2 PDET CPVR. PyR: 1 SDIS adultez. TID: 1 SDDE. SP: 2 SDS modelo salud, 1 mesa prev. maternidades tempranas, 1 mortalidad materna. CLS: 1 articulación IDRD. HVD: 3 UTA CIEP, 1 CIEP, 1 entidades visita CHANGE, 1 CVP evaluación reto diseño.
Otras acciones: PC: 1 respuesta PDET. TID: 1 informe seguimiento Dec 332/2020.</t>
  </si>
  <si>
    <t xml:space="preserve">Conceptos técnicos (4): PA 255-2025 asistencia nutricional a la primera infancia y a mujeres gestantes; PA 207-2025 asistencia técnica legal, representación jurídica y prevención de violencias y actos de discriminación contra personas LGBTI; PA 263-2025 acceso equitativo a la ciencia, la tecnología, y la innovación; y PA 229 de 2025 curso pedagógico sobre los derechos de las mujeres y la familia. </t>
  </si>
  <si>
    <r>
      <rPr>
        <sz val="10"/>
        <color rgb="FF000000"/>
        <rFont val="Arial"/>
        <family val="2"/>
      </rPr>
      <t xml:space="preserve">
</t>
    </r>
    <r>
      <rPr>
        <b/>
        <sz val="10"/>
        <color rgb="FF000000"/>
        <rFont val="Arial"/>
        <family val="2"/>
      </rPr>
      <t>Reuniones internas (1)</t>
    </r>
    <r>
      <rPr>
        <sz val="10"/>
        <color rgb="FF000000"/>
        <rFont val="Arial"/>
        <family val="2"/>
      </rPr>
      <t xml:space="preserve">: Armonización planes de trabajo entidades adscritas y vinculadas del grupo 1.
</t>
    </r>
    <r>
      <rPr>
        <b/>
        <sz val="10"/>
        <color rgb="FF000000"/>
        <rFont val="Arial"/>
        <family val="2"/>
      </rPr>
      <t>Reuniones intersectoriales (4)</t>
    </r>
    <r>
      <rPr>
        <sz val="10"/>
        <color rgb="FF000000"/>
        <rFont val="Arial"/>
        <family val="2"/>
      </rPr>
      <t xml:space="preserve">  revisión y orientación técnica a los planes de trabajo del Sello En Igualdad con: 1AMB, 1 GOB, 1 HAC, 1 SAL
</t>
    </r>
    <r>
      <rPr>
        <b/>
        <sz val="10"/>
        <color rgb="FF000000"/>
        <rFont val="Arial"/>
        <family val="2"/>
      </rPr>
      <t>Sensibilizaciones (1):</t>
    </r>
    <r>
      <rPr>
        <sz val="10"/>
        <color rgb="FF000000"/>
        <rFont val="Arial"/>
        <family val="2"/>
      </rPr>
      <t xml:space="preserve"> Dirigida a personería en el marco de su participación en el Sello En Igualdad.</t>
    </r>
  </si>
  <si>
    <t xml:space="preserve">Fortalecimiento de capacidades de los sectores: 
Metodologías (2): GOB-SEG: Metodología para sensibilizaciones del 8M dirigidas a actores institucionales; 1Policía.  
Sensibilizaciones(7): Dirigidas a Policía, Fiscalía, Personería, Equipo de Derechos Humanos y Diálogo Social, Transmilenio, SDMovilidad, SDSeguridad con relación a la Conmemoración del 8M, en el marco de la Submesa de Género del Decreto 053 de 2023; EDU: Sensibilización sobre RUA a estudiantes Universidad Francisco José de Caldas.
HAB: Participación en conversatorio Raíces de Resistencia, sobre la conexión entre género y cambio climático.  
Implementación de 7 derechos: 
Metodología(1): visita CHANGE acoso callejero. 
Talleres(5): Talleres visita CHANGE.  
Sensibilización(1): Comunicación no sexista IDPYBA 
Metodología(1): Grupo focal plan participación SPT POT </t>
  </si>
  <si>
    <t>TAREA 13</t>
  </si>
  <si>
    <t xml:space="preserve">Elaboración de insumos(5):  
HAC (1): Concepto técnico sorteos LOTBOG.  
INT (1): Concepto técnico ficha de atención situaciones de violencia para jóvenes vinculados a los servicios SDIS. 
GEP (1): Concepto técnico sobre instrumento para la caracterización de Firmantes, víctimas y comparecientes de la fuerza pública–CDPVR. 
SAL (1): Concepto técnico sobre Metodología para Diálogo Ciudadano de Construcción de Decálogo de Salud para Mujeres.  
HAB (1): Concepto técnico programa Ahorro para Mi Casa. 
Se participó y brindó orientación en las siguientes instancias (9): 
EDU (2): Mesa Acuerdo 909 Semilleros contra el machismo y; Mesa de Actualización de Protocolos presunta Violencia en el Contexto Familiar y Presunta Negligencia.  
SEG (4): Comisiones Distritales de Seguridad, Comodidad y Convivencia en el Fútbol de Bogotá – CDSCCFB.  
SAL (3): Comité Distrital de Apoyo a la Lactancia Materna, 1 Mesa Prevención Conducta Suicida y 1 Consejo Consultivo de Salud Mental. </t>
  </si>
  <si>
    <t xml:space="preserve">D. HÁBITAT: (1) Piloto de prevención del acoso sexual callejero CAMACOL; (1) Propuestas planes de Sello en Igualdad IPES, IDARTES, UAESP, IDRD Transmilenio S.A y Jardín Botánico; (1) Jornadas de derechos a Mesa Zesai.  </t>
  </si>
  <si>
    <t xml:space="preserve">Reuniones internas (14): 
D.PAZ(2): Contextualización Mesa Reincorporación enlace Paz DDDP. PAZ (1): Art Territorialización. D. TRABAJO (1): DEE para revisar aspectos sobre el sector en el marco del derecho al trabajo en condiciones de igualdad y dignidad. D. SALUD (3): 1Revisón de productos de la SDMujer en la PPDDHH; 1Reu. Equipo Comunicaciones SDMujer; 1Reu. Equipo Derecho a la Salud. D. EDUCACIÓN:  1. Articulación Sec Educación. D. CULTURA (3): (1) Festivales: Reunión de revisión de avances relacionados con la propuesta convenio con IDARTES. (1) Seguimiento Derecho a una Cultura Libre de Sexismo; (1) Articulación DDDP y equipo de transformación Cultural. D. PARTICIPACIÓN (2):  1Semillero machismo; 1Seguimiento GOB. D. HÁBITAT (2): 1AMB para revisar acciones de acompañamiento desde el derecho al hábitat al sector de ambiente; (1) Revisar el pacto multiactoral y el producto de política 9.1.1 de la CVP.  
Reuniones intersectoriales: (21)  
D.PAZ(1): Articulación Ruta Identificación prevención de VBG. PCEG: D. TRABAJO (1): Revisión de avances de la PP 24 horas. D. SALUD (6): 4Mas Bienestar; (1) Maternidad; (1) Mortalidad. D. EDUCACIÓN (1): Comité Docentes. D. CULTURA (2):  1Reu. Seguimiento. PPLEO.
D.PARTICIPACIÓN (2): 1IDPAC 1Victimas. D. HÁBITAT (8): 1Metro para coordinar acciones entre sectores de la administración distrital; 4 PMU Zona Centro; 3 UTA_CIEP.  </t>
  </si>
  <si>
    <t>Conceptos Técnicos (5): 
D. CULTURA (3): CT_Protocolo actividades aprovechamiento económico y actividades artísticas; CT_Ofertas ámbito cultural y artístico; CT_Metodología I dialogo ciudadano “más voces Mas Bienestar con mujeres”. D. HÁBITAT (2): CT_Protocolo Plazas mercado; CT_Plan Distrital Gestión del Riesgo. 
Documentos Técnicos (1): D. HÁBITAT (1): DT cierre de estaciones Metro. 
Lineamientos (1): D.HÁBITAT (1):Lineamientos de espacio público - VBG. 
Insumos (4):  D. HÁBITAT (2): Protocolo FUGA: Plaza Permanente La Milla, y Bienes fiscales: CFE Chapinero; Insumos actividades previstas construcción del Metro; D. TRABAJO (1): Insumo La Comadre para Potenciar condiciones de vida dignas para mujeres afrocolombianas y negras víctimas del conflicto armado, exigibles en el marco de los Derechos Humanos, contribuyendo a construir la paz en Colombia; D. CULTURA (1): Insumo "Rompiendo barreras". 
SDQS (8):  
D. TRABAJO (3): SDQS Decreto Distrital 332 de 2020; SDQS Investigación Universidad Nacional; SDQS “discursos de odio al macho”; D. SALUD (2): Acuerdo 860 de 2022; Respuesta Acuerdo 860 de 2022; D. CULTURA (1): Rendición de cuentas PPMyEG; D. PARTICIPACIÓN (2): Respuesta fortalecimiento político de las mujeres PCEG; Violencia Política Concejo</t>
  </si>
  <si>
    <t xml:space="preserve">Reuniones de monitoreo o seguimiento asociadas al mecanismo Sello (6):  MOV (1): en la implementación de acción de plan de trabajo de sello relacionado con encuesta de percepción desde el enfoque de género para la UMV. DEE (1): reunión ejecución de actividades ETG con IDT.  HAB (2): 1 Mesa Técnica con EAAB para revisar el plan de trabajo del Sello e identificar acciones de acompañamiento para 2025. 1 Mesa Técnica con UAESP para Plan de trabajo de Sello.  CUL(1): Reunión con IDPC revisión de actividad de plan de trabajo Sello. SEG (1): Reunión con UAECOB para revisión Sello en Igualdad. 
Reuniones de alistamiento en el marco del mecanismo Sello (5): 
Alcaldías Locales (2): Reunión Alistamiento; Diseño metodológico para socialización. Concejo de Bogotá (2): Reuniones de alistamiento. 
Festivales al Parque (1): Reunión de alistamiento. 
Sensibilizaciones en el marco del mecanismo Sello (1):  Personería. 
Propuestas de planes de trabajo Sello (10): Entidades grupo 1 con actividades de la ETG y acciones afirmativas: UAECOB, Transmilenio, IDRD, IDARTES, IPES, IDPAC. DASC, IDIPRON, JBB, UAESP. 
Documento compromiso (1): Documento de compromiso de Sello firmado con Personería.   </t>
  </si>
  <si>
    <t xml:space="preserve">Fortalecimiento de capacidades de los sectores:
Sensibilizaciones (20):  En el marco del 8M (13): SEG (1): SDSCJ; MOV(3): IDU, (1)LA ROLITA, (1)CABLE TUNAL, (1)UAERMV; HAB (3): (1)Renobo, (1)SDHT, (1)CVP;  GEP(2): (1)DASCD y (1) Consejería Distrital de Paz, Víctimas y Reconciliación; CUL(3): (1)IDARTES, (1)Canal Capital y (1) FUGA; SAL(1): 1 Conmemoración Capital Salud y 1 Conversatorio SDS.  
Se realizaron además sensibilizaciones en los siguientes temas (7): HAB(2): RENOBO: Mitos del amor Romántico y derecho a una Vida Libre de Violencias, conversatorio a EAAB ¿Qué están haciendo por las mujeres?; GOB(1): DADEP:  Derecho a una vida libre de violencias y RUA, dirigido a defensores y defensoras del espacio público; DEE (1): Comunicación y cultura libre de sexismo y discriminación; JUR (1): Comunicación y cultura libre de sexismo y discriminación; AMB (1): Introducción al enfoque de género y diferencial: Hablemos sobre Liderazgos de las Mujeres; MOV (1):  derecho a una vida libre de violencias y RUA a AVANTIA. 
Implementación de 7 derechos: 
Sensibilizaciones (6): D. TRABAJO (1):  Conversatorio 8M talento humano Terminal de Transportes. D. CULTURA (1): Evento Adidas Runners VBG; D. PARTICIPACIÓN (2): Acoso laboral y acoso sexual dentro del ámbito laboral; Liderazgos de las Mujeres; D.HÁBITAT (2):  Gestoras de espacio público de DADEP. 
Metodologías (7):
D. PAZ (1): Violencia Política Concejo; D. CULTURA (2): 1Guion Rebveladas_PPT evento; Metodología Adidas Runners; D. PARTICIPACIÓN (5): Fortalecimiento de capacidades del Concejo; Plan de participación POT; PPT conversatorio liderazgo y participación; Panel y Mural “Mujeres y jóvenes que inspiran”; PPT acoso laboral y sexual ámbito laboral.  </t>
  </si>
  <si>
    <t>TAREA 10</t>
  </si>
  <si>
    <r>
      <rPr>
        <b/>
        <sz val="10"/>
        <color rgb="FF000000"/>
        <rFont val="Arial"/>
        <family val="2"/>
      </rPr>
      <t xml:space="preserve">Elaboración de insumos (3):
1AMB: </t>
    </r>
    <r>
      <rPr>
        <sz val="10"/>
        <color rgb="FF000000"/>
        <rFont val="Arial"/>
        <family val="2"/>
      </rPr>
      <t xml:space="preserve">Concepto Técnico sobre el Plan Distrital de Gestión del Riesgo de Desastres para Bogotá D.C., - PDGRD 2025-2050 
</t>
    </r>
    <r>
      <rPr>
        <b/>
        <sz val="10"/>
        <color rgb="FF000000"/>
        <rFont val="Arial"/>
        <family val="2"/>
      </rPr>
      <t xml:space="preserve">1GEP: </t>
    </r>
    <r>
      <rPr>
        <sz val="10"/>
        <color rgb="FF000000"/>
        <rFont val="Arial"/>
        <family val="2"/>
      </rPr>
      <t xml:space="preserve">Concepto técnico frente al documento "Lineamientos para la implementación actividades con enfoque de género y diferencial en el marco del programa de Ambientes Laborales Diversos, Amorosos y Seguros en las entidades y organismos distritales."(CALDAS)
</t>
    </r>
    <r>
      <rPr>
        <b/>
        <sz val="10"/>
        <color rgb="FF000000"/>
        <rFont val="Arial"/>
        <family val="2"/>
      </rPr>
      <t>1SEG:</t>
    </r>
    <r>
      <rPr>
        <sz val="10"/>
        <color rgb="FF000000"/>
        <rFont val="Arial"/>
        <family val="2"/>
      </rPr>
      <t xml:space="preserve"> Concepto Técnico Actualización Protocolo Distrital de Seguridad, Comodidad y Convivencia en el Fútbol de Bogotá - PDSCCFB
</t>
    </r>
    <r>
      <rPr>
        <b/>
        <sz val="10"/>
        <color rgb="FF000000"/>
        <rFont val="Arial"/>
        <family val="2"/>
      </rPr>
      <t xml:space="preserve">Se participó y brindó orientación en las siguientes instancias (8):
2EDU: </t>
    </r>
    <r>
      <rPr>
        <sz val="10"/>
        <color rgb="FF000000"/>
        <rFont val="Arial"/>
        <family val="2"/>
      </rPr>
      <t xml:space="preserve">1Mesa Acuerdo 909 Semilleros y 1Actualización Protocolo de Atención para situaciones de presunto incumplimiento, negligencia o abandono.
</t>
    </r>
    <r>
      <rPr>
        <b/>
        <sz val="10"/>
        <color rgb="FF000000"/>
        <rFont val="Arial"/>
        <family val="2"/>
      </rPr>
      <t>1HAB:</t>
    </r>
    <r>
      <rPr>
        <sz val="10"/>
        <color rgb="FF000000"/>
        <rFont val="Arial"/>
        <family val="2"/>
      </rPr>
      <t xml:space="preserve"> Mesa de articulación interinstitucional por Suba Bilbao CVP 
</t>
    </r>
    <r>
      <rPr>
        <b/>
        <sz val="10"/>
        <color rgb="FF000000"/>
        <rFont val="Arial"/>
        <family val="2"/>
      </rPr>
      <t>1MOV:</t>
    </r>
    <r>
      <rPr>
        <sz val="10"/>
        <color rgb="FF000000"/>
        <rFont val="Arial"/>
        <family val="2"/>
      </rPr>
      <t xml:space="preserve"> Segunda Mesa de género interinstitucional sector Movilidad
</t>
    </r>
    <r>
      <rPr>
        <b/>
        <sz val="10"/>
        <color rgb="FF000000"/>
        <rFont val="Arial"/>
        <family val="2"/>
      </rPr>
      <t>3SEG:</t>
    </r>
    <r>
      <rPr>
        <sz val="10"/>
        <color rgb="FF000000"/>
        <rFont val="Arial"/>
        <family val="2"/>
      </rPr>
      <t xml:space="preserve"> Comisiones Distritales de Seguridad, Comodidad y Convivencia en el Fútbol de Bogotá – CDSCCFB.
</t>
    </r>
    <r>
      <rPr>
        <b/>
        <sz val="10"/>
        <color rgb="FF000000"/>
        <rFont val="Arial"/>
        <family val="2"/>
      </rPr>
      <t>1SAL:</t>
    </r>
    <r>
      <rPr>
        <sz val="10"/>
        <color rgb="FF000000"/>
        <rFont val="Arial"/>
        <family val="2"/>
      </rPr>
      <t xml:space="preserve"> UTA Comité Apoyo Lactancia Materna 
</t>
    </r>
  </si>
  <si>
    <t xml:space="preserve">La tarea no cuenta con programación de acciones para el mes de abril.	</t>
  </si>
  <si>
    <t xml:space="preserve">Reuniones internas (19):  
D.PAZ: (3): Articulación derecho paz; seguimiento compromisos SDMujer temas paz; articulación referenta sector Gobierno; D. PARTICIPACIÓN: (2): Articulación equipo ruralidad fortalecimiento organizaciones D.Territorialización; metodología fortalecimiento capacidades Concejo Bogotá.; D. TRABAJO: (2) Revisión avances producto brechas mercado laboral de SDDE; socialización módulo derechos en ruta cualificación autonomía económica; D. SALUD: (2): Articulación referenta sector salud modelo Mas Bienestar; articulación temas salud Dir.Territorialización; D. EDUCACIÓN: (4): Articulación referente sector educación actualización PETIG; articulación DEVAJ, DED y pruebas SABER; D. CULTURA: (2): Articulación estrategia transformación cultural y alistamiento festivales al parque. 
D. HÁBITAT: (4): Articulación referenta sector hábitat; metodología seguimiento producto CVP; prevención acoso callejero frentes de obra; estrategia Metro.   
Reuniones intersectoriales (37): D.PAZ: (3): 2 Comités Justicia Transicional; 1 mesa afro RUU. 1 Reporte PAD SDMujer I trim 2025; D. PARTICIPACIÓN: (6): 2 mesas técnicas SDPlaneación SPT-POT; 1 Subcomisión permanente SPT-POT; 2 reuniones articulación acciones pacto CVP; 1 seguimiento componente social cultural Mesa Zesai. Gestión articulación jornada única electoral; D. TRABAJO: (1): Reunión retroalimentación productos política SDDE.Propuesta ajustes formulario, circular y oficio socialización Decreto 332/2020; D. SALUD: (8): 4 reuniones SDS: 2 Modelo Más Bienestar; 1 articulación estrategia IVE, 1 documento barreras salud mujeres. 2 mesas prevención maternidades tempranas, 1 mesa mortalidad materna.1 mesa IVE; D. EDUCACIÓN: (7): 2 reuniones SED preparación mesa diálogo IES; 3 reuniones ATENEA educación flexible y lineamiento educación postmedia; 1 mesa Acuerdo 909; 1 Comité formación docente; D. CULTURA: (4): Articulación S.Seguridad fútbol femenino y barrismo; articulación SDIS mujeres habitantes calle; mesa técnica PES bici, inauguración torneo fútbol femenino +30; D. HÁBITAT: (8): 2 articulación DADEP; 1 CIEP; 3 UTA CIEP; 2 seguimiento productos PPMyEG Hábitat y CVP.  </t>
  </si>
  <si>
    <t>La actividad no cuenta con programación para el mes de abril.</t>
  </si>
  <si>
    <t>Propuestas de planes de trabajo Sello: 10 Entidades grupo 1 con actividades de la ETG y acciones afirmativas: UAECOB, Transmilenio, IDRD, IDARTES, IPES, IDPAC. DASC, IDIPRON, JBB, UAESP. 
Sensibilizaciones en el marco del mecanismo Sello (1):  Personería.
Reuniones de alistamiento en el marco del mecanismo Sello (2): 
Concejo (2)
Diseño metodológico para socialización. Concejo de Bogotá (1)
Festivales al Parque (1): Reunión de alistamiento</t>
  </si>
  <si>
    <r>
      <rPr>
        <sz val="10"/>
        <color rgb="FF000000"/>
        <rFont val="Arial"/>
        <family val="2"/>
      </rPr>
      <t xml:space="preserve">Fortalecimiento de capacidades de los sectores:
Sensibilizaciones (7): 
2GOB: Derecho a una vida libre de violencias y RUAMV.
1SEG: Mujer, equidad de género y violencia basada en género. 
2SAL: Derecho a la salud y barreras con Subred Sur; Sello en Igualdad con Salas de lactancia
1MUJER: PPMYEG “historia, estructura y avances CONPES D.C 14 e 2020”
1INT: Estereotipos y Roles de género ofertado a la Subdirección para la Juventud.
Bullets (1): MOV Estrategia de apropiación metro.
</t>
    </r>
    <r>
      <rPr>
        <b/>
        <sz val="10"/>
        <color rgb="FF000000"/>
        <rFont val="Arial"/>
        <family val="2"/>
      </rPr>
      <t xml:space="preserve">En relación con la Implementación de 7 derechos se avanzó en: 
</t>
    </r>
    <r>
      <rPr>
        <sz val="10"/>
        <color rgb="FF000000"/>
        <rFont val="Arial"/>
        <family val="2"/>
      </rPr>
      <t xml:space="preserve">Sensibilizaciones: 3.
2 D. PARTICIPACIÓN: Ciudadanía: 2 grupos focales sistema participación POT.
1 D.SALUD: Subred Sur: Derecho a la salud y barreras para las mujeres.
Metodologías: 9.
3 D. PARTICIPACIÓN: Metodología grupo focal SPT-POT. Ficha metodología y ppt sesión 1 Concejo. ppt ideas fuerza comunicaciones jornada única electoral. 
2 D. TRABAJO: Preguntas orientadoras conversatorio talento humano SDMujer. Justificación y ppt evento políticas del tiempo.
1 D. SALUD: ppt barreras salud mujeres. 
2 D. CULTURA: Propuesta temas sensibilizaciones DCLS. Propuesta sensibilizaciones Escuela Seguridad.
1 D. HABITAT: ppt lineamientos prevención VBG y contra mujeres en eventos y aglomeraciones con fines de aprovechamiento económico en espacio público. </t>
    </r>
  </si>
  <si>
    <r>
      <rPr>
        <b/>
        <sz val="10"/>
        <color rgb="FF000000"/>
        <rFont val="Arial"/>
        <family val="2"/>
      </rPr>
      <t xml:space="preserve">Elaboración de insumos (4): 
1GOB: </t>
    </r>
    <r>
      <rPr>
        <sz val="10"/>
        <color rgb="FF000000"/>
        <rFont val="Arial"/>
        <family val="2"/>
      </rPr>
      <t xml:space="preserve">Concepto técnico frente a los proyectos de Bienestar con enfoque de género, diferencial y poblacional en espacios públicos del DADEP; 
</t>
    </r>
    <r>
      <rPr>
        <b/>
        <sz val="10"/>
        <color rgb="FF000000"/>
        <rFont val="Arial"/>
        <family val="2"/>
      </rPr>
      <t xml:space="preserve">1DEE: </t>
    </r>
    <r>
      <rPr>
        <sz val="10"/>
        <color rgb="FF000000"/>
        <rFont val="Arial"/>
        <family val="2"/>
      </rPr>
      <t xml:space="preserve">Concepto técnico Producto 5.1.21_ SDEE;  
</t>
    </r>
    <r>
      <rPr>
        <b/>
        <sz val="10"/>
        <color rgb="FF000000"/>
        <rFont val="Arial"/>
        <family val="2"/>
      </rPr>
      <t xml:space="preserve">1MOV: </t>
    </r>
    <r>
      <rPr>
        <sz val="10"/>
        <color rgb="FF000000"/>
        <rFont val="Arial"/>
        <family val="2"/>
      </rPr>
      <t>Concepto técnico encuesta percepción de seguridad de mujeres de la Unidad Administrativa Especial de Rehabilitación y Mantenimiento Vial UAERMV;</t>
    </r>
    <r>
      <rPr>
        <b/>
        <sz val="10"/>
        <color rgb="FF000000"/>
        <rFont val="Arial"/>
        <family val="2"/>
      </rPr>
      <t xml:space="preserve"> 
1SEG: </t>
    </r>
    <r>
      <rPr>
        <sz val="10"/>
        <color rgb="FF000000"/>
        <rFont val="Arial"/>
        <family val="2"/>
      </rPr>
      <t xml:space="preserve">Documento compromisos Estrategia Rutas Seguras.
</t>
    </r>
    <r>
      <rPr>
        <b/>
        <sz val="10"/>
        <color rgb="FF000000"/>
        <rFont val="Arial"/>
        <family val="2"/>
      </rPr>
      <t xml:space="preserve">
Orientación en las siguientes instancias (14): 
INT(2): </t>
    </r>
    <r>
      <rPr>
        <sz val="10"/>
        <color rgb="FF000000"/>
        <rFont val="Arial"/>
        <family val="2"/>
      </rPr>
      <t xml:space="preserve">1Unidad Técnica de Apoyo de la Comisión Intersectorial Diferencial Poblacional, 1Comisión Intersectorial Diferencial Poblacional;  
</t>
    </r>
    <r>
      <rPr>
        <b/>
        <sz val="10"/>
        <color rgb="FF000000"/>
        <rFont val="Arial"/>
        <family val="2"/>
      </rPr>
      <t xml:space="preserve">EDU(2): </t>
    </r>
    <r>
      <rPr>
        <sz val="10"/>
        <color rgb="FF000000"/>
        <rFont val="Arial"/>
        <family val="2"/>
      </rPr>
      <t xml:space="preserve">1Mesa Técnica CDCE Actualización de Protocolo de Atención para situaciones de presuntas violencias sexuales, 1Mesa Interna Acuerdo 909 Semilleros Contra el Machismo, Secretaría de Educación Distrital; </t>
    </r>
    <r>
      <rPr>
        <b/>
        <sz val="10"/>
        <color rgb="FF000000"/>
        <rFont val="Arial"/>
        <family val="2"/>
      </rPr>
      <t xml:space="preserve"> 
SEG(9):</t>
    </r>
    <r>
      <rPr>
        <sz val="10"/>
        <color rgb="FF000000"/>
        <rFont val="Arial"/>
        <family val="2"/>
      </rPr>
      <t xml:space="preserve"> (4) Comisión Distrital de Seguridad, Comodidad y Convivencia en el Fútbol de Bogotá – CDSCCFB y (3) Mesas técnicas para revisión Protocolo de la Comisión Distrital de Seguridad, Comodidad y Convivencia en el Fútbol – PDSCCFB, (2) Mesa Técnica de Monitoreo y Seguimiento al Plan de Seguridad Ciudadana para los Ciclistas de Bogotá; 
</t>
    </r>
    <r>
      <rPr>
        <b/>
        <sz val="10"/>
        <color rgb="FF000000"/>
        <rFont val="Arial"/>
        <family val="2"/>
      </rPr>
      <t xml:space="preserve">MOV(1): </t>
    </r>
    <r>
      <rPr>
        <sz val="10"/>
        <color rgb="FF000000"/>
        <rFont val="Arial"/>
        <family val="2"/>
      </rPr>
      <t>Consejo Distrital de la Bicicleta sesión 1.</t>
    </r>
    <r>
      <rPr>
        <b/>
        <sz val="10"/>
        <color rgb="FF000000"/>
        <rFont val="Arial"/>
        <family val="2"/>
      </rPr>
      <t xml:space="preserve"> </t>
    </r>
  </si>
  <si>
    <t xml:space="preserve">La tarea no cuenta con programación de acciones para el mes de mayo.	</t>
  </si>
  <si>
    <r>
      <rPr>
        <b/>
        <sz val="10"/>
        <color rgb="FF000000"/>
        <rFont val="Arial"/>
        <family val="2"/>
      </rPr>
      <t xml:space="preserve">Reuniones internas (25): 
</t>
    </r>
    <r>
      <rPr>
        <sz val="10"/>
        <color rgb="FF000000"/>
        <rFont val="Arial"/>
        <family val="2"/>
      </rPr>
      <t xml:space="preserve">D.PAZ (5): Revisión compromisos PDET, PRI, acciones formación PAD; ruta reconciliación; codiseño módulo paz OMEG.
D. PARTICIPACIÓN (5): Concertación POA sistema participación POT (3); revisión producto CVP planes mejoramiento de barrios: codiseño módulo participación OMEG.
D. TRABAJO (1): Gestión ajustes formulario reporte Decreto 332 /2020.
D. SALUD (4): Articulación modelo salud Más Bienstar; revisión documento barreras salud mujeres: articulación comunicaciones conmemoracion 28M y modelo Más Bienestar: codiseño módulo salud OMEG.
D. EDUCACIÓN (5): Articulación D.Educación; Sello para IES; documento PPLEO; lineamientos posmedia; estrategia ruralidad.
D. CULTURA (3): Articulación estrategia ruralidad; propuesta evento SOFA; codiseño módulo cultura OMEG.
D. HÁBITAT (2): Revisión instrumento frentes obra; PIMI Suba.
</t>
    </r>
    <r>
      <rPr>
        <b/>
        <sz val="10"/>
        <color rgb="FF000000"/>
        <rFont val="Arial"/>
        <family val="2"/>
      </rPr>
      <t xml:space="preserve">
Reuniones intersectoriales (28): 
</t>
    </r>
    <r>
      <rPr>
        <sz val="10"/>
        <color rgb="FF000000"/>
        <rFont val="Arial"/>
        <family val="2"/>
      </rPr>
      <t>D.PAZ (2): Concertación plan género Acuerdo Paz; revisión metas PAD. 1 Reporte I trim 2025 POA PRI.1 informe conmemoración mujeres buscadoras 2024.
D. PARTICIPACIÓN (2): Articulación CVP y JAC barrio Bilbao Suba proceso sensibilización derechos PPMyEG a ciudadanía.
D. TRABAJO (1): Articulación formulación PP Bogotá 24 horas.
D. SALUD (3) Articulación modelo salud Más Bienstar. Mesa prevención maternidades tempranas. Mesa seguimiento mortalidad materna.
D. EDUCACIÓN (5): Articulación Atenea (3): educación flexible, Academia, pasantía social. Mesa Acuerdo 909. Comité formación docente.
D. CULTURA (3):Articulación SCRD estrategia ruralidad; biblored; mesa sectorial cultura género.
D. HÁBITAT (12): CIEP (2); UTA CIEP; encuentro DADEP; PP Bogotá 24Horas;PIMI Suba; Metro Línea2 (2); Metro te acompaña; mesa zona centro; articulación DADEP OMEG y Pública Change.</t>
    </r>
  </si>
  <si>
    <t>La actividad no cuenta con programación para el mes de mayo.</t>
  </si>
  <si>
    <r>
      <rPr>
        <sz val="10"/>
        <color rgb="FF000000"/>
        <rFont val="Arial"/>
        <family val="2"/>
      </rPr>
      <t xml:space="preserve">
</t>
    </r>
    <r>
      <rPr>
        <b/>
        <sz val="10"/>
        <color rgb="FF000000"/>
        <rFont val="Arial"/>
        <family val="2"/>
      </rPr>
      <t xml:space="preserve">Acompañamiento a la implementación de planes de trabajo del mecanismo Sello (5):
1AMB: </t>
    </r>
    <r>
      <rPr>
        <sz val="10"/>
        <color rgb="FF000000"/>
        <rFont val="Arial"/>
        <family val="2"/>
      </rPr>
      <t xml:space="preserve">Mesa de Retroalimentación Reporte IDPYBA; 
</t>
    </r>
    <r>
      <rPr>
        <b/>
        <sz val="10"/>
        <color rgb="FF000000"/>
        <rFont val="Arial"/>
        <family val="2"/>
      </rPr>
      <t>1DEE:</t>
    </r>
    <r>
      <rPr>
        <sz val="10"/>
        <color rgb="FF000000"/>
        <rFont val="Arial"/>
        <family val="2"/>
      </rPr>
      <t xml:space="preserve"> Mesa de fortalecimiento - acción afirmativa con IDT; 
</t>
    </r>
    <r>
      <rPr>
        <b/>
        <sz val="10"/>
        <color rgb="FF000000"/>
        <rFont val="Arial"/>
        <family val="2"/>
      </rPr>
      <t xml:space="preserve">1HAB: </t>
    </r>
    <r>
      <rPr>
        <sz val="10"/>
        <color rgb="FF000000"/>
        <rFont val="Arial"/>
        <family val="2"/>
      </rPr>
      <t xml:space="preserve">Mesa Retroalimentación Reporte SDIG_CVP;
</t>
    </r>
    <r>
      <rPr>
        <b/>
        <sz val="10"/>
        <color rgb="FF000000"/>
        <rFont val="Arial"/>
        <family val="2"/>
      </rPr>
      <t>1SAL:</t>
    </r>
    <r>
      <rPr>
        <sz val="10"/>
        <color rgb="FF000000"/>
        <rFont val="Arial"/>
        <family val="2"/>
      </rPr>
      <t xml:space="preserve"> Mesa de retroalimentación reporte Sello_Capital Salud; 
</t>
    </r>
    <r>
      <rPr>
        <b/>
        <sz val="10"/>
        <color rgb="FF000000"/>
        <rFont val="Arial"/>
        <family val="2"/>
      </rPr>
      <t xml:space="preserve">1SEG: </t>
    </r>
    <r>
      <rPr>
        <sz val="10"/>
        <color rgb="FF000000"/>
        <rFont val="Arial"/>
        <family val="2"/>
      </rPr>
      <t xml:space="preserve">Mesa para revisión de propuesta de Plan de Trabajo Sello – UAECOB 
</t>
    </r>
    <r>
      <rPr>
        <b/>
        <sz val="10"/>
        <color rgb="FF000000"/>
        <rFont val="Arial"/>
        <family val="2"/>
      </rPr>
      <t xml:space="preserve">Reuniones de alistamiento en el marco del mecanismo Sello con Alcaldías Locales (1): 
</t>
    </r>
    <r>
      <rPr>
        <sz val="10"/>
        <color rgb="FF000000"/>
        <rFont val="Arial"/>
        <family val="2"/>
      </rPr>
      <t xml:space="preserve">Mesa de territorialización. 
</t>
    </r>
    <r>
      <rPr>
        <b/>
        <sz val="10"/>
        <color rgb="FF000000"/>
        <rFont val="Arial"/>
        <family val="2"/>
      </rPr>
      <t xml:space="preserve">Implementación con Personería (2): 
</t>
    </r>
    <r>
      <rPr>
        <sz val="10"/>
        <color rgb="FF000000"/>
        <rFont val="Arial"/>
        <family val="2"/>
      </rPr>
      <t xml:space="preserve">Taller de contextos laborales libres de discriminación y Taller de trabajo de cuidado. 
</t>
    </r>
    <r>
      <rPr>
        <b/>
        <sz val="10"/>
        <color rgb="FF000000"/>
        <rFont val="Arial"/>
        <family val="2"/>
      </rPr>
      <t xml:space="preserve">Implementación con Concejo de Bogotá (3): 
</t>
    </r>
    <r>
      <rPr>
        <sz val="10"/>
        <color rgb="FF000000"/>
        <rFont val="Arial"/>
        <family val="2"/>
      </rPr>
      <t xml:space="preserve">Reuniones de alistamiento (2) Diseño metodológico (1). 
</t>
    </r>
    <r>
      <rPr>
        <b/>
        <sz val="10"/>
        <color rgb="FF000000"/>
        <rFont val="Arial"/>
        <family val="2"/>
      </rPr>
      <t xml:space="preserve">Alistamiento de Festivales al parque en el marco del mecanismo del Sello (1): 
</t>
    </r>
    <r>
      <rPr>
        <sz val="10"/>
        <color rgb="FF000000"/>
        <rFont val="Arial"/>
        <family val="2"/>
      </rPr>
      <t xml:space="preserve">Diseño metodológico (1) </t>
    </r>
  </si>
  <si>
    <r>
      <rPr>
        <b/>
        <sz val="10"/>
        <color rgb="FF000000"/>
        <rFont val="Arial"/>
        <family val="2"/>
      </rPr>
      <t xml:space="preserve">Fortalecimiento de capacidades de los sectores:
Sensibilizaciones (12): 
2AMB: </t>
    </r>
    <r>
      <rPr>
        <sz val="10"/>
        <color rgb="FF000000"/>
        <rFont val="Arial"/>
        <family val="2"/>
      </rPr>
      <t xml:space="preserve">Enfoque de Género y Diversidad – IDPYBA, e Introducción al Enfoque de Género – JBB; </t>
    </r>
    <r>
      <rPr>
        <b/>
        <sz val="10"/>
        <color rgb="FF000000"/>
        <rFont val="Arial"/>
        <family val="2"/>
      </rPr>
      <t>1DEE:</t>
    </r>
    <r>
      <rPr>
        <sz val="10"/>
        <color rgb="FF000000"/>
        <rFont val="Arial"/>
        <family val="2"/>
      </rPr>
      <t xml:space="preserve"> enfoque de género y de derechos de las mujeres SDDEE; </t>
    </r>
    <r>
      <rPr>
        <b/>
        <sz val="10"/>
        <color rgb="FF000000"/>
        <rFont val="Arial"/>
        <family val="2"/>
      </rPr>
      <t>1GOB:</t>
    </r>
    <r>
      <rPr>
        <sz val="10"/>
        <color rgb="FF000000"/>
        <rFont val="Arial"/>
        <family val="2"/>
      </rPr>
      <t xml:space="preserve"> Sensibilización ABC del género con articuladoras y articuladores del IDPAC; </t>
    </r>
    <r>
      <rPr>
        <b/>
        <sz val="10"/>
        <color rgb="FF000000"/>
        <rFont val="Arial"/>
        <family val="2"/>
      </rPr>
      <t>1HAB:</t>
    </r>
    <r>
      <rPr>
        <sz val="10"/>
        <color rgb="FF000000"/>
        <rFont val="Arial"/>
        <family val="2"/>
      </rPr>
      <t xml:space="preserve"> Conmemoración 28 de mayo; </t>
    </r>
    <r>
      <rPr>
        <b/>
        <sz val="10"/>
        <color rgb="FF000000"/>
        <rFont val="Arial"/>
        <family val="2"/>
      </rPr>
      <t xml:space="preserve">1INT: </t>
    </r>
    <r>
      <rPr>
        <sz val="10"/>
        <color rgb="FF000000"/>
        <rFont val="Arial"/>
        <family val="2"/>
      </rPr>
      <t xml:space="preserve">enfoque de género SDIS; </t>
    </r>
    <r>
      <rPr>
        <b/>
        <sz val="10"/>
        <color rgb="FF000000"/>
        <rFont val="Arial"/>
        <family val="2"/>
      </rPr>
      <t>1MUJ:</t>
    </r>
    <r>
      <rPr>
        <sz val="10"/>
        <color rgb="FF000000"/>
        <rFont val="Arial"/>
        <family val="2"/>
      </rPr>
      <t xml:space="preserve"> Transversalización del enfoque de género con el equipo de transformaciones culturales; </t>
    </r>
    <r>
      <rPr>
        <b/>
        <sz val="10"/>
        <color rgb="FF000000"/>
        <rFont val="Arial"/>
        <family val="2"/>
      </rPr>
      <t>MOV2</t>
    </r>
    <r>
      <rPr>
        <sz val="10"/>
        <color rgb="FF000000"/>
        <rFont val="Arial"/>
        <family val="2"/>
      </rPr>
      <t xml:space="preserve">: 1Prevención del acoso sexual en el espacio público IDU, 1Política Pública de Mujeres y Equidad de Género al Consejo Distrital de la Bicicleta; </t>
    </r>
    <r>
      <rPr>
        <b/>
        <sz val="10"/>
        <color rgb="FF000000"/>
        <rFont val="Arial"/>
        <family val="2"/>
      </rPr>
      <t>3SEG</t>
    </r>
    <r>
      <rPr>
        <sz val="10"/>
        <color rgb="FF000000"/>
        <rFont val="Arial"/>
        <family val="2"/>
      </rPr>
      <t xml:space="preserve">: "Tejiendo redes: Encuentro de sororidad y apoyo mutuo en el Cuerpo de Custodia y Vigilancia de la SDSCJ"
</t>
    </r>
    <r>
      <rPr>
        <b/>
        <u/>
        <sz val="10"/>
        <color rgb="FF000000"/>
        <rFont val="Arial"/>
        <family val="2"/>
      </rPr>
      <t xml:space="preserve">En relación con la Implementación de 7 derechos se avanzó en: 
</t>
    </r>
    <r>
      <rPr>
        <b/>
        <sz val="10"/>
        <color rgb="FF000000"/>
        <rFont val="Arial"/>
        <family val="2"/>
      </rPr>
      <t xml:space="preserve">Sensibilizaciones (2): 
</t>
    </r>
    <r>
      <rPr>
        <sz val="10"/>
        <color rgb="FF000000"/>
        <rFont val="Arial"/>
        <family val="2"/>
      </rPr>
      <t xml:space="preserve">D. TRABAJO: SDMjer: 1 conversatorio mujeres emprendedoras. 
D. SALUD:  Sector Hábitat: 1 taller barreras acceso salud mujeres.
</t>
    </r>
    <r>
      <rPr>
        <b/>
        <sz val="10"/>
        <color rgb="FF000000"/>
        <rFont val="Arial"/>
        <family val="2"/>
      </rPr>
      <t xml:space="preserve">Metodologías (8):
</t>
    </r>
    <r>
      <rPr>
        <sz val="10"/>
        <color rgb="FF000000"/>
        <rFont val="Arial"/>
        <family val="2"/>
      </rPr>
      <t xml:space="preserve">D.PAZ (1): Metodología encuentro de memoria mujeres víctimas UPN. 
D. PARTICIPACIÓN (3): Ficha metodológica y ppt sesión Concejo; propuesta conversatorio participación incidente en POT: guion cineforo película Estimados Señores. 
D. TRABAJO (1): ppt conversatorio mujeres emprendedoras para talento humano SDMujer. 
D. CULTURA (3): Metodología Festivales al Parque: propuesta conversatorio talento humano SDMujer; ppt taller IDARTES Festivales al Parque. </t>
    </r>
  </si>
  <si>
    <r>
      <rPr>
        <b/>
        <sz val="10"/>
        <color rgb="FF000000"/>
        <rFont val="Arial"/>
        <family val="2"/>
      </rPr>
      <t xml:space="preserve">
Elaboración de insumos (5): 
CUL (1): </t>
    </r>
    <r>
      <rPr>
        <sz val="10"/>
        <color rgb="FF000000"/>
        <rFont val="Arial"/>
        <family val="2"/>
      </rPr>
      <t xml:space="preserve">DT para la incorporación del enfoque de género en la metodología Barrios Vivos de la Secretaría Distrital de Cultura.
</t>
    </r>
    <r>
      <rPr>
        <b/>
        <sz val="10"/>
        <color rgb="FF000000"/>
        <rFont val="Arial"/>
        <family val="2"/>
      </rPr>
      <t xml:space="preserve">GEP(1): </t>
    </r>
    <r>
      <rPr>
        <sz val="10"/>
        <color rgb="FF000000"/>
        <rFont val="Arial"/>
        <family val="2"/>
      </rPr>
      <t xml:space="preserve">CT Plan Marco Políticas MIPG.
</t>
    </r>
    <r>
      <rPr>
        <b/>
        <sz val="10"/>
        <color rgb="FF000000"/>
        <rFont val="Arial"/>
        <family val="2"/>
      </rPr>
      <t>HÁB (2): 1</t>
    </r>
    <r>
      <rPr>
        <sz val="10"/>
        <color rgb="FF000000"/>
        <rFont val="Arial"/>
        <family val="2"/>
      </rPr>
      <t>DT para para la incorporación del enfoque de género en actividades del plan de trabajo del Sello Distrital de Igualdad de Género; 1CT para la incorporación del enfoque de género en la caracterización del Talento Humano.</t>
    </r>
    <r>
      <rPr>
        <sz val="10"/>
        <color rgb="FFF79646"/>
        <rFont val="Arial"/>
        <family val="2"/>
      </rPr>
      <t xml:space="preserve"> 
</t>
    </r>
    <r>
      <rPr>
        <b/>
        <sz val="10"/>
        <color rgb="FF000000"/>
        <rFont val="Arial"/>
        <family val="2"/>
      </rPr>
      <t xml:space="preserve">SAL(1): </t>
    </r>
    <r>
      <rPr>
        <sz val="10"/>
        <color rgb="FF000000"/>
        <rFont val="Arial"/>
        <family val="2"/>
      </rPr>
      <t xml:space="preserve">DT Sello en Igualdad para Capital Salud.
</t>
    </r>
    <r>
      <rPr>
        <b/>
        <sz val="10"/>
        <color rgb="FF000000"/>
        <rFont val="Arial"/>
        <family val="2"/>
      </rPr>
      <t xml:space="preserve">
Orientación en las siguientes instancias (9):
EDU(2): </t>
    </r>
    <r>
      <rPr>
        <sz val="10"/>
        <color rgb="FF000000"/>
        <rFont val="Arial"/>
        <family val="2"/>
      </rPr>
      <t xml:space="preserve">1Mesa Acuerdo 909; 1Mesa atención y prevención VBG IES.
</t>
    </r>
    <r>
      <rPr>
        <b/>
        <sz val="10"/>
        <color rgb="FF000000"/>
        <rFont val="Arial"/>
        <family val="2"/>
      </rPr>
      <t xml:space="preserve">MOV(1): </t>
    </r>
    <r>
      <rPr>
        <sz val="10"/>
        <color rgb="FF000000"/>
        <rFont val="Arial"/>
        <family val="2"/>
      </rPr>
      <t xml:space="preserve">Consejo Distrital de la Bicicleta.
</t>
    </r>
    <r>
      <rPr>
        <b/>
        <sz val="10"/>
        <color rgb="FF000000"/>
        <rFont val="Arial"/>
        <family val="2"/>
      </rPr>
      <t>SAL(2):</t>
    </r>
    <r>
      <rPr>
        <sz val="10"/>
        <color rgb="FF000000"/>
        <rFont val="Arial"/>
        <family val="2"/>
      </rPr>
      <t xml:space="preserve"> Mesa de prevención de la conducta suicida. 
</t>
    </r>
    <r>
      <rPr>
        <b/>
        <sz val="10"/>
        <color rgb="FF000000"/>
        <rFont val="Arial"/>
        <family val="2"/>
      </rPr>
      <t xml:space="preserve">SEG(4): </t>
    </r>
    <r>
      <rPr>
        <sz val="10"/>
        <color rgb="FF000000"/>
        <rFont val="Arial"/>
        <family val="2"/>
      </rPr>
      <t>3Comisión Distrital de Seguridad, Comodidad y Convivencia en el Fútbol de Bogotá – CDSCCFB; 1Mesa Técnica de Monitoreo y Seguimiento al Plan de Seguridad Ciudadana para los Ciclistas de Bogotá.</t>
    </r>
  </si>
  <si>
    <r>
      <rPr>
        <b/>
        <sz val="10"/>
        <color rgb="FF000000"/>
        <rFont val="Arial"/>
        <family val="2"/>
      </rPr>
      <t xml:space="preserve">Durante el segundo trimestre 2025 se avanzó en:
</t>
    </r>
    <r>
      <rPr>
        <sz val="10"/>
        <color rgb="FF7030A0"/>
        <rFont val="Arial"/>
        <family val="2"/>
      </rPr>
      <t xml:space="preserve">
</t>
    </r>
    <r>
      <rPr>
        <sz val="10"/>
        <color rgb="FF000000"/>
        <rFont val="Arial"/>
        <family val="2"/>
      </rPr>
      <t>Se realizó retroalimentación al reporte de implementacion de acciones afirmativas en los planes de Sello Grupo 2, II semestre 2024, de 13 entidades distritales: FONCEP, Subred Suroccidente, Lotería de Bogotá, Capital Salud, Catastro, IDEP, Agencia Atenea, IDPYBA, Orquesta Filarmónica, IDPC, FUGA, RENOBO, CVP.
Se realizaron propuestas de acciones afirmativas y mesas de validación en los planes de Sello en Igualdad de 7 entidades - Grupo 1: IPES, IDRD, Bomberos, IDIPRON, Jardín Botánico, Transmilenio (2), UAESP.</t>
    </r>
  </si>
  <si>
    <r>
      <rPr>
        <b/>
        <sz val="10"/>
        <color rgb="FF000000"/>
        <rFont val="Arial"/>
        <family val="2"/>
      </rPr>
      <t xml:space="preserve">Reuniones internas (24): 
</t>
    </r>
    <r>
      <rPr>
        <sz val="10"/>
        <color rgb="FF000000"/>
        <rFont val="Arial"/>
        <family val="2"/>
      </rPr>
      <t>D.PAZ (2):Articulación acciones PAD y propuesta plan mujeres en reincorporación.
D. PARTICIPACIÓN (6): Seguimiento derecho; socialización POT a talento humano SDMujer; elecciones CCM y articulación interna e indicadores género SPT POT (3)
D. TRABAJO (2): Seguimiento derecho; ariculación lineamientos derechos mujeres lactantes.
D. SALUD (3): Seguimiento derecho; 2 articulación referenta sector salud.
D. EDUCACIÓN (6): Seguimiento derecho; Academia Atenea (2); Sello IES; DGC informes ICFES; Convenio UD: Mesa Acuerdo 909.
D. CULTURA (1): Articulación interna evento mujeres gamers.
D. HÁBITAT (5): Articulación interna pilotaje frentes de obra (4); preparación encuentro recicladoras</t>
    </r>
    <r>
      <rPr>
        <sz val="10"/>
        <color rgb="FF7030A0"/>
        <rFont val="Arial"/>
        <family val="2"/>
      </rPr>
      <t xml:space="preserve">.
</t>
    </r>
    <r>
      <rPr>
        <b/>
        <sz val="10"/>
        <color rgb="FF7030A0"/>
        <rFont val="Arial"/>
        <family val="2"/>
      </rPr>
      <t xml:space="preserve">
</t>
    </r>
    <r>
      <rPr>
        <b/>
        <sz val="10"/>
        <color rgb="FF000000"/>
        <rFont val="Arial"/>
        <family val="2"/>
      </rPr>
      <t xml:space="preserve">Reuniones intersectoriales (26): </t>
    </r>
    <r>
      <rPr>
        <sz val="10"/>
        <color rgb="FF000000"/>
        <rFont val="Arial"/>
        <family val="2"/>
      </rPr>
      <t xml:space="preserve"> 
D.PAZ (3): Articulación OCDPVR socialización plan de género y fromación VBG a muj víctimas conflicto y firmantes paz. 1 propuesta actividades PAD SDmujer.
D. PARTICIPACIÓN (1): Articulación SGob plan lideresas defensoras DDHH.
D. TRABAJO (1): Gestión PP Bototá 24Hrs.
D. SALUD (3): Mesa prev maternidades tempranas: mesa mortalidad materna; seguimiento PP DDHH. 1 propuesta acciones mesa maternidades. 1 reporte producto PPDDHH. 
D. EDUCACIÓN (4): Articulación Atenea, Academia Atenea, Mesa Acuerdo 909, Comité educación DDHH.
D. CULTURA (5):Articulación SDH Barrios Vivos; SCRD Verso Diverso; SOFA mujeres gamers; Barra Blue Rain; lideresa mujeres gamers.
D. HÁBITAT (9): Articulación UAESP encuentro recicladoras; SDH PIMI C.Bolivar; DADEP articulacion observatorios; CVP reto diseño; Comisión Gestión Ambiental; CIEP; UTA CIEP (3).</t>
    </r>
  </si>
  <si>
    <r>
      <rPr>
        <b/>
        <sz val="10"/>
        <color rgb="FF000000"/>
        <rFont val="Arial"/>
        <family val="2"/>
      </rPr>
      <t>Concepto técnico(1):</t>
    </r>
    <r>
      <rPr>
        <sz val="10"/>
        <color rgb="FF000000"/>
        <rFont val="Arial"/>
        <family val="2"/>
      </rPr>
      <t xml:space="preserve"> GOB: frente al acuerdo 342 de 2025 Actividades Sexuales Pagadas de élite “Por medio el cual se establecen lineamientos que garanticen los derechos de la población que realiza Actividades Sexuales Pagas de Élite en Bogotá, por medio de la modalidad webcam, prepago.</t>
    </r>
  </si>
  <si>
    <r>
      <rPr>
        <b/>
        <sz val="10"/>
        <color rgb="FF000000"/>
        <rFont val="Arial"/>
        <family val="2"/>
      </rPr>
      <t xml:space="preserve">
Acompañamiento a la implementación de planes de trabajo del mecanismo Sello (4): 
INT (1): </t>
    </r>
    <r>
      <rPr>
        <sz val="10"/>
        <color rgb="FF000000"/>
        <rFont val="Arial"/>
        <family val="2"/>
      </rPr>
      <t xml:space="preserve"> Reunión: socialización y resolución de dudas de Plan de Trabajo para el IDIPRON; 
</t>
    </r>
    <r>
      <rPr>
        <b/>
        <sz val="10"/>
        <color rgb="FF000000"/>
        <rFont val="Arial"/>
        <family val="2"/>
      </rPr>
      <t xml:space="preserve">HÁB </t>
    </r>
    <r>
      <rPr>
        <sz val="10"/>
        <color rgb="FF000000"/>
        <rFont val="Arial"/>
        <family val="2"/>
      </rPr>
      <t xml:space="preserve">(1): Reunión: socialización mecanismo Sello en Igualdad para la UAESP; 
</t>
    </r>
    <r>
      <rPr>
        <b/>
        <sz val="10"/>
        <color rgb="FF000000"/>
        <rFont val="Arial"/>
        <family val="2"/>
      </rPr>
      <t xml:space="preserve">EDU(2): </t>
    </r>
    <r>
      <rPr>
        <sz val="10"/>
        <color rgb="FF000000"/>
        <rFont val="Arial"/>
        <family val="2"/>
      </rPr>
      <t xml:space="preserve">Reuniones revisión Plan de Trabajo Sello ATENEA y SED
</t>
    </r>
    <r>
      <rPr>
        <b/>
        <sz val="10"/>
        <color rgb="FF000000"/>
        <rFont val="Arial"/>
        <family val="2"/>
      </rPr>
      <t xml:space="preserve">Reuniones de validación de planes de trabajo (12 ): 
</t>
    </r>
    <r>
      <rPr>
        <sz val="10"/>
        <color rgb="FF000000"/>
        <rFont val="Arial"/>
        <family val="2"/>
      </rPr>
      <t xml:space="preserve">AMB (1) CUL (2) DDE (1) GEP (1) GOB (2) HAB (1) INT (1) MOV (2) SEG (1)
</t>
    </r>
    <r>
      <rPr>
        <b/>
        <sz val="10"/>
        <color rgb="FF000000"/>
        <rFont val="Arial"/>
        <family val="2"/>
      </rPr>
      <t>Reuniones de alistamiento en el marco del mecanismo Sello con Alcaldías Locales (2):</t>
    </r>
    <r>
      <rPr>
        <sz val="10"/>
        <color rgb="FF000000"/>
        <rFont val="Arial"/>
        <family val="2"/>
      </rPr>
      <t xml:space="preserve"> Equipo Dirección de Territorialización
</t>
    </r>
    <r>
      <rPr>
        <b/>
        <sz val="10"/>
        <color rgb="FF000000"/>
        <rFont val="Arial"/>
        <family val="2"/>
      </rPr>
      <t>Reunines de socializacion general del Sello En Igualdad (1)</t>
    </r>
    <r>
      <rPr>
        <sz val="10"/>
        <color rgb="FF000000"/>
        <rFont val="Arial"/>
        <family val="2"/>
      </rPr>
      <t xml:space="preserve"> Socialización a IDIPON
</t>
    </r>
    <r>
      <rPr>
        <b/>
        <sz val="10"/>
        <color rgb="FF000000"/>
        <rFont val="Arial"/>
        <family val="2"/>
      </rPr>
      <t xml:space="preserve">Implementación con Concejo de Bogotá (1): </t>
    </r>
    <r>
      <rPr>
        <sz val="10"/>
        <color rgb="FF000000"/>
        <rFont val="Arial"/>
        <family val="2"/>
      </rPr>
      <t xml:space="preserve">Ficha de resultados de taller
</t>
    </r>
    <r>
      <rPr>
        <b/>
        <sz val="10"/>
        <color rgb="FF000000"/>
        <rFont val="Arial"/>
        <family val="2"/>
      </rPr>
      <t>Implementación con Personería de Bogota: (1)</t>
    </r>
    <r>
      <rPr>
        <sz val="10"/>
        <color rgb="FF000000"/>
        <rFont val="Arial"/>
        <family val="2"/>
      </rPr>
      <t xml:space="preserve"> Ficha de resultados de taller.
</t>
    </r>
    <r>
      <rPr>
        <b/>
        <sz val="10"/>
        <color rgb="FF000000"/>
        <rFont val="Arial"/>
        <family val="2"/>
      </rPr>
      <t xml:space="preserve">
</t>
    </r>
  </si>
  <si>
    <r>
      <rPr>
        <b/>
        <u/>
        <sz val="10"/>
        <color rgb="FF000000"/>
        <rFont val="Arial"/>
        <family val="2"/>
      </rPr>
      <t xml:space="preserve">Fortalecimiento de capacidades de los sectores:
</t>
    </r>
    <r>
      <rPr>
        <b/>
        <sz val="10"/>
        <color rgb="FF000000"/>
        <rFont val="Arial"/>
        <family val="2"/>
      </rPr>
      <t>Sensibilizaciones (23): 
GOB (2):</t>
    </r>
    <r>
      <rPr>
        <sz val="10"/>
        <color rgb="FF000000"/>
        <rFont val="Arial"/>
        <family val="2"/>
      </rPr>
      <t xml:space="preserve"> 1PPMYEG dirigida a equipos territoriales del IDPAC; 1Comunicación libre de Sexismo.
</t>
    </r>
    <r>
      <rPr>
        <b/>
        <sz val="10"/>
        <color rgb="FF000000"/>
        <rFont val="Arial"/>
        <family val="2"/>
      </rPr>
      <t>SAL (1):</t>
    </r>
    <r>
      <rPr>
        <sz val="10"/>
        <color rgb="FF000000"/>
        <rFont val="Arial"/>
        <family val="2"/>
      </rPr>
      <t xml:space="preserve"> Trabajo de cuidado no remunerado 
</t>
    </r>
    <r>
      <rPr>
        <b/>
        <sz val="10"/>
        <color rgb="FF000000"/>
        <rFont val="Arial"/>
        <family val="2"/>
      </rPr>
      <t xml:space="preserve">JUR-GEP (1): </t>
    </r>
    <r>
      <rPr>
        <sz val="10"/>
        <color rgb="FF000000"/>
        <rFont val="Arial"/>
        <family val="2"/>
      </rPr>
      <t xml:space="preserve">Foro Interinstitucional “De la prevención a la acción: acoso en el trabajo y respuesta institucional”.
</t>
    </r>
    <r>
      <rPr>
        <b/>
        <sz val="10"/>
        <color rgb="FF000000"/>
        <rFont val="Arial"/>
        <family val="2"/>
      </rPr>
      <t>SEG (3):</t>
    </r>
    <r>
      <rPr>
        <sz val="10"/>
        <color rgb="FF000000"/>
        <rFont val="Arial"/>
        <family val="2"/>
      </rPr>
      <t xml:space="preserve"> “Tejiendo redes: Encuentro de sororidad y apoyo mutuo en el Cuerpo de Custodia y Vigilancia de la SDSCJ" 
</t>
    </r>
    <r>
      <rPr>
        <b/>
        <sz val="10"/>
        <color rgb="FF000000"/>
        <rFont val="Arial"/>
        <family val="2"/>
      </rPr>
      <t>INT (7):</t>
    </r>
    <r>
      <rPr>
        <sz val="10"/>
        <color rgb="FF000000"/>
        <rFont val="Arial"/>
        <family val="2"/>
      </rPr>
      <t xml:space="preserve"> ABC Enfoque Género en Políticas Públicas, 2Estereotipos y roles de género, y 4Derecho a una vida libre de violencias y Ruta Única de Atención. 
</t>
    </r>
    <r>
      <rPr>
        <b/>
        <sz val="10"/>
        <color rgb="FF000000"/>
        <rFont val="Arial"/>
        <family val="2"/>
      </rPr>
      <t>AMB (2):</t>
    </r>
    <r>
      <rPr>
        <sz val="10"/>
        <color rgb="FF000000"/>
        <rFont val="Arial"/>
        <family val="2"/>
      </rPr>
      <t xml:space="preserve"> Derecho a una Vida Libre de Violencias-JBB; Línea de Atención Contra el Maltrato Animal.
</t>
    </r>
    <r>
      <rPr>
        <b/>
        <sz val="10"/>
        <color rgb="FF000000"/>
        <rFont val="Arial"/>
        <family val="2"/>
      </rPr>
      <t>PLN (2):</t>
    </r>
    <r>
      <rPr>
        <sz val="10"/>
        <color rgb="FF000000"/>
        <rFont val="Arial"/>
        <family val="2"/>
      </rPr>
      <t xml:space="preserve"> Derecho a una Vida Libre de Violencias; Contextos Laborables Favorables a la Igualdad y Acoso Laboral y Sexual.
</t>
    </r>
    <r>
      <rPr>
        <b/>
        <sz val="10"/>
        <color rgb="FF000000"/>
        <rFont val="Arial"/>
        <family val="2"/>
      </rPr>
      <t>MOV (2):</t>
    </r>
    <r>
      <rPr>
        <sz val="10"/>
        <color rgb="FF000000"/>
        <rFont val="Arial"/>
        <family val="2"/>
      </rPr>
      <t xml:space="preserve"> Conceptos básicos y transversalización del enfoque de género; Cultura Libre de sexismo, discriminaciones y estereotipos de género en el transporte público.
</t>
    </r>
    <r>
      <rPr>
        <b/>
        <sz val="10"/>
        <color rgb="FF000000"/>
        <rFont val="Arial"/>
        <family val="2"/>
      </rPr>
      <t xml:space="preserve">HÁB (1): </t>
    </r>
    <r>
      <rPr>
        <sz val="10"/>
        <color rgb="FF000000"/>
        <rFont val="Arial"/>
        <family val="2"/>
      </rPr>
      <t xml:space="preserve">Acoso Laboral y Acoso Sexual Laboral desde el derecho disciplinario. 
</t>
    </r>
    <r>
      <rPr>
        <b/>
        <sz val="10"/>
        <color rgb="FF000000"/>
        <rFont val="Arial"/>
        <family val="2"/>
      </rPr>
      <t>HAC (1):</t>
    </r>
    <r>
      <rPr>
        <sz val="10"/>
        <color rgb="FF000000"/>
        <rFont val="Arial"/>
        <family val="2"/>
      </rPr>
      <t xml:space="preserve"> PPMYEG. 
</t>
    </r>
    <r>
      <rPr>
        <b/>
        <sz val="10"/>
        <color rgb="FF000000"/>
        <rFont val="Arial"/>
        <family val="2"/>
      </rPr>
      <t>CUL (1):</t>
    </r>
    <r>
      <rPr>
        <sz val="10"/>
        <color rgb="FF000000"/>
        <rFont val="Arial"/>
        <family val="2"/>
      </rPr>
      <t xml:space="preserve"> Acoso Laboral y Acoso Sexual Laboral.
</t>
    </r>
    <r>
      <rPr>
        <b/>
        <u/>
        <sz val="10"/>
        <color rgb="FF000000"/>
        <rFont val="Arial"/>
        <family val="2"/>
      </rPr>
      <t xml:space="preserve">En relación con la Implementación de 7 derechos se avanzó en: 
</t>
    </r>
    <r>
      <rPr>
        <b/>
        <sz val="10"/>
        <color rgb="FF000000"/>
        <rFont val="Arial"/>
        <family val="2"/>
      </rPr>
      <t xml:space="preserve">Sensibilizaciones (5): 
</t>
    </r>
    <r>
      <rPr>
        <sz val="10"/>
        <color rgb="FF000000"/>
        <rFont val="Arial"/>
        <family val="2"/>
      </rPr>
      <t xml:space="preserve">D. PARTICIPACIÓN (1): Concejo de Bototá: Participación y representación con equidad. 
D. EDUCACIÓN: (1) Ciudadanía: Educación con equidad. 
D. CULTURA (2): SDMUJER: Desde el cuerpo y la tierra las mujeres transforman la cultura. Ciudadanía: Cuerpos, saberes y memorias, cultura viva libre de sexismo. 
D. SALUD (1): Duplas DEVAJ SDMujer: IVE.
</t>
    </r>
    <r>
      <rPr>
        <sz val="10"/>
        <color rgb="FF7030A0"/>
        <rFont val="Arial"/>
        <family val="2"/>
      </rPr>
      <t xml:space="preserve">
</t>
    </r>
    <r>
      <rPr>
        <b/>
        <sz val="10"/>
        <color rgb="FF000000"/>
        <rFont val="Arial"/>
        <family val="2"/>
      </rPr>
      <t xml:space="preserve">Metodologías (8):
</t>
    </r>
    <r>
      <rPr>
        <sz val="10"/>
        <color rgb="FF000000"/>
        <rFont val="Arial"/>
        <family val="2"/>
      </rPr>
      <t>D. PARTICIPACIÓN (1): ppt sensibilización Concejo derecho participación. 
D. SALUD (1): ppt sensibilización duplas DEVAJ SDMujer IVE. 
D. EDUCACIÓN (3): metodología y ppt sensibilizacón ciudadanía; ppt Sello IES. 
D. CULTURA (3): metodologías sensibilización SDMujer y ciudadanía derecho cultura libre sexismo (2); ppt evento mujeres gamers.</t>
    </r>
  </si>
  <si>
    <r>
      <rPr>
        <b/>
        <sz val="10"/>
        <color rgb="FF000000"/>
        <rFont val="Arial"/>
        <family val="2"/>
      </rPr>
      <t xml:space="preserve">
Elaboración de insumos (6): 
AMB: (1) </t>
    </r>
    <r>
      <rPr>
        <sz val="10"/>
        <color rgb="FF000000"/>
        <rFont val="Arial"/>
        <family val="2"/>
      </rPr>
      <t xml:space="preserve">CT. Manual de Comunicaciones IDPYBA 
</t>
    </r>
    <r>
      <rPr>
        <b/>
        <sz val="10"/>
        <color rgb="FF000000"/>
        <rFont val="Arial"/>
        <family val="2"/>
      </rPr>
      <t>GOB: (1)</t>
    </r>
    <r>
      <rPr>
        <sz val="10"/>
        <color rgb="FF000000"/>
        <rFont val="Arial"/>
        <family val="2"/>
      </rPr>
      <t xml:space="preserve"> CT Recomendaciones técnicas para el diseño e implementación de proyectos arquitectónicos, de infraestructura y de diseño en el Espacio Público con enfoques de género, poblacional diferencial y de derechos humanos de las mujeres 
</t>
    </r>
    <r>
      <rPr>
        <b/>
        <sz val="10"/>
        <color rgb="FF000000"/>
        <rFont val="Arial"/>
        <family val="2"/>
      </rPr>
      <t>PLA: (1)</t>
    </r>
    <r>
      <rPr>
        <sz val="10"/>
        <color rgb="FF000000"/>
        <rFont val="Arial"/>
        <family val="2"/>
      </rPr>
      <t xml:space="preserve"> CT. Incorporación de preguntas entorno al enfoque de género en la Ficha Técnica de Indicador de Producto-SDP 
</t>
    </r>
    <r>
      <rPr>
        <b/>
        <sz val="10"/>
        <color rgb="FF000000"/>
        <rFont val="Arial"/>
        <family val="2"/>
      </rPr>
      <t>HÁB: (1)</t>
    </r>
    <r>
      <rPr>
        <sz val="10"/>
        <color rgb="FF000000"/>
        <rFont val="Arial"/>
        <family val="2"/>
      </rPr>
      <t xml:space="preserve"> CT. Borrador de Protocolo Acoso laboral y Acoso Sexual Laboral, para la incorporación de los enfoques de género y de derechos humanos de las mujeres, EAAB. 
</t>
    </r>
    <r>
      <rPr>
        <b/>
        <sz val="10"/>
        <color rgb="FF000000"/>
        <rFont val="Arial"/>
        <family val="2"/>
      </rPr>
      <t xml:space="preserve">MOV (2): </t>
    </r>
    <r>
      <rPr>
        <sz val="10"/>
        <color rgb="FF000000"/>
        <rFont val="Arial"/>
        <family val="2"/>
      </rPr>
      <t xml:space="preserve">CT semana de la Bici y DT recorrido nocturno estrategia metro te acompaña.
</t>
    </r>
    <r>
      <rPr>
        <b/>
        <sz val="10"/>
        <color rgb="FF000000"/>
        <rFont val="Arial"/>
        <family val="2"/>
      </rPr>
      <t xml:space="preserve">
Orientación en las siguientes instancias (10):
EDU: (1) </t>
    </r>
    <r>
      <rPr>
        <sz val="10"/>
        <color rgb="FF000000"/>
        <rFont val="Arial"/>
        <family val="2"/>
      </rPr>
      <t xml:space="preserve">Mesa Acuerdo 909 del 2023 
</t>
    </r>
    <r>
      <rPr>
        <b/>
        <sz val="10"/>
        <color rgb="FF000000"/>
        <rFont val="Arial"/>
        <family val="2"/>
      </rPr>
      <t xml:space="preserve">INT: (1) </t>
    </r>
    <r>
      <rPr>
        <sz val="10"/>
        <color rgb="FF000000"/>
        <rFont val="Arial"/>
        <family val="2"/>
      </rPr>
      <t xml:space="preserve">Unidad Técnica de Apoyo de la Comisión Intersectorial Diferencial Poblacional  
</t>
    </r>
    <r>
      <rPr>
        <b/>
        <sz val="10"/>
        <color rgb="FF000000"/>
        <rFont val="Arial"/>
        <family val="2"/>
      </rPr>
      <t>SAL: (2)</t>
    </r>
    <r>
      <rPr>
        <sz val="10"/>
        <color rgb="FF000000"/>
        <rFont val="Arial"/>
        <family val="2"/>
      </rPr>
      <t xml:space="preserve"> Mesas de promoción y prevención de la conducta suicida.</t>
    </r>
    <r>
      <rPr>
        <b/>
        <sz val="10"/>
        <color rgb="FF000000"/>
        <rFont val="Arial"/>
        <family val="2"/>
      </rPr>
      <t xml:space="preserve"> 
SEG (6): 5</t>
    </r>
    <r>
      <rPr>
        <sz val="10"/>
        <color rgb="FF000000"/>
        <rFont val="Arial"/>
        <family val="2"/>
      </rPr>
      <t xml:space="preserve">Comisión Distrital de Seguridad, Comodidad y Convivencia en el Fútbol de Bogotá – CDSCCFB y 1Mesa técnica para aprobación del Protocolo de la Comisión Distrital de Seguridad, Comodidad y Convivencia en el Fútbol - PDSCCFB. </t>
    </r>
  </si>
  <si>
    <t xml:space="preserve">La tarea no cuenta con programación de acciones para el mes de julio. </t>
  </si>
  <si>
    <r>
      <rPr>
        <b/>
        <sz val="9"/>
        <color rgb="FF000000"/>
        <rFont val="Arial"/>
        <family val="2"/>
      </rPr>
      <t>Reuniones internas (27): 
D.PAZ (2):</t>
    </r>
    <r>
      <rPr>
        <sz val="9"/>
        <color rgb="FF000000"/>
        <rFont val="Arial"/>
        <family val="2"/>
      </rPr>
      <t xml:space="preserve"> Mesas interdirecciones articulación compromisos paz. 
</t>
    </r>
    <r>
      <rPr>
        <b/>
        <sz val="9"/>
        <color rgb="FF000000"/>
        <rFont val="Arial"/>
        <family val="2"/>
      </rPr>
      <t>D. PARTICIPACIÓN (4):</t>
    </r>
    <r>
      <rPr>
        <sz val="9"/>
        <color rgb="FF000000"/>
        <rFont val="Arial"/>
        <family val="2"/>
      </rPr>
      <t xml:space="preserve"> Asistencia técnica CCM, preparación sensibilización ciudadanía Bilbao - Suba (2), agendas mujeres habitantes calle.</t>
    </r>
    <r>
      <rPr>
        <b/>
        <sz val="9"/>
        <color rgb="FF000000"/>
        <rFont val="Arial"/>
        <family val="2"/>
      </rPr>
      <t xml:space="preserve"> 
D. TRABAJO (2): </t>
    </r>
    <r>
      <rPr>
        <sz val="9"/>
        <color rgb="FF000000"/>
        <rFont val="Arial"/>
        <family val="2"/>
      </rPr>
      <t xml:space="preserve">Gestión Decreto 332/2020, preparación foro acoso laboral. 
</t>
    </r>
    <r>
      <rPr>
        <b/>
        <sz val="9"/>
        <color rgb="FF000000"/>
        <rFont val="Arial"/>
        <family val="2"/>
      </rPr>
      <t xml:space="preserve">D. SALUD (5): </t>
    </r>
    <r>
      <rPr>
        <sz val="9"/>
        <color rgb="FF000000"/>
        <rFont val="Arial"/>
        <family val="2"/>
      </rPr>
      <t xml:space="preserve">Articulación referenta sector salud (3), propuesta conmemoración 28S, articulación salud mental. 
</t>
    </r>
    <r>
      <rPr>
        <b/>
        <sz val="9"/>
        <color rgb="FF000000"/>
        <rFont val="Arial"/>
        <family val="2"/>
      </rPr>
      <t xml:space="preserve">D. EDUCACIÓN (2): </t>
    </r>
    <r>
      <rPr>
        <sz val="9"/>
        <color rgb="FF000000"/>
        <rFont val="Arial"/>
        <family val="2"/>
      </rPr>
      <t xml:space="preserve">Contenidos Academia Atenea, lineamientos STEM. 1 matriz acciones memorando entendimiento Atenea. 
</t>
    </r>
    <r>
      <rPr>
        <b/>
        <sz val="9"/>
        <color rgb="FF000000"/>
        <rFont val="Arial"/>
        <family val="2"/>
      </rPr>
      <t xml:space="preserve">D. CULTURA (6): </t>
    </r>
    <r>
      <rPr>
        <sz val="9"/>
        <color rgb="FF000000"/>
        <rFont val="Arial"/>
        <family val="2"/>
      </rPr>
      <t>Seguimiento derecho y sectores asociados; escuela mujeres futboleras; articulación IDARTES; Sello privados; preparación sensibilización equipos SDIS habitabilidad calle (2). 1 reporte producto PP LEO</t>
    </r>
    <r>
      <rPr>
        <b/>
        <sz val="9"/>
        <color rgb="FF000000"/>
        <rFont val="Arial"/>
        <family val="2"/>
      </rPr>
      <t xml:space="preserve">. 
D. HÁBITAT (6): </t>
    </r>
    <r>
      <rPr>
        <sz val="9"/>
        <color rgb="FF000000"/>
        <rFont val="Arial"/>
        <family val="2"/>
      </rPr>
      <t xml:space="preserve">Articulación interna pilotaje frentes de obra (2); intervenciones DADEP puentes; reto diseño (2); seguimiento derecho y sectores asociados.  
</t>
    </r>
    <r>
      <rPr>
        <b/>
        <sz val="9"/>
        <color rgb="FF000000"/>
        <rFont val="Arial"/>
        <family val="2"/>
      </rPr>
      <t xml:space="preserve">
Reuniones intersectoriales (31):  
D.PAZ (5):</t>
    </r>
    <r>
      <rPr>
        <sz val="9"/>
        <color rgb="FF000000"/>
        <rFont val="Arial"/>
        <family val="2"/>
      </rPr>
      <t xml:space="preserve"> 4 Subcomités CDJT: Atención y asistencia; Reparación integral; Verdad, memoria y reconstrucción: Sistemas información. Ruta estabilización. 1 propuesta activ POA Subcomités. 4 reportes II trim 2025: POA Subcomités, acciones CEV, mesa reintegración, PP seguridad y paz. 
</t>
    </r>
    <r>
      <rPr>
        <b/>
        <sz val="9"/>
        <color rgb="FF000000"/>
        <rFont val="Arial"/>
        <family val="2"/>
      </rPr>
      <t>D. PARTICIPACIÓN (4):</t>
    </r>
    <r>
      <rPr>
        <sz val="9"/>
        <color rgb="FF000000"/>
        <rFont val="Arial"/>
        <family val="2"/>
      </rPr>
      <t xml:space="preserve"> Articulación SDIS agendas mujeres habitantes calle (2), SDH preparación conversatorio POT. Sesión SPT POT. 
</t>
    </r>
    <r>
      <rPr>
        <b/>
        <sz val="9"/>
        <color rgb="FF000000"/>
        <rFont val="Arial"/>
        <family val="2"/>
      </rPr>
      <t xml:space="preserve">D. TRABAJO (1): </t>
    </r>
    <r>
      <rPr>
        <sz val="9"/>
        <color rgb="FF000000"/>
        <rFont val="Arial"/>
        <family val="2"/>
      </rPr>
      <t>Articulación Consejería TIC ruta estabilización socioeconómica víctimas conflicto.</t>
    </r>
    <r>
      <rPr>
        <b/>
        <sz val="9"/>
        <color rgb="FF000000"/>
        <rFont val="Arial"/>
        <family val="2"/>
      </rPr>
      <t xml:space="preserve"> 
D. SALUD (4): </t>
    </r>
    <r>
      <rPr>
        <sz val="9"/>
        <color rgb="FF000000"/>
        <rFont val="Arial"/>
        <family val="2"/>
      </rPr>
      <t xml:space="preserve">Mesa prev maternidades tempranas: mesa mortalidad materna; foro salud mental: articulación SDS Mas Sexfest. 1 reporte producto PPDDHH. 
</t>
    </r>
    <r>
      <rPr>
        <b/>
        <sz val="9"/>
        <color rgb="FF000000"/>
        <rFont val="Arial"/>
        <family val="2"/>
      </rPr>
      <t xml:space="preserve">D. EDUCACIÓN (5): </t>
    </r>
    <r>
      <rPr>
        <sz val="9"/>
        <color rgb="FF000000"/>
        <rFont val="Arial"/>
        <family val="2"/>
      </rPr>
      <t xml:space="preserve">Articulación Atenea (3), Comité educación DDHH, Comité formación docente. 
</t>
    </r>
    <r>
      <rPr>
        <b/>
        <sz val="9"/>
        <color rgb="FF000000"/>
        <rFont val="Arial"/>
        <family val="2"/>
      </rPr>
      <t>D. CULTURA (5):</t>
    </r>
    <r>
      <rPr>
        <sz val="9"/>
        <color rgb="FF000000"/>
        <rFont val="Arial"/>
        <family val="2"/>
      </rPr>
      <t xml:space="preserve"> Articulación SCRD Barrios Vivos; SDIS habitabilidad en calle; IDRD mujeres en deportes; Barra Blue Rain; instalación bancada barrismo social. 
</t>
    </r>
    <r>
      <rPr>
        <b/>
        <sz val="9"/>
        <color rgb="FF000000"/>
        <rFont val="Arial"/>
        <family val="2"/>
      </rPr>
      <t xml:space="preserve">D. HÁBITAT (7): </t>
    </r>
    <r>
      <rPr>
        <sz val="9"/>
        <color rgb="FF000000"/>
        <rFont val="Arial"/>
        <family val="2"/>
      </rPr>
      <t xml:space="preserve">Articulación CVP reto diseño; DADEP socialización concepto técnico proyectos bienestar espacio público; Metro Quito; CIEP (2); UTA CIEP (2). </t>
    </r>
  </si>
  <si>
    <t>La tarea no cuenta con programación de acciones para el mes de julio</t>
  </si>
  <si>
    <r>
      <rPr>
        <b/>
        <sz val="11"/>
        <color rgb="FF000000"/>
        <rFont val="Arial"/>
        <family val="2"/>
      </rPr>
      <t xml:space="preserve">Acompañamiento a la implementación de planes de trabajo del mecanismo Sello (7):  
SEG (2): </t>
    </r>
    <r>
      <rPr>
        <sz val="11"/>
        <color rgb="FF000000"/>
        <rFont val="Arial"/>
        <family val="2"/>
      </rPr>
      <t xml:space="preserve">1Mesa para revisión de avance en el Plan de Trabajo Sello – UAECOB; 1Mesa de revisión de Apertura Diagnóstico de Sello Secretaría de Seguridad, Convivencia y Justicia  
</t>
    </r>
    <r>
      <rPr>
        <b/>
        <sz val="11"/>
        <color rgb="FF000000"/>
        <rFont val="Arial"/>
        <family val="2"/>
      </rPr>
      <t xml:space="preserve">GEP (1): </t>
    </r>
    <r>
      <rPr>
        <sz val="11"/>
        <color rgb="FF000000"/>
        <rFont val="Arial"/>
        <family val="2"/>
      </rPr>
      <t xml:space="preserve">Mesa de trabajo con líder técnica de Sello En Igualdad y OAP de la Secretaría General para resolver dudas e inquietudes relacionadas al aplicativo. </t>
    </r>
    <r>
      <rPr>
        <b/>
        <sz val="11"/>
        <color rgb="FF000000"/>
        <rFont val="Arial"/>
        <family val="2"/>
      </rPr>
      <t xml:space="preserve"> 
HAB (1): </t>
    </r>
    <r>
      <rPr>
        <sz val="11"/>
        <color rgb="FF000000"/>
        <rFont val="Arial"/>
        <family val="2"/>
      </rPr>
      <t xml:space="preserve">1Mesa de trabajo, para la revisión del avance en las actividades del plan de trabajo de Renobo.  
</t>
    </r>
    <r>
      <rPr>
        <b/>
        <sz val="11"/>
        <color rgb="FF000000"/>
        <rFont val="Arial"/>
        <family val="2"/>
      </rPr>
      <t>MOV (1):</t>
    </r>
    <r>
      <rPr>
        <sz val="11"/>
        <color rgb="FF000000"/>
        <rFont val="Arial"/>
        <family val="2"/>
      </rPr>
      <t xml:space="preserve"> Mesa de trabajo para revisión de retroalimentación reporte 2024 y avance en la implementación de acciones 2025.
</t>
    </r>
    <r>
      <rPr>
        <b/>
        <sz val="11"/>
        <color rgb="FF000000"/>
        <rFont val="Arial"/>
        <family val="2"/>
      </rPr>
      <t xml:space="preserve">
Mesas de validación de planes de trabajo (4)</t>
    </r>
    <r>
      <rPr>
        <sz val="11"/>
        <color rgb="FF000000"/>
        <rFont val="Arial"/>
        <family val="2"/>
      </rPr>
      <t xml:space="preserve">:  AMB (1); CUL (1); HAB (1); DEE (1).
</t>
    </r>
    <r>
      <rPr>
        <b/>
        <sz val="11"/>
        <color rgb="FF000000"/>
        <rFont val="Arial"/>
        <family val="2"/>
      </rPr>
      <t>Alistamiento Alcaldías Locales (1):</t>
    </r>
    <r>
      <rPr>
        <sz val="11"/>
        <color rgb="FF000000"/>
        <rFont val="Arial"/>
        <family val="2"/>
      </rPr>
      <t xml:space="preserve"> 1Mesa de trabajo.
</t>
    </r>
    <r>
      <rPr>
        <b/>
        <sz val="11"/>
        <color rgb="FF000000"/>
        <rFont val="Arial"/>
        <family val="2"/>
      </rPr>
      <t>Apertura Fase Diagnostica de 15 Secretarías Distritales (2)</t>
    </r>
    <r>
      <rPr>
        <sz val="11"/>
        <color rgb="FF000000"/>
        <rFont val="Arial"/>
        <family val="2"/>
      </rPr>
      <t xml:space="preserve">: 2 Mesas de socialización de metodología de recolección de información diagnóstica.
</t>
    </r>
    <r>
      <rPr>
        <b/>
        <sz val="11"/>
        <color rgb="FF000000"/>
        <rFont val="Arial"/>
        <family val="2"/>
      </rPr>
      <t>Personería (2):</t>
    </r>
    <r>
      <rPr>
        <sz val="11"/>
        <color rgb="FF000000"/>
        <rFont val="Arial"/>
        <family val="2"/>
      </rPr>
      <t xml:space="preserve"> 1 Taller "Comunicación libre de sexistmo"; 1 Taller "Derecho a una vida libre de violencias" (19pers) con identidades de género: femen12; mascul6; transfemen0; transmasc0; NoBinaria0, otras1. </t>
    </r>
  </si>
  <si>
    <r>
      <rPr>
        <b/>
        <u/>
        <sz val="9"/>
        <color rgb="FF000000"/>
        <rFont val="Arial"/>
        <family val="2"/>
      </rPr>
      <t xml:space="preserve">Fortalecimiento de capacidades de los sectores:
</t>
    </r>
    <r>
      <rPr>
        <b/>
        <sz val="9"/>
        <color rgb="FF000000"/>
        <rFont val="Arial"/>
        <family val="2"/>
      </rPr>
      <t xml:space="preserve">Sensibilizaciones (18): 
SEG (1): </t>
    </r>
    <r>
      <rPr>
        <sz val="9"/>
        <color rgb="FF000000"/>
        <rFont val="Arial"/>
        <family val="2"/>
      </rPr>
      <t xml:space="preserve">Sensibilización RUA y Violencias contra las Mujeres – SDSCJ (pendiente) 
</t>
    </r>
    <r>
      <rPr>
        <b/>
        <sz val="9"/>
        <color rgb="FF000000"/>
        <rFont val="Arial"/>
        <family val="2"/>
      </rPr>
      <t>GOB(3):</t>
    </r>
    <r>
      <rPr>
        <sz val="9"/>
        <color rgb="FF000000"/>
        <rFont val="Arial"/>
        <family val="2"/>
      </rPr>
      <t xml:space="preserve"> 1Sensibilización sobre la Ruta de Atención a Violencias Basadas en Género, dirigida a funcionarios y funcionarias del Instituto Distrital de la Participación y la Acción Comunal (IDPAC); 1Sensibilización Sensibilización sobre la Ruta de Atención a Violencias Basadas en Género, dirigida a Defensores y Defensoras del Espacio Público; 1Cine foro “Mujeres y participación política” dirigido a mujeres y organizaciones sociales de mujeres.  
</t>
    </r>
    <r>
      <rPr>
        <b/>
        <sz val="9"/>
        <color rgb="FF000000"/>
        <rFont val="Arial"/>
        <family val="2"/>
      </rPr>
      <t xml:space="preserve">AMB (4): </t>
    </r>
    <r>
      <rPr>
        <sz val="9"/>
        <color rgb="FF000000"/>
        <rFont val="Arial"/>
        <family val="2"/>
      </rPr>
      <t xml:space="preserve">1Derecho a Una Vida Libre de Violencias- IDPYBA; 1Masculinidades-JBB; 1Cuidado Menstrual-IDPYBA; 1Estrategias para Incorporar el Enfoque de Género en Proyectos de Bienestar Animal –IDPYBA 
</t>
    </r>
    <r>
      <rPr>
        <b/>
        <sz val="9"/>
        <color rgb="FF000000"/>
        <rFont val="Arial"/>
        <family val="2"/>
      </rPr>
      <t xml:space="preserve">INT (3): </t>
    </r>
    <r>
      <rPr>
        <sz val="9"/>
        <color rgb="FF000000"/>
        <rFont val="Arial"/>
        <family val="2"/>
      </rPr>
      <t xml:space="preserve">Sensibilización nuevas masculinidades y cuidado, y enfoque de género 
</t>
    </r>
    <r>
      <rPr>
        <b/>
        <sz val="9"/>
        <color rgb="FF000000"/>
        <rFont val="Arial"/>
        <family val="2"/>
      </rPr>
      <t xml:space="preserve">HAB (2) </t>
    </r>
    <r>
      <rPr>
        <sz val="9"/>
        <color rgb="FF000000"/>
        <rFont val="Arial"/>
        <family val="2"/>
      </rPr>
      <t xml:space="preserve">1Metodología V Encuentro de Mujeres Recicladoras; 1Evento de diálogo con enfoque de género, CVP. </t>
    </r>
    <r>
      <rPr>
        <b/>
        <sz val="9"/>
        <color rgb="FF000000"/>
        <rFont val="Arial"/>
        <family val="2"/>
      </rPr>
      <t xml:space="preserve"> 
SAL (2): </t>
    </r>
    <r>
      <rPr>
        <sz val="9"/>
        <color rgb="FF000000"/>
        <rFont val="Arial"/>
        <family val="2"/>
      </rPr>
      <t xml:space="preserve">1Ruta única de atención para mujeres víctimas de violencias; 1Enfoque de género y diferencial para Comité de Lactancia (SDS). 
</t>
    </r>
    <r>
      <rPr>
        <b/>
        <sz val="9"/>
        <color rgb="FF000000"/>
        <rFont val="Arial"/>
        <family val="2"/>
      </rPr>
      <t xml:space="preserve">HAC1: </t>
    </r>
    <r>
      <rPr>
        <sz val="9"/>
        <color rgb="FF000000"/>
        <rFont val="Arial"/>
        <family val="2"/>
      </rPr>
      <t xml:space="preserve">1Sensibilizacion PPMyEG SHD 
</t>
    </r>
    <r>
      <rPr>
        <b/>
        <sz val="9"/>
        <color rgb="FF000000"/>
        <rFont val="Arial"/>
        <family val="2"/>
      </rPr>
      <t xml:space="preserve">MOV (2): </t>
    </r>
    <r>
      <rPr>
        <sz val="9"/>
        <color rgb="FF000000"/>
        <rFont val="Arial"/>
        <family val="2"/>
      </rPr>
      <t xml:space="preserve">1Conceptos básicos y transversalización del enfoque de género; 1Acoso laboral y acoso sexual laboral desde el enfoque de género. 
</t>
    </r>
    <r>
      <rPr>
        <b/>
        <sz val="9"/>
        <color rgb="FF000000"/>
        <rFont val="Arial"/>
        <family val="2"/>
      </rPr>
      <t xml:space="preserve">
</t>
    </r>
    <r>
      <rPr>
        <b/>
        <u/>
        <sz val="9"/>
        <color rgb="FF000000"/>
        <rFont val="Arial"/>
        <family val="2"/>
      </rPr>
      <t xml:space="preserve">En relación con la Implementación de 7 derechos se avanzó en: 
</t>
    </r>
    <r>
      <rPr>
        <b/>
        <sz val="9"/>
        <color rgb="FF000000"/>
        <rFont val="Arial"/>
        <family val="2"/>
      </rPr>
      <t xml:space="preserve">Metodologías (17): 
D. PAZ (2): </t>
    </r>
    <r>
      <rPr>
        <sz val="9"/>
        <color rgb="FF000000"/>
        <rFont val="Arial"/>
        <family val="2"/>
      </rPr>
      <t xml:space="preserve">Reuniones metodología taller VBG. 
</t>
    </r>
    <r>
      <rPr>
        <b/>
        <sz val="9"/>
        <color rgb="FF000000"/>
        <rFont val="Arial"/>
        <family val="2"/>
      </rPr>
      <t>D. PARTICIPACIÓN (2):</t>
    </r>
    <r>
      <rPr>
        <sz val="9"/>
        <color rgb="FF000000"/>
        <rFont val="Arial"/>
        <family val="2"/>
      </rPr>
      <t xml:space="preserve"> Metodologías sensibilización ciudadanía Suba y cineforo Jornada Única Electoral. 
</t>
    </r>
    <r>
      <rPr>
        <b/>
        <sz val="9"/>
        <color rgb="FF000000"/>
        <rFont val="Arial"/>
        <family val="2"/>
      </rPr>
      <t xml:space="preserve">D. TRABAJO (1): </t>
    </r>
    <r>
      <rPr>
        <sz val="9"/>
        <color rgb="FF000000"/>
        <rFont val="Arial"/>
        <family val="2"/>
      </rPr>
      <t xml:space="preserve">PPT socialización Decreto 332/2020. 
</t>
    </r>
    <r>
      <rPr>
        <b/>
        <sz val="9"/>
        <color rgb="FF000000"/>
        <rFont val="Arial"/>
        <family val="2"/>
      </rPr>
      <t xml:space="preserve">D. SALUD (3): </t>
    </r>
    <r>
      <rPr>
        <sz val="9"/>
        <color rgb="FF000000"/>
        <rFont val="Arial"/>
        <family val="2"/>
      </rPr>
      <t xml:space="preserve">Guion conversatorio salud SDMujer; ppt propuesta conmemoración 28S; propuesta comunicaciones IVE.  
</t>
    </r>
    <r>
      <rPr>
        <b/>
        <sz val="9"/>
        <color rgb="FF000000"/>
        <rFont val="Arial"/>
        <family val="2"/>
      </rPr>
      <t xml:space="preserve">D. EDUCACIÓN (4): </t>
    </r>
    <r>
      <rPr>
        <sz val="9"/>
        <color rgb="FF000000"/>
        <rFont val="Arial"/>
        <family val="2"/>
      </rPr>
      <t xml:space="preserve">metodologías y ppt sensibilizaciones Casas Refugio y docentes Distrito. 
</t>
    </r>
    <r>
      <rPr>
        <b/>
        <sz val="9"/>
        <color rgb="FF000000"/>
        <rFont val="Arial"/>
        <family val="2"/>
      </rPr>
      <t xml:space="preserve">D. CULTURA (2): </t>
    </r>
    <r>
      <rPr>
        <sz val="9"/>
        <color rgb="FF000000"/>
        <rFont val="Arial"/>
        <family val="2"/>
      </rPr>
      <t xml:space="preserve">metodologías proceso mujeres futboleras, sensibilización equipos SDIS hab. calle. 
</t>
    </r>
    <r>
      <rPr>
        <b/>
        <sz val="9"/>
        <color rgb="FF000000"/>
        <rFont val="Arial"/>
        <family val="2"/>
      </rPr>
      <t xml:space="preserve">D. HÁBITAT (3): </t>
    </r>
    <r>
      <rPr>
        <sz val="9"/>
        <color rgb="FF000000"/>
        <rFont val="Arial"/>
        <family val="2"/>
      </rPr>
      <t xml:space="preserve">Metodología y rompecabezas sensibilización en derechos PPMyEG mujeres recicladoras; metodología conversatorio POT SDmujer. </t>
    </r>
    <r>
      <rPr>
        <b/>
        <sz val="9"/>
        <color rgb="FF000000"/>
        <rFont val="Arial"/>
        <family val="2"/>
      </rPr>
      <t xml:space="preserve"> 
Sensibilizaciones (14):  
D.PAZ (1): </t>
    </r>
    <r>
      <rPr>
        <sz val="9"/>
        <color rgb="FF000000"/>
        <rFont val="Arial"/>
        <family val="2"/>
      </rPr>
      <t xml:space="preserve">Ciudadanía mujeres firmantes paz: VBG.  
</t>
    </r>
    <r>
      <rPr>
        <b/>
        <sz val="9"/>
        <color rgb="FF000000"/>
        <rFont val="Arial"/>
        <family val="2"/>
      </rPr>
      <t xml:space="preserve">D. PARTICIPACIÓN (3): </t>
    </r>
    <r>
      <rPr>
        <sz val="9"/>
        <color rgb="FF000000"/>
        <rFont val="Arial"/>
        <family val="2"/>
      </rPr>
      <t xml:space="preserve">Ciudadanía: Barrio Bilbao Suba: PPMyEG; participación y representación con equidad. Mujeres Jornada Única Electoral: participación y representación con equidad.  
</t>
    </r>
    <r>
      <rPr>
        <b/>
        <sz val="9"/>
        <color rgb="FF000000"/>
        <rFont val="Arial"/>
        <family val="2"/>
      </rPr>
      <t xml:space="preserve">D. TRABAJO (3): </t>
    </r>
    <r>
      <rPr>
        <sz val="9"/>
        <color rgb="FF000000"/>
        <rFont val="Arial"/>
        <family val="2"/>
      </rPr>
      <t xml:space="preserve">Entidades distritales (2) y Alcaldía Local Santa Fe: Socialización Decreto 332/2020. 
</t>
    </r>
    <r>
      <rPr>
        <b/>
        <sz val="9"/>
        <color rgb="FF000000"/>
        <rFont val="Arial"/>
        <family val="2"/>
      </rPr>
      <t xml:space="preserve">D. SALUD (1): </t>
    </r>
    <r>
      <rPr>
        <sz val="9"/>
        <color rgb="FF000000"/>
        <rFont val="Arial"/>
        <family val="2"/>
      </rPr>
      <t xml:space="preserve">SDMujer: Situación salud mujeres Bogotá.  
</t>
    </r>
    <r>
      <rPr>
        <b/>
        <sz val="9"/>
        <color rgb="FF000000"/>
        <rFont val="Arial"/>
        <family val="2"/>
      </rPr>
      <t xml:space="preserve">D. EDUCACIÓN (3): </t>
    </r>
    <r>
      <rPr>
        <sz val="9"/>
        <color rgb="FF000000"/>
        <rFont val="Arial"/>
        <family val="2"/>
      </rPr>
      <t xml:space="preserve">Docentes Distrito: Educación no sexista. Equipos Casas Refugio SDMujer (2): Educación con equidad.  
</t>
    </r>
    <r>
      <rPr>
        <b/>
        <sz val="9"/>
        <color rgb="FF000000"/>
        <rFont val="Arial"/>
        <family val="2"/>
      </rPr>
      <t xml:space="preserve">D. CULTURA (1): </t>
    </r>
    <r>
      <rPr>
        <sz val="9"/>
        <color rgb="FF000000"/>
        <rFont val="Arial"/>
        <family val="2"/>
      </rPr>
      <t xml:space="preserve">SDIS: Derechos cultura y trabajo hab. calle. 
</t>
    </r>
    <r>
      <rPr>
        <b/>
        <sz val="9"/>
        <color rgb="FF000000"/>
        <rFont val="Arial"/>
        <family val="2"/>
      </rPr>
      <t xml:space="preserve">D. HABITAT (2): </t>
    </r>
    <r>
      <rPr>
        <sz val="9"/>
        <color rgb="FF000000"/>
        <rFont val="Arial"/>
        <family val="2"/>
      </rPr>
      <t xml:space="preserve">SDMujer: POT. Ciudadanía mujeres recicladoras: Derechos PPMyEG. </t>
    </r>
  </si>
  <si>
    <t>La tarea no cuenta con programación de acciones para el mes de agosto</t>
  </si>
  <si>
    <t xml:space="preserve">Mesas de validación de planes de trabajo (1):  INT (1).
Alistamiento Alcaldías Locales (3): 3 Mesas de trabajo de socialización de metodología diagnostica.
Acompañamiento a la implementación de planes de trabajo del mecanismo Sello (2):  
EDU (1): Se realiza reunión con IDEP para revisión compromisos asistencia técnica para el desarrollo de Plan de Trabajo SDIG. 
JBB (1): Mesa de trabajo con el JBB para coordinar la asistencia técnica desde la SDMujer en las actividades del Plan de Trabajo.  
Personería (1): 1 Reunión de seguimiento
Festivales al Parque (1): 1 Reunión de seguimiento
Apertura Fase Diagnostica de 15 Secretarías Distritales (6): 
SEG (1) SAL (1) HAB (1) Mesas de trabajo para asistencia técnica en el proceso de diagnóstico de Sello
PLN (1) Aplicación de instrumento de observación de instalaciones.  
AMB (1) Aplicación de instrumento de observación de instalaciones.  
(2) Reuniones de articulación interna
</t>
  </si>
  <si>
    <t>N.A</t>
  </si>
  <si>
    <t>4 - Implementar una estrategia de promoción de buenas prácticas de transversalización del enfoque de género y acciones afirmativas que contribuyan al ejercicio pleno de los derechos y autonomía de las mujeres que habitan en Bogotá, por parte de los sectores públicos, mixtos, privados y sociales.</t>
  </si>
  <si>
    <t xml:space="preserve">Número de estrategias de transversalización implementada en los 15 sectores de la Administración Distrital </t>
  </si>
  <si>
    <t>Implementar la estrategia de buenas prácticas llevó a la consecución de los siguientes logros en enero:
Avances en la implementación del Sello (1): 
Metodología (1): Se diseñó una metodología de taller sobre 8M para colaboradores/as del Distrito, fortaleciendo la capacidad de la entidad para promover la igualdad de género.
Comunicaciones(2): 
Publicaciones(1): Brújula para la igualdad: Se conceptualizó la propuesta de publicaciones y gestión del conocimiento para la DDDP, brindando orientación a entidades y organizaciones sobre la incorporación de los enfoques de género y derechos de las mujeres.
Herramientas visuales: Infografía(1): Se diseñó una infografía de violencias, proporcionando una herramienta efectiva para la sensibilización y concienciación sobre este tema.
Conmemoraciones Derechos(1): Alistamiento 8M: Se avanzó en la organización del 8M, con una reunión interna, solicitud de datos al OMEG y elaboración de un documento preliminar sobre hitos derechos 2003-2025.</t>
  </si>
  <si>
    <t xml:space="preserve">
Durante enero la implementación de la estrategia de buenas prácticas llevó a la consecución de los siguientes logros: 
(1) Acción concerniente al Sello, (2) Acciones de fortalecimiento en Comunicaciones y (1).Acción concerniente a las conmemoraciones sobre la garantpia de los Derechos Humanos de las Mujeres. </t>
  </si>
  <si>
    <t>Implementar la estrategia de buenas prácticas llevó a la consecución de los siguientes logros en febrero:
Avances en la implementación del Sello: (8):
Reuniones (2:) Se realizaron 2 reuniones de primer contacto con empresas para establecer alianzas estratégicas y se firmó (1) documento de compromiso ; Metodologías(1): Se diseñó la metodología de sensibilización para el componente pedagógico del Catálogo de Herramientas y se creó una metodología de taller sobre 8M para colaboradores/as del Distrito.
Socializaciones (1):  en el marco del componente de buenas prácticas, se realizó 1 socialización de la herramienta de autodiagnóstico del Catálogo de Herramientas. 
Mesas de trabajo (2): con empresas. 
Reunión de trabajo (1): Se realizó una reunión de trabajo para desarrollar una estrategia de prevención de acoso callejero en frentes de obra.
Comunicaciones(3): 
Brief (1): Enviado a comunicaciones-Tema: Brújula para la Igualdad.
Documento de sentido(1): 8M. Diseño (1): PPT para UTA - Sesión 1 2025. 
Conmemoraciones Derechos(1): 
Se avanzó en la organización del 8M con la creación de (1) documento de sentido preliminar y se diseñó (1) metodología de taller sobre 8M para colaboradores/as del Distrito.</t>
  </si>
  <si>
    <t xml:space="preserve">Durante enero y febrero la implementación de la estrategia de buenas prácticas llevó a la consecución de los siguientes logros: 
(8) Acciones concernientes al Sello, (5) Acciones de fortalecimiento en Comunicaciones y (1).Acción concerniente a las conmemoraciones sobre la garantpia de los Derechos Humanos de las Mujeres. 
</t>
  </si>
  <si>
    <t xml:space="preserve">Acciones concernientes al Sello (13):  
Reuniones (2): Primer contacto con empresas. 
Documentos de compromiso (4): Firma de empresa. Mesas de trabajo (2): con empresas. 
Socialización (1): Implementación de taller del Catálogo de Herramientas.  
Reunión de trabajo (4): Estrategia de prevención de acoso callejero en frentes de obra.    
Acciones para las Conmemoraciones Derechos (4):  
Documento (1): Documento de sentido versión final conmemoración 8 Marzo 2025. 
Metodología (1): Diseño de metodología de taller sobre 8M para colaboradores/as del Distrito.  
Sensibilizaciones (2): Taller virtual a sector privado sobre 8M. 
Comunicaciones (8): 
Brief solicitud área Comunicaciones (1): RevBeladas
Brief información área Comunicaciones (3): 1 RevBeladas, 1 Acompañamiento Avantia, 1 Billetes Lotería de Bogotá.
Diseño (3): 1 PPT CIM - Sesión 1, 2 piezas grupos focales POT
Campaña (1): Activa tu poder en el TPIEG. </t>
  </si>
  <si>
    <t xml:space="preserve">Acciones concernientes al Sello (18): 
Reuniones primer contacto (4).
Documentos de compromiso (4). 
Mesas de trabajo (2).  Socialización (1). 
Reunión de trabajo (1).  
Comunicaciones (13).  
Acciones para las Conmemoraciones Derechos (4).  
Conmemoraciones Derechos (1). </t>
  </si>
  <si>
    <t xml:space="preserve">
Implementar la estrategia de buenas prácticas llevó a la consecución de los siguientes logros en abril:
Acciones concernientes al Sello (17):  
Identificación de buenas prácticas: 3 Reuniones 1 PPT. 
Reuniones Primer contacto con empresas (3)
Documentos de compromiso (2): Firma de empresas.  
Mesas de trabajo (2): con empresas.  
Talleres (3): Implementación de taller del Catálogo de Herramientas. (20pers) con identidades de género: femen13; mascul6; transfemen0; transmasc0; NoBinaria1, otras0.  
Reuniones de trabajo (3): Estrategia de prevención de acoso callejero en frentes de obra. (2) Articulación Sello Bogotá Incluyente (1).   
Acciones para las Conmemoraciones Derechos (3): Alistamiento 28M: 2 reuniones internas: referenta sector salud y comunicaciones. 1 documento preliminar conmemoración 28 mayo, día acción global por la salud plena de las mujeres. 
Sensibilizaciones (2): Taller virtual a sector privado sobre 8M.   
Comunicaciones (8): 
Brief solicitud Comunicaciones (2): 1 Plantillas para invitaciones, 1 Videos buenas prácticas Sello Privado.  
Diseño (4): 1 documento Lineamientos espacios públicos libres de violencias, 1 documento Informe TPIEG 2024, 1 PPT TPIEG 2024, 1 PPT UTA Sesión 4 2025.  
Redacción y/o edición (3): 1 Nota TPIEG, 1 documento Barreras acceso a la salud, 1 documento Brújula para la igualdad - Conceptos</t>
  </si>
  <si>
    <t xml:space="preserve">Durante el primer cuatrimestre del año, la implementación de la estrategia de buenas prácticas llevó a la consecución de los siguientes logros: 
Acciones concernientes al Sello (39): 
Identificación de Buenas prácticas (4) 
Reuniones 1er contacto (10) 
Documentos de compromiso (6).  
Mesas de trabajo (5).  
Talleres (7). 
Reunión de trabajo (3).  
Acciones para las Conmemoraciones Derechos (4).  
Conmemoraciones Derechos (1). 
Alistamiento 28M (3) 
Comunicaciones (21).  
</t>
  </si>
  <si>
    <r>
      <rPr>
        <b/>
        <sz val="10"/>
        <color rgb="FF000000"/>
        <rFont val="Arial"/>
        <family val="2"/>
      </rPr>
      <t xml:space="preserve">Acciones concernientes al Sello (19):  
Identificación de buenas prácticas para socialización en la UTA: </t>
    </r>
    <r>
      <rPr>
        <sz val="10"/>
        <color rgb="FF000000"/>
        <rFont val="Arial"/>
        <family val="2"/>
      </rPr>
      <t xml:space="preserve">1 Reunión 1 PPT.  
</t>
    </r>
    <r>
      <rPr>
        <b/>
        <sz val="10"/>
        <color rgb="FF000000"/>
        <rFont val="Arial"/>
        <family val="2"/>
      </rPr>
      <t xml:space="preserve">
Reuniones Primer contacto con empresas (3).  
Documentos de compromiso (2): </t>
    </r>
    <r>
      <rPr>
        <sz val="10"/>
        <color rgb="FF000000"/>
        <rFont val="Arial"/>
        <family val="2"/>
      </rPr>
      <t xml:space="preserve">Firma de empresas.  
</t>
    </r>
    <r>
      <rPr>
        <b/>
        <sz val="10"/>
        <color rgb="FF000000"/>
        <rFont val="Arial"/>
        <family val="2"/>
      </rPr>
      <t>Documentos metodológicos (1) 
Talleres (3):</t>
    </r>
    <r>
      <rPr>
        <sz val="10"/>
        <color rgb="FF000000"/>
        <rFont val="Arial"/>
        <family val="2"/>
      </rPr>
      <t xml:space="preserve"> 1 Derecho a una vida libre de violencias; 2 Uso de la herramienta de autodiagnóstico. (20pers) con identidades de género: femen13; mascul6; transfemen0; transmasc0; NoBinaria1, otras0. 
Reuniones de trabajo (3): Estrategia de prevención de acoso callejero en frentes de obra. (2) Articulación Sello Bogotá Incluyente (1). </t>
    </r>
    <r>
      <rPr>
        <b/>
        <sz val="10"/>
        <color rgb="FF000000"/>
        <rFont val="Arial"/>
        <family val="2"/>
      </rPr>
      <t xml:space="preserve">  
Acciones para las Conmemoraciones Derechos (3):</t>
    </r>
    <r>
      <rPr>
        <sz val="10"/>
        <color rgb="FF000000"/>
        <rFont val="Arial"/>
        <family val="2"/>
      </rPr>
      <t xml:space="preserve"> Alistamiento 21 de junio- Educación no sexista; Alistamiento 22 julio - Trabajo doméstico; 
28 mayo - Salud plena.   
</t>
    </r>
    <r>
      <rPr>
        <b/>
        <sz val="10"/>
        <color rgb="FF000000"/>
        <rFont val="Arial"/>
        <family val="2"/>
      </rPr>
      <t xml:space="preserve">
Comunicaciones (8): 
Brief solicitud Comunicaciones (3)</t>
    </r>
    <r>
      <rPr>
        <sz val="10"/>
        <color rgb="FF000000"/>
        <rFont val="Arial"/>
        <family val="2"/>
      </rPr>
      <t xml:space="preserve">:1 Concejo Sello En Igualdad, 1 Conmemoración 28M, 1 Jornada Única Electoral 
</t>
    </r>
    <r>
      <rPr>
        <b/>
        <sz val="10"/>
        <color rgb="FF000000"/>
        <rFont val="Arial"/>
        <family val="2"/>
      </rPr>
      <t>Brief información Comunicaciones (1):</t>
    </r>
    <r>
      <rPr>
        <sz val="10"/>
        <color rgb="FF000000"/>
        <rFont val="Arial"/>
        <family val="2"/>
      </rPr>
      <t xml:space="preserve"> Concejo Sello En Igualdad.</t>
    </r>
    <r>
      <rPr>
        <b/>
        <sz val="10"/>
        <color rgb="FF000000"/>
        <rFont val="Arial"/>
        <family val="2"/>
      </rPr>
      <t xml:space="preserve"> 
Diseño (11): </t>
    </r>
    <r>
      <rPr>
        <sz val="10"/>
        <color rgb="FF000000"/>
        <rFont val="Arial"/>
        <family val="2"/>
      </rPr>
      <t xml:space="preserve">1 Concept Paper Foro Internacional, 4 piezas Actividades 28 M, 1 Conversatorio Paz UPN, 1 Encuentro Cárcel Distrital, 1 Evento Acoso Laboral Hacienda, 1 Foro Interinstitucional Acoso Laboral, 1 PPT UTA mayo 2025, 1 PPT Brújula para la igualdad. 
</t>
    </r>
    <r>
      <rPr>
        <b/>
        <sz val="10"/>
        <color rgb="FF000000"/>
        <rFont val="Arial"/>
        <family val="2"/>
      </rPr>
      <t xml:space="preserve">Invitaciones (8): </t>
    </r>
    <r>
      <rPr>
        <sz val="10"/>
        <color rgb="FF000000"/>
        <rFont val="Arial"/>
        <family val="2"/>
      </rPr>
      <t>Foro de Acoso Laboral.</t>
    </r>
    <r>
      <rPr>
        <b/>
        <sz val="10"/>
        <color rgb="FF000000"/>
        <rFont val="Arial"/>
        <family val="2"/>
      </rPr>
      <t xml:space="preserve"> </t>
    </r>
    <r>
      <rPr>
        <sz val="10"/>
        <color rgb="FF7030A0"/>
        <rFont val="Arial"/>
        <family val="2"/>
      </rPr>
      <t xml:space="preserve"> </t>
    </r>
  </si>
  <si>
    <r>
      <rPr>
        <b/>
        <sz val="10"/>
        <color rgb="FF000000"/>
        <rFont val="Arial"/>
        <family val="2"/>
      </rPr>
      <t xml:space="preserve">Acciones concernientes al Sello (26): 
</t>
    </r>
    <r>
      <rPr>
        <sz val="10"/>
        <color rgb="FF000000"/>
        <rFont val="Arial"/>
        <family val="2"/>
      </rPr>
      <t xml:space="preserve">Identificación de Buenas prácticas (2) 
Reuniones 1er contacto (10).
Documentos de compromiso (8).  
Documentos metodológicos (1).
Mesas de trabajo (3).  
Talleres (7). 
Socialización (1). 
Reunión de trabajo (1).  
</t>
    </r>
    <r>
      <rPr>
        <b/>
        <sz val="10"/>
        <color rgb="FF000000"/>
        <rFont val="Arial"/>
        <family val="2"/>
      </rPr>
      <t xml:space="preserve">Acciones para las Conmemoraciones Derechos (5).
</t>
    </r>
    <r>
      <rPr>
        <sz val="10"/>
        <color rgb="FF000000"/>
        <rFont val="Arial"/>
        <family val="2"/>
      </rPr>
      <t xml:space="preserve">Conmemoraciones Derechos (1). 
Alistamiento de conmemoraciones (4): 28M; 21 de junio - Educación no sexista; Alistamiento 22 julio - Trabajo doméstico; 28 mayo - Salud plena. 
</t>
    </r>
    <r>
      <rPr>
        <b/>
        <sz val="10"/>
        <color rgb="FF000000"/>
        <rFont val="Arial"/>
        <family val="2"/>
      </rPr>
      <t xml:space="preserve">Comunicaciones (44).  </t>
    </r>
  </si>
  <si>
    <r>
      <rPr>
        <b/>
        <sz val="10"/>
        <color rgb="FF000000"/>
        <rFont val="Arial"/>
        <family val="2"/>
      </rPr>
      <t xml:space="preserve">Acciones concernientes al Sello (14):  
</t>
    </r>
    <r>
      <rPr>
        <sz val="10"/>
        <color rgb="FF000000"/>
        <rFont val="Arial"/>
        <family val="2"/>
      </rPr>
      <t xml:space="preserve">Reuniones  (4):  Primer contacto con empresas
Documentos de compromiso (7): Firma de empresas
Mesas de trabajo (2): Reuniones para implementación de catálogo de herramientas autogestionables.
Sensibilizaciones (1): 1 Taller sobre Enfoque de género y derecho a la participación; (47pers) con identidades de género: femen47; mascul0; transfemen0; transmasc0; NoBinaria0, otras0.  
Reunión de trabajo (2): Estrategia de prevención de acoso callejero en frentes de obra (2) 
</t>
    </r>
    <r>
      <rPr>
        <sz val="10"/>
        <color rgb="FF7030A0"/>
        <rFont val="Arial"/>
        <family val="2"/>
      </rPr>
      <t xml:space="preserve">
</t>
    </r>
    <r>
      <rPr>
        <b/>
        <sz val="10"/>
        <color rgb="FF000000"/>
        <rFont val="Arial"/>
        <family val="2"/>
      </rPr>
      <t xml:space="preserve">Acciones para las Conmemoraciones Derechos (4): 
</t>
    </r>
    <r>
      <rPr>
        <u/>
        <sz val="10"/>
        <color rgb="FF000000"/>
        <rFont val="Arial"/>
        <family val="2"/>
      </rPr>
      <t xml:space="preserve">Alistamiento 21 de Junio - Educación no sexista: </t>
    </r>
    <r>
      <rPr>
        <sz val="10"/>
        <color rgb="FF000000"/>
        <rFont val="Arial"/>
        <family val="2"/>
      </rPr>
      <t xml:space="preserve">1 documento de sentido diagramado. 
</t>
    </r>
    <r>
      <rPr>
        <u/>
        <sz val="10"/>
        <color rgb="FF000000"/>
        <rFont val="Arial"/>
        <family val="2"/>
      </rPr>
      <t>Alistamiento 22 Julio - Trabajo doméstico:</t>
    </r>
    <r>
      <rPr>
        <sz val="10"/>
        <color rgb="FF000000"/>
        <rFont val="Arial"/>
        <family val="2"/>
      </rPr>
      <t xml:space="preserve"> 1 reuión interna articulación Comunicaciones; 1 ppt propuesta conmemoraciones 22 y 24 julio: 1 preliminar documento de sentido en revisión directivas. 
</t>
    </r>
    <r>
      <rPr>
        <sz val="10"/>
        <color rgb="FF7030A0"/>
        <rFont val="Arial"/>
        <family val="2"/>
      </rPr>
      <t xml:space="preserve">
</t>
    </r>
    <r>
      <rPr>
        <b/>
        <sz val="10"/>
        <color rgb="FF000000"/>
        <rFont val="Arial"/>
        <family val="2"/>
      </rPr>
      <t xml:space="preserve">Comunicaciones (7):
</t>
    </r>
    <r>
      <rPr>
        <sz val="10"/>
        <color rgb="FF000000"/>
        <rFont val="Arial"/>
        <family val="2"/>
      </rPr>
      <t>Brief solicitud Comunicaciones (1): 1 Educación no sexista
Brief información Comunicaciones (1): 1 Foro acoso laboral
Diseño (5): 1 PPT UTA Sesión 6 2025, 1 PPT Sello IES, 1 PPT Evento acoso laboral, 1 PPT Brújula para la igualdad, 1 Documento PPLEO</t>
    </r>
  </si>
  <si>
    <r>
      <rPr>
        <sz val="10"/>
        <color rgb="FF000000"/>
        <rFont val="Arial"/>
        <family val="2"/>
      </rPr>
      <t xml:space="preserve">Durante el primer semestre del año, la implementación de la estrategia de buenas prácticas llevó a la consecución de los siguientes logros: 
</t>
    </r>
    <r>
      <rPr>
        <b/>
        <sz val="10"/>
        <color rgb="FF000000"/>
        <rFont val="Arial"/>
        <family val="2"/>
      </rPr>
      <t xml:space="preserve">Acciones concernientes al Sello (40): 
</t>
    </r>
    <r>
      <rPr>
        <sz val="10"/>
        <color rgb="FF000000"/>
        <rFont val="Arial"/>
        <family val="2"/>
      </rPr>
      <t xml:space="preserve">Identificación de Buenas prácticas (2) 
Reuniones 1er contacto (14).
Documentos de compromiso (15).  
Documentos metodológicos (1).
Mesas de trabajo (6).  
Talleres (7). 
Socialización (2). 
</t>
    </r>
    <r>
      <rPr>
        <b/>
        <sz val="10"/>
        <color rgb="FF000000"/>
        <rFont val="Arial"/>
        <family val="2"/>
      </rPr>
      <t xml:space="preserve">Acciones para las Conmemoraciones Derechos (9):
</t>
    </r>
    <r>
      <rPr>
        <sz val="10"/>
        <color rgb="FF000000"/>
        <rFont val="Arial"/>
        <family val="2"/>
      </rPr>
      <t xml:space="preserve">Conmemoraciones Derechos (1). 
Alistamiento de conmemoraciones (6): 28M; 21 de junio - Educación no sexista; Alistamiento 22 julio - Trabajo doméstico; 28 mayo - Salud plena; 21 de Junio - Educación no sexista; 22 Julio - Trabajo doméstico. 
</t>
    </r>
    <r>
      <rPr>
        <b/>
        <sz val="10"/>
        <color rgb="FF000000"/>
        <rFont val="Arial"/>
        <family val="2"/>
      </rPr>
      <t xml:space="preserve">Comunicaciones (51) </t>
    </r>
  </si>
  <si>
    <r>
      <rPr>
        <b/>
        <sz val="9"/>
        <color rgb="FF000000"/>
        <rFont val="Arial"/>
        <family val="2"/>
      </rPr>
      <t>Acciones para conmemoraciones de derechos humanos de las mujeres (6): 
21 de Junio - Educación no sexista</t>
    </r>
    <r>
      <rPr>
        <sz val="9"/>
        <color rgb="FF000000"/>
        <rFont val="Arial"/>
        <family val="2"/>
      </rPr>
      <t xml:space="preserve">: Metodología y 1 evento conmemoración.
</t>
    </r>
    <r>
      <rPr>
        <b/>
        <sz val="9"/>
        <color rgb="FF000000"/>
        <rFont val="Arial"/>
        <family val="2"/>
      </rPr>
      <t>22 Julio - Trabajo doméstico</t>
    </r>
    <r>
      <rPr>
        <sz val="9"/>
        <color rgb="FF000000"/>
        <rFont val="Arial"/>
        <family val="2"/>
      </rPr>
      <t xml:space="preserve">: 1 brief para Comunicaciones; videos; 1 documento de sentido. 1 evento conmemoraciones 22 y 24 julio.
</t>
    </r>
    <r>
      <rPr>
        <b/>
        <sz val="9"/>
        <color rgb="FF000000"/>
        <rFont val="Arial"/>
        <family val="2"/>
      </rPr>
      <t xml:space="preserve">Comunicaciones (11):
</t>
    </r>
    <r>
      <rPr>
        <sz val="9"/>
        <color rgb="FF000000"/>
        <rFont val="Arial"/>
        <family val="2"/>
      </rPr>
      <t xml:space="preserve">Brief solicitud Comunicaciones (2):1 Conmemoraciones 22 y 24J, 1 Cine foro Estimados señores,
Brief información Comunicaciones (1): 1 Conmemoraciones 22 y 24J
Diseño (7): 1 Informe de derechos PPPMyEG 2024, 1 ABC Capitalidad del tiempo, 1 PPT Capitalidad del tiempo,   1 PPT CIM 2, 1 invitación Estimados señores, 1 invitación charla PPMyEG, 1 Agéndate Foro internacional
Campaña (1): Frentes de obra
</t>
    </r>
    <r>
      <rPr>
        <b/>
        <sz val="9"/>
        <color rgb="FF000000"/>
        <rFont val="Arial"/>
        <family val="2"/>
      </rPr>
      <t xml:space="preserve">Acciones concernientes al Sello (14): </t>
    </r>
    <r>
      <rPr>
        <sz val="9"/>
        <color rgb="FF000000"/>
        <rFont val="Arial"/>
        <family val="2"/>
      </rPr>
      <t xml:space="preserve"> 
</t>
    </r>
    <r>
      <rPr>
        <b/>
        <sz val="9"/>
        <color rgb="FF000000"/>
        <rFont val="Arial"/>
        <family val="2"/>
      </rPr>
      <t xml:space="preserve">Reuniones  (5): </t>
    </r>
    <r>
      <rPr>
        <sz val="9"/>
        <color rgb="FF000000"/>
        <rFont val="Arial"/>
        <family val="2"/>
      </rPr>
      <t xml:space="preserve"> Primer contacto con empresas
</t>
    </r>
    <r>
      <rPr>
        <b/>
        <sz val="9"/>
        <color rgb="FF000000"/>
        <rFont val="Arial"/>
        <family val="2"/>
      </rPr>
      <t>Documentos de compromiso (8):</t>
    </r>
    <r>
      <rPr>
        <sz val="9"/>
        <color rgb="FF000000"/>
        <rFont val="Arial"/>
        <family val="2"/>
      </rPr>
      <t xml:space="preserve"> Firma de empresas
</t>
    </r>
    <r>
      <rPr>
        <b/>
        <sz val="9"/>
        <color rgb="FF000000"/>
        <rFont val="Arial"/>
        <family val="2"/>
      </rPr>
      <t>Mesas de trabajo (2):</t>
    </r>
    <r>
      <rPr>
        <sz val="9"/>
        <color rgb="FF000000"/>
        <rFont val="Arial"/>
        <family val="2"/>
      </rPr>
      <t xml:space="preserve"> Reuniones para implementación de catálogo de herramientas autogestionables.
</t>
    </r>
    <r>
      <rPr>
        <b/>
        <sz val="9"/>
        <color rgb="FF000000"/>
        <rFont val="Arial"/>
        <family val="2"/>
      </rPr>
      <t xml:space="preserve">Diseño metodológico (1): </t>
    </r>
    <r>
      <rPr>
        <sz val="9"/>
        <color rgb="FF000000"/>
        <rFont val="Arial"/>
        <family val="2"/>
      </rPr>
      <t xml:space="preserve"> Taller Entornos libres de acoso laboral y acoso sexual laboral
</t>
    </r>
    <r>
      <rPr>
        <b/>
        <sz val="9"/>
        <color rgb="FF000000"/>
        <rFont val="Arial"/>
        <family val="2"/>
      </rPr>
      <t>Sensibilizaciones (4):</t>
    </r>
    <r>
      <rPr>
        <sz val="9"/>
        <color rgb="FF000000"/>
        <rFont val="Arial"/>
        <family val="2"/>
      </rPr>
      <t xml:space="preserve"> 1 Taller sobre Enfoque de género y derecho a la participación; (47pers) con identidades de género: femen47; mascul0; transfemen0; transmasc0; NoBinaria0, otras0.  
</t>
    </r>
    <r>
      <rPr>
        <b/>
        <sz val="9"/>
        <color rgb="FF000000"/>
        <rFont val="Arial"/>
        <family val="2"/>
      </rPr>
      <t>Reunión de trabajo (3):</t>
    </r>
    <r>
      <rPr>
        <sz val="9"/>
        <color rgb="FF000000"/>
        <rFont val="Arial"/>
        <family val="2"/>
      </rPr>
      <t xml:space="preserve"> Estrategia de prevención de acoso callejero en frentes de obra (2) </t>
    </r>
  </si>
  <si>
    <r>
      <rPr>
        <b/>
        <sz val="9"/>
        <color rgb="FF000000"/>
        <rFont val="Arial"/>
        <family val="2"/>
      </rPr>
      <t xml:space="preserve">
Durante el año hasta julio, la implementación de la estrategia de buenas prácticas llevó a la consecución de los siguientes logros: 
Acciones concernientes al Sello (54): 
Identificación de Buenas prácticas (2) 
Reuniones 1er contacto (19).
Documentos de compromiso (23).  
Documentos metodológicos (2).
Mesas de trabajo (8).  
Talleres (7). 
Socializaciones (6). 
Conmemoraciones Derechos Humanos Mujeres (4): </t>
    </r>
    <r>
      <rPr>
        <sz val="9"/>
        <color rgb="FF000000"/>
        <rFont val="Arial"/>
        <family val="2"/>
      </rPr>
      <t xml:space="preserve">8M; 28 Mayo - Salud plena; 21 de junio - Educación no sexista; 22 julio - Trabajo doméstico (articulación intra e intersectorial, documentos de sentido, brief, piezas comunicativas, ppt, metodologías y eventos conmemoraciones).
</t>
    </r>
    <r>
      <rPr>
        <b/>
        <sz val="9"/>
        <color rgb="FF000000"/>
        <rFont val="Arial"/>
        <family val="2"/>
      </rPr>
      <t xml:space="preserve">
Comunicaciones (62) 
</t>
    </r>
  </si>
  <si>
    <t>Tarea 15: 
Realizar espacios para el diálogo de política con la administración distrital y la comunidad que genere conversación sobre avances de las políticas que lidera el sector mujeres y que conmemore las fechas emblemáticas en relación con la garantía de los 7 derechos de la PPMyEG, entre otros</t>
  </si>
  <si>
    <t xml:space="preserve">Tarea16: 
Apoyar técnicamente la socialización y divulgación de narrativas de la Política Pública de Mujeres y Equidad de Género - PPMYEG- y Política Pública de Actividades Sexuales Pagadas – PPASP y difundir estrategias que visibilicen las buenas prácticas y logros de transversalización de los enfoques de género y de derechos de las mujeres. </t>
  </si>
  <si>
    <t xml:space="preserve">Tarea 17:
 Implementar el mecanismo "En Igualdad: Sello Distrital de Igualdad de Género” con las organizaciones del sector privado que se vinculen al proceso de reconocimiento al compromiso con el cierre de brechas de género en Bogotá. </t>
  </si>
  <si>
    <r>
      <rPr>
        <b/>
        <sz val="10"/>
        <color rgb="FF000000"/>
        <rFont val="Arial"/>
        <family val="2"/>
      </rPr>
      <t>Conmemoraciones derechos</t>
    </r>
    <r>
      <rPr>
        <sz val="10"/>
        <color rgb="FF000000"/>
        <rFont val="Arial"/>
        <family val="2"/>
      </rPr>
      <t xml:space="preserve">: </t>
    </r>
    <r>
      <rPr>
        <b/>
        <u/>
        <sz val="10"/>
        <color rgb="FF000000"/>
        <rFont val="Arial"/>
        <family val="2"/>
      </rPr>
      <t>Alistamiento 8M</t>
    </r>
    <r>
      <rPr>
        <sz val="10"/>
        <color rgb="FF000000"/>
        <rFont val="Arial"/>
        <family val="2"/>
      </rPr>
      <t xml:space="preserve">: 1 reunión interna, solicitud datos al OMEG, 1 documento preliminar hitos derechos 2023-2025. </t>
    </r>
  </si>
  <si>
    <r>
      <rPr>
        <b/>
        <sz val="10"/>
        <color rgb="FF000000"/>
        <rFont val="Arial"/>
        <family val="2"/>
      </rPr>
      <t xml:space="preserve">Brief solicitud Comunicaciones (1): </t>
    </r>
    <r>
      <rPr>
        <sz val="10"/>
        <color rgb="FF000000"/>
        <rFont val="Arial"/>
        <family val="2"/>
      </rPr>
      <t xml:space="preserve">Brújula para la Igualdad 
</t>
    </r>
    <r>
      <rPr>
        <b/>
        <sz val="10"/>
        <color rgb="FF000000"/>
        <rFont val="Arial"/>
        <family val="2"/>
      </rPr>
      <t xml:space="preserve">Documento de sentido (1): </t>
    </r>
    <r>
      <rPr>
        <sz val="10"/>
        <color rgb="FF000000"/>
        <rFont val="Arial"/>
        <family val="2"/>
      </rPr>
      <t xml:space="preserve">8M. </t>
    </r>
    <r>
      <rPr>
        <b/>
        <sz val="10"/>
        <color rgb="FF000000"/>
        <rFont val="Arial"/>
        <family val="2"/>
      </rPr>
      <t xml:space="preserve"> 
Diseño (1): </t>
    </r>
    <r>
      <rPr>
        <sz val="10"/>
        <color rgb="FF000000"/>
        <rFont val="Arial"/>
        <family val="2"/>
      </rPr>
      <t xml:space="preserve">PPT para UTA - Sesión 1 2025. </t>
    </r>
  </si>
  <si>
    <t>TAREA 15</t>
  </si>
  <si>
    <t>TAREA 16</t>
  </si>
  <si>
    <r>
      <rPr>
        <sz val="10"/>
        <color rgb="FF000000"/>
        <rFont val="Arial"/>
        <family val="2"/>
      </rPr>
      <t xml:space="preserve">Conmemoraciones derechos: 
</t>
    </r>
    <r>
      <rPr>
        <u/>
        <sz val="10"/>
        <color rgb="FF000000"/>
        <rFont val="Arial"/>
        <family val="2"/>
      </rPr>
      <t>Documento (1</t>
    </r>
    <r>
      <rPr>
        <sz val="10"/>
        <color rgb="FF000000"/>
        <rFont val="Arial"/>
        <family val="2"/>
      </rPr>
      <t>): Alistamiento 8M. Documento de sentido preliminar conmemoración 8 Marzo 2025. 
Metodología (1): Diseño de metodología de taller sobre 8M para colaboradores/as del Distrito.</t>
    </r>
  </si>
  <si>
    <r>
      <rPr>
        <b/>
        <sz val="10"/>
        <color rgb="FF000000"/>
        <rFont val="Arial"/>
        <family val="2"/>
      </rPr>
      <t>Reuniones (2:)Primer contacto con empresas. 
Documentos de compromiso(1):</t>
    </r>
    <r>
      <rPr>
        <sz val="10"/>
        <color rgb="FF000000"/>
        <rFont val="Arial"/>
        <family val="2"/>
      </rPr>
      <t xml:space="preserve">  Firma de empresa.
</t>
    </r>
    <r>
      <rPr>
        <b/>
        <sz val="10"/>
        <color rgb="FF000000"/>
        <rFont val="Arial"/>
        <family val="2"/>
      </rPr>
      <t xml:space="preserve">Metodologías(1): </t>
    </r>
    <r>
      <rPr>
        <b/>
        <u/>
        <sz val="10"/>
        <color rgb="FF000000"/>
        <rFont val="Arial"/>
        <family val="2"/>
      </rPr>
      <t>Componente pedagógico del Catálogo de Herramientas:</t>
    </r>
    <r>
      <rPr>
        <b/>
        <sz val="10"/>
        <color rgb="FF000000"/>
        <rFont val="Arial"/>
        <family val="2"/>
      </rPr>
      <t xml:space="preserve"> Diseño de metodología de sensibilización.
</t>
    </r>
    <r>
      <rPr>
        <sz val="10"/>
        <color rgb="FF000000"/>
        <rFont val="Arial"/>
        <family val="2"/>
      </rPr>
      <t xml:space="preserve">Socializaciones (1): Componente de buenas prácticas del Catálogo de Herramientas: 1 socialización de la herramienta de autodiagnóstico:
Mesas de trabajo (2): con empresas.
</t>
    </r>
    <r>
      <rPr>
        <b/>
        <sz val="10"/>
        <color rgb="FF000000"/>
        <rFont val="Arial"/>
        <family val="2"/>
      </rPr>
      <t xml:space="preserve">Estrategia de prevención de acoso callejero en frentes de obra: </t>
    </r>
    <r>
      <rPr>
        <sz val="10"/>
        <color rgb="FF000000"/>
        <rFont val="Arial"/>
        <family val="2"/>
      </rPr>
      <t xml:space="preserve"> Reunión de trabajo(1).</t>
    </r>
  </si>
  <si>
    <t>TAREA 17</t>
  </si>
  <si>
    <t xml:space="preserve">Conmemoraciones en el marco de los derechos humanos de las mujeres:  
Documento (1): Documento de sentido versión final conmemoración 8 Marzo 2025.  
Metodología (1): Diseño de metodología de taller sobre 8M para colaboradores/as del Distrito. 
Sensibilizaciones (2): Taller virtual a sector privado sobre 8M. (53pers) con identidades de género: femen45; mascul8; transfemen0; transmasc0; NoBinaria0, otras0.  </t>
  </si>
  <si>
    <r>
      <rPr>
        <b/>
        <sz val="10"/>
        <color rgb="FF000000"/>
        <rFont val="Arial"/>
        <family val="2"/>
      </rPr>
      <t xml:space="preserve">Brief solicitud Comunicaciones (1): </t>
    </r>
    <r>
      <rPr>
        <sz val="10"/>
        <color rgb="FF000000"/>
        <rFont val="Arial"/>
        <family val="2"/>
      </rPr>
      <t xml:space="preserve">RevBeladas
</t>
    </r>
    <r>
      <rPr>
        <b/>
        <sz val="10"/>
        <color rgb="FF000000"/>
        <rFont val="Arial"/>
        <family val="2"/>
      </rPr>
      <t>Brief información Comunicaciones (3):</t>
    </r>
    <r>
      <rPr>
        <sz val="10"/>
        <color rgb="FF000000"/>
        <rFont val="Arial"/>
        <family val="2"/>
      </rPr>
      <t xml:space="preserve"> 1 RevBeladas, 1 Acompañamiento Avantia, 1 Billetes Lotería de Bogotá.
</t>
    </r>
    <r>
      <rPr>
        <b/>
        <sz val="10"/>
        <color rgb="FF000000"/>
        <rFont val="Arial"/>
        <family val="2"/>
      </rPr>
      <t xml:space="preserve">Diseño (3): </t>
    </r>
    <r>
      <rPr>
        <sz val="10"/>
        <color rgb="FF000000"/>
        <rFont val="Arial"/>
        <family val="2"/>
      </rPr>
      <t xml:space="preserve">1 PPT CIM - Sesión 1, 2 piezas grupos focales POT
</t>
    </r>
    <r>
      <rPr>
        <b/>
        <sz val="10"/>
        <color rgb="FF000000"/>
        <rFont val="Arial"/>
        <family val="2"/>
      </rPr>
      <t>Campaña (1):</t>
    </r>
    <r>
      <rPr>
        <sz val="10"/>
        <color rgb="FF000000"/>
        <rFont val="Arial"/>
        <family val="2"/>
      </rPr>
      <t xml:space="preserve"> Activa tu poder en el TPIEG</t>
    </r>
  </si>
  <si>
    <t xml:space="preserve">Reuniones (2): Primer contacto con empresas.  
Documentos de compromiso (4): Firma de empresasas. 
Mesas de trabajo (2): con empresas. 
Talleres (1): Implementación de taller del Catálogo de Herramientas. (8pers) con identidades de género: femen8; mascul0; transfemen0; transmasc0; NoBinaria0, otras0. 
Reunión de trabajo (4): Estrategia de prevención de acoso callejero en frentes de obra.   </t>
  </si>
  <si>
    <r>
      <rPr>
        <sz val="11"/>
        <color rgb="FF000000"/>
        <rFont val="Arial"/>
        <family val="2"/>
      </rPr>
      <t xml:space="preserve">Identificación de buenas prácticas para socialización en la UTA: 1 Reunión 1 PPT. 
</t>
    </r>
    <r>
      <rPr>
        <b/>
        <sz val="11"/>
        <color rgb="FF000000"/>
        <rFont val="Arial"/>
        <family val="2"/>
      </rPr>
      <t xml:space="preserve">Conmemoraciones en el marco de los derechos humanos de las mujeres:  </t>
    </r>
    <r>
      <rPr>
        <sz val="11"/>
        <color rgb="FF000000"/>
        <rFont val="Arial"/>
        <family val="2"/>
      </rPr>
      <t xml:space="preserve"> </t>
    </r>
    <r>
      <rPr>
        <u/>
        <sz val="11"/>
        <color rgb="FF000000"/>
        <rFont val="Arial"/>
        <family val="2"/>
      </rPr>
      <t>Alistamiento 28M</t>
    </r>
    <r>
      <rPr>
        <sz val="11"/>
        <color rgb="FF000000"/>
        <rFont val="Arial"/>
        <family val="2"/>
      </rPr>
      <t xml:space="preserve">: 2 reuniones internas: referenta sector salud y comunicaciones. 1 documento preliminar conmemoración 28 mayo, día acción global por la salud plena de las mujeres. </t>
    </r>
  </si>
  <si>
    <r>
      <rPr>
        <b/>
        <sz val="10"/>
        <color rgb="FF000000"/>
        <rFont val="Arial"/>
        <family val="2"/>
      </rPr>
      <t>Brief solicitud Comunicaciones (2):</t>
    </r>
    <r>
      <rPr>
        <sz val="10"/>
        <color rgb="FF000000"/>
        <rFont val="Arial"/>
        <family val="2"/>
      </rPr>
      <t xml:space="preserve"> 1 Plantillas para invitaciones, 1 Videos buenas prácticas Sello Privado. 
</t>
    </r>
    <r>
      <rPr>
        <b/>
        <sz val="10"/>
        <color rgb="FF000000"/>
        <rFont val="Arial"/>
        <family val="2"/>
      </rPr>
      <t xml:space="preserve">Diseño (4): </t>
    </r>
    <r>
      <rPr>
        <sz val="10"/>
        <color rgb="FF000000"/>
        <rFont val="Arial"/>
        <family val="2"/>
      </rPr>
      <t xml:space="preserve">1 documento Lineamientos espacios públicos libres de violencias, 1 documento Informe TPIEG 2024, 1 PPT TPIEG 2024, 1 PPT UTA Sesión 4 2025. 
</t>
    </r>
    <r>
      <rPr>
        <b/>
        <sz val="10"/>
        <color rgb="FF000000"/>
        <rFont val="Arial"/>
        <family val="2"/>
      </rPr>
      <t>Redacción y/o edición (3):</t>
    </r>
    <r>
      <rPr>
        <sz val="10"/>
        <color rgb="FF000000"/>
        <rFont val="Arial"/>
        <family val="2"/>
      </rPr>
      <t xml:space="preserve"> 1 Nota TPIEG, 1 documento Barreras acceso a la salud, 1 documento Brújula para la igualdad - Conceptos. </t>
    </r>
  </si>
  <si>
    <t>Reuniones (5): Primer contacto con empresas.  
Documentos de compromiso (4): Firma de empresas. 
Mesas de trabajo (1): con empresas. 
Talleres (4): Implementación de taller del Catálogo de Herramientas. (83pers) con identidades de género: femen60; mascul22; transfemen0; transmasc0; NoBinaria1, otras0. 
Reunión de trabajo (4): Estrategia de prevención de acoso callejero en frentes de obra.  (3) Articulación Sello Bogotá Incluyente (1)</t>
  </si>
  <si>
    <t>Tarea 15</t>
  </si>
  <si>
    <t>Tarea 17</t>
  </si>
  <si>
    <r>
      <rPr>
        <b/>
        <u/>
        <sz val="10"/>
        <color rgb="FF000000"/>
        <rFont val="Arial"/>
        <family val="2"/>
      </rPr>
      <t>I</t>
    </r>
    <r>
      <rPr>
        <b/>
        <sz val="10"/>
        <color rgb="FF000000"/>
        <rFont val="Arial"/>
        <family val="2"/>
      </rPr>
      <t xml:space="preserve">dentificación de buenas prácticas para socialización en la UTA (3): </t>
    </r>
    <r>
      <rPr>
        <sz val="10"/>
        <color rgb="FF000000"/>
        <rFont val="Arial"/>
        <family val="2"/>
      </rPr>
      <t xml:space="preserve">2 Reuniones 1 PPT.  
</t>
    </r>
    <r>
      <rPr>
        <b/>
        <sz val="10"/>
        <color rgb="FF000000"/>
        <rFont val="Arial"/>
        <family val="2"/>
      </rPr>
      <t xml:space="preserve">Conmemoraciones en el marco de los derechos humanos de las mujeres:  
Alistamiento 21 de junio - </t>
    </r>
    <r>
      <rPr>
        <sz val="10"/>
        <color rgb="FF000000"/>
        <rFont val="Arial"/>
        <family val="2"/>
      </rPr>
      <t xml:space="preserve">Educación no sexista: 1 documento y ppt propuesta conmemoración; 1 documento de sentido preliminar; 1 reunión de articulación interna para el alistamiento; 1 reunión articulación Secretaría de Educación y Atenea. 
</t>
    </r>
    <r>
      <rPr>
        <b/>
        <sz val="10"/>
        <color rgb="FF000000"/>
        <rFont val="Arial"/>
        <family val="2"/>
      </rPr>
      <t xml:space="preserve">Alistamiento 22 julio - Trabajo doméstico: </t>
    </r>
    <r>
      <rPr>
        <sz val="10"/>
        <color rgb="FF000000"/>
        <rFont val="Arial"/>
        <family val="2"/>
      </rPr>
      <t xml:space="preserve">1 reunión interna alistamiento; gestión de datos OMEG: 1 borrador documento de sentido. 
</t>
    </r>
    <r>
      <rPr>
        <b/>
        <sz val="10"/>
        <color rgb="FF000000"/>
        <rFont val="Arial"/>
        <family val="2"/>
      </rPr>
      <t xml:space="preserve">28 mayo - Salud plena: </t>
    </r>
    <r>
      <rPr>
        <sz val="10"/>
        <color rgb="FF000000"/>
        <rFont val="Arial"/>
        <family val="2"/>
      </rPr>
      <t xml:space="preserve">3 Reuniones de articulación interna para el alistamiento: referenta sector salud; manzanas de cuidado (2). 1 reunión articulación Secretaría de Salud. 1 Documento de sentido y piezas comunicativas conmemoración. Actas y soportes asistencia 2 ferias conmemoración (Bosa y San Cristóbal). </t>
    </r>
  </si>
  <si>
    <r>
      <rPr>
        <b/>
        <sz val="10"/>
        <color rgb="FF000000"/>
        <rFont val="Arial"/>
        <family val="2"/>
      </rPr>
      <t>Brief solicitud Comunicaciones (3):</t>
    </r>
    <r>
      <rPr>
        <sz val="10"/>
        <color rgb="FF000000"/>
        <rFont val="Arial"/>
        <family val="2"/>
      </rPr>
      <t xml:space="preserve">1 Concejo Sello En Igualdad, 1 Conmemoración 28M, 1 Jornada Única Electoral 
</t>
    </r>
    <r>
      <rPr>
        <b/>
        <sz val="10"/>
        <color rgb="FF000000"/>
        <rFont val="Arial"/>
        <family val="2"/>
      </rPr>
      <t xml:space="preserve">Brief información Comunicaciones (1): </t>
    </r>
    <r>
      <rPr>
        <sz val="10"/>
        <color rgb="FF000000"/>
        <rFont val="Arial"/>
        <family val="2"/>
      </rPr>
      <t xml:space="preserve">Concejo Sello En Igualdad 
</t>
    </r>
    <r>
      <rPr>
        <b/>
        <sz val="10"/>
        <color rgb="FF000000"/>
        <rFont val="Arial"/>
        <family val="2"/>
      </rPr>
      <t>Diseño (11): 1</t>
    </r>
    <r>
      <rPr>
        <sz val="10"/>
        <color rgb="FF000000"/>
        <rFont val="Arial"/>
        <family val="2"/>
      </rPr>
      <t xml:space="preserve"> Concept Paper Foro Internacional, 4 piezas Actividades 28 M, 1 Conversatorio Paz UPN, 1 Encuentro Cárcel Distrital, 1 Evento Acoso Laboral Hacienda, 1 Foro Interinstitucional Acoso Laboral, 1 PPT UTA Mayo 2025, 1 PPT Brújula para la igualdad. 
</t>
    </r>
    <r>
      <rPr>
        <b/>
        <sz val="10"/>
        <color rgb="FF000000"/>
        <rFont val="Arial"/>
        <family val="2"/>
      </rPr>
      <t xml:space="preserve">Invitaciones (8): </t>
    </r>
    <r>
      <rPr>
        <sz val="10"/>
        <color rgb="FF000000"/>
        <rFont val="Arial"/>
        <family val="2"/>
      </rPr>
      <t>Foro de Acoso Laboral.</t>
    </r>
    <r>
      <rPr>
        <b/>
        <sz val="10"/>
        <color rgb="FF000000"/>
        <rFont val="Arial"/>
        <family val="2"/>
      </rPr>
      <t xml:space="preserve"> </t>
    </r>
  </si>
  <si>
    <r>
      <rPr>
        <b/>
        <sz val="10"/>
        <color rgb="FF000000"/>
        <rFont val="Arial"/>
        <family val="2"/>
      </rPr>
      <t xml:space="preserve">Reuniones (3): </t>
    </r>
    <r>
      <rPr>
        <sz val="10"/>
        <color rgb="FF000000"/>
        <rFont val="Arial"/>
        <family val="2"/>
      </rPr>
      <t xml:space="preserve">Primer contacto con empresas.  
</t>
    </r>
    <r>
      <rPr>
        <b/>
        <sz val="10"/>
        <color rgb="FF000000"/>
        <rFont val="Arial"/>
        <family val="2"/>
      </rPr>
      <t>Documentos de compromiso (2):</t>
    </r>
    <r>
      <rPr>
        <sz val="10"/>
        <color rgb="FF000000"/>
        <rFont val="Arial"/>
        <family val="2"/>
      </rPr>
      <t xml:space="preserve"> Firma de empresas.
</t>
    </r>
    <r>
      <rPr>
        <b/>
        <sz val="10"/>
        <color rgb="FF000000"/>
        <rFont val="Arial"/>
        <family val="2"/>
      </rPr>
      <t>Mesas de trabajo (2):</t>
    </r>
    <r>
      <rPr>
        <sz val="10"/>
        <color rgb="FF000000"/>
        <rFont val="Arial"/>
        <family val="2"/>
      </rPr>
      <t xml:space="preserve"> Reuniones para implementación de catálogo de herramientas autogestionables.
</t>
    </r>
    <r>
      <rPr>
        <b/>
        <sz val="10"/>
        <color rgb="FF000000"/>
        <rFont val="Arial"/>
        <family val="2"/>
      </rPr>
      <t>Diseño metodológico (1):</t>
    </r>
    <r>
      <rPr>
        <sz val="10"/>
        <color rgb="FF000000"/>
        <rFont val="Arial"/>
        <family val="2"/>
      </rPr>
      <t xml:space="preserve"> Taller sobre la Herramienta de Autodiagnóstico.  
</t>
    </r>
    <r>
      <rPr>
        <b/>
        <sz val="10"/>
        <color rgb="FF000000"/>
        <rFont val="Arial"/>
        <family val="2"/>
      </rPr>
      <t>Sensibilizaciones (3):</t>
    </r>
    <r>
      <rPr>
        <sz val="10"/>
        <color rgb="FF000000"/>
        <rFont val="Arial"/>
        <family val="2"/>
      </rPr>
      <t xml:space="preserve"> 1 Taller sobre el derecho a una vida libre de violencias; 2 Talleres sobre el uso de la herramienta de autodiagnóstico. (20pers) con identidades de género: femen13; mascul6; transfemen0; transmasc0; NoBinaria1, otras0.  
</t>
    </r>
    <r>
      <rPr>
        <b/>
        <sz val="10"/>
        <color rgb="FF000000"/>
        <rFont val="Arial"/>
        <family val="2"/>
      </rPr>
      <t>Reunión de trabajo (3):</t>
    </r>
    <r>
      <rPr>
        <sz val="10"/>
        <color rgb="FF000000"/>
        <rFont val="Arial"/>
        <family val="2"/>
      </rPr>
      <t xml:space="preserve"> Estrategia de prevención de acoso callejero en frentes de obra (2) Articulación Sello Bogotá Incluyente (1). </t>
    </r>
  </si>
  <si>
    <r>
      <rPr>
        <sz val="10"/>
        <color rgb="FF000000"/>
        <rFont val="Arial"/>
        <family val="2"/>
      </rPr>
      <t xml:space="preserve">
</t>
    </r>
    <r>
      <rPr>
        <b/>
        <sz val="10"/>
        <color rgb="FF000000"/>
        <rFont val="Arial"/>
        <family val="2"/>
      </rPr>
      <t xml:space="preserve">Conmemoraciones en el marco de los derechos humanos de las mujeres:  
</t>
    </r>
    <r>
      <rPr>
        <sz val="10"/>
        <color rgb="FF000000"/>
        <rFont val="Arial"/>
        <family val="2"/>
      </rPr>
      <t xml:space="preserve">
</t>
    </r>
    <r>
      <rPr>
        <b/>
        <sz val="10"/>
        <color rgb="FF000000"/>
        <rFont val="Arial"/>
        <family val="2"/>
      </rPr>
      <t>Alistamiento 21 de Junio -</t>
    </r>
    <r>
      <rPr>
        <sz val="10"/>
        <color rgb="FF000000"/>
        <rFont val="Arial"/>
        <family val="2"/>
      </rPr>
      <t xml:space="preserve"> Educación no sexista: 1 documento de sentido diagramado.
</t>
    </r>
    <r>
      <rPr>
        <b/>
        <sz val="10"/>
        <color rgb="FF000000"/>
        <rFont val="Arial"/>
        <family val="2"/>
      </rPr>
      <t xml:space="preserve">Alistamiento 22 Julio - </t>
    </r>
    <r>
      <rPr>
        <sz val="10"/>
        <color rgb="FF000000"/>
        <rFont val="Arial"/>
        <family val="2"/>
      </rPr>
      <t xml:space="preserve">Trabajo doméstico: 1 reuión interna articulación Comunicaciones; 1 ppt propuesta conmemoraciones 22 y 24 julio: 1 preliminar documento de sentido en revisión directivas. 
</t>
    </r>
  </si>
  <si>
    <r>
      <rPr>
        <b/>
        <sz val="10"/>
        <color rgb="FF000000"/>
        <rFont val="Arial"/>
        <family val="2"/>
      </rPr>
      <t xml:space="preserve">Brief solicitud Comunicaciones (1): </t>
    </r>
    <r>
      <rPr>
        <sz val="10"/>
        <color rgb="FF000000"/>
        <rFont val="Arial"/>
        <family val="2"/>
      </rPr>
      <t>1</t>
    </r>
    <r>
      <rPr>
        <b/>
        <sz val="10"/>
        <color rgb="FF000000"/>
        <rFont val="Arial"/>
        <family val="2"/>
      </rPr>
      <t xml:space="preserve"> </t>
    </r>
    <r>
      <rPr>
        <sz val="10"/>
        <color rgb="FF000000"/>
        <rFont val="Arial"/>
        <family val="2"/>
      </rPr>
      <t xml:space="preserve">Educación no sexista
</t>
    </r>
    <r>
      <rPr>
        <b/>
        <sz val="10"/>
        <color rgb="FF000000"/>
        <rFont val="Arial"/>
        <family val="2"/>
      </rPr>
      <t xml:space="preserve">Brief información Comunicaciones (1): </t>
    </r>
    <r>
      <rPr>
        <sz val="10"/>
        <color rgb="FF000000"/>
        <rFont val="Arial"/>
        <family val="2"/>
      </rPr>
      <t>1</t>
    </r>
    <r>
      <rPr>
        <b/>
        <sz val="10"/>
        <color rgb="FF000000"/>
        <rFont val="Arial"/>
        <family val="2"/>
      </rPr>
      <t xml:space="preserve"> </t>
    </r>
    <r>
      <rPr>
        <sz val="10"/>
        <color rgb="FF000000"/>
        <rFont val="Arial"/>
        <family val="2"/>
      </rPr>
      <t xml:space="preserve">Foro acoso laboral
</t>
    </r>
    <r>
      <rPr>
        <b/>
        <sz val="10"/>
        <color rgb="FF000000"/>
        <rFont val="Arial"/>
        <family val="2"/>
      </rPr>
      <t xml:space="preserve">Diseño (5): </t>
    </r>
    <r>
      <rPr>
        <sz val="10"/>
        <color rgb="FF000000"/>
        <rFont val="Arial"/>
        <family val="2"/>
      </rPr>
      <t>1</t>
    </r>
    <r>
      <rPr>
        <b/>
        <sz val="10"/>
        <color rgb="FF000000"/>
        <rFont val="Arial"/>
        <family val="2"/>
      </rPr>
      <t xml:space="preserve"> </t>
    </r>
    <r>
      <rPr>
        <sz val="10"/>
        <color rgb="FF000000"/>
        <rFont val="Arial"/>
        <family val="2"/>
      </rPr>
      <t xml:space="preserve">PPT UTA Sesión 6 2025, 1 PPT Sello IES, 1 PPT Evento acoso laboral, 1 PPT Brújula para la igualdad, 1 Documento PPLEO
</t>
    </r>
  </si>
  <si>
    <r>
      <rPr>
        <b/>
        <sz val="10"/>
        <color rgb="FF000000"/>
        <rFont val="Arial"/>
        <family val="2"/>
      </rPr>
      <t xml:space="preserve">Reuniones  (4): </t>
    </r>
    <r>
      <rPr>
        <sz val="10"/>
        <color rgb="FF000000"/>
        <rFont val="Arial"/>
        <family val="2"/>
      </rPr>
      <t xml:space="preserve"> Primer contacto con empresas
</t>
    </r>
    <r>
      <rPr>
        <b/>
        <sz val="10"/>
        <color rgb="FF000000"/>
        <rFont val="Arial"/>
        <family val="2"/>
      </rPr>
      <t>Documentos de compromiso (7):</t>
    </r>
    <r>
      <rPr>
        <sz val="10"/>
        <color rgb="FF000000"/>
        <rFont val="Arial"/>
        <family val="2"/>
      </rPr>
      <t xml:space="preserve"> Firma de empresas
</t>
    </r>
    <r>
      <rPr>
        <b/>
        <sz val="10"/>
        <color rgb="FF000000"/>
        <rFont val="Arial"/>
        <family val="2"/>
      </rPr>
      <t xml:space="preserve">Mesas de trabajo (2): </t>
    </r>
    <r>
      <rPr>
        <sz val="10"/>
        <color rgb="FF000000"/>
        <rFont val="Arial"/>
        <family val="2"/>
      </rPr>
      <t xml:space="preserve">Reuniones para implementación de catálogo de herramientas autogestionables.
</t>
    </r>
    <r>
      <rPr>
        <b/>
        <sz val="10"/>
        <color rgb="FF000000"/>
        <rFont val="Arial"/>
        <family val="2"/>
      </rPr>
      <t xml:space="preserve">Sensibilizaciones (1): </t>
    </r>
    <r>
      <rPr>
        <sz val="10"/>
        <color rgb="FF000000"/>
        <rFont val="Arial"/>
        <family val="2"/>
      </rPr>
      <t xml:space="preserve">1 Taller sobre Enfoque de género y derecho a la participación; (47pers) con identidades de género: femen47; mascul0; transfemen0; transmasc0; NoBinaria0, otras0. </t>
    </r>
    <r>
      <rPr>
        <b/>
        <sz val="10"/>
        <color rgb="FF000000"/>
        <rFont val="Arial"/>
        <family val="2"/>
      </rPr>
      <t xml:space="preserve"> 
Reunión de trabajo (2): </t>
    </r>
    <r>
      <rPr>
        <sz val="10"/>
        <color rgb="FF000000"/>
        <rFont val="Arial"/>
        <family val="2"/>
      </rPr>
      <t xml:space="preserve">Estrategia de prevención de acoso callejero en frentes de obra (2) </t>
    </r>
  </si>
  <si>
    <r>
      <rPr>
        <b/>
        <sz val="10"/>
        <color rgb="FF000000"/>
        <rFont val="Arial"/>
        <family val="2"/>
      </rPr>
      <t xml:space="preserve">Conmemoraciones en el marco de los derechos humanos de las mujeres: 
21 de junio - </t>
    </r>
    <r>
      <rPr>
        <sz val="10"/>
        <color rgb="FF000000"/>
        <rFont val="Arial"/>
        <family val="2"/>
      </rPr>
      <t xml:space="preserve">Educación no sexista: Metodología y 1 evento conmemoración. 
</t>
    </r>
    <r>
      <rPr>
        <b/>
        <sz val="10"/>
        <color rgb="FF000000"/>
        <rFont val="Arial"/>
        <family val="2"/>
      </rPr>
      <t xml:space="preserve">22 de julio - </t>
    </r>
    <r>
      <rPr>
        <sz val="10"/>
        <color rgb="FF000000"/>
        <rFont val="Arial"/>
        <family val="2"/>
      </rPr>
      <t xml:space="preserve">Trabajo doméstico: 1 brief para Comunicaciones; videos; 1 documento de sentido. 1 evento conmemoraciones 22 y 24 julio. </t>
    </r>
  </si>
  <si>
    <r>
      <rPr>
        <b/>
        <sz val="10"/>
        <color rgb="FF000000"/>
        <rFont val="Arial"/>
        <family val="2"/>
      </rPr>
      <t>Brief solicitud Comunicaciones (2):</t>
    </r>
    <r>
      <rPr>
        <sz val="10"/>
        <color rgb="FF000000"/>
        <rFont val="Arial"/>
        <family val="2"/>
      </rPr>
      <t xml:space="preserve">1 Conmemoraciones 22 y 24J, 1 Cine foro Estimados señores,
</t>
    </r>
    <r>
      <rPr>
        <b/>
        <sz val="10"/>
        <color rgb="FF000000"/>
        <rFont val="Arial"/>
        <family val="2"/>
      </rPr>
      <t>Brief información Comunicaciones (1):</t>
    </r>
    <r>
      <rPr>
        <sz val="10"/>
        <color rgb="FF000000"/>
        <rFont val="Arial"/>
        <family val="2"/>
      </rPr>
      <t xml:space="preserve"> 1 Conmemoraciones 22 y 24J
</t>
    </r>
    <r>
      <rPr>
        <b/>
        <sz val="10"/>
        <color rgb="FF000000"/>
        <rFont val="Arial"/>
        <family val="2"/>
      </rPr>
      <t xml:space="preserve">Diseño (7): </t>
    </r>
    <r>
      <rPr>
        <sz val="10"/>
        <color rgb="FF000000"/>
        <rFont val="Arial"/>
        <family val="2"/>
      </rPr>
      <t xml:space="preserve">1 Informe de derechos PPPMyEG 2024, 1 ABC Capitalidad del tiempo, 1 PPT Capitalidad del tiempo, 1 PPT CIM 2, 1 invitación Estimados señores, 1 invitación charla PPMyEG, 1 Agéndate Foro internacional
</t>
    </r>
    <r>
      <rPr>
        <b/>
        <sz val="10"/>
        <color rgb="FF000000"/>
        <rFont val="Arial"/>
        <family val="2"/>
      </rPr>
      <t xml:space="preserve">Campaña (1): </t>
    </r>
    <r>
      <rPr>
        <sz val="10"/>
        <color rgb="FF000000"/>
        <rFont val="Arial"/>
        <family val="2"/>
      </rPr>
      <t>Frentes de obra</t>
    </r>
  </si>
  <si>
    <t xml:space="preserve">Reuniones  (5):  Primer contacto con empresas
Documentos de compromiso (8): Firma de empresas
Mesas de trabajo (2): Reuniones para implementación de catálogo de herramientas autogestionables.
Diseño metodológico (1):  Taller Entornos libres de acoso laboral y acoso sexual laboral
Sensibilizaciones (4): 1 Taller sobre Enfoque de género y derecho a la participación; 1 Taller Género y masculinidades; 1 Taller Comunicación incluyente; 1 Taller Derecho a una vida libre de violencias;  (165pers) con identidades de género: femen129; mascul33; transfemen0; transmasc0; NoBinaria0, otras3.  
Reunión de trabajo (3): Estrategia de prevención de acoso callejero en frentes de obra (2) </t>
  </si>
  <si>
    <r>
      <t>Conmemoraciones en el marco de los derechos humanos de las mujeres: 
Alistamiento 28 de septiembre - Día de Acción Global por el Acceso al Aborto Legal, Seguro y Gratuit</t>
    </r>
    <r>
      <rPr>
        <sz val="9"/>
        <color rgb="FF000000"/>
        <rFont val="Arial"/>
        <family val="2"/>
      </rPr>
      <t>: 1 Preliminar</t>
    </r>
    <r>
      <rPr>
        <b/>
        <sz val="9"/>
        <color rgb="FF000000"/>
        <rFont val="Arial"/>
        <family val="2"/>
      </rPr>
      <t xml:space="preserve"> </t>
    </r>
    <r>
      <rPr>
        <sz val="9"/>
        <color rgb="FF000000"/>
        <rFont val="Arial"/>
        <family val="2"/>
      </rPr>
      <t xml:space="preserve">documento  de sentido; 1 propuesta kit de herramientas psicojurídicas; 1 ppt socialización conmemoración para equipos de psicologías de CIOM; 1 reunión articulación intena con referenta sector salud; 1 reunión de articulación con SED.
</t>
    </r>
    <r>
      <rPr>
        <b/>
        <sz val="9"/>
        <color rgb="FF000000"/>
        <rFont val="Arial"/>
        <family val="2"/>
      </rPr>
      <t>Alistamiento 23 de octubre: Día Nacional  de Reconocimiento a las Mujeres Buscadoras de Víctimas de Desaparición Forzada</t>
    </r>
    <r>
      <rPr>
        <sz val="9"/>
        <color rgb="FF000000"/>
        <rFont val="Arial"/>
        <family val="2"/>
      </rPr>
      <t xml:space="preserve">: 1 ppt propuesta conmemoración. </t>
    </r>
  </si>
  <si>
    <r>
      <rPr>
        <b/>
        <sz val="10"/>
        <color rgb="FF000000"/>
        <rFont val="Arial"/>
        <family val="2"/>
      </rPr>
      <t xml:space="preserve">Brief solicitud Comunicaciones (4): </t>
    </r>
    <r>
      <rPr>
        <sz val="10"/>
        <color rgb="FF000000"/>
        <rFont val="Arial"/>
        <family val="2"/>
      </rPr>
      <t xml:space="preserve">1 Insignias Sello privados, 1 Certificados Sello privados, 1 Previo SOFA, 1 Reto Diseño
</t>
    </r>
    <r>
      <rPr>
        <b/>
        <sz val="10"/>
        <color rgb="FF000000"/>
        <rFont val="Arial"/>
        <family val="2"/>
      </rPr>
      <t>Brief información Comunicaciones (1):</t>
    </r>
    <r>
      <rPr>
        <sz val="10"/>
        <color rgb="FF000000"/>
        <rFont val="Arial"/>
        <family val="2"/>
      </rPr>
      <t xml:space="preserve"> 1 Cine foroEstimados señores
</t>
    </r>
    <r>
      <rPr>
        <b/>
        <sz val="10"/>
        <color rgb="FF000000"/>
        <rFont val="Arial"/>
        <family val="2"/>
      </rPr>
      <t xml:space="preserve">Diseño (2): </t>
    </r>
    <r>
      <rPr>
        <sz val="10"/>
        <color rgb="FF000000"/>
        <rFont val="Arial"/>
        <family val="2"/>
      </rPr>
      <t>1 PPT UTA agosto 2025, (1) Brújula para la igualdad - Espacios de bienestar</t>
    </r>
  </si>
  <si>
    <t>Reuniones  (3):  Primer contacto con empresas
Documentos de compromiso (3): Firma de empresas
Sensibilizaciones (5):  2 Taller "Enfoque de género y participación"; 1 Taller Autodiagnostico; 1 Taller Trabajo de cuidado no remunerado; 1 Taller transversalización enfoque de género en políticas institucionales IES; (394pers) con identidades de género: femen 301; mascul 79; transfemen0; transmasc 4; NoBinaria 2, otras8.
Reunión de trabajo (1): Estrategia de prevención de acocos callejero en frentes de obra.</t>
  </si>
  <si>
    <t xml:space="preserve">Medir la implementación de la transversalización de los enfoques de género y de derechos humanos de las mujeres en la gestión pública en articulación con actores públicos para mitigar las desigualdades de género que impiden la garantía de los derechos humanos de las mujeres en Bogotá. </t>
  </si>
  <si>
    <t>Asistencia y acompañamiento técnico a sectores de la administración distrital en la transversalización del enfoque de género</t>
  </si>
  <si>
    <t>Se cuenta con asistencias cuando al menos una de las entidades del sector recibe asistencia en al menos una de las siguientes tareas:  
* Documentos Técnicos 
* Conceptos técnicos 
* Espacios de articulación
* Fortalecimiento de conocimientos y capacidades (talleres y sensibilizaciones) 
* Mesas intersectoriales 
* Acompañamiento en el marco del PIOEG y la implementación de los 7 derechos priorizados
* Balances e Informes
* Respuestas SDQS
* En el marco de Sello: Mesas técnicas, diagnósticos de las entidades, seguimiento y  reconocimiento.</t>
  </si>
  <si>
    <t xml:space="preserve">Informes, documentos de lineamientos, actas de reunión y listados de asistencia. </t>
  </si>
  <si>
    <t>Sumatoria de sectores que tuvieron asistencia y acompañamiento técnico en transversalización del enfoque de género</t>
  </si>
  <si>
    <r>
      <t xml:space="preserve">PIOEG: </t>
    </r>
    <r>
      <rPr>
        <sz val="10"/>
        <color rgb="FF000000"/>
        <rFont val="Arial Narrow"/>
        <family val="2"/>
      </rPr>
      <t>Plan de Igualdad de Oportunidades para la Equidad de Género</t>
    </r>
    <r>
      <rPr>
        <b/>
        <sz val="10"/>
        <color rgb="FF000000"/>
        <rFont val="Arial Narrow"/>
        <family val="2"/>
      </rPr>
      <t xml:space="preserve">
SDQS: </t>
    </r>
    <r>
      <rPr>
        <sz val="10"/>
        <color rgb="FF000000"/>
        <rFont val="Arial Narrow"/>
        <family val="2"/>
      </rPr>
      <t>Sistema Distrital de Quejas y Soluciones
PC: Derecho a la paz y convivencia con equidad de género.
PyR: Derecho a la participación y representación con equidad.
TID: Derecho al trabajo en condiciones de igualdad y dignidad.
SP: Derecho a la salud plena.
DEE: Derecho a la educación con equidad.
CLS: Derecho a la cultura libre de sexismo.
HVD: Derecho al hábitat y vivienda digna.
UTA: Unidad técnica de apoyo.
CIEP: Comisión Intersectorial del Espacio Público.
PDET: Planes de Desarrollo con Enfoque Territorial.
CPVR: Consejería de Paz, Víctimas y Reconciliación.
POT: Plan de Ordenamiento Territorial.
SPT POT: Sistema de Participación Territorial del Plan de Ordenamiento Territorial.
IDARTES: Instituto Distrital de las Artes.
SDIS: Secretaría Distrital de Integración Social.
SDDE: Secretaría Distrital de Desarrollo Económico.
SDS: Secretaría Distrial de Salud.
IDRD: Instituto Distrital de Recreación y Deportes.
CVP: Caja de Vivienda Popular.
IDPYBA: Instituto Distrital de Bienestar y Protección Animal.</t>
    </r>
  </si>
  <si>
    <t xml:space="preserve">Medir la implementación de la estrategia de fortalecimiento de transversalización de los enfoques de género y de derechos de las mujeres en políticas, planes, programas y proyectos por parte de los sectores públicos, mixtos, privados y sociales. </t>
  </si>
  <si>
    <t xml:space="preserve">Conmemoraciones </t>
  </si>
  <si>
    <t>Espacios para recordar, honrar y reconocer los derechos de las mujeres en Bogotá.</t>
  </si>
  <si>
    <t xml:space="preserve">Informes actas de reunión y listados de asistencia. </t>
  </si>
  <si>
    <t xml:space="preserve">Documentos de sentido </t>
  </si>
  <si>
    <t>Es documento con el objetivo de generar reflexión y dar sentido sobre las necesidades e intereses, dificultades y barreras que existen, con el objetivo de fortalecer el acceso, la garantía y el goce de sus derechos a una vida libre de violencias de las mujeres en Bogotá.</t>
  </si>
  <si>
    <t xml:space="preserve">Documento Sentido </t>
  </si>
  <si>
    <t xml:space="preserve">Gestión de Comunicaciones </t>
  </si>
  <si>
    <t xml:space="preserve">Briefs, documentos para la solicitud de piezas y/o notas periodísticas, Diseño de plantillas, informes y PPT, realización de brochures. </t>
  </si>
  <si>
    <t xml:space="preserve">Plantillas, informes, PPTs. </t>
  </si>
  <si>
    <t>Reconocimientos y espacios de diálogo de política</t>
  </si>
  <si>
    <t xml:space="preserve">Evento de reconocimiento al sector privado </t>
  </si>
  <si>
    <t xml:space="preserve">Informes del evento y listados de asistencia. </t>
  </si>
  <si>
    <t>Articulaciones Sello</t>
  </si>
  <si>
    <t xml:space="preserve">Metodologías de sensibilización
Talleres de Catálogo de herramientas.
Reuniones de 1er contacto, acompañamiento técnico a la implementación, talleres y reconocimiento, compromisos Sello. </t>
  </si>
  <si>
    <t>((Conmemoraciones realizadas / conmemoraciones programadas) + (Documentos sentido realizados / documentos sentido programados) + (gestiones en comunicaciones realizadas / gestiones en comunicaciones programadas) + (Reconocimientos y espacios de diálogo de política realizados / Reconocimientos y espacios de diálogo de política programados))/ Número de variables</t>
  </si>
  <si>
    <r>
      <rPr>
        <b/>
        <sz val="10"/>
        <color rgb="FF000000"/>
        <rFont val="Arial Narrow"/>
        <family val="2"/>
      </rPr>
      <t>OMEG</t>
    </r>
    <r>
      <rPr>
        <sz val="10"/>
        <color rgb="FF000000"/>
        <rFont val="Arial Narrow"/>
        <family val="2"/>
      </rPr>
      <t>: Observatorio de Mujeres y Equidad de Género.</t>
    </r>
  </si>
  <si>
    <t xml:space="preserve">Medir la implementación de acciones orientadas a garantizar los derechos humanos de las mujeres en la gestión pública que fortalezcan la garantía de la igualdad de género y los derechos humanos de las mujeres en Bogotá. </t>
  </si>
  <si>
    <t xml:space="preserve">Sumatoria del número de sectores de la Administración Distrital con programas y acciones orientadas a garantizar los derechos humanos de las mujeres y a mitigar la violencia económica, política, institucional y comunitaria contra las mujeres. </t>
  </si>
  <si>
    <r>
      <rPr>
        <b/>
        <sz val="10"/>
        <color rgb="FF000000"/>
        <rFont val="Arial Narrow"/>
        <family val="2"/>
      </rPr>
      <t xml:space="preserve">PIOEG: </t>
    </r>
    <r>
      <rPr>
        <sz val="10"/>
        <color rgb="FF000000"/>
        <rFont val="Arial Narrow"/>
        <family val="2"/>
      </rPr>
      <t xml:space="preserve">Plan de Igualdad de Oportunidades para la Equidad de Género
</t>
    </r>
    <r>
      <rPr>
        <b/>
        <sz val="10"/>
        <color rgb="FF000000"/>
        <rFont val="Arial Narrow"/>
        <family val="2"/>
      </rPr>
      <t xml:space="preserve">SDQS: </t>
    </r>
    <r>
      <rPr>
        <sz val="10"/>
        <color rgb="FF000000"/>
        <rFont val="Arial Narrow"/>
        <family val="2"/>
      </rPr>
      <t>Sistema Distrital de Quejas y Soluciones</t>
    </r>
  </si>
  <si>
    <t xml:space="preserve">Código: </t>
  </si>
  <si>
    <t>CONTROL DE CAMBIOS</t>
  </si>
  <si>
    <t xml:space="preserve">Página </t>
  </si>
  <si>
    <t>CONTROL DE CAMBIOS EN EL PLAN DE ACCIÓN</t>
  </si>
  <si>
    <t>Fecha de  solicitud del cambio</t>
  </si>
  <si>
    <t>Fecha de aprobación del cambio</t>
  </si>
  <si>
    <t>Cambio</t>
  </si>
  <si>
    <t>Justificación del cambio</t>
  </si>
  <si>
    <t>Fecha de Emisión</t>
  </si>
  <si>
    <t>META PLAN DE DESARROLLO</t>
  </si>
  <si>
    <t>NOMBRE DEL PROYECTO</t>
  </si>
  <si>
    <t>8200 - Implementación de las políticas públicas PPMYEG y PPASP para la garantía de los derechos de las mujeres, la transversalización del enfoque de género y la igualdad en Bogotá D.C.</t>
  </si>
  <si>
    <t xml:space="preserve">                                                 REPORTE INDICADOR META PDD</t>
  </si>
  <si>
    <t>OBJETIVO ODS</t>
  </si>
  <si>
    <t>META ODS</t>
  </si>
  <si>
    <t>INDICADOR META PDD</t>
  </si>
  <si>
    <t>Número de sectores de la Administración Distrital con programas y acciones orientadas a garantizar los derechos humanos de las mujeres y a mitigar la violencia económica, política, institucional y comunitaria contra las mujeres aportando al fortalecimiento de su autonomía económica física y social así como al ejercicio pleno de su ciudadanía</t>
  </si>
  <si>
    <t>PROGRAMACIÓN CUATRIENAL INDICADOR PDD</t>
  </si>
  <si>
    <t>AVANCE ACUMULADO CUATRIENIO</t>
  </si>
  <si>
    <t>TIPO DE ANUALIZACIÓN  (Según aplique)</t>
  </si>
  <si>
    <t>EJECUCIÓN MENSUAL INDICADOR PDD 3969</t>
  </si>
  <si>
    <t>EVIDENCIAS DEL AVANCE</t>
  </si>
  <si>
    <t>UTA-CIM (2): Se realizó la propuesta temática de la DDDP para sesión 1y 2; Se desarrollaron las sesiones 1 y 2-2025; Se validó Plan de Acción.</t>
  </si>
  <si>
    <t xml:space="preserve">UTA (2). </t>
  </si>
  <si>
    <t>Acciones concernientes al Sello(1): Documentos de compromiso</t>
  </si>
  <si>
    <t xml:space="preserve">UTA-CIM: se realizó la invitación y la reunión de forma simultánea para la primera sesión CIM y la 3ra sesión. UTA: (Evidencias en proceso de aprobación).  
Documentos de compromiso (4): Empresas firmaron para comprometerse con la implementación del mecanismo Sello en Igualdad. 
Realización de (1) evento: Revbeladas, para visibilizar a las mujeres destacadas en espacios tradicionalmente masculinozados.  </t>
  </si>
  <si>
    <t xml:space="preserve">UTA (3). 
CIM (1)
Documentos de compromiso (5): Firma de empresasas. 
Evento (1): Revbeladas. </t>
  </si>
  <si>
    <t xml:space="preserve">
Documentos de compromiso (4): Empresas firmaron para comprometerse con la implementación del mecanismo Sello en Igualdad. 
UTA(1): Se realizó convocatoria y reunión de la IV sesión (evidencias en proceso de aprobación) 
CIM: Se realizó el informe de gestión trimestral.
 </t>
  </si>
  <si>
    <t xml:space="preserve">UTA (4). 
CIM (1)
CIM (1): Informe de gestión trimestral.
Documentos de compromiso (9): Firma de empresas. 
Evento (1): Revbeladas. </t>
  </si>
  <si>
    <t xml:space="preserve">Documentos de compromiso (2): Empresas firmaron para comprometerse con la implementación del mecanismo Sello en Igualdad. 
UTA (1): Se realizó la quinta sesión de la UTA-CIM, se desarrolló una presentación en Power Point (evidencia de acta en revisión para aprobación por parte de los sectores). 
</t>
  </si>
  <si>
    <t xml:space="preserve">UTA (5). 
CIM (1)
CIM (1): Informe de gestión trimestral.
Documentos de compromiso (11): Firma de empresasas. 
Evento (1): Revbeladas. </t>
  </si>
  <si>
    <t xml:space="preserve">Documentos de compromiso (7): Empresas firmaron para comprometerse con la implementación del mecanismo Sello en Igualdad. 
UTA (1): Se realizó la sexta sesión de la UTA-CIM, se desarrolló una presentación en Power Point (evidencia de acta en revisión para aprobación por parte de los sectores). 
</t>
  </si>
  <si>
    <t xml:space="preserve">UTA (6). 
CIM (1)
CIM (1): Informe de gestión trimestral.
Documentos de compromiso (15): Firma de empresasas. 
Evento (1): Revbeladas. </t>
  </si>
  <si>
    <t xml:space="preserve">Documentos de compromiso (8): Empresas firmaron para comprometerse con la implementación del mecanismo Sello en Igualdad.
UTA (1): Se realizó la sexta sesión de la UTA-CIM, se desarrolló una presentación en Power Point (evidencia de acta en revisión para aprobación por parte de los sectores). 
CIM (1): Se realizó la segunda sesión CIM de manera presencial, se desarrolló una presentación en Power Point conjunta para la UTA-CIM (evidencia de acta en revisión para aprobación por parte de los sectores).  </t>
  </si>
  <si>
    <t xml:space="preserve">UTA (7). 
CIM (2)
CIM (2): Informe de gestión trimestral.
Documentos de compromiso (23): Firma de empresasas. 
Evento (1): Revbeladas. </t>
  </si>
  <si>
    <t xml:space="preserve">Documentos de compromiso (3): Empresas firmaron para comprometerse con la implementación del mecanismo Sello en Igualdad.
UTA (1): Se realizó la octava sesión de la UTA-CIM, se desarrolló una presentación en Power Point (evidencia de acta en revisión para aprobación por parte de los sectores). 
  </t>
  </si>
  <si>
    <t xml:space="preserve">UTA (8). 
CIM (2)
CIM (2): Informe de gestión trimestral.
Documentos de compromiso (26): Firma de empresasas. 
Evento (1): Revbeladas. </t>
  </si>
  <si>
    <t>Elaboró</t>
  </si>
  <si>
    <t>Firma</t>
  </si>
  <si>
    <t>Aprobó (Según aplique Gerenta de proyecto, Líder técnica y responsable de proceso)</t>
  </si>
  <si>
    <t>Revisó (Oficina Asesora de Planeación)</t>
  </si>
  <si>
    <t>VoBo:</t>
  </si>
  <si>
    <t>Nombre</t>
  </si>
  <si>
    <t>Nombre:</t>
  </si>
  <si>
    <t>Cargo</t>
  </si>
  <si>
    <t>Cargo:</t>
  </si>
  <si>
    <t xml:space="preserve">Número </t>
  </si>
  <si>
    <t>Base de datos geografica actualizada</t>
  </si>
  <si>
    <t>Dirección de Cartografia</t>
  </si>
  <si>
    <t>Base de datos geografica</t>
  </si>
  <si>
    <t>Base de datos geografica actualizada /Base de datos geografica a actualizar</t>
  </si>
  <si>
    <t>Base de datos geografica a actualizar</t>
  </si>
  <si>
    <t xml:space="preserve">Base de datos geográfica actualizada: Corresponde a la base que se actualiza de manera mensual con la información de las capas de información de cada una de las entidades
Base de datos geografica a actualizar. Corresponde a la base que se requiere actualizar de manera mensual para enviar a xxxx
</t>
  </si>
  <si>
    <t>Informe con el estado de la Base Geográfica - Dirección de Cartografía</t>
  </si>
  <si>
    <t>Número de instrumentos de captura implementados</t>
  </si>
  <si>
    <t>Dirección de Información y Estadísticas</t>
  </si>
  <si>
    <t>Instrumentos de captura (Encuesta multipropósito y encuestas de percepción)</t>
  </si>
  <si>
    <t xml:space="preserve">Porcentaje de avance de las actividades
((Ponderacion vertical actividad/Peso meta%)*avance actividad 1)+((Ponderacion vertical actividad/Peso meta)*avance actividad 2)*magnitud programada de la meta para la vigencia/100 </t>
  </si>
  <si>
    <t>Porcentaje de avance de las actividades</t>
  </si>
  <si>
    <t>Porcentaje de avance de las actividades: Se refiere al avance que se tiene en cada una de las actividades programadas para el semestre multiplicado por la ponderación vertical que tiene esa actividad</t>
  </si>
  <si>
    <t xml:space="preserve">Informe con el avance de la aplicación de los instrumentos de captura </t>
  </si>
  <si>
    <t>Instrumentos Aplicados</t>
  </si>
  <si>
    <t>FORMULA</t>
  </si>
  <si>
    <t>Variables</t>
  </si>
  <si>
    <t>Valor</t>
  </si>
  <si>
    <t>Dirección de Cartografía</t>
  </si>
  <si>
    <t xml:space="preserve">Peso actividad 1 </t>
  </si>
  <si>
    <t xml:space="preserve">Avance actividad 1 </t>
  </si>
  <si>
    <t xml:space="preserve">Peso actividad 2 </t>
  </si>
  <si>
    <t xml:space="preserve">Sistema de información de planeación distrital </t>
  </si>
  <si>
    <t xml:space="preserve">Avance actividad 2 </t>
  </si>
  <si>
    <t xml:space="preserve">Peso actividad 3 </t>
  </si>
  <si>
    <t xml:space="preserve">Avance actividad 3 </t>
  </si>
  <si>
    <t>Magnitud año</t>
  </si>
  <si>
    <t>Informe con el estado de la implementación del sistema de información - Dirección de Cartografía</t>
  </si>
  <si>
    <t>Avance del sistema de información</t>
  </si>
  <si>
    <t>Porcentaje de avande en la implementación del aplicativo 360</t>
  </si>
  <si>
    <t>Aplicativo 360</t>
  </si>
  <si>
    <t>Informe con el estado de la implementación del aplicativo 360 - Dirección de Cartografía</t>
  </si>
  <si>
    <t>Avance del aplicativo 360</t>
  </si>
  <si>
    <t>Dirección de información y Estadísticas</t>
  </si>
  <si>
    <t>Plan Estadístico Distrital 2025-2029</t>
  </si>
  <si>
    <t>Porcentaje de avance de las actividades
((Ponderacion vertical actividad/Peso meta%)*avance actividad 1)+((Ponderacion vertical actividad/Peso meta)*avance actividad 2)*magnitud programada de la meta para la vigencia/100)</t>
  </si>
  <si>
    <t>Informe con el estado de la implementación del PED 2025 -2029 - Dirección de Información y Registros Sociales</t>
  </si>
  <si>
    <t>SPI - Producto 1 - Sistemas de información implementados</t>
  </si>
  <si>
    <t>Producto MGA:</t>
  </si>
  <si>
    <t>Servicio de información implementado</t>
  </si>
  <si>
    <t>Objetivo MGA:</t>
  </si>
  <si>
    <t>Objetivo 1: Mejorar el acceso a la información</t>
  </si>
  <si>
    <t xml:space="preserve">Sistemas de información: Predio 360 y Sistema de información de planeación distrital </t>
  </si>
  <si>
    <t>Medir el avance de formulación e implementación del sistemas de Información para la Planeación Distrital y del aplicativo 360</t>
  </si>
  <si>
    <t>Informe con el estado de formulación e implementación del aplicativo 360 y de la priemrafase del sistema de información para la planeación Distrital</t>
  </si>
  <si>
    <t>Periodo inicio</t>
  </si>
  <si>
    <t>SPI - Producto 2 - Bases de Datos de la temática de Pobreza y Condiciones de Vida publicadas</t>
  </si>
  <si>
    <t>Peso sisben</t>
  </si>
  <si>
    <t>Dirección de Registros Sociales</t>
  </si>
  <si>
    <t>Numero de meses que se actualiza sisben</t>
  </si>
  <si>
    <t>Numero de mes de reporte</t>
  </si>
  <si>
    <t xml:space="preserve"> Bases de Datos de la temática de Pobreza y Condiciones de Vida</t>
  </si>
  <si>
    <t>Peso IMG</t>
  </si>
  <si>
    <t>Numero de meses que se actualiza IMG</t>
  </si>
  <si>
    <t>Peso actividad 1 RS</t>
  </si>
  <si>
    <t>Objetivo 2: . Mejorar la capacidad operativa para contar con información oportuna en los ámbitos territorial, demográfico, socioeconómico y para la 
focalización del gasto</t>
  </si>
  <si>
    <t>Avance actividad 1 RS</t>
  </si>
  <si>
    <t>Peso actividad 2 RS</t>
  </si>
  <si>
    <t>Avance actividad 2 RS</t>
  </si>
  <si>
    <t>Peso actividad 3 RS</t>
  </si>
  <si>
    <t>Avance actividad 3 RS</t>
  </si>
  <si>
    <t>Bases de Datos de la temática de Pobreza y Condiciones de Vida publicadas: Se refiere a las bases de datos del Sisbén, IMG y registros sociales</t>
  </si>
  <si>
    <t>Magnitud año registro social</t>
  </si>
  <si>
    <t>Medir el si las bases de datos del Sisbén y de IMG están actualizadas y el avance de la implementación del Resgistro Social. 
Cada base tiene un peso para la medición anual así:
2024: Sisbén - 25%; IMG - 25%; RS -15%
2025: Sisbén - 25%; IMG - 25%; RS -35%
2026: Sisbén - 25%; IMG - 25%; RS -35%
2027: Sisbén - 25%; IMG - 25%; RS -15%</t>
  </si>
  <si>
    <t>(Peso base sisben/Número de meses que se actualiza)*mes que se reporta + (Peso base IMG/Número de meses que se actualiza)*mes que se reporta + (Ponderacion de actividades del Registro Social)/100</t>
  </si>
  <si>
    <t xml:space="preserve">SPI - Producto 3 - Bases de datos de la Temática de Servicios Generadas </t>
  </si>
  <si>
    <t>Bases de datos de la Temática de Servicios</t>
  </si>
  <si>
    <t>Bases de datos de la Temática de Servicios Generadas : Se refiere a la actualización de la base de datos Unica de Estratificación</t>
  </si>
  <si>
    <t>Medir la actualización de lasbase de datos Unica de estratificación</t>
  </si>
  <si>
    <t>Base de datos Única de Estratificación actualizada: Corresponde a la base que se actualiza de manera mensual con la información de xxxx
Base de datos Única de Estartificación a actualizar: Corresponde a la base que se requiere actualizar de manera mensual para enviar a xxxx</t>
  </si>
  <si>
    <t>SPI - Producto 4 -  Bases de datos de la Temática de Gobierno Generadas</t>
  </si>
  <si>
    <t>Bases de datos de la Temática de Gobierno</t>
  </si>
  <si>
    <t>Bases de datos de la Temática de Gobierno Generadas : Se refiere a la actualización de la base de datos geográfica</t>
  </si>
  <si>
    <t>Medir la actualización de la base de datos geográfica</t>
  </si>
  <si>
    <t>SPI - Producto 5 -  Cuadros de resultados para la temática de pobreza y condiciones de vida producidos</t>
  </si>
  <si>
    <t>Dirección de Información y Estadística</t>
  </si>
  <si>
    <t>Cuadros de resultados para la temática de pobreza y condiciones de vida</t>
  </si>
  <si>
    <t>Bases de datos de la Temática de Gobierno Generadas : Se refiere al avance que se tiene de la encuesta Multipropósito y las encuestas de percepción</t>
  </si>
  <si>
    <t xml:space="preserve">Medir el avance que se tiene en la formulación, aplicación, analisis y divulgación de los 5 instrumentos de captura </t>
  </si>
  <si>
    <t>SPI - Producto 6 - Entidades del Sistema Estadístico Nacional asistidas técnicamente</t>
  </si>
  <si>
    <t>Servicio de asistencia técnica para el fortalecimiento de la capacidad estadística</t>
  </si>
  <si>
    <t>Objetivo 3: Fomentar la aplicación de los lineamientos metodológicos y estándares para la producción de la información</t>
  </si>
  <si>
    <t>Entidades del Sistema Estadístico Nacional asistidas técnicamente: Se refiere a las entidades que mensualmente a ttravés de la Dirección de Información y Estadistica son acompañadas en la formulación y aplicación del PED</t>
  </si>
  <si>
    <t>Sumatoria del número de entidades acompañadas mensualmente</t>
  </si>
  <si>
    <t>Número de entidades acompañadas mensualmente</t>
  </si>
  <si>
    <t>Entidades acompañadas: se refiere a las entidades que recibieron al menos una reunión para xxxxxxx</t>
  </si>
  <si>
    <t>SPI  - GESTIÓN - Bases de datos recolectadas</t>
  </si>
  <si>
    <t>Dirección de Registros Sociales, Estratificación y Cartografía</t>
  </si>
  <si>
    <t>Peso Estratificación</t>
  </si>
  <si>
    <t>Numero de meses que se actualiza Estratificación</t>
  </si>
  <si>
    <t>las bases de datos recolectadas se refiere a las bases de: Sisbén, IMG, Estratificación y Cartografia</t>
  </si>
  <si>
    <t>Peso geográfica</t>
  </si>
  <si>
    <t>Numero de meses que se actualiza geográfica</t>
  </si>
  <si>
    <t>Se mide el avance de la actualización de manera mensual de cada una de las bases. 
Cada base tiene un peso y su actualización va aumentando de manera mensual, para al final del año llegar a 4 bases actualizadas</t>
  </si>
  <si>
    <t>Sumatoria de Bases de datos recolectadas</t>
  </si>
  <si>
    <t>listas despegables</t>
  </si>
  <si>
    <t>tipo meta</t>
  </si>
  <si>
    <t>TIPO ACTIVIDAD</t>
  </si>
  <si>
    <t>Localidad</t>
  </si>
  <si>
    <t>tipo indicador</t>
  </si>
  <si>
    <t>Frecuencia</t>
  </si>
  <si>
    <t>Tipo de cálculo</t>
  </si>
  <si>
    <t>Responsable</t>
  </si>
  <si>
    <t>Subsecretarias</t>
  </si>
  <si>
    <t>No desagregada</t>
  </si>
  <si>
    <t>Usaquen</t>
  </si>
  <si>
    <t>Semanal</t>
  </si>
  <si>
    <t>Acumulado</t>
  </si>
  <si>
    <t>Subsecretaría de Planeación y Política</t>
  </si>
  <si>
    <t>Desagregada</t>
  </si>
  <si>
    <t>Chapinero</t>
  </si>
  <si>
    <t>Quincenal</t>
  </si>
  <si>
    <t>Subsecretaría de gestión financiera</t>
  </si>
  <si>
    <t>Santafe</t>
  </si>
  <si>
    <t>Subsecretaría de coordinación operativa</t>
  </si>
  <si>
    <t>San Cristóbal</t>
  </si>
  <si>
    <t>Subsecretaría de inspección, vigilancia y control de vivienda</t>
  </si>
  <si>
    <t>Usme</t>
  </si>
  <si>
    <t>Impacto</t>
  </si>
  <si>
    <t>Subsecretaría jurídica</t>
  </si>
  <si>
    <t>Tunjuelito</t>
  </si>
  <si>
    <t>Otro</t>
  </si>
  <si>
    <t>Dirección de gestión corporativa y control interno</t>
  </si>
  <si>
    <t>Bosa</t>
  </si>
  <si>
    <t>Kennedy</t>
  </si>
  <si>
    <t>Fontibón</t>
  </si>
  <si>
    <t>Engativá</t>
  </si>
  <si>
    <t>Suba</t>
  </si>
  <si>
    <t>Barrios Unidos</t>
  </si>
  <si>
    <t>Teusaquillo</t>
  </si>
  <si>
    <t>Mártires</t>
  </si>
  <si>
    <t>Antonio Nariño</t>
  </si>
  <si>
    <t>Puente Aranda</t>
  </si>
  <si>
    <t>Candelaria</t>
  </si>
  <si>
    <t>Producto PMR</t>
  </si>
  <si>
    <t>Metas</t>
  </si>
  <si>
    <t>Rafael Uribe Uribe</t>
  </si>
  <si>
    <t>Ciudad Bolívar</t>
  </si>
  <si>
    <t>Política y lineamientos del hábitat</t>
  </si>
  <si>
    <t>100% de polígonos identificados de control y prevención, monitoreados en áreas susceptibles de  ocupación ilegal</t>
  </si>
  <si>
    <t>Sumapaz</t>
  </si>
  <si>
    <t>Vivienda para todos</t>
  </si>
  <si>
    <t>Incrementar a un 90% la sostenibilidad del SIG en el Gobierno Distrital.</t>
  </si>
  <si>
    <t>Intervenciones integrales del hábitat</t>
  </si>
  <si>
    <t>Iniciar 150.000 viviendas en Bogotá</t>
  </si>
  <si>
    <t>Recuperación, incorporación, vida urbana y control de la ilegalidad</t>
  </si>
  <si>
    <t>Llevar a un 100% la implementación de las leyes 1712 de 2014 (Ley de Transparencia y del Derecho de Acceso a la Información Pública) y 1474 de 2011 (Por la cual se dictan normas orientadas a fortalecer los mecanismos de prevención, investigación y sanción de actos de corrupción y la efectividad del control de la gestión pública).</t>
  </si>
  <si>
    <t>Transparencia, gestión pública y servicio a la ciudadanía</t>
  </si>
  <si>
    <t>Iniciar 60.000 viviendas VIS en Bogotá</t>
  </si>
  <si>
    <t>80 hectáreas útiles para vivienda de interés social gestionadas</t>
  </si>
  <si>
    <t>Ejecutar el Plan de Innovación, Uso y Apropiación de las tecnologías de la información y las comunicaciones ejecutadas al 100%</t>
  </si>
  <si>
    <t>Objetivos estrategicos</t>
  </si>
  <si>
    <t>Brindar asistencia técnica a 81 prestadores de los servicios públicos de acueducto identificados</t>
  </si>
  <si>
    <t>Garantizar que  el 100% de los hogares comunitarios, FAMIS y sustitutos del ICBF, notificados a las empresas prestadoras, reciban las tarifas diferenciales de servicios públicos, contenidas en el artículo 214 de la Ley 1753 de 2015 y el acuerdo 325 de 2008</t>
  </si>
  <si>
    <t>Contribuir al acceso a una vivienda adecuada y asequible para los hogares de Bogotá</t>
  </si>
  <si>
    <t>Crear programas de asistencia técnica para mejoramiento de vivienda</t>
  </si>
  <si>
    <t xml:space="preserve">Contribuir al mejoramiento del entorno </t>
  </si>
  <si>
    <t>Gestionar 10 intervenciones integrales de mejoramiento en los territorios priorizados</t>
  </si>
  <si>
    <t>Controlar la enajenación y arrendamiento de vivienda, la urbanización y construcción del hábitat en el Distrito Capital</t>
  </si>
  <si>
    <t>Fortalecer la gestión transparente de la acción pública al servicio de la comunidad</t>
  </si>
  <si>
    <t>Edad</t>
  </si>
  <si>
    <t>entias</t>
  </si>
  <si>
    <t>Sexo</t>
  </si>
  <si>
    <t>condicion</t>
  </si>
  <si>
    <t xml:space="preserve"> </t>
  </si>
  <si>
    <t>0 - 5 años</t>
  </si>
  <si>
    <t>Afrodescendiente</t>
  </si>
  <si>
    <t>Hombre</t>
  </si>
  <si>
    <t>Mujeres</t>
  </si>
  <si>
    <t>6 - 12 años</t>
  </si>
  <si>
    <t>Indígenas</t>
  </si>
  <si>
    <t>Mujer</t>
  </si>
  <si>
    <t>Jóvenes</t>
  </si>
  <si>
    <t>13 - 17 años</t>
  </si>
  <si>
    <t>Raizales</t>
  </si>
  <si>
    <t>En condición de discapacidad</t>
  </si>
  <si>
    <t>18 - 26 años</t>
  </si>
  <si>
    <t>Rom</t>
  </si>
  <si>
    <t>LGBTI</t>
  </si>
  <si>
    <t>27 - 59 años</t>
  </si>
  <si>
    <t>Habitante de calle</t>
  </si>
  <si>
    <t>60 en adelante</t>
  </si>
  <si>
    <t>Adulto mayor</t>
  </si>
  <si>
    <t>PRODUCTO - MGA</t>
  </si>
  <si>
    <t>EJECUCIÓN PRESUPUESTAL DEL PRODUCTO I TRIMESTRE</t>
  </si>
  <si>
    <t>OBJETIVO ESPECIFICO</t>
  </si>
  <si>
    <t>EJECUTADO MAGNITUD</t>
  </si>
  <si>
    <t xml:space="preserve"> Fortalecer las capacidades de los actores públicos, privados y sociales para transversalizar el enfoque de género y de derechos de las mujeres en sus políticas, planes, programas y proyectos.</t>
  </si>
  <si>
    <t>Transversalizar en los 15 sectores de la administración distrital los enfoque de género y de derechos de la mujeres a través de procesos de reconocimiento, medición y acompañamiento técnico que promuevan la transformación de la 
gestión institucional y organizacional en pro de la igualdad de género.</t>
  </si>
  <si>
    <t xml:space="preserve"> Servicio de asistencia técnica     (Producto principal del proyecto) </t>
  </si>
  <si>
    <t>La Asistencia Técnica es constante. Por lo cual se acompañan a los 15 sectores de la Administración Distrital.</t>
  </si>
  <si>
    <t>Implementar 1 estrategia de promoción de buenas prácticas de 
transversalización del enfoque de género y acciones afirmativas que contribuyan al ejercicio pleno de los derechos y autonomía de las mujeres que habitan en Bogotá, por parte de los sectores públicos, mixtos,  privados y sociales.</t>
  </si>
  <si>
    <t>Implementar acciones efectivas que promuevan el reconocimiento de los compromisos establecidos en las políticas públicas distritales orientadas a la garantía de los derechos de las mujeres.</t>
  </si>
  <si>
    <t>Acompañar técnicamente el 100% de requerimientos asociados a la incorporación del enfoque de género y de derechos de las mujeres en el ciclo de Política Pública de la Administración Distrital</t>
  </si>
  <si>
    <t xml:space="preserve"> Se reiteró por correo electrónico los reportes de seguimiento a los planes de acción:
  PPMYEG - 15 secotres de la adminitración distrital
 PPASP - 14 secotres de la adminitración distrital </t>
  </si>
  <si>
    <t>Se realizó retroalimentación de los reportes de Plan de Acción de la PPMyEG y PPASP, correspondiente al segundo semestre de 2024.</t>
  </si>
  <si>
    <t>Acompañar el 100% del seguimiento a la implementación de las PPMYEG y PPASP así como a los compromisos de la SDMujer en otras políticas públicas.</t>
  </si>
  <si>
    <t>PRODUCTO 2</t>
  </si>
  <si>
    <t>PRODUCTO 3</t>
  </si>
  <si>
    <t>PRODUCTO 4</t>
  </si>
  <si>
    <t>EJECUCIÓN PRESUPUESTAL DEL PRODUCTO II TRIMESTRE</t>
  </si>
  <si>
    <t>Elaboración de insumos de seguimiento para las mesas sectoriales de la PPMyEG. 
Revisión y proyección de observaciones del Informe de Seguimiento a Productos de la PPMYEG vigencia 2024.
Elaboración del informe preliminar de  Implementación de los Derechos Priorizados de la PPMYEG/PIOEG en la vigencia 2024.</t>
  </si>
  <si>
    <t>Elaboración de insumos de seguimiento para las mesas sectoriales de la PPMyEG. 
Revisión y proyección de observaciones del Informe de Seguimiento a Productos de la PPMYEG vigencia 2024.
Elaboración de informe preliminar de Balance de la PPMyEG para la vigencia 2024; Elaboración de informe preliminar de Balance de la PPASP para la vigencia 2024; e Informe de Implementación de los Derechos Priorizados de la Política Pública de Mujeres y Equidad de Género (PPMYEG): Plan de Igualdad de Oportunidades para la Equidad de Género1 (PIOEG) en la vigencia 2024.</t>
  </si>
  <si>
    <t>EJECUCIÓN PRESUPUESTAL DEL PRODUCTO III TRIMESTRE</t>
  </si>
  <si>
    <t>La Asistencia Técnica es constante. Por lo cual se acompañan a los 15 sectores de la Administración Distrital</t>
  </si>
  <si>
    <t>Elaboración de insumos de seguimiento para las mesas sectoriales de la PPMyEG. 
Revisión y proyección de observaciones del Informe de Seguimiento a Productos de la PPMYEG vigencia 2024.
Elaboración de informe de Balance de la PPMyEG para la vigencia 2024; Elaboración de informe de Balance de la PPASP para la vigencia 2024</t>
  </si>
  <si>
    <t>EJECUCIÓN PRESUPUESTAL DEL PRODUCTO IV TRIMESTRE</t>
  </si>
  <si>
    <t>NOVIEMBRE</t>
  </si>
  <si>
    <t>Acompañar el 100% del seguimiento a la implementación de las PPMYEG y PPASP así como a los ompromisos de la SDMujer en otras políticas públicas.</t>
  </si>
  <si>
    <r>
      <t xml:space="preserve">Mesas de trabajo internas (3): </t>
    </r>
    <r>
      <rPr>
        <sz val="11"/>
        <color rgb="FF000000"/>
        <rFont val="Arial"/>
        <family val="2"/>
      </rPr>
      <t xml:space="preserve">mesas para revisión del proceso de depuración plan de acción PPMYEG
</t>
    </r>
    <r>
      <rPr>
        <b/>
        <sz val="11"/>
        <color rgb="FF000000"/>
        <rFont val="Arial"/>
        <family val="2"/>
      </rPr>
      <t xml:space="preserve">Socializaciones PPMYEG (5): </t>
    </r>
    <r>
      <rPr>
        <sz val="11"/>
        <color rgb="FF000000"/>
        <rFont val="Arial"/>
        <family val="2"/>
      </rPr>
      <t>En COLMYEG localidad Antonio Nariño (1) ,UAESP(1). SDH(1) Y  con las candidatas al Consejo Consultivo de Mujeres</t>
    </r>
    <r>
      <rPr>
        <b/>
        <sz val="11"/>
        <color rgb="FF000000"/>
        <rFont val="Arial"/>
        <family val="2"/>
      </rPr>
      <t xml:space="preserve"> (2)</t>
    </r>
  </si>
  <si>
    <r>
      <rPr>
        <b/>
        <sz val="11"/>
        <color rgb="FF000000"/>
        <rFont val="Arial"/>
        <family val="2"/>
      </rPr>
      <t>UTA (1):</t>
    </r>
    <r>
      <rPr>
        <sz val="11"/>
        <color rgb="FF000000"/>
        <rFont val="Arial"/>
        <family val="2"/>
      </rPr>
      <t xml:space="preserve"> Se realizó la octava  sesión de la UTA-CIM de manera virtual.Se desarrolló una presentación en Power Point  y la proyección de Acta (evidencia de acta en revisión para aprobación por parte de los sectores).  
</t>
    </r>
  </si>
  <si>
    <r>
      <rPr>
        <b/>
        <sz val="11"/>
        <color rgb="FF000000"/>
        <rFont val="Arial"/>
        <family val="2"/>
      </rPr>
      <t>Mesas Interinstitucionales (1):</t>
    </r>
    <r>
      <rPr>
        <sz val="11"/>
        <color rgb="FF000000"/>
        <rFont val="Arial"/>
        <family val="2"/>
      </rPr>
      <t xml:space="preserve"> participación en la Sesión 008 de la Mesa ZESAI que tuvo como objetivo la revisión de las jornadas de derechos humanos de las localidades de Suba y Los Mártires. 
</t>
    </r>
    <r>
      <rPr>
        <b/>
        <sz val="11"/>
        <color rgb="FF000000"/>
        <rFont val="Arial"/>
        <family val="2"/>
      </rPr>
      <t>Socializaciones PPASP (3)</t>
    </r>
    <r>
      <rPr>
        <sz val="11"/>
        <color rgb="FF000000"/>
        <rFont val="Arial"/>
        <family val="2"/>
      </rPr>
      <t xml:space="preserve">: feria de servicios dirigida a mujeres y personas que realizan ASP, desarrollada en las instalaciones de casa de todas el 14 de agosto.
Fortalecimiento de capacidades a las alcaldías locales que adelantaran jornadas de DDHH en favor de las PRAP, el 20 de agosto. 
Participación en el panel "Jornada MAS Bienestar” de la SDSalud – Prespectiva ASP, el 22 de agosto.
</t>
    </r>
    <r>
      <rPr>
        <b/>
        <sz val="11"/>
        <color rgb="FF000000"/>
        <rFont val="Arial"/>
        <family val="2"/>
      </rPr>
      <t>Socialización Sentencia T594/16 (4):</t>
    </r>
    <r>
      <rPr>
        <sz val="11"/>
        <color rgb="FF000000"/>
        <rFont val="Arial"/>
        <family val="2"/>
      </rPr>
      <t xml:space="preserve"> Desarrollo de cuatro jornadas de sensibilización en el marco de la Sentencia T594/16, con personal de vigilancia de la estación de policía de Barrios Unidos. Seguimiento Componente Social y Cultural ZESAI: Participación en la reunión del 26 de agosto, coordinación de acciones territoriales en favor de PRASP. 
</t>
    </r>
    <r>
      <rPr>
        <b/>
        <sz val="11"/>
        <color rgb="FF000000"/>
        <rFont val="Arial"/>
        <family val="2"/>
      </rPr>
      <t>Acompañamiento Técnico (7):</t>
    </r>
    <r>
      <rPr>
        <sz val="11"/>
        <color rgb="FF000000"/>
        <rFont val="Arial"/>
        <family val="2"/>
      </rPr>
      <t xml:space="preserve"> de las cuales 3 mesas de trabajo para depuración de productos del plan de acción de la PPASP, 1 con Casa de Todas de la DED, 1 revisión productos SDIS, 1 proyección de la asamblea/balance de la PPASP 2025, 1 revisión de acciones de socialización de la PPASP con sector seguridad..
</t>
    </r>
  </si>
  <si>
    <t xml:space="preserve">Se realizó la revisión y retroalimentación de la matriz de reporte del plan de acción de la Política Pública de Mujeres y Equidad de Género – PPMYEG para el primer semestre , con respecto a los reportes recibidos de los sectores: Educación; Desarrollo Económico, Gestión Jurídica, Hacienda, Seguridad, Gobierno, Gestión Pública, Movilidad, Salud, Cultura, Ambiente, Hábitat, Integración Social.
Se realizó la consolidación de información cuantitativa y cualitativa en la matriz de Seguimiento a Productos de la PPMYEG para el primer semestre de la vigencia 2025, de la Secretaría Distrital de Planeación.  
En el marco del proceso de depuración de políticas públicas se realizó la revisión y clasificación de los productos de la PPMYEG, a partir de un análisis concertado entre la SDMujer y SDP. 
</t>
  </si>
  <si>
    <r>
      <rPr>
        <b/>
        <sz val="11"/>
        <color rgb="FF000000"/>
        <rFont val="Arial"/>
        <family val="2"/>
      </rPr>
      <t xml:space="preserve">
</t>
    </r>
    <r>
      <rPr>
        <sz val="11"/>
        <color rgb="FF000000"/>
        <rFont val="Arial"/>
        <family val="2"/>
      </rPr>
      <t xml:space="preserve">Lo que va del año hasta Agosto,  la asistencia técnica para la transversalización del enfoque de género y las gestiones para la garantía de los derechos humanos de las mujeres se realizó mediante el acompañamiento a instancias, la emisión de conceptos y documentos técnicos, reuniones internas e intersectoriales, metodologías y realización de sensibilizaciones y talleres. Se brindó asistencia técnica los 15 sectores de la Administración Distrital mediante: 
</t>
    </r>
    <r>
      <rPr>
        <b/>
        <sz val="11"/>
        <color rgb="FF000000"/>
        <rFont val="Arial"/>
        <family val="2"/>
      </rPr>
      <t xml:space="preserve">
Acciones de Acompañamiento técnico (185)
</t>
    </r>
    <r>
      <rPr>
        <sz val="11"/>
        <color rgb="FF000000"/>
        <rFont val="Arial"/>
        <family val="2"/>
      </rPr>
      <t xml:space="preserve">Participación en Instancias (47).
CT Sectores (25): 3MOV; 4HAB; 2HAC; 3INT; 3GEP; SAL; 2AMB; 2SEG; DEE; 3GOB; PLN 
DT Sectores (10): 2SEG; CUL; 3HAB; 2SAL; MOV; AMB
CT y DT Normativos (8): (2) PA 009 de 2025; PA 255-2025; PA 207-2025; PA 263-2025; PA 229 de 2025; PA 342 de 2025 y PA 739 de 2025.
Sensibilizaciones (90).
Metodologías (4): GOB-SEG; GEP; INT
Bullets (1)
</t>
    </r>
    <r>
      <rPr>
        <b/>
        <sz val="11"/>
        <color rgb="FF000000"/>
        <rFont val="Arial"/>
        <family val="2"/>
      </rPr>
      <t xml:space="preserve">
</t>
    </r>
    <r>
      <rPr>
        <sz val="11"/>
        <color rgb="FF000000"/>
        <rFont val="Arial"/>
        <family val="2"/>
      </rPr>
      <t xml:space="preserve">
</t>
    </r>
    <r>
      <rPr>
        <b/>
        <sz val="11"/>
        <color rgb="FF000000"/>
        <rFont val="Arial"/>
        <family val="2"/>
      </rPr>
      <t xml:space="preserve">Gestiones para la garantía de los DDHH mujeres:  
</t>
    </r>
    <r>
      <rPr>
        <sz val="11"/>
        <color rgb="FF000000"/>
        <rFont val="Arial"/>
        <family val="2"/>
      </rPr>
      <t>Reuniones intersectoriales (</t>
    </r>
    <r>
      <rPr>
        <b/>
        <sz val="11"/>
        <color rgb="FF000000"/>
        <rFont val="Arial"/>
        <family val="2"/>
      </rPr>
      <t>212</t>
    </r>
    <r>
      <rPr>
        <sz val="11"/>
        <color rgb="FF000000"/>
        <rFont val="Arial"/>
        <family val="2"/>
      </rPr>
      <t>). 
Reuniones Internas (</t>
    </r>
    <r>
      <rPr>
        <b/>
        <sz val="11"/>
        <color rgb="FF000000"/>
        <rFont val="Arial"/>
        <family val="2"/>
      </rPr>
      <t>163</t>
    </r>
    <r>
      <rPr>
        <sz val="11"/>
        <color rgb="FF000000"/>
        <rFont val="Arial"/>
        <family val="2"/>
      </rPr>
      <t>).   
Sensibilizaciones (</t>
    </r>
    <r>
      <rPr>
        <b/>
        <sz val="11"/>
        <color rgb="FF000000"/>
        <rFont val="Arial"/>
        <family val="2"/>
      </rPr>
      <t>39</t>
    </r>
    <r>
      <rPr>
        <sz val="11"/>
        <color rgb="FF000000"/>
        <rFont val="Arial"/>
        <family val="2"/>
      </rPr>
      <t>).  
Metodologías (</t>
    </r>
    <r>
      <rPr>
        <b/>
        <sz val="11"/>
        <color rgb="FF000000"/>
        <rFont val="Arial"/>
        <family val="2"/>
      </rPr>
      <t>74</t>
    </r>
    <r>
      <rPr>
        <sz val="11"/>
        <color rgb="FF000000"/>
        <rFont val="Arial"/>
        <family val="2"/>
      </rPr>
      <t xml:space="preserve">).  
Documentos técnicos (11).
Conceptos técnicos a entidades distritales (16).
Conceptos técnicos proyectos de Acuerdo (15).
Bullets eventos distritales (7).
Respuestas Proposiciones Concejo (6).
Respuestas organismos de control (2).
SDQS (8).
En el marco de las acciones afirmativas PIOEG, durante el segundo trimestre 2025 se realizó retroalimentación implementacion de acciones afirmativas en los planes de Sello Grupo 2, II semestre 2024, de 13 entidades distritales. Asi mismo, se realizaron propuestas de acciones afirmativas y mesas de validación en los planes de Sello en Igualdad de 7 entidades - Grupo 1.
</t>
    </r>
    <r>
      <rPr>
        <b/>
        <sz val="11"/>
        <color rgb="FF000000"/>
        <rFont val="Arial"/>
        <family val="2"/>
      </rPr>
      <t xml:space="preserve">Acciones de Implementación del mecanismo Sello En Iguldad en linea de trabajo con sector público:
</t>
    </r>
    <r>
      <rPr>
        <sz val="11"/>
        <color rgb="FF000000"/>
        <rFont val="Arial"/>
        <family val="2"/>
      </rPr>
      <t xml:space="preserve">Acompañamiento a la implementación de planes de trabajo del mecanismo Sello (26):  Revisión y orientación técnica a los planes de trabajo del Sello En Igualdad con:  AMB (3), CUL(1), DEE (2), EDU(3)  GEP (1), GOB (1), HAB (5), HAC (1) INT (1) MOV (2) SAL (2) SEG (4)
Validación de nuevos planes de trabajo (26):  Elaboración de las propuestas de planes de trabajo Sello (11):  UAECOB, Transmilenio, IDRD, IDARTES, IPES, IDPAC. DASC, IDIPRON, JBB, UAESP. / Mesas de validación AMB (2); CUL (3); HAB (1); DEE (2), GEP (1) GOB (2) HAB (1) INT (2) MOV (2) SEG (1)
Apertura Fase Diagnostica de 15 Secretarías Distritales (4):  Mesas de socialización de metodología de recolección de información diagnóstica (2). Instrumentos de observacion de instalaciones aplicados (2)
Apertura Fase Diagnostica de 20 Alcaldías Locales (9): Reuniones de alistamiento en el marco del mecanismo Sello (7), Socialización de mesa territorialización (2) 
Personería (9):   Documento de compromiso de Sello firmado con Personería.(1) Talleres de fortalecimiento técnico (7) Mesa de seguimiento a la implementación (1)
Concejo de Bogotá (6): Reuniones de alistamiento.(4)  Diseño metodológico (1). Implementación de talleres (1)
</t>
    </r>
  </si>
  <si>
    <r>
      <t xml:space="preserve">
Elaboración de insumos (9): 
HAC (1): </t>
    </r>
    <r>
      <rPr>
        <sz val="11"/>
        <color rgb="FF000000"/>
        <rFont val="Arial"/>
        <family val="2"/>
      </rPr>
      <t xml:space="preserve">CT Uso categorías plataforma SAP-SDH 
</t>
    </r>
    <r>
      <rPr>
        <b/>
        <sz val="11"/>
        <color rgb="FF000000"/>
        <rFont val="Arial"/>
        <family val="2"/>
      </rPr>
      <t xml:space="preserve">INT (2): </t>
    </r>
    <r>
      <rPr>
        <sz val="11"/>
        <color rgb="FF000000"/>
        <rFont val="Arial"/>
        <family val="2"/>
      </rPr>
      <t xml:space="preserve">CT Incidencia en Políticas Públicas; CT Módulo de liderazgo-SDIS 
</t>
    </r>
    <r>
      <rPr>
        <b/>
        <sz val="11"/>
        <color rgb="FF000000"/>
        <rFont val="Arial"/>
        <family val="2"/>
      </rPr>
      <t xml:space="preserve">SEG (1): </t>
    </r>
    <r>
      <rPr>
        <sz val="11"/>
        <color rgb="FF000000"/>
        <rFont val="Arial"/>
        <family val="2"/>
      </rPr>
      <t xml:space="preserve">CT Campaña prevención acoso sexual laboral-SDSCJ 
</t>
    </r>
    <r>
      <rPr>
        <b/>
        <sz val="11"/>
        <color rgb="FF000000"/>
        <rFont val="Arial"/>
        <family val="2"/>
      </rPr>
      <t xml:space="preserve">GOB (1): </t>
    </r>
    <r>
      <rPr>
        <sz val="11"/>
        <color rgb="FF000000"/>
        <rFont val="Arial"/>
        <family val="2"/>
      </rPr>
      <t xml:space="preserve">CT Recomendaciones para actualización de Ruta por la Reconciliación.  
</t>
    </r>
    <r>
      <rPr>
        <b/>
        <sz val="11"/>
        <color rgb="FF000000"/>
        <rFont val="Arial"/>
        <family val="2"/>
      </rPr>
      <t xml:space="preserve">
HAB (2):</t>
    </r>
    <r>
      <rPr>
        <sz val="11"/>
        <color rgb="FF000000"/>
        <rFont val="Arial"/>
        <family val="2"/>
      </rPr>
      <t xml:space="preserve"> DT Incorporación de enfoques en señalética-CVP; DT Curso Trv. enfoques para el trabajo territorial -CVP 
</t>
    </r>
    <r>
      <rPr>
        <b/>
        <sz val="11"/>
        <color rgb="FF000000"/>
        <rFont val="Arial"/>
        <family val="2"/>
      </rPr>
      <t xml:space="preserve">SAL (1): </t>
    </r>
    <r>
      <rPr>
        <sz val="11"/>
        <color rgb="FF000000"/>
        <rFont val="Arial"/>
        <family val="2"/>
      </rPr>
      <t xml:space="preserve">DT Recomendaciones para la garantía de los derechos humanos de personas contratistas en proceso y etapa de lactancia 
</t>
    </r>
    <r>
      <rPr>
        <b/>
        <sz val="11"/>
        <color rgb="FF000000"/>
        <rFont val="Arial"/>
        <family val="2"/>
      </rPr>
      <t xml:space="preserve">AMB (1): </t>
    </r>
    <r>
      <rPr>
        <sz val="11"/>
        <color rgb="FF000000"/>
        <rFont val="Arial"/>
        <family val="2"/>
      </rPr>
      <t xml:space="preserve">DT Recomendaciones para la instalación de microsensores de medición de la calidad del aire en Bogotá D.C., con enfoque de género y derechos humanos de las mujeres AVANTIA-SDA
</t>
    </r>
    <r>
      <rPr>
        <b/>
        <sz val="11"/>
        <color rgb="FF000000"/>
        <rFont val="Arial"/>
        <family val="2"/>
      </rPr>
      <t xml:space="preserve">
Orientación en las siguientes instancias (13):
EDU (1):</t>
    </r>
    <r>
      <rPr>
        <sz val="11"/>
        <color rgb="FF000000"/>
        <rFont val="Arial"/>
        <family val="2"/>
      </rPr>
      <t xml:space="preserve"> Se participa en encuentro Mesa Acuerdo 909 agosto 2025.  
</t>
    </r>
    <r>
      <rPr>
        <b/>
        <sz val="11"/>
        <color rgb="FF000000"/>
        <rFont val="Arial"/>
        <family val="2"/>
      </rPr>
      <t xml:space="preserve">MOV (1): </t>
    </r>
    <r>
      <rPr>
        <sz val="11"/>
        <color rgb="FF000000"/>
        <rFont val="Arial"/>
        <family val="2"/>
      </rPr>
      <t xml:space="preserve">Mesa de género sectorial sesión 3.  
</t>
    </r>
    <r>
      <rPr>
        <b/>
        <sz val="11"/>
        <color rgb="FF000000"/>
        <rFont val="Arial"/>
        <family val="2"/>
      </rPr>
      <t xml:space="preserve">SAL (5): </t>
    </r>
    <r>
      <rPr>
        <sz val="11"/>
        <color rgb="FF000000"/>
        <rFont val="Arial"/>
        <family val="2"/>
      </rPr>
      <t xml:space="preserve">3Mesa de prevención y promoción; 1UTA Lactancia; 1Consejo Distrital Estupefacientes. 
</t>
    </r>
    <r>
      <rPr>
        <b/>
        <sz val="11"/>
        <color rgb="FF000000"/>
        <rFont val="Arial"/>
        <family val="2"/>
      </rPr>
      <t xml:space="preserve">SEG (6): </t>
    </r>
    <r>
      <rPr>
        <sz val="11"/>
        <color rgb="FF000000"/>
        <rFont val="Arial"/>
        <family val="2"/>
      </rPr>
      <t>5Comisión Distrital de Seguridad, Comodidad y Convivencia en el Fútbol de Bogotá – CDSCCFB; 1Mesa Técnica de Monitoreo y Seguimiento al Plan de Seguridad Ciudadana para los Ciclistas de Bogotá.</t>
    </r>
  </si>
  <si>
    <r>
      <t xml:space="preserve">Reuniones internas (19):
</t>
    </r>
    <r>
      <rPr>
        <sz val="11"/>
        <color rgb="FF000000"/>
        <rFont val="Arial"/>
        <family val="2"/>
      </rPr>
      <t xml:space="preserve">D.PAZ (2): Seguimiento compromisos paz, intercambio información con OCPVR.
D. PARTICIPACIÓN (3): Socialización proceso eleccionario CCM-SCPI; revisión productos PPMyEG SDIS y SDMujer (2).
D. TRABAJO (1): Revisión productos PPMyEG SDDE. 1 propuesta clasificación productos del derecho en PPMyEG catalogados por SDP como de gestión.
D. SALUD (2): Articulación conmemoración prevención del suicidio.
D. EDUCACIÓN (1): Revisión productos PPMyEG SED.
D. CULTURA (8): Articulación IDARTES; alistamiento evento jugar también es resistir (4); documento PPLEO; fortalecimiento capacidades Comisarías de Familia; Sello Festivales al Parque.
D. HÁBITAT (2): Elaboracion metodología sesión Ciudades Seguras enfoques CVP; revisión productos PPMYEG Renobo.
</t>
    </r>
    <r>
      <rPr>
        <b/>
        <sz val="11"/>
        <color rgb="FF000000"/>
        <rFont val="Arial"/>
        <family val="2"/>
      </rPr>
      <t xml:space="preserve">
Reuniones intersectoriales (34): </t>
    </r>
    <r>
      <rPr>
        <sz val="11"/>
        <color rgb="FF000000"/>
        <rFont val="Arial"/>
        <family val="2"/>
      </rPr>
      <t xml:space="preserve"> 
D.PAZ (3): Plan de formación mujeres víctimas en articulación OCPVR (2), alistamiento socialización ruta reconciliación. 1 consolidado y 1 ppt acciones SDMujer en plan género mujeres firmantes paz.
D. PARTICIPACIÓN (2): Articulación IDPAC cine foro representaciones electas Jornada Única Electoral Ciudadana; socialización proceso eleccionario CCM a Red de Mujeres Comunales.
D. TRABAJO: 1 informe y oficio remisorio implementación Decreto 332/2020 en I semestre 2025.
D. SALUD (3): Mesa prev maternidades tempranas: mesa mortalidad materna; mesa Concejo PP sustancias psicoactivas.
D. EDUCACIÓN (7): Articulación Academia Atenea (2), Atenea pasantia social, reformulación PP Ciencia, Tecnología e Innovación (2), Comité educación DDHH, Comité formación docente.
D. CULTURA (8):Articulación IDPC; IDRD franjas género parques; SDSCJ escuela mujeres futboleras (2); IDARTES laboratorios creativos; panelistas evento jugar también es resistir (2); mesa bici IDPC.
D. HÁBITAT (10): Articulación CVP reto diseño; preparación taller y definición señalética barrio Bilbao (2); taller arquitectura social barrio Bilbao; SDH PIMI Suba; socialización resultados visita Change Pública; CIEP; UTA CIEP (3).</t>
    </r>
  </si>
  <si>
    <r>
      <t xml:space="preserve">Fortalecimiento de capacidades de los sectores:
Sensibilizaciones (10):
AMB (1): </t>
    </r>
    <r>
      <rPr>
        <sz val="11"/>
        <color rgb="FF000000"/>
        <rFont val="Arial"/>
        <family val="2"/>
      </rPr>
      <t xml:space="preserve">Ficha de resultados Derecho a la Participación, espacio para las y los colaboradores del IDYPBA.  
</t>
    </r>
    <r>
      <rPr>
        <b/>
        <sz val="11"/>
        <color rgb="FF000000"/>
        <rFont val="Arial"/>
        <family val="2"/>
      </rPr>
      <t xml:space="preserve">GOB (1): </t>
    </r>
    <r>
      <rPr>
        <sz val="11"/>
        <color rgb="FF000000"/>
        <rFont val="Arial"/>
        <family val="2"/>
      </rPr>
      <t xml:space="preserve">Se realiza sensibilización dirigida a gestoras y gestores territoriales del Instituto Distrital de la Participación y la Acción Comunal, sobre comunicación libre de sexismo y discriminación. 
</t>
    </r>
    <r>
      <rPr>
        <b/>
        <sz val="11"/>
        <color rgb="FF000000"/>
        <rFont val="Arial"/>
        <family val="2"/>
      </rPr>
      <t xml:space="preserve">HÁB (1): </t>
    </r>
    <r>
      <rPr>
        <sz val="11"/>
        <color rgb="FF000000"/>
        <rFont val="Arial"/>
        <family val="2"/>
      </rPr>
      <t xml:space="preserve">Recomendaciones técnicas para la incorporación de enfoques de género, derechos humanos de las mujeres y el poblacional-diferencial en el diseño de señalética en el espacio público en el barrio Bilbao. 
</t>
    </r>
    <r>
      <rPr>
        <b/>
        <sz val="11"/>
        <color rgb="FF000000"/>
        <rFont val="Arial"/>
        <family val="2"/>
      </rPr>
      <t xml:space="preserve">JUR(1): </t>
    </r>
    <r>
      <rPr>
        <sz val="11"/>
        <color rgb="FF000000"/>
        <rFont val="Arial"/>
        <family val="2"/>
      </rPr>
      <t xml:space="preserve">Ficha de resultados Enfoque de género y PPMYEG- SJD 
</t>
    </r>
    <r>
      <rPr>
        <b/>
        <sz val="11"/>
        <color rgb="FF000000"/>
        <rFont val="Arial"/>
        <family val="2"/>
      </rPr>
      <t xml:space="preserve">MOV (2): </t>
    </r>
    <r>
      <rPr>
        <sz val="11"/>
        <color rgb="FF000000"/>
        <rFont val="Arial"/>
        <family val="2"/>
      </rPr>
      <t xml:space="preserve">Ficha de resultados conceptos básicos y transversalización del enfoque de género; sensibilización sobre acoso laboral y acoso sexual laboral desde el enfoque de género a colaboradoras y colaboradores del comité de convivencia, seguridad y salud en el trabajo 
</t>
    </r>
    <r>
      <rPr>
        <b/>
        <sz val="11"/>
        <color rgb="FF000000"/>
        <rFont val="Arial"/>
        <family val="2"/>
      </rPr>
      <t xml:space="preserve">PLA (1): </t>
    </r>
    <r>
      <rPr>
        <sz val="11"/>
        <color rgb="FF000000"/>
        <rFont val="Arial"/>
        <family val="2"/>
      </rPr>
      <t xml:space="preserve">Ficha de resultados Derecho a la Cultura Laboral Libre de Sexismo, espacio para las y los colaboradores de la oficina jurídica de la SDP. </t>
    </r>
    <r>
      <rPr>
        <b/>
        <sz val="11"/>
        <color rgb="FF000000"/>
        <rFont val="Arial"/>
        <family val="2"/>
      </rPr>
      <t xml:space="preserve"> 
SEG (3): </t>
    </r>
    <r>
      <rPr>
        <sz val="11"/>
        <color rgb="FF000000"/>
        <rFont val="Arial"/>
        <family val="2"/>
      </rPr>
      <t xml:space="preserve">Ficha de resultados “Encuentro de reflexión sobre género para hombres” Guardias adscritos al Cuerpo de Custodia y Vigilancia de SDSCJ 
</t>
    </r>
    <r>
      <rPr>
        <b/>
        <sz val="11"/>
        <color rgb="FF000000"/>
        <rFont val="Arial"/>
        <family val="2"/>
      </rPr>
      <t xml:space="preserve">
Ficha Metodológica (2): </t>
    </r>
    <r>
      <rPr>
        <sz val="11"/>
        <color rgb="FF000000"/>
        <rFont val="Arial"/>
        <family val="2"/>
      </rPr>
      <t xml:space="preserve">1GEP_Propuesta metodológica para sensibilización sobre gestión documental con enfoque de género; 1INT_Ficha metodológica Participación incidente de mujeres habitantes de calle en Bogotá. 
</t>
    </r>
    <r>
      <rPr>
        <b/>
        <sz val="11"/>
        <color rgb="FF000000"/>
        <rFont val="Arial"/>
        <family val="2"/>
      </rPr>
      <t xml:space="preserve">En relación con la Implementación de 7 derechos se avanzó en: 
</t>
    </r>
    <r>
      <rPr>
        <sz val="11"/>
        <color rgb="FF000000"/>
        <rFont val="Arial"/>
        <family val="2"/>
      </rPr>
      <t xml:space="preserve">
</t>
    </r>
    <r>
      <rPr>
        <b/>
        <sz val="11"/>
        <color rgb="FF000000"/>
        <rFont val="Arial"/>
        <family val="2"/>
      </rPr>
      <t xml:space="preserve">Sensibilizaciones (6): 
</t>
    </r>
    <r>
      <rPr>
        <sz val="11"/>
        <color rgb="FF000000"/>
        <rFont val="Arial"/>
        <family val="2"/>
      </rPr>
      <t xml:space="preserve">D.PAZ (1): Talento humano SDMujer: Conversatorio afectaciones conflicto armado mujeres trans. 
D. PARTICIPACIÓN (1): IDPYBA: derecho participación y representación con equdiad. 
D. TRABAJO (2): Ciudadanía: TID y mujeres emprendedoras. Alcaldía Local Rafael Uribe Uribe: Socialización Decreto 332/2020.
D. CULTURA (1): SDP: Derecho cultura libre de sexismo y micromachismos.
D. HABITAT (1): Ciudadanía barrio Bilbao Suba: Taller diseño señalética con enfoques género, DDHH mujeres y poblacional diferencial. 
</t>
    </r>
    <r>
      <rPr>
        <b/>
        <sz val="11"/>
        <color rgb="FF000000"/>
        <rFont val="Arial"/>
        <family val="2"/>
      </rPr>
      <t xml:space="preserve">Metodologías (24):
</t>
    </r>
    <r>
      <rPr>
        <sz val="11"/>
        <color rgb="FF000000"/>
        <rFont val="Arial"/>
        <family val="2"/>
      </rPr>
      <t>D. PAZ (1): Propuesta formación mujeres procesos paz OCPVR+L96
D. PARTICIPACIÓN (4): Metodologías agenda mujeres hab calle, conversatorio POT Casa de Todas, sensibilización IDPYBA+ppt..
D. TRABAJO (2): Metodologías sensibilización ciudadanía, cápsula acciones afirmativas UTA, 
D. SALUD (1): Propuesta carrusel comunicaciones prevención suicidio.
D. EDUCACIÓN (2): Metodología sensibilización talento humano SDMujer; ppt sensibilización IES Sello. 
D. CULTURA (6): Metodoogía, ppt y brief comunicaciones evento jugar también es resistir; propuesta articulación IDRD; ppt escuela mujeres futboleras; ppt sensibilización SDPlaneación. 
D. HABITAt (1): ppt taller señalética enfoques género-DD-diferencial.
7D: (7) Metodologías paneles evento internacional (5: usos del tiempo, movilidad, disfrutar la ciudad, diseño urbano, ciudades 24hr).Metodología y ppt sensibilización PPMyEG Derechos candidatas CCM.</t>
    </r>
  </si>
  <si>
    <r>
      <t xml:space="preserve">Reportes de PPDistritales:  </t>
    </r>
    <r>
      <rPr>
        <sz val="11"/>
        <color rgb="FF000000"/>
        <rFont val="Arial"/>
        <family val="2"/>
      </rPr>
      <t>Se realizó gestión, solicitud, retroalimentación y envío a las entidades líderes de reportes de las siguientes políticas públicas distritales: (1) PP Rroom,  ajuste (1) PP acción climatica. (1) PP LGBTI, Depuración de (1) PP depuración acción climatica, (1) PP seguridad</t>
    </r>
  </si>
  <si>
    <r>
      <t xml:space="preserve">En lo transcurrido del año hasta el mes de agosto en cuanto al acompañamiento técnico en el marco de los requerimientos asociados a la incorporación del enfoque de género se ve reflejado mediante:   
Socializaciones </t>
    </r>
    <r>
      <rPr>
        <sz val="11"/>
        <rFont val="Arial"/>
        <family val="2"/>
      </rPr>
      <t xml:space="preserve">(38): PPASP (20); PPMyEG (18).  
Mesas Intersectoriales (34): PPASP (7); PPMyEG (27). 
Mesas interinstitucionales (2): PPASP.  
Acompañamiento Técnico (13). 
Mesas de Trabajo (27): PPASP (8); PMyEG (14).  
Mesas Técnicas (4): PPMyEG (4).  
CIM (2).  
CIM_INFORME (2).  
UTA (8).  
Oficios/Respuestas (17).  </t>
    </r>
  </si>
  <si>
    <t xml:space="preserve">El acompañamiento en el seguimiento a la implementación de las PPMyEG y PPASP, así como a los compromisos de la SDMujer en otras PP se puede observar mediante los siguientes logros obtenidos en Agosto:  
Reportes de PPDistritales (Se realizó gestión, solicitud, retroalimentación y envío a las entidades líderes de reportes de las siguientes políticas públicas distritales: (1) PP Rroom,  ajuste (1) PP acción climatica. (1) PP LGBTI, Depuración de (1) PP acción climatica.
Solicitud de reportes (2): PPMYEG (1):  Recopilación de la información allegada por los sectores para la solicitud de ajustes de productos. PPASP (1): Recopilación de la información allegada por los sectores para la solicitud de ajustes de productos de la PPASP. 
Actualización de matrices (5): PPMyEG(3): Actualización de la matriz de consolidación interna del plan de acción de la Política Pública de Mujeres y Equidad de Género – PPMYEG para la vigencia 2024, ajuste de la matriz interna de rezagos, la matriz de la SDP y actualización del reporte financiero de la PPMYEG para la vigencia 2024, con respecto a alcances recibidos. PPASP (1): Actualización de la matriz de consolidación interna del plan de acción de la Política Pública de Actividades Sexuales Pagadas – PPASP para la vigencia 2024, ajuste de la matriz interna de rezagos y la matriz de la SDP, con respecto a alcances recibidos. Sello (1): Se actualizó la matriz consolidada del plan de trabajo de Sello En Igualdad de la vigencia 2024. 
Acciones en el marco del TPIEG (2): Acompañamiento técnico (1): sobre propuesta de marcación TPIEG: 1taller 1 a 1 con Universidad Distrital Francisco José de Caldas. </t>
  </si>
  <si>
    <r>
      <t>Elaboración de insumos (9): 
HAC (1):</t>
    </r>
    <r>
      <rPr>
        <sz val="11"/>
        <rFont val="Arial"/>
        <family val="2"/>
      </rPr>
      <t xml:space="preserve"> CT Uso categorías plataforma SAP-SDH 
</t>
    </r>
    <r>
      <rPr>
        <b/>
        <sz val="11"/>
        <rFont val="Arial"/>
        <family val="2"/>
      </rPr>
      <t xml:space="preserve">INT (2): </t>
    </r>
    <r>
      <rPr>
        <sz val="11"/>
        <rFont val="Arial"/>
        <family val="2"/>
      </rPr>
      <t xml:space="preserve">CT Incidencia en Políticas Públicas; CT Módulo de liderazgo-SDIS 
</t>
    </r>
    <r>
      <rPr>
        <b/>
        <sz val="11"/>
        <rFont val="Arial"/>
        <family val="2"/>
      </rPr>
      <t xml:space="preserve">SEG (1): </t>
    </r>
    <r>
      <rPr>
        <sz val="11"/>
        <rFont val="Arial"/>
        <family val="2"/>
      </rPr>
      <t xml:space="preserve">CT Campaña prevención acoso sexual laboral-SDSCJ 
</t>
    </r>
    <r>
      <rPr>
        <b/>
        <sz val="11"/>
        <rFont val="Arial"/>
        <family val="2"/>
      </rPr>
      <t xml:space="preserve">GOB (1): </t>
    </r>
    <r>
      <rPr>
        <sz val="11"/>
        <rFont val="Arial"/>
        <family val="2"/>
      </rPr>
      <t xml:space="preserve">CT Recomendaciones para actualización de Ruta por la Reconciliación.  
</t>
    </r>
    <r>
      <rPr>
        <b/>
        <sz val="11"/>
        <rFont val="Arial"/>
        <family val="2"/>
      </rPr>
      <t xml:space="preserve">
HAB (2): </t>
    </r>
    <r>
      <rPr>
        <sz val="11"/>
        <rFont val="Arial"/>
        <family val="2"/>
      </rPr>
      <t xml:space="preserve">DT Incorporación de enfoques en señalética-CVP; DT Curso Trv. enfoques para el trabajo territorial -CVP 
</t>
    </r>
    <r>
      <rPr>
        <b/>
        <sz val="11"/>
        <rFont val="Arial"/>
        <family val="2"/>
      </rPr>
      <t xml:space="preserve">SAL (1): </t>
    </r>
    <r>
      <rPr>
        <sz val="11"/>
        <rFont val="Arial"/>
        <family val="2"/>
      </rPr>
      <t>DT Recomendaciones para la garantía de los derechos humanos de personas contratistas en proceso y etapa de lactancia</t>
    </r>
    <r>
      <rPr>
        <b/>
        <sz val="11"/>
        <rFont val="Arial"/>
        <family val="2"/>
      </rPr>
      <t xml:space="preserve"> 
AMB (1): </t>
    </r>
    <r>
      <rPr>
        <sz val="11"/>
        <rFont val="Arial"/>
        <family val="2"/>
      </rPr>
      <t xml:space="preserve">DT Recomendaciones para la instalación de microsensores de medición de la calidad del aire en Bogotá D.C., con enfoque de género y derechos humanos de las mujeres AVANTIA-SDA
</t>
    </r>
    <r>
      <rPr>
        <b/>
        <sz val="11"/>
        <rFont val="Arial"/>
        <family val="2"/>
      </rPr>
      <t xml:space="preserve">
Orientación en las siguientes instancias (13):
EDU (1): Se participa en encuentro Mesa Acuerdo 909 agosto 2025.  
MOV (1): Mesa de género sectorial sesión 3.  
SAL (5): 3Mesa de prevención y promoción; 1UTA Lactancia; 1Consejo Distrital Estupefacientes. 
SEG (6): 5Comisión Distrital de Seguridad, Comodidad y Convivencia en el Fútbol de Bogotá – CDSCCFB; 1Mesa Técnica de Monitoreo y Seguimiento al Plan de Seguridad Ciudadana para los Ciclistas de Bogotá.
CT y DT Normativos
</t>
    </r>
    <r>
      <rPr>
        <sz val="11"/>
        <rFont val="Arial"/>
        <family val="2"/>
      </rPr>
      <t xml:space="preserve">MOV (1): CT PA 739: Por medio del cual se crean los consejos locales de movilidad y el consejo distrital de movilidad en el distrito capital y se dictan otras disposiciones. 
</t>
    </r>
    <r>
      <rPr>
        <b/>
        <sz val="11"/>
        <rFont val="Arial"/>
        <family val="2"/>
      </rPr>
      <t xml:space="preserve">
Fortalecimiento de capacidades de los sectores: 
Sensibilizaciones (10):
</t>
    </r>
    <r>
      <rPr>
        <sz val="11"/>
        <rFont val="Arial"/>
        <family val="2"/>
      </rPr>
      <t xml:space="preserve">AMB (1): Ficha de resultados Derecho a la Participación, espacio para las y los colaboradores del IDYPBA.  
GOB (1): Se realiza sensibilización dirigida a gestoras y gestores territoriales del Instituto Distrital de la Participación y la Acción Comunal, sobre comunicación libre de sexismo y discriminación. 
HÁB (1): Recomendaciones técnicas para la incorporación de enfoques de género, derechos humanos de las mujeres y el poblacional-diferencial en el diseño de señalética en el espacio público en el barrio Bilbao. 
JUR(1): Ficha de resultados Enfoque de género y PPMYEG- SJD 
MOV (2): Ficha de resultados conceptos básicos y transversalización del enfoque de género; sensibilización sobre acoso laboral y acoso sexual laboral desde el enfoque de género a colaboradoras y colaboradores del comité de convivencia, seguridad y salud en el trabajo 
PLA (1): Ficha de resultados Derecho a la Cultura Laboral Libre de Sexismo, espacio para las y los colaboradores de la oficina jurídica de la SDP.  
SEG (3): Ficha de resultados “Encuentro de reflexión sobre género para hombres” Guardias adscritos al Cuerpo de Custodia y Vigilancia de SDSCJ 
</t>
    </r>
    <r>
      <rPr>
        <b/>
        <sz val="11"/>
        <rFont val="Arial"/>
        <family val="2"/>
      </rPr>
      <t xml:space="preserve">
Ficha Metodológica (2): </t>
    </r>
    <r>
      <rPr>
        <sz val="11"/>
        <rFont val="Arial"/>
        <family val="2"/>
      </rPr>
      <t xml:space="preserve">1GEP_Propuesta metodológica para sensibilización sobre gestión documental con enfoque de género; 1INT_Ficha metodológica Participación incidente de mujeres habitantes de calle en Bogotá. 
</t>
    </r>
    <r>
      <rPr>
        <b/>
        <sz val="11"/>
        <rFont val="Arial"/>
        <family val="2"/>
      </rPr>
      <t xml:space="preserve">
</t>
    </r>
    <r>
      <rPr>
        <b/>
        <u/>
        <sz val="11"/>
        <rFont val="Arial"/>
        <family val="2"/>
      </rPr>
      <t xml:space="preserve">Gestiones para la garantía de los DDHH mujeres 
</t>
    </r>
    <r>
      <rPr>
        <b/>
        <sz val="11"/>
        <rFont val="Arial"/>
        <family val="2"/>
      </rPr>
      <t>Reuniones internas (19</t>
    </r>
    <r>
      <rPr>
        <sz val="11"/>
        <rFont val="Arial"/>
        <family val="2"/>
      </rPr>
      <t xml:space="preserve">): 
D.PAZ (2): Seguimiento compromisos paz, intercambio información con OCPVR.
D. PARTICIPACIÓN (3): Socialización proceso eleccionario CCM-SCPI; revisión productos PPMyEG SDIS y SDMujer (2). D. TRABAJO (1): Revisión productos PPMyEG SDDE. 1 propuesta clasificación productos del derecho en PPMyEG catalogados por SDP como de gestión.  D. SALUD (2): Articulación conmemoración prevención del suicidio. D. EDUCACIÓN (1): Revisión productos PPMyEG SED. D. CULTURA (8): Articulación IDARTES; alistamiento evento jugar también es resistir (4); documento PPLEO; fortalecimiento capacidades Comisarías de Familia; Sello Festivales al Parque. D. HÁBITAT (2): Elaboracion metodología sesión Ciudades Seguras enfoques CVP; revisión productos PPMYEG Renobo.
</t>
    </r>
    <r>
      <rPr>
        <b/>
        <sz val="11"/>
        <rFont val="Arial"/>
        <family val="2"/>
      </rPr>
      <t>Reuniones intersectoriales (34)</t>
    </r>
    <r>
      <rPr>
        <sz val="11"/>
        <rFont val="Arial"/>
        <family val="2"/>
      </rPr>
      <t xml:space="preserve">:  
D.PAZ (3): Plan de formación mujeres víctimas en articulación OCPVR (2), alistamiento socialización ruta reconciliación. 1 consolidado y 1 ppt acciones SDMujer en plan género mujeres firmantes paz. D. PARTICIPACIÓN (2): Articulación IDPAC cine foro representaciones electas Jornada Única Electoral Ciudadana; socialización proceso eleccionario CCM a Red de Mujeres Comunales. D. TRABAJO: 1 informe y oficio remisorio implementación Decreto 332/2020 en I semestre 2025. D. SALUD (3): Mesa prev maternidades tempranas: mesa mortalidad materna; mesa Concejo PP sustancias psicoactivas. D. EDUCACIÓN (7): Articulación Academia Atenea (2), Atenea pasantia social, reformulación PP Ciencia, Tecnología e Innovación (2), Comité educación DDHH, Comité formación docente.D. CULTURA (8):Articulación IDPC; IDRD franjas género parques; SDSCJ escuela mujeres futboleras (2); IDARTES laboratorios creativos; panelistas evento jugar también es resistir (2); mesa bici IDPC. D. HÁBITAT (10): Articulación CVP reto diseño; preparación taller y definición señalética barrio Bilbao (2); taller arquitectura social barrio Bilbao; SDH PIMI Suba; socialización resultados visita Change Pública; CIEP; UTA CIEP (3).
</t>
    </r>
    <r>
      <rPr>
        <b/>
        <sz val="11"/>
        <rFont val="Arial"/>
        <family val="2"/>
      </rPr>
      <t>Sensibilizaciones (6):</t>
    </r>
    <r>
      <rPr>
        <sz val="11"/>
        <rFont val="Arial"/>
        <family val="2"/>
      </rPr>
      <t xml:space="preserve"> 
D.PAZ (1): Talento humano SDMujer: Conversatorio afectaciones conflicto armado mujeres trans. D. PARTICIPACIÓN (1): IDPYBA: derecho participación y representación con equdiad. D. TRABAJO (2): Ciudadanía: TID y mujeres emprendedoras. Alcaldía Local Rafael Uribe Uribe: Socialización Decreto 332/2020.
D. CULTURA (1): SDP: Derecho cultura libre de sexismo y micromachismos.D. HABITAT (1): Ciudadanía barrio Bilbao Suba: Taller diseño señalética con enfoques género, DDHH mujeres y poblacional diferencial. 
</t>
    </r>
    <r>
      <rPr>
        <b/>
        <sz val="11"/>
        <rFont val="Arial"/>
        <family val="2"/>
      </rPr>
      <t>Metodologías (24</t>
    </r>
    <r>
      <rPr>
        <sz val="11"/>
        <rFont val="Arial"/>
        <family val="2"/>
      </rPr>
      <t xml:space="preserve">): 
D. PAZ (1): Propuesta formación mujeres procesos paz OCPVR+L96. 
D. PARTICIPACIÓN (4): Metodologías agenda mujeres hab calle, conversatorio POT Casa de Todas, sensibilización IDPYBA+ppt..D. TRABAJO (2): Metodologías sensibilización ciudadanía, cápsula acciones afirmativas UTA, 
D. SALUD (1): Propuesta carrusel comunicaciones prevención suicidio.D. EDUCACIÓN (2): Metodología sensibilización talento humano SDMujer; ppt sensibilización IES Sello. D. CULTURA (6): Metodoogía, ppt y brief comunicaciones evento jugar también es resistir; propuesta articulación IDRD; ppt escuela mujeres futboleras; ppt sensibilización SDPlaneación. D. HABITAt (1): ppt taller señalética enfoques género-DD-diferencial.
7D: (7) Metodologías paneles evento internacional (5: usos del tiempo, movilidad, disfrutar la ciudad, diseño urbano, ciudades 24hr).Metodología y ppt sensibilización PPMyEG Derechos candidatas CCM. 
</t>
    </r>
    <r>
      <rPr>
        <b/>
        <sz val="11"/>
        <rFont val="Arial"/>
        <family val="2"/>
      </rPr>
      <t xml:space="preserve">
Sello En Igualdad: 
Mesas de validación de planes de trabajo (1):  INT (1).
Alistamiento Alcaldías Locales (3): 3 Mesas de trabajo de socialización de metodología diagnostica.
Acompañamiento a la implementación de planes de trabajo del mecanismo Sello (2):  
Personería (1): 1 Reunión de seguimiento
Festivales al Parque (1): 1 Reunión de seguimiento
Apertura Fase Diagnostica de 15 Secretarías Distritales (6)
</t>
    </r>
  </si>
  <si>
    <r>
      <t xml:space="preserve">
</t>
    </r>
    <r>
      <rPr>
        <b/>
        <sz val="11"/>
        <color rgb="FF000000"/>
        <rFont val="Arial"/>
        <family val="2"/>
      </rPr>
      <t xml:space="preserve">CT y DT Normativos
</t>
    </r>
    <r>
      <rPr>
        <sz val="11"/>
        <color rgb="FF000000"/>
        <rFont val="Arial"/>
        <family val="2"/>
      </rPr>
      <t xml:space="preserve">MOV (1): CT PA 739: Por medio del cual se crean los consejos locales de movilidad y el consejo distrital de movilidad en el distrito capital y se dictan otras disposiciones. 
</t>
    </r>
  </si>
  <si>
    <r>
      <rPr>
        <b/>
        <sz val="9"/>
        <color rgb="FF000000"/>
        <rFont val="Arial"/>
        <family val="2"/>
      </rPr>
      <t xml:space="preserve">Conmemoraciones en el marco de los derechos humanos de las mujeres: </t>
    </r>
    <r>
      <rPr>
        <sz val="9"/>
        <color rgb="FF000000"/>
        <rFont val="Arial"/>
        <family val="2"/>
      </rPr>
      <t xml:space="preserve"> 
</t>
    </r>
    <r>
      <rPr>
        <b/>
        <sz val="9"/>
        <color rgb="FF000000"/>
        <rFont val="Arial"/>
        <family val="2"/>
      </rPr>
      <t>Alistamiento 28 de septiembre - Día de Acción Global por el Acceso al Aborto Legal, Seguro y Gratuito:</t>
    </r>
    <r>
      <rPr>
        <sz val="9"/>
        <color rgb="FF000000"/>
        <rFont val="Arial"/>
        <family val="2"/>
      </rPr>
      <t xml:space="preserve"> 1 Preliminar documento  de sentido; 1 propuesta kit de herramientas psicojurídicas; 1 ppt socialización conmemoración para equipos de psicologías de CIOM; 1 reunión articulación intena con referenta sector salud; 1 reunión de articulación con SED.
</t>
    </r>
    <r>
      <rPr>
        <b/>
        <sz val="9"/>
        <color rgb="FF000000"/>
        <rFont val="Arial"/>
        <family val="2"/>
      </rPr>
      <t>Alistamiento 23 de octubre: Día Nacional  de Reconocimiento a las Mujeres Buscadoras de Víctimas de Desaparición Forzada</t>
    </r>
    <r>
      <rPr>
        <sz val="9"/>
        <color rgb="FF000000"/>
        <rFont val="Arial"/>
        <family val="2"/>
      </rPr>
      <t xml:space="preserve">: 1 ppt propuesta conmemoración. 
</t>
    </r>
    <r>
      <rPr>
        <b/>
        <sz val="9"/>
        <color rgb="FF000000"/>
        <rFont val="Arial"/>
        <family val="2"/>
      </rPr>
      <t xml:space="preserve">
Comunicaciones (7):
</t>
    </r>
    <r>
      <rPr>
        <sz val="9"/>
        <color rgb="FF000000"/>
        <rFont val="Arial"/>
        <family val="2"/>
      </rPr>
      <t>Brief solicitud Comunicaciones (4): 1 Insignias Sello privados, 1 Certificados Sello privados, 1 Previo SOFA, 1 Reto Diseño
Brief información Comunicaciones (1): 1 Cine foroEstimados señores
Diseño (2): 1 PPT UTA agosto 2025, (1) Brújula para la igualdad - Espacios de bienestar
Acciones concernientes al Sello (12):  
Reuniones  (3):  Primer contacto con empresas
Documentos de compromiso (3): Firma de empresas
Sensibilizaciones (5):  2 Taller "Enfoque de género y participación"; 1 Taller Autodiagnostico; 1 Taller Trabajo de cuidado no remunerado; 1 Taller transversalización enfoque de género en políticas institucionales IES; (394pers) con identidades de género: femen 301; mascul 79; transfemen0; transmasc 4; NoBinaria 2, otras8.
Reunión de trabajo (1): Estrategia de prevención de acocos callejero en frentes de obra.</t>
    </r>
  </si>
  <si>
    <r>
      <t xml:space="preserve">Durante el año hasta agosto, la implementación de la estrategia de buenas prácticas llevó a la consecución de los siguientes logros: 
Acciones concernientes al Sello (79): 
Identificación de Buenas prácticas (2) 
Reuniones 1er contacto (22).
Documentos de compromiso (26).  
Documentos metodológicos (2).
Mesas de trabajo (9).  
Talleres (12). 
Socializaciones (6). 
Comunicaciones (69) 
Conmemoraciones en el marco de los derechos humanos de las mujeres (4 conmemoraciones, 2 alistamiento conmemoraciones):
</t>
    </r>
    <r>
      <rPr>
        <sz val="9"/>
        <color rgb="FF000000"/>
        <rFont val="Arial"/>
        <family val="2"/>
      </rPr>
      <t xml:space="preserve">- </t>
    </r>
    <r>
      <rPr>
        <b/>
        <sz val="9"/>
        <color rgb="FF000000"/>
        <rFont val="Arial"/>
        <family val="2"/>
      </rPr>
      <t>8 de marzo 2025</t>
    </r>
    <r>
      <rPr>
        <sz val="9"/>
        <color rgb="FF000000"/>
        <rFont val="Arial"/>
        <family val="2"/>
      </rPr>
      <t>,</t>
    </r>
    <r>
      <rPr>
        <b/>
        <sz val="9"/>
        <color rgb="FF000000"/>
        <rFont val="Arial"/>
        <family val="2"/>
      </rPr>
      <t xml:space="preserve"> Día Internacional de la Mujer</t>
    </r>
    <r>
      <rPr>
        <sz val="9"/>
        <color rgb="FF000000"/>
        <rFont val="Arial"/>
        <family val="2"/>
      </rPr>
      <t xml:space="preserve">: Documento de sentido, videos, notas de prensa y piezas comunicativas. Evento distrital con participación del Alcalde Mayor y su gabinete de gobierno y prestación de servicios de los 15 sectores de la administración distrital para las mujeres, además se realizaron eventos locales de conmemoración. Las notas de prensa y videos pueden consultarse en: https://8m.sdmujer.gov.co/ 
- </t>
    </r>
    <r>
      <rPr>
        <b/>
        <sz val="9"/>
        <color rgb="FF000000"/>
        <rFont val="Arial"/>
        <family val="2"/>
      </rPr>
      <t>28 de mayo 2025, Día Internacional de Acción por la Salud de las Mujeres</t>
    </r>
    <r>
      <rPr>
        <sz val="9"/>
        <color rgb="FF000000"/>
        <rFont val="Arial"/>
        <family val="2"/>
      </rPr>
      <t xml:space="preserve">: Documento de sentido y piezas comunicativas. En articulación con SDS y Sistema de Cuidado se realizaron ferias de servicios de salud para las mujeres en las 4 subredes de servicios integrados de salud. 
- </t>
    </r>
    <r>
      <rPr>
        <b/>
        <sz val="9"/>
        <color rgb="FF000000"/>
        <rFont val="Arial"/>
        <family val="2"/>
      </rPr>
      <t>21 de junio 2025, Día Día Internacional de la Educación No Sexista:</t>
    </r>
    <r>
      <rPr>
        <sz val="9"/>
        <color rgb="FF000000"/>
        <rFont val="Arial"/>
        <family val="2"/>
      </rPr>
      <t xml:space="preserve"> Documento de sentido. Evento distrital en articulación SED, Agencia Atenea, Universidad Distrital, Jardín Botánico e Instituto Técnico Internacional. 
- </t>
    </r>
    <r>
      <rPr>
        <b/>
        <sz val="9"/>
        <color rgb="FF000000"/>
        <rFont val="Arial"/>
        <family val="2"/>
      </rPr>
      <t>22 de julio 2025, Día Internacional del Trabajo Doméstico y de Cuidado No Remunerado y 24 de julio 2025, Día Nacional de las Personas Cuidadoras y Asistentes Personales de Personas con Discapacidad</t>
    </r>
    <r>
      <rPr>
        <sz val="9"/>
        <color rgb="FF000000"/>
        <rFont val="Arial"/>
        <family val="2"/>
      </rPr>
      <t xml:space="preserve">: Documento de sentido, piezas comunciativas y video. Evento distrital en articulación con Universidad Área Andina y Sistema de Cuidado. 
- </t>
    </r>
    <r>
      <rPr>
        <b/>
        <sz val="9"/>
        <color rgb="FF000000"/>
        <rFont val="Arial"/>
        <family val="2"/>
      </rPr>
      <t>Alistamiento 28 de septiembre - Día de Acción Global por el Acceso al Aborto Legal, Seguro y Gratuito</t>
    </r>
    <r>
      <rPr>
        <sz val="9"/>
        <color rgb="FF000000"/>
        <rFont val="Arial"/>
        <family val="2"/>
      </rPr>
      <t xml:space="preserve">: 1 Preliminar documento  de sentido; 1 propuesta kit de herramientas psicojurídicas; 1 ppt socialización conmemoración para equipos de psicologías de CIOM; 1 reunión articulación intena con referenta sector salud; 1 reunión de articulación con SED.
- </t>
    </r>
    <r>
      <rPr>
        <b/>
        <sz val="9"/>
        <color rgb="FF000000"/>
        <rFont val="Arial"/>
        <family val="2"/>
      </rPr>
      <t>Alistamiento 23 de octubre: Día Nacional  de Reconocimiento a las Mujeres Buscadoras de Víctimas de Desaparición Forzada</t>
    </r>
    <r>
      <rPr>
        <sz val="9"/>
        <color rgb="FF000000"/>
        <rFont val="Arial"/>
        <family val="2"/>
      </rPr>
      <t>: 1 ppt propuesta conmemoración.</t>
    </r>
  </si>
  <si>
    <t xml:space="preserve">Para el presente periodo, el acompañamiento en el seguimiento a la implementación de las PPMyEG y PPASP, así como a los compromisos de la SDMujer en otras PP se puede observar mediante: 
Reportes de PPDistritales (96).  
Retroalimentaciones (57): SECTROES (26) y Sello (31). 
Retroalimentaciones_OFICIOS (22):  PPMyEG_ OFICIOS (11), PASP_OFICIOS (11).  
Actualización de Matrices (43): PPMyEG (22), PPASP (20) y SELLO (1).
Acompañamiento técnico (32): PPMyEG (17) y PPASP (15). 
Acciones en el marco de Sello (41). 
Acciones en el marco del TPIEG (139): 
Revisión de Boletines (38): Envío de Boletines (38). Informe (1); (45) Propuestas de marcación; Acompañamientos (16). 
Informes (5). </t>
  </si>
  <si>
    <t>Liliana Andrea Hernández Moreno</t>
  </si>
  <si>
    <t>Contratista Oficina Asesora de Planeación</t>
  </si>
  <si>
    <t>Jefe Oficina Asesora de Planeación</t>
  </si>
  <si>
    <t>Paola Rojas Mayorga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</si>
</sst>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 #,##0;[Red]\-&quot;$&quot;\ #,##0"/>
    <numFmt numFmtId="43" formatCode="_-* #,##0.00_-;\-* #,##0.00_-;_-* &quot;-&quot;??_-;_-@_-"/>
    <numFmt numFmtId="164" formatCode="_-* #,##0\ &quot;€&quot;_-;\-* #,##0\ &quot;€&quot;_-;_-* &quot;-&quot;\ &quot;€&quot;_-;_-@_-"/>
    <numFmt numFmtId="165" formatCode="_-* #,##0.00\ &quot;€&quot;_-;\-* #,##0.00\ &quot;€&quot;_-;_-* &quot;-&quot;??\ &quot;€&quot;_-;_-@_-"/>
    <numFmt numFmtId="166" formatCode="_(* #,##0_);_(* \(#,##0\);_(* &quot;-&quot;??_);_(@_)"/>
    <numFmt numFmtId="167" formatCode="_(* #,##0.00_);_(* \(#,##0.00\);_(* &quot;-&quot;??_);_(@_)"/>
    <numFmt numFmtId="168" formatCode="_-* #,##0.00\ _€_-;\-* #,##0.00\ _€_-;_-* &quot;-&quot;??\ _€_-;_-@_-"/>
    <numFmt numFmtId="169" formatCode="_-* #,##0\ _€_-;\-* #,##0\ _€_-;_-* &quot;-&quot;??\ _€_-;_-@_-"/>
    <numFmt numFmtId="170" formatCode="_-* #,##0\ _€_-;\-* #,##0\ _€_-;_-* &quot;-&quot;\ _€_-;_-@_-"/>
    <numFmt numFmtId="171" formatCode="0.0%"/>
    <numFmt numFmtId="172" formatCode="###,000"/>
    <numFmt numFmtId="173" formatCode="_-* #,##0_-;\-* #,##0_-;_-* &quot;-&quot;??_-;_-@_-"/>
  </numFmts>
  <fonts count="96"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font>
    <font>
      <b/>
      <sz val="16"/>
      <color theme="1"/>
      <name val="Calibri"/>
      <family val="2"/>
    </font>
    <font>
      <b/>
      <sz val="11"/>
      <color theme="1"/>
      <name val="Calibri"/>
      <family val="2"/>
    </font>
    <font>
      <sz val="11"/>
      <name val="Calibri"/>
      <family val="2"/>
    </font>
    <font>
      <sz val="10"/>
      <color theme="1"/>
      <name val="Calibri"/>
      <family val="2"/>
    </font>
    <font>
      <b/>
      <sz val="8"/>
      <color theme="1"/>
      <name val="Calibri"/>
      <family val="2"/>
    </font>
    <font>
      <b/>
      <sz val="10"/>
      <color theme="1"/>
      <name val="Calibri"/>
      <family val="2"/>
    </font>
    <font>
      <sz val="10"/>
      <color theme="1"/>
      <name val="Arial"/>
      <family val="2"/>
    </font>
    <font>
      <b/>
      <sz val="12"/>
      <color theme="1"/>
      <name val="Arial"/>
      <family val="2"/>
    </font>
    <font>
      <b/>
      <sz val="10"/>
      <color rgb="FF7F7F7F"/>
      <name val="Arial"/>
      <family val="2"/>
    </font>
    <font>
      <b/>
      <sz val="10"/>
      <color theme="1"/>
      <name val="Arial"/>
      <family val="2"/>
    </font>
    <font>
      <sz val="9"/>
      <color theme="1"/>
      <name val="Arial"/>
      <family val="2"/>
    </font>
    <font>
      <b/>
      <sz val="11"/>
      <color theme="1"/>
      <name val="Arial"/>
      <family val="2"/>
    </font>
    <font>
      <sz val="14"/>
      <color theme="1"/>
      <name val="Arial"/>
      <family val="2"/>
    </font>
    <font>
      <sz val="11"/>
      <color theme="1"/>
      <name val="Calibri"/>
      <family val="2"/>
      <scheme val="minor"/>
    </font>
    <font>
      <sz val="9"/>
      <color rgb="FF333333"/>
      <name val="Verdana"/>
      <family val="2"/>
    </font>
    <font>
      <b/>
      <sz val="12"/>
      <color rgb="FFFF0000"/>
      <name val="Arial"/>
      <family val="2"/>
    </font>
    <font>
      <b/>
      <sz val="12"/>
      <color rgb="FF000000"/>
      <name val="Arial"/>
      <family val="2"/>
    </font>
    <font>
      <b/>
      <sz val="9"/>
      <color theme="1"/>
      <name val="Arial"/>
      <family val="2"/>
    </font>
    <font>
      <sz val="10"/>
      <name val="Arial"/>
      <family val="2"/>
    </font>
    <font>
      <sz val="11"/>
      <name val="Arial"/>
      <family val="2"/>
    </font>
    <font>
      <b/>
      <sz val="11"/>
      <name val="Arial"/>
      <family val="2"/>
    </font>
    <font>
      <sz val="11"/>
      <color theme="1"/>
      <name val="Arial"/>
      <family val="2"/>
    </font>
    <font>
      <b/>
      <sz val="11"/>
      <color theme="0" tint="-0.34998626667073579"/>
      <name val="Arial"/>
      <family val="2"/>
    </font>
    <font>
      <b/>
      <i/>
      <sz val="11"/>
      <name val="Arial"/>
      <family val="2"/>
    </font>
    <font>
      <sz val="10"/>
      <name val="Arial Narrow"/>
      <family val="2"/>
    </font>
    <font>
      <u/>
      <sz val="11"/>
      <color theme="10"/>
      <name val="Calibri"/>
      <family val="2"/>
      <scheme val="minor"/>
    </font>
    <font>
      <sz val="13"/>
      <color theme="1"/>
      <name val="Arial"/>
      <family val="2"/>
    </font>
    <font>
      <b/>
      <sz val="13"/>
      <color theme="1"/>
      <name val="Arial"/>
      <family val="2"/>
    </font>
    <font>
      <b/>
      <sz val="14"/>
      <color theme="1"/>
      <name val="Arial"/>
      <family val="2"/>
    </font>
    <font>
      <sz val="9"/>
      <name val="Arial"/>
      <family val="2"/>
    </font>
    <font>
      <sz val="9"/>
      <color theme="0"/>
      <name val="Arial"/>
      <family val="2"/>
    </font>
    <font>
      <b/>
      <sz val="9"/>
      <name val="Arial"/>
      <family val="2"/>
    </font>
    <font>
      <sz val="8"/>
      <color rgb="FF666666"/>
      <name val="Verdana"/>
      <family val="2"/>
    </font>
    <font>
      <sz val="16"/>
      <color theme="1"/>
      <name val="Arial"/>
      <family val="2"/>
    </font>
    <font>
      <sz val="18"/>
      <color theme="1"/>
      <name val="Arial"/>
      <family val="2"/>
    </font>
    <font>
      <b/>
      <sz val="18"/>
      <name val="Arial"/>
      <family val="2"/>
    </font>
    <font>
      <sz val="13"/>
      <color rgb="FF002060"/>
      <name val="Arial"/>
      <family val="2"/>
    </font>
    <font>
      <b/>
      <sz val="13"/>
      <name val="Arial"/>
      <family val="2"/>
    </font>
    <font>
      <sz val="13"/>
      <color theme="6" tint="-0.249977111117893"/>
      <name val="Arial"/>
      <family val="2"/>
    </font>
    <font>
      <sz val="8"/>
      <name val="Calibri"/>
      <family val="2"/>
      <scheme val="minor"/>
    </font>
    <font>
      <b/>
      <sz val="12"/>
      <name val="Arial"/>
      <family val="2"/>
    </font>
    <font>
      <sz val="9"/>
      <color indexed="81"/>
      <name val="Tahoma"/>
      <family val="2"/>
    </font>
    <font>
      <sz val="11"/>
      <color theme="1"/>
      <name val="Calibri"/>
      <family val="2"/>
      <scheme val="minor"/>
    </font>
    <font>
      <b/>
      <sz val="14"/>
      <name val="Arial"/>
      <family val="2"/>
    </font>
    <font>
      <sz val="14"/>
      <name val="Arial"/>
      <family val="2"/>
    </font>
    <font>
      <b/>
      <sz val="12"/>
      <color theme="1"/>
      <name val="Calibri"/>
      <family val="2"/>
      <scheme val="minor"/>
    </font>
    <font>
      <sz val="11"/>
      <color rgb="FFFF0000"/>
      <name val="Arial"/>
      <family val="2"/>
    </font>
    <font>
      <sz val="10"/>
      <color rgb="FF000000"/>
      <name val="Arial Narrow"/>
      <family val="2"/>
    </font>
    <font>
      <b/>
      <sz val="10"/>
      <name val="Arial Narrow"/>
      <family val="2"/>
    </font>
    <font>
      <sz val="10"/>
      <color rgb="FF000000"/>
      <name val="Times New Roman"/>
      <family val="1"/>
    </font>
    <font>
      <b/>
      <sz val="10"/>
      <color rgb="FF000000"/>
      <name val="Arial Narrow"/>
      <family val="2"/>
    </font>
    <font>
      <sz val="13"/>
      <color rgb="FF000000"/>
      <name val="Arial"/>
      <family val="2"/>
    </font>
    <font>
      <b/>
      <sz val="13"/>
      <color rgb="FF000000"/>
      <name val="Arial"/>
      <family val="2"/>
    </font>
    <font>
      <sz val="10"/>
      <color rgb="FF000000"/>
      <name val="Arial"/>
      <family val="2"/>
    </font>
    <font>
      <b/>
      <sz val="10"/>
      <color rgb="FF000000"/>
      <name val="Arial"/>
      <family val="2"/>
    </font>
    <font>
      <sz val="10"/>
      <color rgb="FF000000"/>
      <name val="Arial"/>
      <family val="2"/>
    </font>
    <font>
      <u/>
      <sz val="11"/>
      <color rgb="FF000000"/>
      <name val="Calibri"/>
      <family val="2"/>
      <scheme val="minor"/>
    </font>
    <font>
      <b/>
      <u/>
      <sz val="10"/>
      <color rgb="FF000000"/>
      <name val="Arial"/>
      <family val="2"/>
    </font>
    <font>
      <b/>
      <sz val="10"/>
      <color rgb="FF9BBB59"/>
      <name val="Arial"/>
      <family val="2"/>
    </font>
    <font>
      <b/>
      <sz val="9"/>
      <color indexed="81"/>
      <name val="Tahoma"/>
      <family val="2"/>
    </font>
    <font>
      <sz val="13"/>
      <name val="Arial"/>
      <family val="2"/>
    </font>
    <font>
      <sz val="9"/>
      <color rgb="FF000000"/>
      <name val="Arial"/>
      <family val="2"/>
    </font>
    <font>
      <sz val="10"/>
      <color theme="0" tint="-0.89999084444715716"/>
      <name val="Arial"/>
      <family val="2"/>
    </font>
    <font>
      <sz val="12"/>
      <color theme="1"/>
      <name val="Calibri"/>
      <family val="2"/>
      <scheme val="minor"/>
    </font>
    <font>
      <u/>
      <sz val="9"/>
      <color rgb="FF000000"/>
      <name val="Arial"/>
      <family val="2"/>
    </font>
    <font>
      <sz val="11"/>
      <color rgb="FF000000"/>
      <name val="Arial"/>
      <family val="2"/>
    </font>
    <font>
      <b/>
      <sz val="11"/>
      <color rgb="FF000000"/>
      <name val="Arial"/>
      <family val="2"/>
    </font>
    <font>
      <u/>
      <sz val="11"/>
      <color rgb="FF000000"/>
      <name val="Arial"/>
      <family val="2"/>
    </font>
    <font>
      <b/>
      <sz val="10"/>
      <color rgb="FF7030A0"/>
      <name val="Arial"/>
      <family val="2"/>
    </font>
    <font>
      <sz val="10"/>
      <color rgb="FFF79646"/>
      <name val="Arial"/>
      <family val="2"/>
    </font>
    <font>
      <sz val="10"/>
      <color rgb="FF7030A0"/>
      <name val="Arial"/>
      <family val="2"/>
    </font>
    <font>
      <sz val="10"/>
      <color rgb="FF000000"/>
      <name val="Arial"/>
      <family val="2"/>
    </font>
    <font>
      <b/>
      <sz val="10"/>
      <color rgb="FF000000"/>
      <name val="Arial"/>
      <family val="2"/>
    </font>
    <font>
      <sz val="9"/>
      <color rgb="FF000000"/>
      <name val="Arial"/>
      <family val="2"/>
    </font>
    <font>
      <b/>
      <u/>
      <sz val="9"/>
      <color rgb="FF000000"/>
      <name val="Arial"/>
      <family val="2"/>
    </font>
    <font>
      <b/>
      <sz val="9"/>
      <color rgb="FF000000"/>
      <name val="Arial"/>
      <family val="2"/>
    </font>
    <font>
      <sz val="10"/>
      <color rgb="FF7030A0"/>
      <name val="Arial"/>
      <family val="2"/>
    </font>
    <font>
      <b/>
      <sz val="10"/>
      <color rgb="FF7030A0"/>
      <name val="Arial"/>
      <family val="2"/>
    </font>
    <font>
      <u/>
      <sz val="10"/>
      <color rgb="FF000000"/>
      <name val="Arial"/>
      <family val="2"/>
    </font>
    <font>
      <sz val="11"/>
      <color rgb="FF000000"/>
      <name val="Arial"/>
      <family val="2"/>
    </font>
    <font>
      <sz val="9"/>
      <color theme="1"/>
      <name val="Arial"/>
      <family val="2"/>
    </font>
    <font>
      <sz val="10"/>
      <color theme="1"/>
      <name val="Arial"/>
      <family val="2"/>
    </font>
    <font>
      <sz val="13"/>
      <color rgb="FF000000"/>
      <name val="Arial"/>
      <family val="2"/>
    </font>
    <font>
      <sz val="11"/>
      <color rgb="FF000000"/>
      <name val="Arial"/>
      <family val="2"/>
    </font>
    <font>
      <sz val="10"/>
      <color rgb="FF000000"/>
      <name val="Arial"/>
      <family val="2"/>
    </font>
    <font>
      <b/>
      <sz val="9"/>
      <color rgb="FF000000"/>
      <name val="Arial"/>
      <family val="2"/>
    </font>
    <font>
      <sz val="11"/>
      <color rgb="FF000000"/>
      <name val="Calibri"/>
      <family val="2"/>
    </font>
    <font>
      <b/>
      <sz val="9"/>
      <color rgb="FFFF0000"/>
      <name val="Arial"/>
      <family val="2"/>
    </font>
    <font>
      <sz val="11"/>
      <name val="Calibri"/>
      <family val="2"/>
      <scheme val="minor"/>
    </font>
    <font>
      <b/>
      <u/>
      <sz val="11"/>
      <name val="Arial"/>
      <family val="2"/>
    </font>
  </fonts>
  <fills count="27">
    <fill>
      <patternFill patternType="none"/>
    </fill>
    <fill>
      <patternFill patternType="gray125"/>
    </fill>
    <fill>
      <patternFill patternType="solid">
        <fgColor theme="0"/>
        <bgColor theme="0"/>
      </patternFill>
    </fill>
    <fill>
      <patternFill patternType="solid">
        <fgColor rgb="FFE5B8B7"/>
        <bgColor rgb="FFE5B8B7"/>
      </patternFill>
    </fill>
    <fill>
      <patternFill patternType="solid">
        <fgColor rgb="FFB6DDE8"/>
        <bgColor rgb="FFB6DDE8"/>
      </patternFill>
    </fill>
    <fill>
      <patternFill patternType="solid">
        <fgColor rgb="FFCCC0D9"/>
        <bgColor rgb="FFCCC0D9"/>
      </patternFill>
    </fill>
    <fill>
      <patternFill patternType="solid">
        <fgColor rgb="FFC2D69B"/>
        <bgColor rgb="FFC2D69B"/>
      </patternFill>
    </fill>
    <fill>
      <patternFill patternType="solid">
        <fgColor rgb="FFFFFF00"/>
        <bgColor rgb="FFFFFF00"/>
      </patternFill>
    </fill>
    <fill>
      <patternFill patternType="solid">
        <fgColor rgb="FFFFFFFF"/>
        <bgColor rgb="FFFFFFFF"/>
      </patternFill>
    </fill>
    <fill>
      <patternFill patternType="solid">
        <fgColor rgb="FF99CC00"/>
        <bgColor rgb="FF99CC00"/>
      </patternFill>
    </fill>
    <fill>
      <patternFill patternType="solid">
        <fgColor rgb="FFFFCC00"/>
        <bgColor rgb="FFFFCC00"/>
      </patternFill>
    </fill>
    <fill>
      <patternFill patternType="solid">
        <fgColor rgb="FFFF0000"/>
        <bgColor rgb="FFFF0000"/>
      </patternFill>
    </fill>
    <fill>
      <patternFill patternType="solid">
        <fgColor rgb="FFD8D8D8"/>
        <bgColor rgb="FFD8D8D8"/>
      </patternFill>
    </fill>
    <fill>
      <patternFill patternType="solid">
        <fgColor theme="8" tint="0.59999389629810485"/>
        <bgColor rgb="FFB6DDE8"/>
      </patternFill>
    </fill>
    <fill>
      <patternFill patternType="solid">
        <fgColor theme="8" tint="0.59999389629810485"/>
        <bgColor indexed="64"/>
      </patternFill>
    </fill>
    <fill>
      <patternFill patternType="solid">
        <fgColor theme="8" tint="0.59999389629810485"/>
        <bgColor rgb="FFE5B8B7"/>
      </patternFill>
    </fill>
    <fill>
      <patternFill patternType="solid">
        <fgColor theme="7" tint="0.59999389629810485"/>
        <bgColor indexed="64"/>
      </patternFill>
    </fill>
    <fill>
      <patternFill patternType="solid">
        <fgColor theme="4" tint="0.39997558519241921"/>
        <bgColor indexed="64"/>
      </patternFill>
    </fill>
    <fill>
      <patternFill patternType="solid">
        <fgColor theme="6" tint="0.39997558519241921"/>
        <bgColor indexed="64"/>
      </patternFill>
    </fill>
    <fill>
      <patternFill patternType="solid">
        <fgColor theme="0"/>
        <bgColor indexed="64"/>
      </patternFill>
    </fill>
    <fill>
      <patternFill patternType="solid">
        <fgColor theme="7" tint="0.79998168889431442"/>
        <bgColor indexed="64"/>
      </patternFill>
    </fill>
    <fill>
      <patternFill patternType="solid">
        <fgColor indexed="9"/>
        <bgColor indexed="64"/>
      </patternFill>
    </fill>
    <fill>
      <patternFill patternType="solid">
        <fgColor theme="0" tint="-0.14999847407452621"/>
        <bgColor indexed="64"/>
      </patternFill>
    </fill>
    <fill>
      <patternFill patternType="solid">
        <fgColor rgb="FFF2F2F2"/>
        <bgColor rgb="FF000000"/>
      </patternFill>
    </fill>
    <fill>
      <patternFill patternType="solid">
        <fgColor theme="7" tint="0.79998168889431442"/>
        <bgColor rgb="FFFFFFFF"/>
      </patternFill>
    </fill>
    <fill>
      <patternFill patternType="solid">
        <fgColor theme="4" tint="0.59999389629810485"/>
        <bgColor indexed="64"/>
      </patternFill>
    </fill>
    <fill>
      <patternFill patternType="solid">
        <fgColor rgb="FFFFFFFF"/>
        <bgColor indexed="64"/>
      </patternFill>
    </fill>
  </fills>
  <borders count="129">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diagonal/>
    </border>
    <border>
      <left/>
      <right/>
      <top style="thin">
        <color rgb="FF000000"/>
      </top>
      <bottom/>
      <diagonal/>
    </border>
    <border>
      <left/>
      <right style="thin">
        <color rgb="FF000000"/>
      </right>
      <top style="thin">
        <color rgb="FF000000"/>
      </top>
      <bottom/>
      <diagonal/>
    </border>
    <border>
      <left style="thin">
        <color rgb="FF7F7F7F"/>
      </left>
      <right style="thin">
        <color rgb="FF7F7F7F"/>
      </right>
      <top style="thin">
        <color rgb="FF7F7F7F"/>
      </top>
      <bottom style="thin">
        <color rgb="FF7F7F7F"/>
      </bottom>
      <diagonal/>
    </border>
    <border>
      <left style="thin">
        <color rgb="FF7F7F7F"/>
      </left>
      <right/>
      <top/>
      <bottom/>
      <diagonal/>
    </border>
    <border>
      <left/>
      <right/>
      <top/>
      <bottom/>
      <diagonal/>
    </border>
    <border>
      <left/>
      <right/>
      <top style="thin">
        <color rgb="FF000000"/>
      </top>
      <bottom style="thin">
        <color rgb="FF000000"/>
      </bottom>
      <diagonal/>
    </border>
    <border>
      <left/>
      <right style="thin">
        <color rgb="FF000000"/>
      </right>
      <top/>
      <bottom/>
      <diagonal/>
    </border>
    <border>
      <left/>
      <right style="thin">
        <color rgb="FF7F7F7F"/>
      </right>
      <top/>
      <bottom/>
      <diagonal/>
    </border>
    <border>
      <left style="thin">
        <color rgb="FF7F7F7F"/>
      </left>
      <right/>
      <top style="thin">
        <color rgb="FF7F7F7F"/>
      </top>
      <bottom style="thin">
        <color rgb="FF7F7F7F"/>
      </bottom>
      <diagonal/>
    </border>
    <border>
      <left/>
      <right/>
      <top style="thin">
        <color rgb="FF7F7F7F"/>
      </top>
      <bottom style="thin">
        <color rgb="FF7F7F7F"/>
      </bottom>
      <diagonal/>
    </border>
    <border>
      <left style="thin">
        <color rgb="FF7F7F7F"/>
      </left>
      <right style="thin">
        <color rgb="FF000000"/>
      </right>
      <top/>
      <bottom/>
      <diagonal/>
    </border>
    <border>
      <left style="thin">
        <color rgb="FF7F7F7F"/>
      </left>
      <right/>
      <top style="thin">
        <color rgb="FF7F7F7F"/>
      </top>
      <bottom/>
      <diagonal/>
    </border>
    <border>
      <left/>
      <right/>
      <top style="thin">
        <color rgb="FF7F7F7F"/>
      </top>
      <bottom/>
      <diagonal/>
    </border>
    <border>
      <left/>
      <right style="thin">
        <color rgb="FF7F7F7F"/>
      </right>
      <top style="thin">
        <color rgb="FF7F7F7F"/>
      </top>
      <bottom/>
      <diagonal/>
    </border>
    <border>
      <left/>
      <right/>
      <top style="thin">
        <color rgb="FF7F7F7F"/>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0"/>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rgb="FFBFBFBF"/>
      </left>
      <right style="thin">
        <color rgb="FFBFBFBF"/>
      </right>
      <top style="thin">
        <color rgb="FFBFBFBF"/>
      </top>
      <bottom style="thin">
        <color rgb="FFBFBFBF"/>
      </bottom>
      <diagonal/>
    </border>
    <border>
      <left style="thin">
        <color rgb="FFCCCCCC"/>
      </left>
      <right style="thin">
        <color rgb="FFCCCCCC"/>
      </right>
      <top style="thin">
        <color rgb="FFCCCCCC"/>
      </top>
      <bottom style="thin">
        <color rgb="FFCCCCCC"/>
      </bottom>
      <diagonal/>
    </border>
    <border>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style="thin">
        <color indexed="64"/>
      </top>
      <bottom style="thin">
        <color indexed="64"/>
      </bottom>
      <diagonal/>
    </border>
    <border>
      <left/>
      <right style="thin">
        <color indexed="64"/>
      </right>
      <top style="thin">
        <color rgb="FF000000"/>
      </top>
      <bottom style="thin">
        <color rgb="FF000000"/>
      </bottom>
      <diagonal/>
    </border>
    <border>
      <left/>
      <right/>
      <top style="thin">
        <color indexed="64"/>
      </top>
      <bottom style="thin">
        <color indexed="64"/>
      </bottom>
      <diagonal/>
    </border>
    <border>
      <left style="medium">
        <color rgb="FF000000"/>
      </left>
      <right/>
      <top style="medium">
        <color rgb="FF000000"/>
      </top>
      <bottom style="medium">
        <color rgb="FF000000"/>
      </bottom>
      <diagonal/>
    </border>
    <border>
      <left style="medium">
        <color indexed="64"/>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style="medium">
        <color rgb="FF000000"/>
      </left>
      <right/>
      <top/>
      <bottom style="medium">
        <color rgb="FF000000"/>
      </bottom>
      <diagonal/>
    </border>
    <border>
      <left style="medium">
        <color rgb="FF000000"/>
      </left>
      <right/>
      <top style="medium">
        <color rgb="FF000000"/>
      </top>
      <bottom/>
      <diagonal/>
    </border>
    <border>
      <left style="medium">
        <color rgb="FF000000"/>
      </left>
      <right style="medium">
        <color rgb="FF000000"/>
      </right>
      <top style="medium">
        <color indexed="64"/>
      </top>
      <bottom style="medium">
        <color indexed="64"/>
      </bottom>
      <diagonal/>
    </border>
    <border>
      <left style="medium">
        <color rgb="FF000000"/>
      </left>
      <right style="medium">
        <color rgb="FF000000"/>
      </right>
      <top/>
      <bottom/>
      <diagonal/>
    </border>
    <border>
      <left style="medium">
        <color rgb="FF000000"/>
      </left>
      <right style="medium">
        <color indexed="64"/>
      </right>
      <top style="medium">
        <color rgb="FF000000"/>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style="medium">
        <color indexed="64"/>
      </left>
      <right style="thin">
        <color rgb="FF000000"/>
      </right>
      <top style="medium">
        <color indexed="64"/>
      </top>
      <bottom/>
      <diagonal/>
    </border>
    <border>
      <left style="medium">
        <color indexed="64"/>
      </left>
      <right style="thin">
        <color rgb="FF000000"/>
      </right>
      <top/>
      <bottom style="medium">
        <color indexed="64"/>
      </bottom>
      <diagonal/>
    </border>
    <border>
      <left/>
      <right style="medium">
        <color rgb="FF000000"/>
      </right>
      <top style="medium">
        <color indexed="64"/>
      </top>
      <bottom style="medium">
        <color indexed="64"/>
      </bottom>
      <diagonal/>
    </border>
    <border>
      <left style="medium">
        <color rgb="FF000000"/>
      </left>
      <right style="medium">
        <color indexed="64"/>
      </right>
      <top style="medium">
        <color rgb="FF000000"/>
      </top>
      <bottom/>
      <diagonal/>
    </border>
    <border>
      <left style="medium">
        <color indexed="64"/>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style="medium">
        <color indexed="64"/>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rgb="FF000000"/>
      </left>
      <right style="medium">
        <color indexed="64"/>
      </right>
      <top/>
      <bottom style="medium">
        <color indexed="64"/>
      </bottom>
      <diagonal/>
    </border>
    <border>
      <left/>
      <right style="medium">
        <color rgb="FF000000"/>
      </right>
      <top/>
      <bottom/>
      <diagonal/>
    </border>
    <border>
      <left style="medium">
        <color rgb="FF000000"/>
      </left>
      <right style="medium">
        <color indexed="64"/>
      </right>
      <top style="medium">
        <color indexed="64"/>
      </top>
      <bottom/>
      <diagonal/>
    </border>
    <border>
      <left style="medium">
        <color rgb="FF000000"/>
      </left>
      <right style="medium">
        <color indexed="64"/>
      </right>
      <top/>
      <bottom style="medium">
        <color rgb="FF000000"/>
      </bottom>
      <diagonal/>
    </border>
    <border>
      <left style="medium">
        <color indexed="64"/>
      </left>
      <right/>
      <top/>
      <bottom style="medium">
        <color rgb="FF000000"/>
      </bottom>
      <diagonal/>
    </border>
    <border>
      <left style="medium">
        <color indexed="64"/>
      </left>
      <right style="medium">
        <color indexed="64"/>
      </right>
      <top/>
      <bottom style="medium">
        <color rgb="FF000000"/>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thin">
        <color rgb="FF000000"/>
      </left>
      <right/>
      <top style="thin">
        <color indexed="64"/>
      </top>
      <bottom style="thin">
        <color indexed="64"/>
      </bottom>
      <diagonal/>
    </border>
    <border>
      <left style="medium">
        <color indexed="64"/>
      </left>
      <right style="medium">
        <color indexed="64"/>
      </right>
      <top style="thin">
        <color rgb="FF000000"/>
      </top>
      <bottom/>
      <diagonal/>
    </border>
    <border>
      <left style="medium">
        <color indexed="64"/>
      </left>
      <right style="medium">
        <color indexed="64"/>
      </right>
      <top/>
      <bottom style="thin">
        <color rgb="FF000000"/>
      </bottom>
      <diagonal/>
    </border>
    <border>
      <left style="medium">
        <color rgb="FF000000"/>
      </left>
      <right style="medium">
        <color rgb="FF000000"/>
      </right>
      <top/>
      <bottom style="medium">
        <color rgb="FF000000"/>
      </bottom>
      <diagonal/>
    </border>
    <border>
      <left style="thin">
        <color indexed="64"/>
      </left>
      <right/>
      <top style="medium">
        <color indexed="64"/>
      </top>
      <bottom style="thin">
        <color indexed="64"/>
      </bottom>
      <diagonal/>
    </border>
  </borders>
  <cellStyleXfs count="21">
    <xf numFmtId="0" fontId="0" fillId="0" borderId="0"/>
    <xf numFmtId="9" fontId="19" fillId="0" borderId="0" applyFont="0" applyFill="0" applyBorder="0" applyAlignment="0" applyProtection="0"/>
    <xf numFmtId="0" fontId="24" fillId="0" borderId="11"/>
    <xf numFmtId="0" fontId="4" fillId="0" borderId="11"/>
    <xf numFmtId="165" fontId="4" fillId="0" borderId="11" applyFont="0" applyFill="0" applyBorder="0" applyAlignment="0" applyProtection="0"/>
    <xf numFmtId="168" fontId="4" fillId="0" borderId="11" applyFont="0" applyFill="0" applyBorder="0" applyAlignment="0" applyProtection="0"/>
    <xf numFmtId="9" fontId="4" fillId="0" borderId="11" applyFont="0" applyFill="0" applyBorder="0" applyAlignment="0" applyProtection="0"/>
    <xf numFmtId="170" fontId="4" fillId="0" borderId="11" applyFont="0" applyFill="0" applyBorder="0" applyAlignment="0" applyProtection="0"/>
    <xf numFmtId="164" fontId="4" fillId="0" borderId="11" applyFont="0" applyFill="0" applyBorder="0" applyAlignment="0" applyProtection="0"/>
    <xf numFmtId="9" fontId="24" fillId="0" borderId="11" applyFont="0" applyFill="0" applyBorder="0" applyAlignment="0" applyProtection="0"/>
    <xf numFmtId="9" fontId="30" fillId="0" borderId="11" applyFont="0" applyFill="0" applyBorder="0" applyAlignment="0" applyProtection="0"/>
    <xf numFmtId="172" fontId="35" fillId="0" borderId="55" applyNumberFormat="0" applyAlignment="0" applyProtection="0">
      <alignment horizontal="right" vertical="center"/>
    </xf>
    <xf numFmtId="172" fontId="35" fillId="0" borderId="56" applyNumberFormat="0" applyAlignment="0" applyProtection="0">
      <alignment horizontal="left" vertical="center" indent="1"/>
    </xf>
    <xf numFmtId="0" fontId="36" fillId="0" borderId="56" applyAlignment="0" applyProtection="0">
      <alignment horizontal="left" vertical="center" indent="1"/>
    </xf>
    <xf numFmtId="0" fontId="37" fillId="23" borderId="11" applyNumberFormat="0" applyAlignment="0" applyProtection="0">
      <alignment horizontal="left" vertical="center" indent="1"/>
    </xf>
    <xf numFmtId="172" fontId="38" fillId="0" borderId="55" applyNumberFormat="0" applyFill="0" applyBorder="0" applyAlignment="0" applyProtection="0">
      <alignment horizontal="right" vertical="center"/>
    </xf>
    <xf numFmtId="0" fontId="31" fillId="0" borderId="11" applyNumberFormat="0" applyFill="0" applyBorder="0" applyAlignment="0" applyProtection="0"/>
    <xf numFmtId="0" fontId="3" fillId="0" borderId="11"/>
    <xf numFmtId="43" fontId="48" fillId="0" borderId="0" applyFont="0" applyFill="0" applyBorder="0" applyAlignment="0" applyProtection="0"/>
    <xf numFmtId="0" fontId="2" fillId="0" borderId="11"/>
    <xf numFmtId="0" fontId="55" fillId="0" borderId="11"/>
  </cellStyleXfs>
  <cellXfs count="1002">
    <xf numFmtId="0" fontId="0" fillId="0" borderId="0" xfId="0"/>
    <xf numFmtId="0" fontId="5" fillId="0" borderId="0" xfId="0" applyFont="1"/>
    <xf numFmtId="0" fontId="7" fillId="0" borderId="1" xfId="0" applyFont="1" applyBorder="1" applyAlignment="1">
      <alignment horizontal="center"/>
    </xf>
    <xf numFmtId="166" fontId="9" fillId="0" borderId="1" xfId="0" applyNumberFormat="1" applyFont="1" applyBorder="1" applyAlignment="1">
      <alignment vertical="center"/>
    </xf>
    <xf numFmtId="0" fontId="9" fillId="0" borderId="0" xfId="0" applyFont="1"/>
    <xf numFmtId="0" fontId="7" fillId="0" borderId="0" xfId="0" applyFont="1" applyAlignment="1">
      <alignment horizontal="left"/>
    </xf>
    <xf numFmtId="0" fontId="10" fillId="3" borderId="1" xfId="0" applyFont="1" applyFill="1" applyBorder="1" applyAlignment="1">
      <alignment horizontal="center" wrapText="1"/>
    </xf>
    <xf numFmtId="0" fontId="11" fillId="3" borderId="1" xfId="0" applyFont="1" applyFill="1" applyBorder="1" applyAlignment="1">
      <alignment horizontal="center" vertical="center" wrapText="1"/>
    </xf>
    <xf numFmtId="0" fontId="11" fillId="3" borderId="1" xfId="0" applyFont="1" applyFill="1" applyBorder="1" applyAlignment="1">
      <alignment horizontal="center" vertical="center"/>
    </xf>
    <xf numFmtId="0" fontId="11" fillId="0" borderId="1" xfId="0" applyFont="1" applyBorder="1" applyAlignment="1">
      <alignment horizontal="center" vertical="center" wrapText="1"/>
    </xf>
    <xf numFmtId="166" fontId="9" fillId="0" borderId="1" xfId="0" applyNumberFormat="1" applyFont="1" applyBorder="1" applyAlignment="1">
      <alignment horizontal="center" vertical="center"/>
    </xf>
    <xf numFmtId="0" fontId="9" fillId="0" borderId="1" xfId="0" applyFont="1" applyBorder="1" applyAlignment="1">
      <alignment horizontal="center" vertical="center"/>
    </xf>
    <xf numFmtId="2" fontId="9" fillId="0" borderId="1" xfId="0" applyNumberFormat="1" applyFont="1" applyBorder="1" applyAlignment="1">
      <alignment horizontal="center" vertical="center"/>
    </xf>
    <xf numFmtId="166" fontId="5" fillId="0" borderId="0" xfId="0" applyNumberFormat="1" applyFont="1"/>
    <xf numFmtId="166" fontId="11" fillId="0" borderId="1" xfId="0" applyNumberFormat="1" applyFont="1" applyBorder="1" applyAlignment="1">
      <alignment horizontal="center" vertical="center"/>
    </xf>
    <xf numFmtId="6" fontId="9" fillId="0" borderId="1" xfId="0" applyNumberFormat="1" applyFont="1" applyBorder="1"/>
    <xf numFmtId="0" fontId="9" fillId="0" borderId="0" xfId="0" applyFont="1" applyAlignment="1">
      <alignment vertical="center" textRotation="90" wrapText="1"/>
    </xf>
    <xf numFmtId="0" fontId="9" fillId="0" borderId="0" xfId="0" applyFont="1" applyAlignment="1">
      <alignment horizontal="left" vertical="center" wrapText="1"/>
    </xf>
    <xf numFmtId="9" fontId="9" fillId="7" borderId="1" xfId="0" applyNumberFormat="1" applyFont="1" applyFill="1" applyBorder="1" applyAlignment="1">
      <alignment horizontal="center" vertical="center"/>
    </xf>
    <xf numFmtId="0" fontId="11" fillId="7" borderId="1" xfId="0" applyFont="1" applyFill="1" applyBorder="1" applyAlignment="1">
      <alignment horizontal="center" vertical="center"/>
    </xf>
    <xf numFmtId="167" fontId="9" fillId="0" borderId="1" xfId="0" applyNumberFormat="1" applyFont="1" applyBorder="1" applyAlignment="1">
      <alignment horizontal="center" vertical="center"/>
    </xf>
    <xf numFmtId="167" fontId="11" fillId="0" borderId="1" xfId="0" applyNumberFormat="1" applyFont="1" applyBorder="1" applyAlignment="1">
      <alignment horizontal="center" vertical="center"/>
    </xf>
    <xf numFmtId="166" fontId="11" fillId="0" borderId="1" xfId="0" applyNumberFormat="1" applyFont="1" applyBorder="1" applyAlignment="1">
      <alignment vertical="center"/>
    </xf>
    <xf numFmtId="9" fontId="9" fillId="0" borderId="1" xfId="0" applyNumberFormat="1" applyFont="1" applyBorder="1" applyAlignment="1">
      <alignment horizontal="center" vertical="center"/>
    </xf>
    <xf numFmtId="0" fontId="12" fillId="8" borderId="5"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2" fillId="8" borderId="5" xfId="0" applyFont="1" applyFill="1" applyBorder="1" applyAlignment="1">
      <alignment vertical="center"/>
    </xf>
    <xf numFmtId="0" fontId="12" fillId="8" borderId="7" xfId="0" applyFont="1" applyFill="1" applyBorder="1" applyAlignment="1">
      <alignment horizontal="center" vertical="center"/>
    </xf>
    <xf numFmtId="0" fontId="12" fillId="8" borderId="7" xfId="0" applyFont="1" applyFill="1" applyBorder="1" applyAlignment="1">
      <alignment vertical="center"/>
    </xf>
    <xf numFmtId="0" fontId="12" fillId="8" borderId="8" xfId="0" applyFont="1" applyFill="1" applyBorder="1" applyAlignment="1">
      <alignment vertical="center"/>
    </xf>
    <xf numFmtId="0" fontId="12" fillId="8" borderId="6" xfId="0" applyFont="1" applyFill="1" applyBorder="1" applyAlignment="1">
      <alignment vertical="center"/>
    </xf>
    <xf numFmtId="0" fontId="15" fillId="2" borderId="9" xfId="0" applyFont="1" applyFill="1" applyBorder="1" applyAlignment="1">
      <alignment horizontal="left" vertical="center"/>
    </xf>
    <xf numFmtId="0" fontId="15" fillId="2" borderId="10" xfId="0" applyFont="1" applyFill="1" applyBorder="1" applyAlignment="1">
      <alignment horizontal="left" vertical="center"/>
    </xf>
    <xf numFmtId="0" fontId="15" fillId="8" borderId="9" xfId="0" applyFont="1" applyFill="1" applyBorder="1" applyAlignment="1">
      <alignment horizontal="center" vertical="center"/>
    </xf>
    <xf numFmtId="0" fontId="12" fillId="8" borderId="10" xfId="0" applyFont="1" applyFill="1" applyBorder="1" applyAlignment="1">
      <alignment vertical="center"/>
    </xf>
    <xf numFmtId="0" fontId="15" fillId="2" borderId="17" xfId="0" applyFont="1" applyFill="1" applyBorder="1" applyAlignment="1">
      <alignment vertical="center"/>
    </xf>
    <xf numFmtId="0" fontId="12" fillId="8" borderId="1" xfId="0" applyFont="1" applyFill="1" applyBorder="1" applyAlignment="1">
      <alignment vertical="center"/>
    </xf>
    <xf numFmtId="0" fontId="12" fillId="8" borderId="21" xfId="0" applyFont="1" applyFill="1" applyBorder="1" applyAlignment="1">
      <alignment horizontal="center" vertical="center"/>
    </xf>
    <xf numFmtId="0" fontId="15" fillId="0" borderId="0" xfId="0" applyFont="1" applyAlignment="1">
      <alignment vertical="center" wrapText="1"/>
    </xf>
    <xf numFmtId="0" fontId="12" fillId="8" borderId="6" xfId="0" applyFont="1" applyFill="1" applyBorder="1" applyAlignment="1">
      <alignment vertical="center" wrapText="1"/>
    </xf>
    <xf numFmtId="0" fontId="15" fillId="8" borderId="1" xfId="0" applyFont="1" applyFill="1" applyBorder="1" applyAlignment="1">
      <alignment vertical="center" wrapText="1"/>
    </xf>
    <xf numFmtId="0" fontId="15" fillId="8" borderId="1" xfId="0" applyFont="1" applyFill="1" applyBorder="1" applyAlignment="1">
      <alignment horizontal="center" vertical="center" wrapText="1"/>
    </xf>
    <xf numFmtId="0" fontId="12" fillId="8" borderId="1" xfId="0" applyFont="1" applyFill="1" applyBorder="1" applyAlignment="1">
      <alignment vertical="center" wrapText="1"/>
    </xf>
    <xf numFmtId="14" fontId="12" fillId="8" borderId="1" xfId="0" applyNumberFormat="1" applyFont="1" applyFill="1" applyBorder="1" applyAlignment="1">
      <alignment vertical="center" wrapText="1"/>
    </xf>
    <xf numFmtId="0" fontId="12" fillId="8" borderId="1" xfId="0" applyFont="1" applyFill="1" applyBorder="1" applyAlignment="1">
      <alignment horizontal="center" vertical="center" wrapText="1"/>
    </xf>
    <xf numFmtId="0" fontId="12" fillId="2" borderId="1" xfId="0" applyFont="1" applyFill="1" applyBorder="1" applyAlignment="1">
      <alignment horizontal="center" vertical="center"/>
    </xf>
    <xf numFmtId="0" fontId="12" fillId="8" borderId="22" xfId="0" applyFont="1" applyFill="1" applyBorder="1" applyAlignment="1">
      <alignment vertical="center"/>
    </xf>
    <xf numFmtId="0" fontId="15" fillId="8" borderId="23" xfId="0" applyFont="1" applyFill="1" applyBorder="1" applyAlignment="1">
      <alignment horizontal="center" vertical="center" wrapText="1"/>
    </xf>
    <xf numFmtId="0" fontId="15" fillId="8" borderId="7" xfId="0" applyFont="1" applyFill="1" applyBorder="1" applyAlignment="1">
      <alignment horizontal="right" vertical="center"/>
    </xf>
    <xf numFmtId="0" fontId="12" fillId="8" borderId="8" xfId="0" applyFont="1" applyFill="1" applyBorder="1" applyAlignment="1">
      <alignment horizontal="center" vertical="center"/>
    </xf>
    <xf numFmtId="0" fontId="15" fillId="2" borderId="1" xfId="0" applyFont="1" applyFill="1" applyBorder="1" applyAlignment="1">
      <alignment horizontal="center" vertical="center"/>
    </xf>
    <xf numFmtId="0" fontId="20" fillId="0" borderId="0" xfId="0" applyFont="1"/>
    <xf numFmtId="0" fontId="8" fillId="0" borderId="23" xfId="0" applyFont="1" applyBorder="1"/>
    <xf numFmtId="0" fontId="11" fillId="14" borderId="1" xfId="0" applyFont="1" applyFill="1" applyBorder="1" applyAlignment="1">
      <alignment horizontal="center" wrapText="1"/>
    </xf>
    <xf numFmtId="0" fontId="11" fillId="14" borderId="1" xfId="0" applyFont="1" applyFill="1" applyBorder="1" applyAlignment="1">
      <alignment horizontal="center" vertical="center" wrapText="1"/>
    </xf>
    <xf numFmtId="0" fontId="11" fillId="14" borderId="1" xfId="0" applyFont="1" applyFill="1" applyBorder="1" applyAlignment="1">
      <alignment horizontal="center" vertical="center"/>
    </xf>
    <xf numFmtId="0" fontId="11" fillId="15" borderId="1" xfId="0" applyFont="1" applyFill="1" applyBorder="1" applyAlignment="1">
      <alignment horizontal="center" vertical="center" wrapText="1"/>
    </xf>
    <xf numFmtId="0" fontId="11" fillId="16" borderId="1" xfId="0" applyFont="1" applyFill="1" applyBorder="1" applyAlignment="1">
      <alignment horizontal="center" wrapText="1"/>
    </xf>
    <xf numFmtId="0" fontId="11" fillId="16" borderId="1" xfId="0" applyFont="1" applyFill="1" applyBorder="1" applyAlignment="1">
      <alignment horizontal="center" vertical="center" wrapText="1"/>
    </xf>
    <xf numFmtId="0" fontId="11" fillId="16" borderId="1" xfId="0" applyFont="1" applyFill="1" applyBorder="1" applyAlignment="1">
      <alignment horizontal="center" vertical="center"/>
    </xf>
    <xf numFmtId="0" fontId="11" fillId="17" borderId="1" xfId="0" applyFont="1" applyFill="1" applyBorder="1" applyAlignment="1">
      <alignment horizontal="center" wrapText="1"/>
    </xf>
    <xf numFmtId="0" fontId="11" fillId="17" borderId="1" xfId="0" applyFont="1" applyFill="1" applyBorder="1" applyAlignment="1">
      <alignment horizontal="center" vertical="center" wrapText="1"/>
    </xf>
    <xf numFmtId="0" fontId="11" fillId="17" borderId="1" xfId="0" applyFont="1" applyFill="1" applyBorder="1" applyAlignment="1">
      <alignment horizontal="center" vertical="center"/>
    </xf>
    <xf numFmtId="0" fontId="11" fillId="18" borderId="1" xfId="0" applyFont="1" applyFill="1" applyBorder="1" applyAlignment="1">
      <alignment horizontal="center" wrapText="1"/>
    </xf>
    <xf numFmtId="0" fontId="11" fillId="18" borderId="1" xfId="0" applyFont="1" applyFill="1" applyBorder="1" applyAlignment="1">
      <alignment horizontal="center" vertical="center" wrapText="1"/>
    </xf>
    <xf numFmtId="0" fontId="11" fillId="18" borderId="1" xfId="0" applyFont="1" applyFill="1" applyBorder="1" applyAlignment="1">
      <alignment horizontal="center" vertical="center"/>
    </xf>
    <xf numFmtId="0" fontId="27" fillId="0" borderId="11" xfId="3" applyFont="1" applyAlignment="1">
      <alignment vertical="center"/>
    </xf>
    <xf numFmtId="0" fontId="26" fillId="19" borderId="11" xfId="2" applyFont="1" applyFill="1" applyAlignment="1">
      <alignment vertical="center" wrapText="1"/>
    </xf>
    <xf numFmtId="0" fontId="26" fillId="19" borderId="33" xfId="2" applyFont="1" applyFill="1" applyBorder="1" applyAlignment="1">
      <alignment vertical="center" wrapText="1"/>
    </xf>
    <xf numFmtId="0" fontId="26" fillId="0" borderId="33" xfId="2" applyFont="1" applyBorder="1" applyAlignment="1">
      <alignment vertical="center" wrapText="1"/>
    </xf>
    <xf numFmtId="0" fontId="26" fillId="0" borderId="11" xfId="2" applyFont="1" applyAlignment="1">
      <alignment vertical="center" wrapText="1"/>
    </xf>
    <xf numFmtId="0" fontId="26" fillId="0" borderId="11" xfId="2" applyFont="1" applyAlignment="1">
      <alignment horizontal="center" vertical="center" wrapText="1"/>
    </xf>
    <xf numFmtId="0" fontId="28" fillId="0" borderId="11" xfId="3" applyFont="1" applyAlignment="1">
      <alignment horizontal="center" vertical="center"/>
    </xf>
    <xf numFmtId="0" fontId="27" fillId="0" borderId="11" xfId="3" applyFont="1" applyAlignment="1">
      <alignment horizontal="center" vertical="center"/>
    </xf>
    <xf numFmtId="0" fontId="26" fillId="19" borderId="33" xfId="2" applyFont="1" applyFill="1" applyBorder="1" applyAlignment="1">
      <alignment horizontal="center" vertical="center" wrapText="1"/>
    </xf>
    <xf numFmtId="0" fontId="29" fillId="19" borderId="11" xfId="2" applyFont="1" applyFill="1" applyAlignment="1">
      <alignment horizontal="center" vertical="center" wrapText="1"/>
    </xf>
    <xf numFmtId="0" fontId="26" fillId="19" borderId="11" xfId="2" applyFont="1" applyFill="1" applyAlignment="1">
      <alignment horizontal="center" vertical="center" wrapText="1"/>
    </xf>
    <xf numFmtId="0" fontId="29" fillId="0" borderId="11" xfId="2" applyFont="1" applyAlignment="1">
      <alignment horizontal="center" vertical="center" wrapText="1"/>
    </xf>
    <xf numFmtId="0" fontId="26" fillId="21" borderId="11" xfId="2" applyFont="1" applyFill="1" applyAlignment="1">
      <alignment vertical="center" wrapText="1"/>
    </xf>
    <xf numFmtId="0" fontId="26" fillId="20" borderId="28" xfId="2" applyFont="1" applyFill="1" applyBorder="1" applyAlignment="1">
      <alignment horizontal="center" vertical="center" wrapText="1"/>
    </xf>
    <xf numFmtId="0" fontId="26" fillId="20" borderId="29" xfId="2" applyFont="1" applyFill="1" applyBorder="1" applyAlignment="1">
      <alignment horizontal="center" vertical="center" wrapText="1"/>
    </xf>
    <xf numFmtId="169" fontId="27" fillId="0" borderId="34" xfId="5" applyNumberFormat="1" applyFont="1" applyBorder="1" applyAlignment="1">
      <alignment vertical="center"/>
    </xf>
    <xf numFmtId="169" fontId="27" fillId="0" borderId="35" xfId="5" applyNumberFormat="1" applyFont="1" applyBorder="1" applyAlignment="1">
      <alignment vertical="center"/>
    </xf>
    <xf numFmtId="0" fontId="26" fillId="20" borderId="46" xfId="2" applyFont="1" applyFill="1" applyBorder="1" applyAlignment="1">
      <alignment vertical="center" wrapText="1"/>
    </xf>
    <xf numFmtId="169" fontId="27" fillId="0" borderId="47" xfId="5" applyNumberFormat="1" applyFont="1" applyBorder="1" applyAlignment="1">
      <alignment vertical="center"/>
    </xf>
    <xf numFmtId="169" fontId="27" fillId="0" borderId="49" xfId="5" applyNumberFormat="1" applyFont="1" applyBorder="1" applyAlignment="1">
      <alignment vertical="center"/>
    </xf>
    <xf numFmtId="0" fontId="26" fillId="20" borderId="37" xfId="2" applyFont="1" applyFill="1" applyBorder="1" applyAlignment="1">
      <alignment vertical="center" wrapText="1"/>
    </xf>
    <xf numFmtId="169" fontId="27" fillId="0" borderId="38" xfId="5" applyNumberFormat="1" applyFont="1" applyBorder="1" applyAlignment="1">
      <alignment vertical="center"/>
    </xf>
    <xf numFmtId="0" fontId="27" fillId="0" borderId="11" xfId="3" applyFont="1"/>
    <xf numFmtId="0" fontId="26" fillId="22" borderId="27" xfId="2" applyFont="1" applyFill="1" applyBorder="1" applyAlignment="1">
      <alignment vertical="center" wrapText="1"/>
    </xf>
    <xf numFmtId="169" fontId="27" fillId="0" borderId="39" xfId="5" applyNumberFormat="1" applyFont="1" applyBorder="1" applyAlignment="1">
      <alignment vertical="center"/>
    </xf>
    <xf numFmtId="0" fontId="17" fillId="0" borderId="11" xfId="3" applyFont="1" applyAlignment="1">
      <alignment vertical="center"/>
    </xf>
    <xf numFmtId="0" fontId="27" fillId="0" borderId="11" xfId="3" applyFont="1" applyAlignment="1">
      <alignment horizontal="center" vertical="center" wrapText="1"/>
    </xf>
    <xf numFmtId="0" fontId="34" fillId="0" borderId="11" xfId="3" applyFont="1" applyAlignment="1">
      <alignment vertical="center"/>
    </xf>
    <xf numFmtId="0" fontId="32" fillId="0" borderId="51" xfId="3" applyFont="1" applyBorder="1" applyAlignment="1">
      <alignment horizontal="center" vertical="center"/>
    </xf>
    <xf numFmtId="0" fontId="32" fillId="0" borderId="32" xfId="3" applyFont="1" applyBorder="1" applyAlignment="1">
      <alignment horizontal="center" vertical="center"/>
    </xf>
    <xf numFmtId="0" fontId="32" fillId="0" borderId="52" xfId="3" applyFont="1" applyBorder="1" applyAlignment="1">
      <alignment horizontal="center" vertical="center"/>
    </xf>
    <xf numFmtId="0" fontId="32" fillId="0" borderId="53" xfId="3" applyFont="1" applyBorder="1" applyAlignment="1">
      <alignment horizontal="center" vertical="center"/>
    </xf>
    <xf numFmtId="0" fontId="39" fillId="0" borderId="11" xfId="3" applyFont="1" applyAlignment="1">
      <alignment vertical="center"/>
    </xf>
    <xf numFmtId="0" fontId="41" fillId="20" borderId="47" xfId="2" applyFont="1" applyFill="1" applyBorder="1" applyAlignment="1">
      <alignment horizontal="center" vertical="center" wrapText="1"/>
    </xf>
    <xf numFmtId="0" fontId="40" fillId="0" borderId="47" xfId="3" applyFont="1" applyBorder="1" applyAlignment="1">
      <alignment horizontal="center" vertical="center"/>
    </xf>
    <xf numFmtId="0" fontId="43" fillId="20" borderId="53" xfId="3" applyFont="1" applyFill="1" applyBorder="1" applyAlignment="1">
      <alignment horizontal="center" vertical="center" wrapText="1"/>
    </xf>
    <xf numFmtId="0" fontId="43" fillId="20" borderId="36" xfId="3" applyFont="1" applyFill="1" applyBorder="1" applyAlignment="1">
      <alignment horizontal="center" vertical="center" wrapText="1"/>
    </xf>
    <xf numFmtId="0" fontId="43" fillId="20" borderId="51" xfId="3" applyFont="1" applyFill="1" applyBorder="1" applyAlignment="1">
      <alignment horizontal="center" vertical="center" wrapText="1"/>
    </xf>
    <xf numFmtId="0" fontId="43" fillId="20" borderId="30" xfId="3" applyFont="1" applyFill="1" applyBorder="1" applyAlignment="1">
      <alignment horizontal="center" vertical="center" wrapText="1"/>
    </xf>
    <xf numFmtId="0" fontId="43" fillId="20" borderId="32" xfId="3" applyFont="1" applyFill="1" applyBorder="1" applyAlignment="1">
      <alignment horizontal="center" vertical="center" wrapText="1"/>
    </xf>
    <xf numFmtId="0" fontId="43" fillId="20" borderId="47" xfId="2" applyFont="1" applyFill="1" applyBorder="1" applyAlignment="1">
      <alignment horizontal="center" vertical="center" wrapText="1"/>
    </xf>
    <xf numFmtId="0" fontId="43" fillId="20" borderId="47" xfId="0" applyFont="1" applyFill="1" applyBorder="1" applyAlignment="1">
      <alignment horizontal="center" vertical="center"/>
    </xf>
    <xf numFmtId="9" fontId="43" fillId="20" borderId="47" xfId="3" applyNumberFormat="1" applyFont="1" applyFill="1" applyBorder="1" applyAlignment="1">
      <alignment horizontal="center" vertical="center"/>
    </xf>
    <xf numFmtId="9" fontId="43" fillId="24" borderId="47" xfId="0" applyNumberFormat="1" applyFont="1" applyFill="1" applyBorder="1" applyAlignment="1">
      <alignment horizontal="center" vertical="center"/>
    </xf>
    <xf numFmtId="9" fontId="43" fillId="20" borderId="47" xfId="0" applyNumberFormat="1" applyFont="1" applyFill="1" applyBorder="1" applyAlignment="1">
      <alignment horizontal="center"/>
    </xf>
    <xf numFmtId="9" fontId="33" fillId="19" borderId="47" xfId="0" applyNumberFormat="1" applyFont="1" applyFill="1" applyBorder="1" applyAlignment="1">
      <alignment horizontal="center"/>
    </xf>
    <xf numFmtId="0" fontId="32" fillId="0" borderId="31" xfId="3" applyFont="1" applyBorder="1" applyAlignment="1">
      <alignment horizontal="center" vertical="center"/>
    </xf>
    <xf numFmtId="0" fontId="18" fillId="0" borderId="11" xfId="3" applyFont="1" applyAlignment="1">
      <alignment vertical="center"/>
    </xf>
    <xf numFmtId="9" fontId="27" fillId="0" borderId="49" xfId="1" applyFont="1" applyBorder="1" applyAlignment="1">
      <alignment vertical="center"/>
    </xf>
    <xf numFmtId="0" fontId="26" fillId="20" borderId="51" xfId="2" applyFont="1" applyFill="1" applyBorder="1" applyAlignment="1">
      <alignment vertical="center" wrapText="1"/>
    </xf>
    <xf numFmtId="0" fontId="26" fillId="0" borderId="51" xfId="2" applyFont="1" applyBorder="1" applyAlignment="1">
      <alignment vertical="center" wrapText="1"/>
    </xf>
    <xf numFmtId="0" fontId="27" fillId="0" borderId="0" xfId="0" applyFont="1"/>
    <xf numFmtId="0" fontId="26" fillId="20" borderId="37" xfId="2" applyFont="1" applyFill="1" applyBorder="1" applyAlignment="1">
      <alignment horizontal="center" vertical="center" wrapText="1"/>
    </xf>
    <xf numFmtId="0" fontId="26" fillId="20" borderId="38" xfId="2" applyFont="1" applyFill="1" applyBorder="1" applyAlignment="1">
      <alignment horizontal="center" vertical="center" wrapText="1"/>
    </xf>
    <xf numFmtId="15" fontId="27" fillId="0" borderId="65" xfId="0" applyNumberFormat="1" applyFont="1" applyBorder="1" applyAlignment="1">
      <alignment horizontal="center" vertical="center" wrapText="1"/>
    </xf>
    <xf numFmtId="0" fontId="27" fillId="0" borderId="48" xfId="0" applyFont="1" applyBorder="1" applyAlignment="1">
      <alignment horizontal="justify" vertical="center" wrapText="1"/>
    </xf>
    <xf numFmtId="15" fontId="27" fillId="0" borderId="46" xfId="0" applyNumberFormat="1" applyFont="1" applyBorder="1" applyAlignment="1">
      <alignment horizontal="center" vertical="center" wrapText="1"/>
    </xf>
    <xf numFmtId="0" fontId="27" fillId="0" borderId="47" xfId="0" applyFont="1" applyBorder="1" applyAlignment="1">
      <alignment horizontal="center" vertical="center" wrapText="1"/>
    </xf>
    <xf numFmtId="14" fontId="27" fillId="0" borderId="46" xfId="0" applyNumberFormat="1" applyFont="1" applyBorder="1" applyAlignment="1">
      <alignment horizontal="center" vertical="center" wrapText="1"/>
    </xf>
    <xf numFmtId="0" fontId="27" fillId="0" borderId="46" xfId="0" applyFont="1" applyBorder="1" applyAlignment="1">
      <alignment horizontal="center" vertical="center" wrapText="1"/>
    </xf>
    <xf numFmtId="0" fontId="27" fillId="0" borderId="46" xfId="0" applyFont="1" applyBorder="1" applyAlignment="1">
      <alignment horizontal="center" vertical="center"/>
    </xf>
    <xf numFmtId="0" fontId="27" fillId="0" borderId="47" xfId="0" applyFont="1" applyBorder="1" applyAlignment="1">
      <alignment horizontal="center" vertical="center"/>
    </xf>
    <xf numFmtId="0" fontId="27" fillId="0" borderId="34" xfId="0" applyFont="1" applyBorder="1" applyAlignment="1">
      <alignment vertical="center" wrapText="1"/>
    </xf>
    <xf numFmtId="0" fontId="27" fillId="0" borderId="47" xfId="0" applyFont="1" applyBorder="1" applyAlignment="1">
      <alignment vertical="center" wrapText="1"/>
    </xf>
    <xf numFmtId="0" fontId="27" fillId="0" borderId="47" xfId="0" applyFont="1" applyBorder="1" applyAlignment="1">
      <alignment vertical="top" wrapText="1"/>
    </xf>
    <xf numFmtId="0" fontId="27" fillId="0" borderId="47" xfId="0" applyFont="1" applyBorder="1" applyAlignment="1">
      <alignment vertical="center"/>
    </xf>
    <xf numFmtId="0" fontId="27" fillId="19" borderId="33" xfId="3" applyFont="1" applyFill="1" applyBorder="1" applyAlignment="1">
      <alignment vertical="center"/>
    </xf>
    <xf numFmtId="0" fontId="27" fillId="19" borderId="11" xfId="3" applyFont="1" applyFill="1" applyAlignment="1">
      <alignment vertical="center"/>
    </xf>
    <xf numFmtId="0" fontId="26" fillId="19" borderId="40" xfId="2" applyFont="1" applyFill="1" applyBorder="1" applyAlignment="1">
      <alignment horizontal="center" vertical="center" wrapText="1"/>
    </xf>
    <xf numFmtId="0" fontId="25" fillId="0" borderId="0" xfId="0" applyFont="1" applyAlignment="1">
      <alignment vertical="center"/>
    </xf>
    <xf numFmtId="0" fontId="25" fillId="0" borderId="33" xfId="2" applyFont="1" applyBorder="1" applyAlignment="1">
      <alignment horizontal="center" vertical="center" wrapText="1"/>
    </xf>
    <xf numFmtId="0" fontId="26" fillId="0" borderId="11" xfId="2" applyFont="1" applyAlignment="1">
      <alignment horizontal="center" vertical="center"/>
    </xf>
    <xf numFmtId="0" fontId="46" fillId="0" borderId="11" xfId="0" applyFont="1" applyBorder="1" applyAlignment="1">
      <alignment horizontal="left" vertical="center" wrapText="1"/>
    </xf>
    <xf numFmtId="0" fontId="26" fillId="0" borderId="51" xfId="0" applyFont="1" applyBorder="1" applyAlignment="1">
      <alignment horizontal="left" vertical="center" wrapText="1"/>
    </xf>
    <xf numFmtId="0" fontId="26" fillId="0" borderId="11" xfId="2" applyFont="1" applyAlignment="1">
      <alignment vertical="center"/>
    </xf>
    <xf numFmtId="0" fontId="46" fillId="0" borderId="51" xfId="0" applyFont="1" applyBorder="1" applyAlignment="1">
      <alignment horizontal="left" vertical="center" wrapText="1"/>
    </xf>
    <xf numFmtId="0" fontId="13" fillId="0" borderId="51" xfId="0" applyFont="1" applyBorder="1" applyAlignment="1">
      <alignment horizontal="left" vertical="center" wrapText="1"/>
    </xf>
    <xf numFmtId="0" fontId="33" fillId="0" borderId="51" xfId="3" applyFont="1" applyBorder="1" applyAlignment="1">
      <alignment horizontal="center" vertical="center"/>
    </xf>
    <xf numFmtId="9" fontId="33" fillId="0" borderId="51" xfId="3" applyNumberFormat="1" applyFont="1" applyBorder="1" applyAlignment="1">
      <alignment horizontal="center" vertical="center"/>
    </xf>
    <xf numFmtId="9" fontId="32" fillId="0" borderId="51" xfId="3" applyNumberFormat="1" applyFont="1" applyBorder="1" applyAlignment="1">
      <alignment horizontal="center" vertical="center"/>
    </xf>
    <xf numFmtId="0" fontId="26" fillId="0" borderId="51" xfId="2" applyFont="1" applyBorder="1" applyAlignment="1">
      <alignment horizontal="center" vertical="center" wrapText="1"/>
    </xf>
    <xf numFmtId="0" fontId="27" fillId="0" borderId="51" xfId="3" applyFont="1" applyBorder="1" applyAlignment="1">
      <alignment horizontal="center" vertical="center"/>
    </xf>
    <xf numFmtId="0" fontId="27" fillId="0" borderId="52" xfId="3" applyFont="1" applyBorder="1" applyAlignment="1">
      <alignment horizontal="center" vertical="center"/>
    </xf>
    <xf numFmtId="0" fontId="27" fillId="0" borderId="53" xfId="3" applyFont="1" applyBorder="1" applyAlignment="1">
      <alignment horizontal="center" vertical="center"/>
    </xf>
    <xf numFmtId="0" fontId="2" fillId="0" borderId="0" xfId="0" applyFont="1"/>
    <xf numFmtId="0" fontId="43" fillId="16" borderId="47" xfId="3" applyFont="1" applyFill="1" applyBorder="1" applyAlignment="1">
      <alignment horizontal="center" vertical="center"/>
    </xf>
    <xf numFmtId="0" fontId="26" fillId="0" borderId="11" xfId="0" applyFont="1" applyBorder="1" applyAlignment="1">
      <alignment horizontal="left" vertical="center" wrapText="1"/>
    </xf>
    <xf numFmtId="0" fontId="26" fillId="0" borderId="11" xfId="0" applyFont="1" applyBorder="1" applyAlignment="1">
      <alignment horizontal="center" vertical="center" wrapText="1"/>
    </xf>
    <xf numFmtId="0" fontId="27" fillId="0" borderId="47" xfId="3" applyFont="1" applyBorder="1" applyAlignment="1">
      <alignment vertical="center"/>
    </xf>
    <xf numFmtId="0" fontId="27" fillId="0" borderId="46" xfId="3" applyFont="1" applyBorder="1" applyAlignment="1">
      <alignment vertical="center"/>
    </xf>
    <xf numFmtId="0" fontId="27" fillId="0" borderId="37" xfId="3" applyFont="1" applyBorder="1" applyAlignment="1">
      <alignment vertical="center"/>
    </xf>
    <xf numFmtId="0" fontId="27" fillId="0" borderId="38" xfId="3" applyFont="1" applyBorder="1" applyAlignment="1">
      <alignment vertical="center"/>
    </xf>
    <xf numFmtId="0" fontId="27" fillId="0" borderId="69" xfId="3" applyFont="1" applyBorder="1" applyAlignment="1">
      <alignment vertical="center" wrapText="1"/>
    </xf>
    <xf numFmtId="169" fontId="27" fillId="0" borderId="69" xfId="5" applyNumberFormat="1" applyFont="1" applyBorder="1" applyAlignment="1">
      <alignment vertical="center"/>
    </xf>
    <xf numFmtId="169" fontId="27" fillId="0" borderId="70" xfId="5" applyNumberFormat="1" applyFont="1" applyBorder="1" applyAlignment="1">
      <alignment vertical="center"/>
    </xf>
    <xf numFmtId="43" fontId="51" fillId="20" borderId="77" xfId="18" applyFont="1" applyFill="1" applyBorder="1" applyAlignment="1">
      <alignment horizontal="center" vertical="center" wrapText="1"/>
    </xf>
    <xf numFmtId="43" fontId="51" fillId="20" borderId="79" xfId="18" applyFont="1" applyFill="1" applyBorder="1" applyAlignment="1">
      <alignment horizontal="center" vertical="center" wrapText="1"/>
    </xf>
    <xf numFmtId="43" fontId="51" fillId="20" borderId="80" xfId="18" applyFont="1" applyFill="1" applyBorder="1" applyAlignment="1">
      <alignment horizontal="center" vertical="center" wrapText="1"/>
    </xf>
    <xf numFmtId="169" fontId="27" fillId="0" borderId="65" xfId="5" applyNumberFormat="1" applyFont="1" applyBorder="1" applyAlignment="1">
      <alignment vertical="center"/>
    </xf>
    <xf numFmtId="169" fontId="27" fillId="0" borderId="46" xfId="5" applyNumberFormat="1" applyFont="1" applyBorder="1" applyAlignment="1">
      <alignment vertical="center"/>
    </xf>
    <xf numFmtId="169" fontId="27" fillId="0" borderId="37" xfId="5" applyNumberFormat="1" applyFont="1" applyBorder="1" applyAlignment="1">
      <alignment vertical="center"/>
    </xf>
    <xf numFmtId="0" fontId="26" fillId="0" borderId="66" xfId="2" applyFont="1" applyBorder="1" applyAlignment="1">
      <alignment vertical="center" wrapText="1"/>
    </xf>
    <xf numFmtId="0" fontId="26" fillId="0" borderId="68" xfId="2" applyFont="1" applyBorder="1" applyAlignment="1">
      <alignment vertical="center" wrapText="1"/>
    </xf>
    <xf numFmtId="0" fontId="26" fillId="20" borderId="30" xfId="3" applyFont="1" applyFill="1" applyBorder="1" applyAlignment="1">
      <alignment horizontal="center" vertical="center" wrapText="1"/>
    </xf>
    <xf numFmtId="0" fontId="26" fillId="20" borderId="32" xfId="3" applyFont="1" applyFill="1" applyBorder="1" applyAlignment="1">
      <alignment horizontal="center" vertical="center" wrapText="1"/>
    </xf>
    <xf numFmtId="0" fontId="26" fillId="20" borderId="36" xfId="3" applyFont="1" applyFill="1" applyBorder="1" applyAlignment="1">
      <alignment horizontal="center" vertical="center" wrapText="1"/>
    </xf>
    <xf numFmtId="0" fontId="26" fillId="20" borderId="51" xfId="3" applyFont="1" applyFill="1" applyBorder="1" applyAlignment="1">
      <alignment horizontal="center" vertical="center" wrapText="1"/>
    </xf>
    <xf numFmtId="0" fontId="49" fillId="0" borderId="51" xfId="0" applyFont="1" applyBorder="1" applyAlignment="1">
      <alignment horizontal="center" vertical="center"/>
    </xf>
    <xf numFmtId="0" fontId="49" fillId="0" borderId="51" xfId="2" applyFont="1" applyBorder="1" applyAlignment="1">
      <alignment horizontal="center" wrapText="1"/>
    </xf>
    <xf numFmtId="0" fontId="49" fillId="0" borderId="51" xfId="2" applyFont="1" applyBorder="1" applyAlignment="1">
      <alignment horizontal="center" vertical="center" wrapText="1"/>
    </xf>
    <xf numFmtId="0" fontId="49" fillId="0" borderId="51" xfId="2" applyFont="1" applyBorder="1" applyAlignment="1">
      <alignment vertical="center" wrapText="1"/>
    </xf>
    <xf numFmtId="0" fontId="25" fillId="20" borderId="51" xfId="2" applyFont="1" applyFill="1" applyBorder="1" applyAlignment="1">
      <alignment vertical="center" wrapText="1"/>
    </xf>
    <xf numFmtId="0" fontId="25" fillId="20" borderId="51" xfId="0" applyFont="1" applyFill="1" applyBorder="1" applyAlignment="1">
      <alignment vertical="center"/>
    </xf>
    <xf numFmtId="0" fontId="26" fillId="20" borderId="53" xfId="3" applyFont="1" applyFill="1" applyBorder="1" applyAlignment="1">
      <alignment horizontal="center" vertical="center" wrapText="1"/>
    </xf>
    <xf numFmtId="0" fontId="17" fillId="20" borderId="53" xfId="3" applyFont="1" applyFill="1" applyBorder="1" applyAlignment="1">
      <alignment vertical="center" wrapText="1"/>
    </xf>
    <xf numFmtId="0" fontId="27" fillId="0" borderId="32" xfId="3" applyFont="1" applyBorder="1" applyAlignment="1">
      <alignment vertical="center" wrapText="1"/>
    </xf>
    <xf numFmtId="0" fontId="27" fillId="0" borderId="33" xfId="3" applyFont="1" applyBorder="1" applyAlignment="1">
      <alignment horizontal="center" vertical="center"/>
    </xf>
    <xf numFmtId="0" fontId="27" fillId="0" borderId="32" xfId="3" applyFont="1" applyBorder="1" applyAlignment="1">
      <alignment horizontal="center" vertical="center"/>
    </xf>
    <xf numFmtId="0" fontId="27" fillId="0" borderId="31" xfId="3" applyFont="1" applyBorder="1" applyAlignment="1">
      <alignment horizontal="center" vertical="center"/>
    </xf>
    <xf numFmtId="0" fontId="25" fillId="0" borderId="51" xfId="0" applyFont="1" applyBorder="1" applyAlignment="1">
      <alignment horizontal="left" vertical="center" wrapText="1"/>
    </xf>
    <xf numFmtId="0" fontId="50" fillId="20" borderId="51" xfId="2" applyFont="1" applyFill="1" applyBorder="1" applyAlignment="1">
      <alignment vertical="center" wrapText="1"/>
    </xf>
    <xf numFmtId="0" fontId="50" fillId="20" borderId="51" xfId="0" applyFont="1" applyFill="1" applyBorder="1" applyAlignment="1">
      <alignment vertical="center"/>
    </xf>
    <xf numFmtId="0" fontId="26" fillId="0" borderId="51" xfId="0" applyFont="1" applyBorder="1" applyAlignment="1">
      <alignment horizontal="center" vertical="center"/>
    </xf>
    <xf numFmtId="0" fontId="26" fillId="0" borderId="51" xfId="2" applyFont="1" applyBorder="1" applyAlignment="1">
      <alignment horizontal="center" wrapText="1"/>
    </xf>
    <xf numFmtId="0" fontId="17" fillId="0" borderId="51" xfId="3" applyFont="1" applyBorder="1" applyAlignment="1">
      <alignment vertical="center"/>
    </xf>
    <xf numFmtId="0" fontId="27" fillId="0" borderId="51" xfId="3" applyFont="1" applyBorder="1" applyAlignment="1">
      <alignment vertical="center"/>
    </xf>
    <xf numFmtId="0" fontId="30" fillId="0" borderId="47" xfId="20" applyFont="1" applyBorder="1" applyAlignment="1">
      <alignment horizontal="left" vertical="center" wrapText="1"/>
    </xf>
    <xf numFmtId="0" fontId="53" fillId="0" borderId="11" xfId="20" applyFont="1" applyAlignment="1">
      <alignment horizontal="left" vertical="top"/>
    </xf>
    <xf numFmtId="1" fontId="53" fillId="0" borderId="1" xfId="20" applyNumberFormat="1" applyFont="1" applyBorder="1" applyAlignment="1">
      <alignment horizontal="center" vertical="center" shrinkToFit="1"/>
    </xf>
    <xf numFmtId="0" fontId="30" fillId="0" borderId="1" xfId="20" applyFont="1" applyBorder="1" applyAlignment="1">
      <alignment horizontal="center" vertical="center" wrapText="1"/>
    </xf>
    <xf numFmtId="0" fontId="53" fillId="25" borderId="11" xfId="20" applyFont="1" applyFill="1" applyAlignment="1">
      <alignment horizontal="left" vertical="top" wrapText="1"/>
    </xf>
    <xf numFmtId="0" fontId="53" fillId="25" borderId="11" xfId="20" applyFont="1" applyFill="1" applyAlignment="1">
      <alignment horizontal="left" vertical="top"/>
    </xf>
    <xf numFmtId="0" fontId="53" fillId="0" borderId="11" xfId="20" applyFont="1" applyAlignment="1">
      <alignment horizontal="left" vertical="top" wrapText="1"/>
    </xf>
    <xf numFmtId="0" fontId="54" fillId="16" borderId="1" xfId="20" applyFont="1" applyFill="1" applyBorder="1" applyAlignment="1">
      <alignment horizontal="center" vertical="center" wrapText="1"/>
    </xf>
    <xf numFmtId="0" fontId="26" fillId="0" borderId="65" xfId="2" applyFont="1" applyBorder="1" applyAlignment="1">
      <alignment horizontal="center" vertical="center" wrapText="1"/>
    </xf>
    <xf numFmtId="169" fontId="27" fillId="0" borderId="65" xfId="5" applyNumberFormat="1" applyFont="1" applyBorder="1" applyAlignment="1">
      <alignment horizontal="center" vertical="center"/>
    </xf>
    <xf numFmtId="169" fontId="27" fillId="0" borderId="69" xfId="5" applyNumberFormat="1" applyFont="1" applyBorder="1" applyAlignment="1">
      <alignment horizontal="center" vertical="center"/>
    </xf>
    <xf numFmtId="169" fontId="27" fillId="0" borderId="70" xfId="5" applyNumberFormat="1" applyFont="1" applyBorder="1" applyAlignment="1">
      <alignment horizontal="center" vertical="center"/>
    </xf>
    <xf numFmtId="43" fontId="43" fillId="20" borderId="47" xfId="18" applyFont="1" applyFill="1" applyBorder="1" applyAlignment="1">
      <alignment horizontal="center"/>
    </xf>
    <xf numFmtId="43" fontId="43" fillId="24" borderId="47" xfId="18" applyFont="1" applyFill="1" applyBorder="1" applyAlignment="1">
      <alignment horizontal="center" vertical="center"/>
    </xf>
    <xf numFmtId="0" fontId="30" fillId="0" borderId="12" xfId="20" applyFont="1" applyBorder="1" applyAlignment="1">
      <alignment vertical="center" wrapText="1"/>
    </xf>
    <xf numFmtId="0" fontId="12" fillId="8" borderId="11" xfId="0" applyFont="1" applyFill="1" applyBorder="1" applyAlignment="1">
      <alignment vertical="center"/>
    </xf>
    <xf numFmtId="0" fontId="12" fillId="8" borderId="26" xfId="0" applyFont="1" applyFill="1" applyBorder="1" applyAlignment="1">
      <alignment horizontal="center" vertical="center" wrapText="1"/>
    </xf>
    <xf numFmtId="0" fontId="14" fillId="2" borderId="14" xfId="0" applyFont="1" applyFill="1" applyBorder="1" applyAlignment="1">
      <alignment horizontal="center" vertical="center"/>
    </xf>
    <xf numFmtId="0" fontId="14" fillId="2" borderId="11" xfId="0" applyFont="1" applyFill="1" applyBorder="1" applyAlignment="1">
      <alignment horizontal="center" vertical="center"/>
    </xf>
    <xf numFmtId="0" fontId="15" fillId="8" borderId="11" xfId="0" applyFont="1" applyFill="1" applyBorder="1" applyAlignment="1">
      <alignment horizontal="left" vertical="center"/>
    </xf>
    <xf numFmtId="0" fontId="15" fillId="8" borderId="13" xfId="0" applyFont="1" applyFill="1" applyBorder="1" applyAlignment="1">
      <alignment horizontal="left" vertical="center"/>
    </xf>
    <xf numFmtId="0" fontId="15" fillId="2" borderId="11" xfId="0" applyFont="1" applyFill="1" applyBorder="1" applyAlignment="1">
      <alignment horizontal="center" vertical="center"/>
    </xf>
    <xf numFmtId="0" fontId="12" fillId="8" borderId="19" xfId="0" applyFont="1" applyFill="1" applyBorder="1" applyAlignment="1">
      <alignment vertical="center"/>
    </xf>
    <xf numFmtId="0" fontId="12" fillId="8" borderId="13" xfId="0" applyFont="1" applyFill="1" applyBorder="1" applyAlignment="1">
      <alignment vertical="center"/>
    </xf>
    <xf numFmtId="0" fontId="12" fillId="2" borderId="13" xfId="0" applyFont="1" applyFill="1" applyBorder="1" applyAlignment="1">
      <alignment vertical="center"/>
    </xf>
    <xf numFmtId="0" fontId="12" fillId="8" borderId="11" xfId="0" applyFont="1" applyFill="1" applyBorder="1" applyAlignment="1">
      <alignment horizontal="center" vertical="center"/>
    </xf>
    <xf numFmtId="0" fontId="15" fillId="2" borderId="11" xfId="0" applyFont="1" applyFill="1" applyBorder="1" applyAlignment="1">
      <alignment horizontal="left" vertical="center"/>
    </xf>
    <xf numFmtId="0" fontId="15" fillId="8" borderId="13" xfId="0" applyFont="1" applyFill="1" applyBorder="1" applyAlignment="1">
      <alignment vertical="center"/>
    </xf>
    <xf numFmtId="0" fontId="15" fillId="8" borderId="11" xfId="0" applyFont="1" applyFill="1" applyBorder="1" applyAlignment="1">
      <alignment vertical="center"/>
    </xf>
    <xf numFmtId="0" fontId="15" fillId="2" borderId="11" xfId="0" applyFont="1" applyFill="1" applyBorder="1" applyAlignment="1">
      <alignment vertical="center"/>
    </xf>
    <xf numFmtId="0" fontId="12" fillId="8" borderId="11" xfId="0" applyFont="1" applyFill="1" applyBorder="1" applyAlignment="1">
      <alignment horizontal="left" vertical="center"/>
    </xf>
    <xf numFmtId="0" fontId="12" fillId="8" borderId="13" xfId="0" applyFont="1" applyFill="1" applyBorder="1" applyAlignment="1">
      <alignment horizontal="center" vertical="center"/>
    </xf>
    <xf numFmtId="0" fontId="15" fillId="8" borderId="24" xfId="0" applyFont="1" applyFill="1" applyBorder="1" applyAlignment="1">
      <alignment vertical="center"/>
    </xf>
    <xf numFmtId="0" fontId="15" fillId="8" borderId="24" xfId="0" applyFont="1" applyFill="1" applyBorder="1" applyAlignment="1">
      <alignment horizontal="left" vertical="center"/>
    </xf>
    <xf numFmtId="0" fontId="12" fillId="8" borderId="24" xfId="0" applyFont="1" applyFill="1" applyBorder="1" applyAlignment="1">
      <alignment vertical="center"/>
    </xf>
    <xf numFmtId="0" fontId="15" fillId="8" borderId="11" xfId="0" applyFont="1" applyFill="1" applyBorder="1" applyAlignment="1">
      <alignment horizontal="right" vertical="center"/>
    </xf>
    <xf numFmtId="0" fontId="14" fillId="8" borderId="11" xfId="0" applyFont="1" applyFill="1" applyBorder="1" applyAlignment="1">
      <alignment vertical="center"/>
    </xf>
    <xf numFmtId="0" fontId="15" fillId="2" borderId="13" xfId="0" applyFont="1" applyFill="1" applyBorder="1" applyAlignment="1">
      <alignment vertical="center"/>
    </xf>
    <xf numFmtId="0" fontId="15" fillId="2" borderId="11" xfId="0" applyFont="1" applyFill="1" applyBorder="1" applyAlignment="1">
      <alignment vertical="center" wrapText="1"/>
    </xf>
    <xf numFmtId="0" fontId="12" fillId="2" borderId="11" xfId="0" applyFont="1" applyFill="1" applyBorder="1" applyAlignment="1">
      <alignment vertical="center"/>
    </xf>
    <xf numFmtId="0" fontId="12" fillId="2" borderId="24" xfId="0" applyFont="1" applyFill="1" applyBorder="1" applyAlignment="1">
      <alignment vertical="center"/>
    </xf>
    <xf numFmtId="0" fontId="12" fillId="8" borderId="26" xfId="0" applyFont="1" applyFill="1" applyBorder="1" applyAlignment="1">
      <alignment vertical="center"/>
    </xf>
    <xf numFmtId="0" fontId="12" fillId="8" borderId="25" xfId="0" applyFont="1" applyFill="1" applyBorder="1" applyAlignment="1">
      <alignment vertical="center"/>
    </xf>
    <xf numFmtId="0" fontId="15" fillId="8" borderId="11" xfId="0" applyFont="1" applyFill="1" applyBorder="1" applyAlignment="1">
      <alignment horizontal="center" vertical="center" wrapText="1"/>
    </xf>
    <xf numFmtId="0" fontId="15" fillId="8" borderId="11" xfId="0" applyFont="1" applyFill="1" applyBorder="1" applyAlignment="1">
      <alignment horizontal="left" vertical="center" wrapText="1"/>
    </xf>
    <xf numFmtId="0" fontId="15" fillId="8" borderId="11" xfId="0" applyFont="1" applyFill="1" applyBorder="1" applyAlignment="1">
      <alignment horizontal="right" vertical="center" wrapText="1"/>
    </xf>
    <xf numFmtId="0" fontId="17" fillId="0" borderId="11" xfId="3" applyFont="1" applyAlignment="1">
      <alignment horizontal="center" vertical="center" wrapText="1"/>
    </xf>
    <xf numFmtId="0" fontId="12" fillId="6" borderId="11" xfId="0" applyFont="1" applyFill="1" applyBorder="1" applyAlignment="1">
      <alignment vertical="center"/>
    </xf>
    <xf numFmtId="0" fontId="18" fillId="8" borderId="11" xfId="0" applyFont="1" applyFill="1" applyBorder="1" applyAlignment="1">
      <alignment vertical="center"/>
    </xf>
    <xf numFmtId="9" fontId="32" fillId="0" borderId="33" xfId="3" applyNumberFormat="1" applyFont="1" applyBorder="1" applyAlignment="1">
      <alignment horizontal="center" vertical="center"/>
    </xf>
    <xf numFmtId="9" fontId="32" fillId="0" borderId="36" xfId="3" applyNumberFormat="1" applyFont="1" applyBorder="1" applyAlignment="1">
      <alignment horizontal="center" vertical="center"/>
    </xf>
    <xf numFmtId="9" fontId="43" fillId="20" borderId="47" xfId="0" applyNumberFormat="1" applyFont="1" applyFill="1" applyBorder="1" applyAlignment="1">
      <alignment horizontal="center" vertical="center"/>
    </xf>
    <xf numFmtId="0" fontId="32" fillId="0" borderId="33" xfId="3" applyFont="1" applyBorder="1" applyAlignment="1">
      <alignment horizontal="center" vertical="center"/>
    </xf>
    <xf numFmtId="0" fontId="43" fillId="20" borderId="1" xfId="2" applyFont="1" applyFill="1" applyBorder="1" applyAlignment="1">
      <alignment horizontal="center" vertical="center" wrapText="1"/>
    </xf>
    <xf numFmtId="0" fontId="43" fillId="20" borderId="69" xfId="2" applyFont="1" applyFill="1" applyBorder="1" applyAlignment="1">
      <alignment horizontal="center" vertical="center" wrapText="1"/>
    </xf>
    <xf numFmtId="0" fontId="43" fillId="0" borderId="11" xfId="2" applyFont="1" applyAlignment="1">
      <alignment vertical="center" wrapText="1"/>
    </xf>
    <xf numFmtId="0" fontId="43" fillId="0" borderId="11" xfId="3" applyFont="1" applyAlignment="1">
      <alignment horizontal="center" vertical="center"/>
    </xf>
    <xf numFmtId="9" fontId="43" fillId="0" borderId="11" xfId="3" applyNumberFormat="1" applyFont="1" applyAlignment="1">
      <alignment horizontal="center" vertical="center"/>
    </xf>
    <xf numFmtId="9" fontId="43" fillId="0" borderId="11" xfId="0" applyNumberFormat="1" applyFont="1" applyBorder="1" applyAlignment="1">
      <alignment horizontal="center" vertical="center"/>
    </xf>
    <xf numFmtId="43" fontId="43" fillId="0" borderId="11" xfId="18" applyFont="1" applyFill="1" applyBorder="1" applyAlignment="1">
      <alignment horizontal="center" vertical="center"/>
    </xf>
    <xf numFmtId="9" fontId="33" fillId="0" borderId="11" xfId="0" applyNumberFormat="1" applyFont="1" applyBorder="1" applyAlignment="1">
      <alignment horizontal="center"/>
    </xf>
    <xf numFmtId="0" fontId="43" fillId="16" borderId="1" xfId="3" applyFont="1" applyFill="1" applyBorder="1" applyAlignment="1">
      <alignment horizontal="center" vertical="center"/>
    </xf>
    <xf numFmtId="9" fontId="43" fillId="20" borderId="1" xfId="3" applyNumberFormat="1" applyFont="1" applyFill="1" applyBorder="1" applyAlignment="1">
      <alignment horizontal="center" vertical="center"/>
    </xf>
    <xf numFmtId="9" fontId="43" fillId="24" borderId="1" xfId="0" applyNumberFormat="1" applyFont="1" applyFill="1" applyBorder="1" applyAlignment="1">
      <alignment horizontal="center" vertical="center"/>
    </xf>
    <xf numFmtId="9" fontId="43" fillId="20" borderId="1" xfId="0" applyNumberFormat="1" applyFont="1" applyFill="1" applyBorder="1" applyAlignment="1">
      <alignment horizontal="center" vertical="center"/>
    </xf>
    <xf numFmtId="9" fontId="43" fillId="20" borderId="1" xfId="0" applyNumberFormat="1" applyFont="1" applyFill="1" applyBorder="1" applyAlignment="1">
      <alignment horizontal="center"/>
    </xf>
    <xf numFmtId="43" fontId="43" fillId="20" borderId="1" xfId="18" applyFont="1" applyFill="1" applyBorder="1" applyAlignment="1">
      <alignment horizontal="center"/>
    </xf>
    <xf numFmtId="43" fontId="43" fillId="24" borderId="1" xfId="18" applyFont="1" applyFill="1" applyBorder="1" applyAlignment="1">
      <alignment horizontal="center" vertical="center"/>
    </xf>
    <xf numFmtId="0" fontId="43" fillId="20" borderId="1" xfId="0" applyFont="1" applyFill="1" applyBorder="1" applyAlignment="1">
      <alignment horizontal="center" vertical="center"/>
    </xf>
    <xf numFmtId="9" fontId="33" fillId="19" borderId="1" xfId="0" applyNumberFormat="1" applyFont="1" applyFill="1" applyBorder="1" applyAlignment="1">
      <alignment horizontal="center"/>
    </xf>
    <xf numFmtId="0" fontId="53" fillId="0" borderId="11" xfId="20" applyFont="1" applyAlignment="1">
      <alignment horizontal="left" vertical="center"/>
    </xf>
    <xf numFmtId="0" fontId="32" fillId="0" borderId="54" xfId="3" applyFont="1" applyBorder="1" applyAlignment="1">
      <alignment horizontal="center" vertical="center"/>
    </xf>
    <xf numFmtId="0" fontId="43" fillId="20" borderId="44" xfId="3" applyFont="1" applyFill="1" applyBorder="1" applyAlignment="1">
      <alignment horizontal="center" vertical="center" wrapText="1"/>
    </xf>
    <xf numFmtId="0" fontId="43" fillId="20" borderId="84" xfId="3" applyFont="1" applyFill="1" applyBorder="1" applyAlignment="1">
      <alignment horizontal="center" vertical="center" wrapText="1"/>
    </xf>
    <xf numFmtId="0" fontId="43" fillId="20" borderId="85" xfId="3" applyFont="1" applyFill="1" applyBorder="1" applyAlignment="1">
      <alignment horizontal="center" vertical="center" wrapText="1"/>
    </xf>
    <xf numFmtId="0" fontId="53" fillId="0" borderId="1" xfId="20" applyFont="1" applyBorder="1" applyAlignment="1">
      <alignment horizontal="left" vertical="top"/>
    </xf>
    <xf numFmtId="0" fontId="27" fillId="0" borderId="47" xfId="3" applyFont="1" applyBorder="1" applyAlignment="1">
      <alignment vertical="center" wrapText="1"/>
    </xf>
    <xf numFmtId="43" fontId="51" fillId="20" borderId="59" xfId="18" applyFont="1" applyFill="1" applyBorder="1" applyAlignment="1">
      <alignment horizontal="center" vertical="center" wrapText="1"/>
    </xf>
    <xf numFmtId="43" fontId="51" fillId="20" borderId="60" xfId="18" applyFont="1" applyFill="1" applyBorder="1" applyAlignment="1">
      <alignment horizontal="center" vertical="center" wrapText="1"/>
    </xf>
    <xf numFmtId="43" fontId="51" fillId="20" borderId="61" xfId="18" applyFont="1" applyFill="1" applyBorder="1" applyAlignment="1">
      <alignment horizontal="center" vertical="center" wrapText="1"/>
    </xf>
    <xf numFmtId="0" fontId="26" fillId="20" borderId="78" xfId="2" applyFont="1" applyFill="1" applyBorder="1" applyAlignment="1">
      <alignment horizontal="center" vertical="center" wrapText="1"/>
    </xf>
    <xf numFmtId="0" fontId="26" fillId="20" borderId="58" xfId="2" applyFont="1" applyFill="1" applyBorder="1" applyAlignment="1">
      <alignment horizontal="center" vertical="center" wrapText="1"/>
    </xf>
    <xf numFmtId="0" fontId="26" fillId="20" borderId="75" xfId="2" applyFont="1" applyFill="1" applyBorder="1" applyAlignment="1">
      <alignment vertical="center" wrapText="1"/>
    </xf>
    <xf numFmtId="0" fontId="27" fillId="0" borderId="42" xfId="3" applyFont="1" applyBorder="1" applyAlignment="1">
      <alignment horizontal="center" vertical="center" wrapText="1"/>
    </xf>
    <xf numFmtId="0" fontId="27" fillId="0" borderId="38" xfId="3" applyFont="1" applyBorder="1" applyAlignment="1">
      <alignment horizontal="center" vertical="center" wrapText="1"/>
    </xf>
    <xf numFmtId="0" fontId="17" fillId="20" borderId="44" xfId="3" applyFont="1" applyFill="1" applyBorder="1" applyAlignment="1">
      <alignment horizontal="center" vertical="center" wrapText="1"/>
    </xf>
    <xf numFmtId="0" fontId="17" fillId="0" borderId="83" xfId="3" applyFont="1" applyBorder="1" applyAlignment="1">
      <alignment horizontal="center" vertical="center" wrapText="1"/>
    </xf>
    <xf numFmtId="0" fontId="17" fillId="0" borderId="58" xfId="3" applyFont="1" applyBorder="1" applyAlignment="1">
      <alignment horizontal="center" vertical="center" wrapText="1"/>
    </xf>
    <xf numFmtId="0" fontId="17" fillId="0" borderId="78" xfId="3" applyFont="1" applyBorder="1" applyAlignment="1">
      <alignment horizontal="center" vertical="center" wrapText="1"/>
    </xf>
    <xf numFmtId="0" fontId="27" fillId="0" borderId="37" xfId="3" applyFont="1" applyBorder="1" applyAlignment="1">
      <alignment horizontal="center" vertical="center" wrapText="1"/>
    </xf>
    <xf numFmtId="0" fontId="27" fillId="0" borderId="39" xfId="3" applyFont="1" applyBorder="1" applyAlignment="1">
      <alignment horizontal="center" vertical="center" wrapText="1"/>
    </xf>
    <xf numFmtId="0" fontId="27" fillId="0" borderId="34" xfId="3" applyFont="1" applyBorder="1" applyAlignment="1">
      <alignment vertical="center" wrapText="1"/>
    </xf>
    <xf numFmtId="0" fontId="27" fillId="0" borderId="38" xfId="3" applyFont="1" applyBorder="1" applyAlignment="1">
      <alignment vertical="center" wrapText="1"/>
    </xf>
    <xf numFmtId="0" fontId="27" fillId="0" borderId="77" xfId="3" applyFont="1" applyBorder="1" applyAlignment="1">
      <alignment vertical="center" wrapText="1"/>
    </xf>
    <xf numFmtId="43" fontId="51" fillId="20" borderId="81" xfId="18" applyFont="1" applyFill="1" applyBorder="1" applyAlignment="1">
      <alignment horizontal="center" vertical="center" wrapText="1"/>
    </xf>
    <xf numFmtId="43" fontId="51" fillId="20" borderId="28" xfId="18" applyFont="1" applyFill="1" applyBorder="1" applyAlignment="1">
      <alignment horizontal="center" vertical="center" wrapText="1"/>
    </xf>
    <xf numFmtId="43" fontId="51" fillId="20" borderId="29" xfId="18" applyFont="1" applyFill="1" applyBorder="1" applyAlignment="1">
      <alignment horizontal="center" vertical="center" wrapText="1"/>
    </xf>
    <xf numFmtId="9" fontId="32" fillId="0" borderId="52" xfId="3" applyNumberFormat="1" applyFont="1" applyBorder="1" applyAlignment="1">
      <alignment horizontal="center" vertical="center"/>
    </xf>
    <xf numFmtId="9" fontId="27" fillId="0" borderId="39" xfId="5" applyNumberFormat="1" applyFont="1" applyBorder="1" applyAlignment="1">
      <alignment vertical="center"/>
    </xf>
    <xf numFmtId="0" fontId="61" fillId="0" borderId="11" xfId="3" applyFont="1" applyAlignment="1">
      <alignment vertical="center"/>
    </xf>
    <xf numFmtId="0" fontId="58" fillId="20" borderId="47" xfId="2" applyFont="1" applyFill="1" applyBorder="1" applyAlignment="1">
      <alignment horizontal="center" vertical="center" wrapText="1"/>
    </xf>
    <xf numFmtId="9" fontId="58" fillId="20" borderId="1" xfId="3" applyNumberFormat="1" applyFont="1" applyFill="1" applyBorder="1" applyAlignment="1">
      <alignment horizontal="center" vertical="center"/>
    </xf>
    <xf numFmtId="9" fontId="58" fillId="20" borderId="47" xfId="3" applyNumberFormat="1" applyFont="1" applyFill="1" applyBorder="1" applyAlignment="1">
      <alignment horizontal="center" vertical="center"/>
    </xf>
    <xf numFmtId="0" fontId="12" fillId="0" borderId="44" xfId="3" applyFont="1" applyBorder="1" applyAlignment="1">
      <alignment horizontal="left" vertical="center" wrapText="1"/>
    </xf>
    <xf numFmtId="9" fontId="43" fillId="22" borderId="47" xfId="3" applyNumberFormat="1" applyFont="1" applyFill="1" applyBorder="1" applyAlignment="1">
      <alignment horizontal="center" vertical="center"/>
    </xf>
    <xf numFmtId="9" fontId="43" fillId="22" borderId="47" xfId="0" applyNumberFormat="1" applyFont="1" applyFill="1" applyBorder="1" applyAlignment="1">
      <alignment horizontal="center" vertical="center"/>
    </xf>
    <xf numFmtId="0" fontId="43" fillId="20" borderId="54" xfId="3" applyFont="1" applyFill="1" applyBorder="1" applyAlignment="1">
      <alignment horizontal="center" vertical="center" wrapText="1"/>
    </xf>
    <xf numFmtId="173" fontId="32" fillId="0" borderId="51" xfId="3" applyNumberFormat="1" applyFont="1" applyBorder="1" applyAlignment="1">
      <alignment vertical="center"/>
    </xf>
    <xf numFmtId="173" fontId="33" fillId="0" borderId="51" xfId="3" applyNumberFormat="1" applyFont="1" applyBorder="1" applyAlignment="1">
      <alignment vertical="center"/>
    </xf>
    <xf numFmtId="0" fontId="43" fillId="20" borderId="42" xfId="3" applyFont="1" applyFill="1" applyBorder="1" applyAlignment="1">
      <alignment horizontal="center" vertical="center" wrapText="1"/>
    </xf>
    <xf numFmtId="0" fontId="26" fillId="0" borderId="51" xfId="0" applyFont="1" applyBorder="1" applyAlignment="1">
      <alignment horizontal="center" vertical="center" wrapText="1"/>
    </xf>
    <xf numFmtId="0" fontId="26" fillId="20" borderId="54" xfId="3" applyFont="1" applyFill="1" applyBorder="1" applyAlignment="1">
      <alignment horizontal="center" vertical="center" wrapText="1"/>
    </xf>
    <xf numFmtId="0" fontId="27" fillId="0" borderId="30" xfId="3" applyFont="1" applyBorder="1" applyAlignment="1">
      <alignment horizontal="center" vertical="center"/>
    </xf>
    <xf numFmtId="0" fontId="26" fillId="20" borderId="27" xfId="3" applyFont="1" applyFill="1" applyBorder="1" applyAlignment="1">
      <alignment horizontal="center" vertical="center" wrapText="1"/>
    </xf>
    <xf numFmtId="0" fontId="26" fillId="20" borderId="42" xfId="3" applyFont="1" applyFill="1" applyBorder="1" applyAlignment="1">
      <alignment horizontal="center" vertical="center" wrapText="1"/>
    </xf>
    <xf numFmtId="0" fontId="26" fillId="20" borderId="44" xfId="3" applyFont="1" applyFill="1" applyBorder="1" applyAlignment="1">
      <alignment horizontal="center" vertical="center" wrapText="1"/>
    </xf>
    <xf numFmtId="0" fontId="31" fillId="0" borderId="93" xfId="16" applyBorder="1" applyAlignment="1">
      <alignment horizontal="center" vertical="center"/>
    </xf>
    <xf numFmtId="0" fontId="26" fillId="20" borderId="101" xfId="3" applyFont="1" applyFill="1" applyBorder="1" applyAlignment="1">
      <alignment horizontal="center" vertical="center" wrapText="1"/>
    </xf>
    <xf numFmtId="0" fontId="31" fillId="0" borderId="102" xfId="16" applyBorder="1" applyAlignment="1">
      <alignment horizontal="center" vertical="center"/>
    </xf>
    <xf numFmtId="0" fontId="12" fillId="0" borderId="45" xfId="3" applyFont="1" applyBorder="1" applyAlignment="1">
      <alignment horizontal="left" vertical="center" wrapText="1"/>
    </xf>
    <xf numFmtId="0" fontId="26" fillId="20" borderId="43" xfId="3" applyFont="1" applyFill="1" applyBorder="1" applyAlignment="1">
      <alignment horizontal="center" vertical="center" wrapText="1"/>
    </xf>
    <xf numFmtId="0" fontId="59" fillId="0" borderId="91" xfId="0" applyFont="1" applyBorder="1" applyAlignment="1">
      <alignment horizontal="left" vertical="center" wrapText="1"/>
    </xf>
    <xf numFmtId="0" fontId="26" fillId="20" borderId="45" xfId="3" applyFont="1" applyFill="1" applyBorder="1" applyAlignment="1">
      <alignment horizontal="center" vertical="center" wrapText="1"/>
    </xf>
    <xf numFmtId="0" fontId="26" fillId="20" borderId="30" xfId="2" applyFont="1" applyFill="1" applyBorder="1" applyAlignment="1">
      <alignment vertical="center" wrapText="1"/>
    </xf>
    <xf numFmtId="0" fontId="26" fillId="20" borderId="32" xfId="2" applyFont="1" applyFill="1" applyBorder="1" applyAlignment="1">
      <alignment vertical="center" wrapText="1"/>
    </xf>
    <xf numFmtId="43" fontId="27" fillId="0" borderId="11" xfId="3" applyNumberFormat="1" applyFont="1" applyAlignment="1">
      <alignment vertical="center"/>
    </xf>
    <xf numFmtId="169" fontId="27" fillId="0" borderId="11" xfId="3" applyNumberFormat="1" applyFont="1" applyAlignment="1">
      <alignment vertical="center"/>
    </xf>
    <xf numFmtId="0" fontId="57" fillId="0" borderId="51" xfId="3" applyFont="1" applyBorder="1" applyAlignment="1">
      <alignment horizontal="center" vertical="center"/>
    </xf>
    <xf numFmtId="0" fontId="27" fillId="0" borderId="54" xfId="3" applyFont="1" applyBorder="1" applyAlignment="1">
      <alignment horizontal="center" vertical="center"/>
    </xf>
    <xf numFmtId="0" fontId="26" fillId="20" borderId="110" xfId="3" applyFont="1" applyFill="1" applyBorder="1" applyAlignment="1">
      <alignment horizontal="center" vertical="center" wrapText="1"/>
    </xf>
    <xf numFmtId="0" fontId="26" fillId="20" borderId="112" xfId="3" applyFont="1" applyFill="1" applyBorder="1" applyAlignment="1">
      <alignment horizontal="center" vertical="center" wrapText="1"/>
    </xf>
    <xf numFmtId="0" fontId="26" fillId="20" borderId="113" xfId="3" applyFont="1" applyFill="1" applyBorder="1" applyAlignment="1">
      <alignment horizontal="center" vertical="center" wrapText="1"/>
    </xf>
    <xf numFmtId="0" fontId="31" fillId="0" borderId="115" xfId="16" applyBorder="1" applyAlignment="1">
      <alignment horizontal="center" vertical="center"/>
    </xf>
    <xf numFmtId="0" fontId="26" fillId="20" borderId="108" xfId="3" applyFont="1" applyFill="1" applyBorder="1" applyAlignment="1">
      <alignment horizontal="center" vertical="center" wrapText="1"/>
    </xf>
    <xf numFmtId="0" fontId="27" fillId="0" borderId="118" xfId="3" applyFont="1" applyBorder="1" applyAlignment="1">
      <alignment horizontal="center" vertical="center"/>
    </xf>
    <xf numFmtId="0" fontId="27" fillId="0" borderId="119" xfId="3" applyFont="1" applyBorder="1" applyAlignment="1">
      <alignment horizontal="center" vertical="center"/>
    </xf>
    <xf numFmtId="0" fontId="31" fillId="0" borderId="97" xfId="16" applyBorder="1" applyAlignment="1">
      <alignment horizontal="center" vertical="center"/>
    </xf>
    <xf numFmtId="0" fontId="27" fillId="0" borderId="100" xfId="3" applyFont="1" applyBorder="1" applyAlignment="1">
      <alignment horizontal="center" vertical="center"/>
    </xf>
    <xf numFmtId="0" fontId="27" fillId="0" borderId="122" xfId="3" applyFont="1" applyBorder="1" applyAlignment="1">
      <alignment horizontal="center" vertical="center"/>
    </xf>
    <xf numFmtId="0" fontId="12" fillId="0" borderId="11" xfId="3" applyFont="1" applyAlignment="1">
      <alignment horizontal="left" vertical="center" wrapText="1"/>
    </xf>
    <xf numFmtId="0" fontId="12" fillId="0" borderId="123" xfId="3" applyFont="1" applyBorder="1" applyAlignment="1">
      <alignment horizontal="left" vertical="center" wrapText="1"/>
    </xf>
    <xf numFmtId="0" fontId="52" fillId="0" borderId="30" xfId="3" applyFont="1" applyBorder="1" applyAlignment="1">
      <alignment horizontal="center" vertical="center"/>
    </xf>
    <xf numFmtId="0" fontId="26" fillId="20" borderId="105" xfId="3" applyFont="1" applyFill="1" applyBorder="1" applyAlignment="1">
      <alignment horizontal="center" vertical="center" wrapText="1"/>
    </xf>
    <xf numFmtId="0" fontId="27" fillId="0" borderId="120" xfId="3" applyFont="1" applyBorder="1" applyAlignment="1">
      <alignment horizontal="center" vertical="center"/>
    </xf>
    <xf numFmtId="0" fontId="26" fillId="20" borderId="41" xfId="3" applyFont="1" applyFill="1" applyBorder="1" applyAlignment="1">
      <alignment horizontal="center" vertical="center" wrapText="1"/>
    </xf>
    <xf numFmtId="9" fontId="32" fillId="0" borderId="53" xfId="3" applyNumberFormat="1" applyFont="1" applyBorder="1" applyAlignment="1">
      <alignment horizontal="center" vertical="center"/>
    </xf>
    <xf numFmtId="0" fontId="32" fillId="0" borderId="44" xfId="3" applyFont="1" applyBorder="1" applyAlignment="1">
      <alignment horizontal="center" vertical="center"/>
    </xf>
    <xf numFmtId="9" fontId="43" fillId="24" borderId="71" xfId="0" applyNumberFormat="1" applyFont="1" applyFill="1" applyBorder="1" applyAlignment="1">
      <alignment horizontal="center" vertical="center"/>
    </xf>
    <xf numFmtId="0" fontId="32" fillId="0" borderId="123" xfId="3" applyFont="1" applyBorder="1" applyAlignment="1">
      <alignment horizontal="center" vertical="center"/>
    </xf>
    <xf numFmtId="9" fontId="43" fillId="20" borderId="71" xfId="3" applyNumberFormat="1" applyFont="1" applyFill="1" applyBorder="1" applyAlignment="1">
      <alignment horizontal="center" vertical="center"/>
    </xf>
    <xf numFmtId="0" fontId="12" fillId="0" borderId="32" xfId="3" applyFont="1" applyBorder="1" applyAlignment="1">
      <alignment horizontal="left" vertical="center" wrapText="1"/>
    </xf>
    <xf numFmtId="0" fontId="12" fillId="0" borderId="32" xfId="3" applyFont="1" applyBorder="1" applyAlignment="1">
      <alignment vertical="center" wrapText="1"/>
    </xf>
    <xf numFmtId="0" fontId="43" fillId="20" borderId="27" xfId="3" applyFont="1" applyFill="1" applyBorder="1" applyAlignment="1">
      <alignment horizontal="center" vertical="center" wrapText="1"/>
    </xf>
    <xf numFmtId="9" fontId="32" fillId="0" borderId="30" xfId="3" applyNumberFormat="1" applyFont="1" applyBorder="1" applyAlignment="1">
      <alignment horizontal="center" vertical="center"/>
    </xf>
    <xf numFmtId="9" fontId="32" fillId="0" borderId="91" xfId="3" applyNumberFormat="1" applyFont="1" applyBorder="1" applyAlignment="1">
      <alignment horizontal="center" vertical="center"/>
    </xf>
    <xf numFmtId="9" fontId="32" fillId="0" borderId="92" xfId="3" applyNumberFormat="1" applyFont="1" applyBorder="1" applyAlignment="1">
      <alignment horizontal="center" vertical="center"/>
    </xf>
    <xf numFmtId="0" fontId="59" fillId="0" borderId="32" xfId="3" applyFont="1" applyBorder="1" applyAlignment="1">
      <alignment horizontal="left" vertical="center" wrapText="1"/>
    </xf>
    <xf numFmtId="0" fontId="59" fillId="0" borderId="44" xfId="3" applyFont="1" applyBorder="1" applyAlignment="1">
      <alignment horizontal="left" vertical="center" wrapText="1"/>
    </xf>
    <xf numFmtId="0" fontId="43" fillId="20" borderId="52" xfId="3" applyFont="1" applyFill="1" applyBorder="1" applyAlignment="1">
      <alignment horizontal="center" vertical="center" wrapText="1"/>
    </xf>
    <xf numFmtId="0" fontId="88" fillId="0" borderId="13" xfId="0" applyFont="1" applyBorder="1" applyAlignment="1">
      <alignment horizontal="center" vertical="center"/>
    </xf>
    <xf numFmtId="0" fontId="59" fillId="0" borderId="11" xfId="3" applyFont="1" applyAlignment="1">
      <alignment vertical="center"/>
    </xf>
    <xf numFmtId="0" fontId="67" fillId="0" borderId="44" xfId="3" applyFont="1" applyBorder="1" applyAlignment="1">
      <alignment horizontal="left" vertical="center" wrapText="1"/>
    </xf>
    <xf numFmtId="0" fontId="32" fillId="0" borderId="119" xfId="3" applyFont="1" applyBorder="1" applyAlignment="1">
      <alignment horizontal="center" vertical="center"/>
    </xf>
    <xf numFmtId="0" fontId="31" fillId="0" borderId="127" xfId="16" applyBorder="1" applyAlignment="1">
      <alignment horizontal="center" vertical="center"/>
    </xf>
    <xf numFmtId="0" fontId="12" fillId="0" borderId="91" xfId="3" applyFont="1" applyBorder="1" applyAlignment="1">
      <alignment horizontal="left" vertical="center" wrapText="1"/>
    </xf>
    <xf numFmtId="0" fontId="26" fillId="20" borderId="31" xfId="3" applyFont="1" applyFill="1" applyBorder="1" applyAlignment="1">
      <alignment horizontal="center" vertical="center" wrapText="1"/>
    </xf>
    <xf numFmtId="9" fontId="27" fillId="0" borderId="11" xfId="3" applyNumberFormat="1" applyFont="1" applyAlignment="1">
      <alignment vertical="center"/>
    </xf>
    <xf numFmtId="0" fontId="27" fillId="0" borderId="11" xfId="3" applyFont="1" applyAlignment="1">
      <alignment vertical="center" wrapText="1"/>
    </xf>
    <xf numFmtId="9" fontId="43" fillId="20" borderId="2" xfId="3" applyNumberFormat="1" applyFont="1" applyFill="1" applyBorder="1" applyAlignment="1">
      <alignment horizontal="center" vertical="center"/>
    </xf>
    <xf numFmtId="9" fontId="43" fillId="20" borderId="2" xfId="0" applyNumberFormat="1" applyFont="1" applyFill="1" applyBorder="1" applyAlignment="1">
      <alignment horizontal="center"/>
    </xf>
    <xf numFmtId="9" fontId="43" fillId="24" borderId="2" xfId="0" applyNumberFormat="1" applyFont="1" applyFill="1" applyBorder="1" applyAlignment="1">
      <alignment horizontal="center" vertical="center"/>
    </xf>
    <xf numFmtId="0" fontId="43" fillId="20" borderId="4" xfId="2" applyFont="1" applyFill="1" applyBorder="1" applyAlignment="1">
      <alignment horizontal="center" vertical="center" wrapText="1"/>
    </xf>
    <xf numFmtId="0" fontId="43" fillId="20" borderId="121" xfId="3" applyFont="1" applyFill="1" applyBorder="1" applyAlignment="1">
      <alignment horizontal="center" vertical="center" wrapText="1"/>
    </xf>
    <xf numFmtId="0" fontId="57" fillId="0" borderId="53" xfId="3" applyFont="1" applyBorder="1" applyAlignment="1">
      <alignment horizontal="center" vertical="center"/>
    </xf>
    <xf numFmtId="0" fontId="27" fillId="0" borderId="31" xfId="3" applyFont="1" applyBorder="1" applyAlignment="1">
      <alignment horizontal="left" vertical="top"/>
    </xf>
    <xf numFmtId="0" fontId="27" fillId="0" borderId="86" xfId="3" applyFont="1" applyBorder="1" applyAlignment="1">
      <alignment horizontal="center" vertical="center"/>
    </xf>
    <xf numFmtId="0" fontId="27" fillId="0" borderId="87" xfId="3" applyFont="1" applyBorder="1" applyAlignment="1">
      <alignment horizontal="center" vertical="center"/>
    </xf>
    <xf numFmtId="0" fontId="27" fillId="0" borderId="51" xfId="3" applyFont="1" applyBorder="1" applyAlignment="1">
      <alignment horizontal="left" vertical="top"/>
    </xf>
    <xf numFmtId="0" fontId="12" fillId="0" borderId="91" xfId="3" applyFont="1" applyBorder="1" applyAlignment="1">
      <alignment horizontal="left" vertical="top" wrapText="1"/>
    </xf>
    <xf numFmtId="0" fontId="0" fillId="0" borderId="47" xfId="0" applyBorder="1"/>
    <xf numFmtId="15" fontId="27" fillId="0" borderId="75" xfId="0" applyNumberFormat="1" applyFont="1" applyBorder="1" applyAlignment="1">
      <alignment horizontal="center" vertical="center" wrapText="1"/>
    </xf>
    <xf numFmtId="0" fontId="27" fillId="0" borderId="128" xfId="0" applyFont="1" applyBorder="1" applyAlignment="1">
      <alignment horizontal="justify" vertical="center" wrapText="1"/>
    </xf>
    <xf numFmtId="0" fontId="0" fillId="0" borderId="46" xfId="0" applyBorder="1"/>
    <xf numFmtId="0" fontId="0" fillId="0" borderId="37" xfId="0" applyBorder="1"/>
    <xf numFmtId="0" fontId="0" fillId="0" borderId="38" xfId="0" applyBorder="1"/>
    <xf numFmtId="0" fontId="7" fillId="0" borderId="0" xfId="0" applyFont="1" applyAlignment="1">
      <alignment horizontal="left" vertical="top"/>
    </xf>
    <xf numFmtId="0" fontId="0" fillId="0" borderId="0" xfId="0"/>
    <xf numFmtId="0" fontId="9" fillId="0" borderId="2" xfId="0" applyFont="1" applyBorder="1" applyAlignment="1">
      <alignment horizontal="center" vertical="center"/>
    </xf>
    <xf numFmtId="0" fontId="8" fillId="0" borderId="4" xfId="0" applyFont="1" applyBorder="1"/>
    <xf numFmtId="0" fontId="7" fillId="0" borderId="0" xfId="0" applyFont="1" applyAlignment="1">
      <alignment horizontal="left"/>
    </xf>
    <xf numFmtId="0" fontId="9" fillId="0" borderId="0" xfId="0" applyFont="1" applyAlignment="1">
      <alignment horizontal="center" vertical="center" textRotation="90" wrapText="1"/>
    </xf>
    <xf numFmtId="0" fontId="9" fillId="3" borderId="2" xfId="0" applyFont="1" applyFill="1" applyBorder="1" applyAlignment="1">
      <alignment horizontal="center" vertical="center" wrapText="1"/>
    </xf>
    <xf numFmtId="0" fontId="8" fillId="0" borderId="3" xfId="0" applyFont="1" applyBorder="1"/>
    <xf numFmtId="0" fontId="9" fillId="0" borderId="13" xfId="0" applyFont="1" applyBorder="1" applyAlignment="1">
      <alignment horizontal="center" vertical="center" textRotation="90" wrapText="1"/>
    </xf>
    <xf numFmtId="0" fontId="9" fillId="13" borderId="2" xfId="0" applyFont="1" applyFill="1" applyBorder="1" applyAlignment="1">
      <alignment horizontal="center" vertical="center" wrapText="1"/>
    </xf>
    <xf numFmtId="0" fontId="9" fillId="13" borderId="3" xfId="0" applyFont="1" applyFill="1" applyBorder="1" applyAlignment="1">
      <alignment horizontal="center" vertical="center" wrapText="1"/>
    </xf>
    <xf numFmtId="0" fontId="9" fillId="13" borderId="4" xfId="0" applyFont="1" applyFill="1" applyBorder="1" applyAlignment="1">
      <alignment horizontal="center" vertical="center" wrapText="1"/>
    </xf>
    <xf numFmtId="0" fontId="9" fillId="0" borderId="4" xfId="0" applyFont="1" applyBorder="1" applyAlignment="1">
      <alignment horizontal="center" vertical="center"/>
    </xf>
    <xf numFmtId="0" fontId="9" fillId="6" borderId="2"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6" fillId="0" borderId="0" xfId="0" applyFont="1" applyAlignment="1">
      <alignment horizontal="center"/>
    </xf>
    <xf numFmtId="0" fontId="6" fillId="0" borderId="0" xfId="0" applyFont="1" applyAlignment="1">
      <alignment horizontal="center" vertical="center" wrapText="1"/>
    </xf>
    <xf numFmtId="0" fontId="7" fillId="0" borderId="0" xfId="0" applyFont="1" applyAlignment="1">
      <alignment horizontal="right" vertical="center"/>
    </xf>
    <xf numFmtId="0" fontId="7" fillId="0" borderId="22" xfId="0" applyFont="1" applyBorder="1" applyAlignment="1">
      <alignment horizontal="center"/>
    </xf>
    <xf numFmtId="0" fontId="8" fillId="0" borderId="23" xfId="0" applyFont="1" applyBorder="1"/>
    <xf numFmtId="166" fontId="9" fillId="0" borderId="22" xfId="0" applyNumberFormat="1" applyFont="1" applyBorder="1" applyAlignment="1">
      <alignment vertical="center"/>
    </xf>
    <xf numFmtId="0" fontId="9" fillId="17" borderId="2" xfId="0" applyFont="1" applyFill="1" applyBorder="1" applyAlignment="1">
      <alignment horizontal="center" vertical="center" wrapText="1"/>
    </xf>
    <xf numFmtId="0" fontId="8" fillId="17" borderId="3" xfId="0" applyFont="1" applyFill="1" applyBorder="1"/>
    <xf numFmtId="0" fontId="8" fillId="17" borderId="4" xfId="0" applyFont="1" applyFill="1" applyBorder="1"/>
    <xf numFmtId="0" fontId="9" fillId="5" borderId="2" xfId="0" applyFont="1" applyFill="1" applyBorder="1" applyAlignment="1">
      <alignment horizontal="center" vertical="center" wrapText="1"/>
    </xf>
    <xf numFmtId="0" fontId="7" fillId="0" borderId="11" xfId="0" applyFont="1" applyBorder="1" applyAlignment="1">
      <alignment horizontal="left" vertical="top"/>
    </xf>
    <xf numFmtId="0" fontId="12" fillId="8" borderId="11" xfId="0" applyFont="1" applyFill="1" applyBorder="1" applyAlignment="1">
      <alignment horizontal="center" vertical="center"/>
    </xf>
    <xf numFmtId="0" fontId="8" fillId="0" borderId="11" xfId="0" applyFont="1" applyBorder="1"/>
    <xf numFmtId="0" fontId="15" fillId="2" borderId="11" xfId="0" applyFont="1" applyFill="1" applyBorder="1" applyAlignment="1">
      <alignment horizontal="center" vertical="center"/>
    </xf>
    <xf numFmtId="0" fontId="15" fillId="2" borderId="22" xfId="0" applyFont="1" applyFill="1" applyBorder="1" applyAlignment="1">
      <alignment horizontal="center" vertical="center"/>
    </xf>
    <xf numFmtId="0" fontId="12" fillId="8" borderId="22" xfId="0" applyFont="1" applyFill="1" applyBorder="1" applyAlignment="1">
      <alignment horizontal="center" vertical="center"/>
    </xf>
    <xf numFmtId="0" fontId="8" fillId="0" borderId="12" xfId="0" applyFont="1" applyBorder="1"/>
    <xf numFmtId="0" fontId="12" fillId="8" borderId="18" xfId="0" applyFont="1" applyFill="1" applyBorder="1" applyAlignment="1">
      <alignment horizontal="center" vertical="center"/>
    </xf>
    <xf numFmtId="0" fontId="8" fillId="0" borderId="19" xfId="0" applyFont="1" applyBorder="1"/>
    <xf numFmtId="0" fontId="8" fillId="0" borderId="20" xfId="0" applyFont="1" applyBorder="1"/>
    <xf numFmtId="0" fontId="15" fillId="8" borderId="11" xfId="0" applyFont="1" applyFill="1" applyBorder="1" applyAlignment="1">
      <alignment horizontal="right" vertical="center"/>
    </xf>
    <xf numFmtId="0" fontId="12" fillId="2" borderId="22" xfId="0" applyFont="1" applyFill="1" applyBorder="1" applyAlignment="1">
      <alignment horizontal="left" vertical="center" wrapText="1"/>
    </xf>
    <xf numFmtId="0" fontId="12" fillId="2" borderId="22" xfId="0" applyFont="1" applyFill="1" applyBorder="1" applyAlignment="1">
      <alignment horizontal="center" vertical="center"/>
    </xf>
    <xf numFmtId="0" fontId="15" fillId="7" borderId="22" xfId="0" applyFont="1" applyFill="1" applyBorder="1" applyAlignment="1">
      <alignment horizontal="center" vertical="center"/>
    </xf>
    <xf numFmtId="0" fontId="8" fillId="0" borderId="13" xfId="0" applyFont="1" applyBorder="1"/>
    <xf numFmtId="0" fontId="15" fillId="2" borderId="15" xfId="0" applyFont="1" applyFill="1" applyBorder="1" applyAlignment="1">
      <alignment horizontal="center" vertical="center"/>
    </xf>
    <xf numFmtId="0" fontId="8" fillId="0" borderId="16" xfId="0" applyFont="1" applyBorder="1"/>
    <xf numFmtId="0" fontId="14" fillId="2" borderId="11" xfId="0" applyFont="1" applyFill="1" applyBorder="1" applyAlignment="1">
      <alignment horizontal="center" vertical="center"/>
    </xf>
    <xf numFmtId="0" fontId="8" fillId="0" borderId="14" xfId="0" applyFont="1" applyBorder="1"/>
    <xf numFmtId="0" fontId="12" fillId="2" borderId="5" xfId="0" applyFont="1" applyFill="1" applyBorder="1" applyAlignment="1">
      <alignment horizontal="center" vertical="center"/>
    </xf>
    <xf numFmtId="0" fontId="8" fillId="0" borderId="7" xfId="0" applyFont="1" applyBorder="1"/>
    <xf numFmtId="0" fontId="8" fillId="0" borderId="8" xfId="0" applyFont="1" applyBorder="1"/>
    <xf numFmtId="0" fontId="8" fillId="0" borderId="6" xfId="0" applyFont="1" applyBorder="1"/>
    <xf numFmtId="0" fontId="8" fillId="0" borderId="26" xfId="0" applyFont="1" applyBorder="1"/>
    <xf numFmtId="0" fontId="8" fillId="0" borderId="24" xfId="0" applyFont="1" applyBorder="1"/>
    <xf numFmtId="0" fontId="8" fillId="0" borderId="25" xfId="0" applyFont="1" applyBorder="1"/>
    <xf numFmtId="0" fontId="13" fillId="8" borderId="7" xfId="0" applyFont="1" applyFill="1" applyBorder="1" applyAlignment="1">
      <alignment horizontal="center" vertical="center" wrapText="1"/>
    </xf>
    <xf numFmtId="0" fontId="12" fillId="8" borderId="7" xfId="0" applyFont="1" applyFill="1" applyBorder="1" applyAlignment="1">
      <alignment horizontal="center" vertical="center"/>
    </xf>
    <xf numFmtId="0" fontId="16" fillId="8" borderId="22" xfId="0" applyFont="1" applyFill="1" applyBorder="1" applyAlignment="1">
      <alignment horizontal="left" vertical="center" wrapText="1"/>
    </xf>
    <xf numFmtId="0" fontId="12" fillId="8" borderId="22" xfId="0" applyFont="1" applyFill="1" applyBorder="1" applyAlignment="1">
      <alignment horizontal="left" vertical="center"/>
    </xf>
    <xf numFmtId="0" fontId="15" fillId="12" borderId="22" xfId="0" applyFont="1" applyFill="1" applyBorder="1" applyAlignment="1">
      <alignment horizontal="center" vertical="center" wrapText="1"/>
    </xf>
    <xf numFmtId="14" fontId="12" fillId="8" borderId="22" xfId="0" applyNumberFormat="1" applyFont="1" applyFill="1" applyBorder="1" applyAlignment="1">
      <alignment horizontal="center" vertical="center" wrapText="1"/>
    </xf>
    <xf numFmtId="0" fontId="15" fillId="8" borderId="22" xfId="0" applyFont="1" applyFill="1" applyBorder="1" applyAlignment="1">
      <alignment horizontal="center" vertical="center" wrapText="1"/>
    </xf>
    <xf numFmtId="0" fontId="15" fillId="8" borderId="24" xfId="0" applyFont="1" applyFill="1" applyBorder="1" applyAlignment="1">
      <alignment horizontal="center" vertical="center" wrapText="1"/>
    </xf>
    <xf numFmtId="0" fontId="15" fillId="8" borderId="26" xfId="0" applyFont="1" applyFill="1" applyBorder="1" applyAlignment="1">
      <alignment horizontal="center" vertical="center" wrapText="1"/>
    </xf>
    <xf numFmtId="0" fontId="15" fillId="8" borderId="11" xfId="0" applyFont="1" applyFill="1" applyBorder="1" applyAlignment="1">
      <alignment horizontal="center" vertical="center" wrapText="1"/>
    </xf>
    <xf numFmtId="0" fontId="12" fillId="8" borderId="22" xfId="0" applyFont="1" applyFill="1" applyBorder="1" applyAlignment="1">
      <alignment horizontal="center" vertical="center" wrapText="1"/>
    </xf>
    <xf numFmtId="0" fontId="15" fillId="8" borderId="2" xfId="0" applyFont="1" applyFill="1" applyBorder="1" applyAlignment="1">
      <alignment horizontal="center" vertical="center" wrapText="1"/>
    </xf>
    <xf numFmtId="0" fontId="15" fillId="8" borderId="5" xfId="0" applyFont="1" applyFill="1" applyBorder="1" applyAlignment="1">
      <alignment horizontal="center" vertical="center" wrapText="1"/>
    </xf>
    <xf numFmtId="0" fontId="15" fillId="10" borderId="22" xfId="0" applyFont="1" applyFill="1" applyBorder="1" applyAlignment="1">
      <alignment horizontal="center" vertical="center"/>
    </xf>
    <xf numFmtId="0" fontId="15" fillId="11" borderId="22" xfId="0" applyFont="1" applyFill="1" applyBorder="1" applyAlignment="1">
      <alignment horizontal="center" vertical="center"/>
    </xf>
    <xf numFmtId="0" fontId="15" fillId="10" borderId="22" xfId="0" applyFont="1" applyFill="1" applyBorder="1" applyAlignment="1">
      <alignment horizontal="center" vertical="center" wrapText="1"/>
    </xf>
    <xf numFmtId="0" fontId="15" fillId="11" borderId="22" xfId="0" applyFont="1" applyFill="1" applyBorder="1" applyAlignment="1">
      <alignment horizontal="center" vertical="center" wrapText="1"/>
    </xf>
    <xf numFmtId="0" fontId="15" fillId="9" borderId="22" xfId="0" applyFont="1" applyFill="1" applyBorder="1" applyAlignment="1">
      <alignment horizontal="center" vertical="center"/>
    </xf>
    <xf numFmtId="0" fontId="15" fillId="9" borderId="22" xfId="0" applyFont="1" applyFill="1" applyBorder="1" applyAlignment="1">
      <alignment horizontal="center" vertical="center" wrapText="1"/>
    </xf>
    <xf numFmtId="9" fontId="27" fillId="0" borderId="1" xfId="3" applyNumberFormat="1" applyFont="1" applyBorder="1" applyAlignment="1">
      <alignment horizontal="center" vertical="center"/>
    </xf>
    <xf numFmtId="9" fontId="27" fillId="0" borderId="11" xfId="3" applyNumberFormat="1" applyFont="1" applyAlignment="1">
      <alignment horizontal="center" vertical="center"/>
    </xf>
    <xf numFmtId="0" fontId="12" fillId="8" borderId="1" xfId="0" applyFont="1" applyFill="1" applyBorder="1" applyAlignment="1">
      <alignment horizontal="left" vertical="center" wrapText="1"/>
    </xf>
    <xf numFmtId="0" fontId="44" fillId="0" borderId="11" xfId="3" applyFont="1" applyAlignment="1">
      <alignment horizontal="center" vertical="center" wrapText="1"/>
    </xf>
    <xf numFmtId="0" fontId="32" fillId="0" borderId="1" xfId="3" applyFont="1" applyBorder="1" applyAlignment="1">
      <alignment horizontal="center" vertical="center" wrapText="1"/>
    </xf>
    <xf numFmtId="0" fontId="31" fillId="0" borderId="22" xfId="16" applyBorder="1" applyAlignment="1">
      <alignment horizontal="center" vertical="center" wrapText="1"/>
    </xf>
    <xf numFmtId="0" fontId="44" fillId="0" borderId="23" xfId="3" applyFont="1" applyBorder="1" applyAlignment="1">
      <alignment horizontal="center" vertical="center" wrapText="1"/>
    </xf>
    <xf numFmtId="0" fontId="59" fillId="0" borderId="1" xfId="3" applyFont="1" applyBorder="1" applyAlignment="1">
      <alignment horizontal="left" vertical="center" wrapText="1"/>
    </xf>
    <xf numFmtId="0" fontId="44" fillId="0" borderId="11" xfId="0" applyFont="1" applyBorder="1" applyAlignment="1">
      <alignment horizontal="center" vertical="center" wrapText="1"/>
    </xf>
    <xf numFmtId="0" fontId="12" fillId="0" borderId="1" xfId="3" applyFont="1" applyBorder="1" applyAlignment="1">
      <alignment horizontal="left" vertical="center" wrapText="1"/>
    </xf>
    <xf numFmtId="0" fontId="32" fillId="0" borderId="11" xfId="3" applyFont="1" applyAlignment="1">
      <alignment horizontal="center" vertical="center"/>
    </xf>
    <xf numFmtId="0" fontId="31" fillId="0" borderId="22" xfId="16" applyFill="1" applyBorder="1" applyAlignment="1">
      <alignment horizontal="center" vertical="center" wrapText="1" readingOrder="1"/>
    </xf>
    <xf numFmtId="0" fontId="32" fillId="0" borderId="23" xfId="3" applyFont="1" applyBorder="1" applyAlignment="1">
      <alignment horizontal="center" vertical="center" wrapText="1"/>
    </xf>
    <xf numFmtId="0" fontId="31" fillId="0" borderId="1" xfId="16" applyFill="1" applyBorder="1" applyAlignment="1">
      <alignment horizontal="center" vertical="center" wrapText="1"/>
    </xf>
    <xf numFmtId="0" fontId="59" fillId="0" borderId="1" xfId="3" applyFont="1" applyBorder="1" applyAlignment="1">
      <alignment vertical="center" wrapText="1"/>
    </xf>
    <xf numFmtId="0" fontId="12" fillId="0" borderId="1" xfId="3" applyFont="1" applyBorder="1" applyAlignment="1">
      <alignment vertical="center"/>
    </xf>
    <xf numFmtId="0" fontId="31" fillId="0" borderId="1" xfId="16" applyBorder="1" applyAlignment="1">
      <alignment horizontal="center" vertical="center"/>
    </xf>
    <xf numFmtId="0" fontId="32" fillId="0" borderId="1" xfId="3" applyFont="1" applyBorder="1" applyAlignment="1">
      <alignment horizontal="center" vertical="center"/>
    </xf>
    <xf numFmtId="0" fontId="60" fillId="0" borderId="1" xfId="3" applyFont="1" applyBorder="1" applyAlignment="1">
      <alignment vertical="center" wrapText="1"/>
    </xf>
    <xf numFmtId="0" fontId="59" fillId="0" borderId="1" xfId="3" applyFont="1" applyBorder="1" applyAlignment="1">
      <alignment vertical="center"/>
    </xf>
    <xf numFmtId="0" fontId="32" fillId="0" borderId="11" xfId="0" applyFont="1" applyBorder="1" applyAlignment="1">
      <alignment horizontal="center"/>
    </xf>
    <xf numFmtId="0" fontId="31" fillId="0" borderId="1" xfId="16" applyBorder="1" applyAlignment="1">
      <alignment horizontal="center" vertical="center" wrapText="1"/>
    </xf>
    <xf numFmtId="0" fontId="44" fillId="0" borderId="1" xfId="3" applyFont="1" applyBorder="1" applyAlignment="1">
      <alignment horizontal="center" vertical="center" wrapText="1"/>
    </xf>
    <xf numFmtId="0" fontId="12" fillId="0" borderId="22" xfId="3" applyFont="1" applyBorder="1" applyAlignment="1">
      <alignment horizontal="left" vertical="center" wrapText="1"/>
    </xf>
    <xf numFmtId="0" fontId="12" fillId="0" borderId="23" xfId="3" applyFont="1" applyBorder="1" applyAlignment="1">
      <alignment horizontal="left" vertical="center" wrapText="1"/>
    </xf>
    <xf numFmtId="0" fontId="59" fillId="0" borderId="22" xfId="3" applyFont="1" applyBorder="1" applyAlignment="1">
      <alignment horizontal="center" vertical="center" wrapText="1"/>
    </xf>
    <xf numFmtId="0" fontId="59" fillId="0" borderId="23" xfId="3" applyFont="1" applyBorder="1" applyAlignment="1">
      <alignment horizontal="center" vertical="center" wrapText="1"/>
    </xf>
    <xf numFmtId="0" fontId="41" fillId="16" borderId="1" xfId="2" applyFont="1" applyFill="1" applyBorder="1" applyAlignment="1">
      <alignment horizontal="center" vertical="center" wrapText="1"/>
    </xf>
    <xf numFmtId="0" fontId="26" fillId="0" borderId="51" xfId="0" applyFont="1" applyBorder="1" applyAlignment="1">
      <alignment horizontal="center" vertical="center" wrapText="1"/>
    </xf>
    <xf numFmtId="0" fontId="26" fillId="20" borderId="30" xfId="2" applyFont="1" applyFill="1" applyBorder="1" applyAlignment="1">
      <alignment horizontal="center" vertical="center" wrapText="1"/>
    </xf>
    <xf numFmtId="0" fontId="26" fillId="20" borderId="31" xfId="2" applyFont="1" applyFill="1" applyBorder="1" applyAlignment="1">
      <alignment horizontal="center" vertical="center" wrapText="1"/>
    </xf>
    <xf numFmtId="0" fontId="26" fillId="20" borderId="32" xfId="2" applyFont="1" applyFill="1" applyBorder="1" applyAlignment="1">
      <alignment horizontal="center" vertical="center" wrapText="1"/>
    </xf>
    <xf numFmtId="171" fontId="43" fillId="20" borderId="1" xfId="3" applyNumberFormat="1" applyFont="1" applyFill="1" applyBorder="1" applyAlignment="1">
      <alignment horizontal="center" vertical="center" wrapText="1"/>
    </xf>
    <xf numFmtId="171" fontId="43" fillId="20" borderId="1" xfId="3" applyNumberFormat="1" applyFont="1" applyFill="1" applyBorder="1" applyAlignment="1">
      <alignment horizontal="center" vertical="center"/>
    </xf>
    <xf numFmtId="171" fontId="43" fillId="0" borderId="11" xfId="3" applyNumberFormat="1" applyFont="1" applyAlignment="1">
      <alignment horizontal="center" vertical="center" wrapText="1"/>
    </xf>
    <xf numFmtId="171" fontId="43" fillId="0" borderId="11" xfId="3" applyNumberFormat="1" applyFont="1" applyAlignment="1">
      <alignment horizontal="center" vertical="center"/>
    </xf>
    <xf numFmtId="0" fontId="44" fillId="0" borderId="11" xfId="3" applyFont="1" applyAlignment="1">
      <alignment horizontal="left" vertical="center" wrapText="1"/>
    </xf>
    <xf numFmtId="0" fontId="41" fillId="16" borderId="2" xfId="2" applyFont="1" applyFill="1" applyBorder="1" applyAlignment="1">
      <alignment horizontal="center" vertical="center" wrapText="1"/>
    </xf>
    <xf numFmtId="0" fontId="79" fillId="0" borderId="30" xfId="3" applyFont="1" applyBorder="1" applyAlignment="1">
      <alignment vertical="center" wrapText="1"/>
    </xf>
    <xf numFmtId="0" fontId="79" fillId="0" borderId="32" xfId="3" applyFont="1" applyBorder="1" applyAlignment="1">
      <alignment vertical="center" wrapText="1"/>
    </xf>
    <xf numFmtId="0" fontId="46" fillId="0" borderId="30" xfId="0" applyFont="1" applyBorder="1" applyAlignment="1">
      <alignment horizontal="left" vertical="center" wrapText="1"/>
    </xf>
    <xf numFmtId="0" fontId="46" fillId="0" borderId="31" xfId="0" applyFont="1" applyBorder="1" applyAlignment="1">
      <alignment horizontal="left" vertical="center" wrapText="1"/>
    </xf>
    <xf numFmtId="0" fontId="46" fillId="0" borderId="32" xfId="0" applyFont="1" applyBorder="1" applyAlignment="1">
      <alignment horizontal="left" vertical="center" wrapText="1"/>
    </xf>
    <xf numFmtId="0" fontId="26" fillId="0" borderId="27" xfId="2" applyFont="1" applyBorder="1" applyAlignment="1">
      <alignment horizontal="center" vertical="center"/>
    </xf>
    <xf numFmtId="0" fontId="26" fillId="0" borderId="43" xfId="2" applyFont="1" applyBorder="1" applyAlignment="1">
      <alignment horizontal="center" vertical="center"/>
    </xf>
    <xf numFmtId="0" fontId="26" fillId="0" borderId="42" xfId="2" applyFont="1" applyBorder="1" applyAlignment="1">
      <alignment horizontal="center" vertical="center"/>
    </xf>
    <xf numFmtId="0" fontId="26" fillId="0" borderId="33" xfId="2" applyFont="1" applyBorder="1" applyAlignment="1">
      <alignment horizontal="center" vertical="center"/>
    </xf>
    <xf numFmtId="0" fontId="26" fillId="0" borderId="11" xfId="2" applyFont="1" applyAlignment="1">
      <alignment horizontal="center" vertical="center"/>
    </xf>
    <xf numFmtId="0" fontId="26" fillId="0" borderId="41" xfId="2" applyFont="1" applyBorder="1" applyAlignment="1">
      <alignment horizontal="center" vertical="center"/>
    </xf>
    <xf numFmtId="0" fontId="26" fillId="0" borderId="36" xfId="2" applyFont="1" applyBorder="1" applyAlignment="1">
      <alignment horizontal="center" vertical="center"/>
    </xf>
    <xf numFmtId="0" fontId="26" fillId="0" borderId="45" xfId="2" applyFont="1" applyBorder="1" applyAlignment="1">
      <alignment horizontal="center" vertical="center"/>
    </xf>
    <xf numFmtId="0" fontId="26" fillId="0" borderId="44" xfId="2" applyFont="1" applyBorder="1" applyAlignment="1">
      <alignment horizontal="center" vertical="center"/>
    </xf>
    <xf numFmtId="0" fontId="26" fillId="0" borderId="27" xfId="2" applyFont="1" applyBorder="1" applyAlignment="1">
      <alignment horizontal="left" vertical="center" wrapText="1"/>
    </xf>
    <xf numFmtId="0" fontId="26" fillId="0" borderId="43" xfId="2" applyFont="1" applyBorder="1" applyAlignment="1">
      <alignment horizontal="left" vertical="center" wrapText="1"/>
    </xf>
    <xf numFmtId="0" fontId="26" fillId="0" borderId="42" xfId="2" applyFont="1" applyBorder="1" applyAlignment="1">
      <alignment horizontal="left" vertical="center" wrapText="1"/>
    </xf>
    <xf numFmtId="0" fontId="26" fillId="0" borderId="33" xfId="2" applyFont="1" applyBorder="1" applyAlignment="1">
      <alignment horizontal="left" vertical="center" wrapText="1"/>
    </xf>
    <xf numFmtId="0" fontId="26" fillId="0" borderId="11" xfId="2" applyFont="1" applyAlignment="1">
      <alignment horizontal="left" vertical="center" wrapText="1"/>
    </xf>
    <xf numFmtId="0" fontId="26" fillId="0" borderId="41" xfId="2" applyFont="1" applyBorder="1" applyAlignment="1">
      <alignment horizontal="left" vertical="center" wrapText="1"/>
    </xf>
    <xf numFmtId="0" fontId="26" fillId="0" borderId="36" xfId="2" applyFont="1" applyBorder="1" applyAlignment="1">
      <alignment horizontal="left" vertical="center" wrapText="1"/>
    </xf>
    <xf numFmtId="0" fontId="26" fillId="0" borderId="45" xfId="2" applyFont="1" applyBorder="1" applyAlignment="1">
      <alignment horizontal="left" vertical="center" wrapText="1"/>
    </xf>
    <xf numFmtId="0" fontId="26" fillId="0" borderId="44" xfId="2" applyFont="1" applyBorder="1" applyAlignment="1">
      <alignment horizontal="left" vertical="center" wrapText="1"/>
    </xf>
    <xf numFmtId="0" fontId="26" fillId="0" borderId="51" xfId="2" applyFont="1" applyBorder="1" applyAlignment="1">
      <alignment horizontal="left" vertical="center" wrapText="1"/>
    </xf>
    <xf numFmtId="0" fontId="25" fillId="0" borderId="27" xfId="2" applyFont="1" applyBorder="1" applyAlignment="1">
      <alignment horizontal="center" vertical="center" wrapText="1"/>
    </xf>
    <xf numFmtId="0" fontId="25" fillId="0" borderId="33" xfId="2" applyFont="1" applyBorder="1" applyAlignment="1">
      <alignment horizontal="center" vertical="center" wrapText="1"/>
    </xf>
    <xf numFmtId="0" fontId="25" fillId="0" borderId="36" xfId="2" applyFont="1" applyBorder="1" applyAlignment="1">
      <alignment horizontal="center" vertical="center" wrapText="1"/>
    </xf>
    <xf numFmtId="0" fontId="26" fillId="20" borderId="51" xfId="2" applyFont="1" applyFill="1" applyBorder="1" applyAlignment="1">
      <alignment horizontal="center" vertical="center" wrapText="1"/>
    </xf>
    <xf numFmtId="0" fontId="26" fillId="20" borderId="51" xfId="2" applyFont="1" applyFill="1" applyBorder="1" applyAlignment="1">
      <alignment horizontal="left" vertical="center" wrapText="1"/>
    </xf>
    <xf numFmtId="0" fontId="26" fillId="0" borderId="103" xfId="2" applyFont="1" applyBorder="1" applyAlignment="1">
      <alignment horizontal="left" vertical="center" wrapText="1"/>
    </xf>
    <xf numFmtId="0" fontId="26" fillId="0" borderId="104" xfId="2" applyFont="1" applyBorder="1" applyAlignment="1">
      <alignment horizontal="left" vertical="center" wrapText="1"/>
    </xf>
    <xf numFmtId="0" fontId="26" fillId="0" borderId="92" xfId="2" applyFont="1" applyBorder="1" applyAlignment="1">
      <alignment horizontal="left" vertical="center" wrapText="1"/>
    </xf>
    <xf numFmtId="0" fontId="26" fillId="19" borderId="11" xfId="2" applyFont="1" applyFill="1" applyAlignment="1">
      <alignment horizontal="left" vertical="center" wrapText="1"/>
    </xf>
    <xf numFmtId="0" fontId="26" fillId="20" borderId="27" xfId="2" applyFont="1" applyFill="1" applyBorder="1" applyAlignment="1">
      <alignment horizontal="left" vertical="center" wrapText="1"/>
    </xf>
    <xf numFmtId="0" fontId="26" fillId="20" borderId="33" xfId="2" applyFont="1" applyFill="1" applyBorder="1" applyAlignment="1">
      <alignment horizontal="left" vertical="center" wrapText="1"/>
    </xf>
    <xf numFmtId="0" fontId="26" fillId="20" borderId="36" xfId="2" applyFont="1" applyFill="1" applyBorder="1" applyAlignment="1">
      <alignment horizontal="left" vertical="center" wrapText="1"/>
    </xf>
    <xf numFmtId="0" fontId="43" fillId="20" borderId="30" xfId="3" applyFont="1" applyFill="1" applyBorder="1" applyAlignment="1">
      <alignment horizontal="center" vertical="center" wrapText="1"/>
    </xf>
    <xf numFmtId="0" fontId="43" fillId="20" borderId="32" xfId="3" applyFont="1" applyFill="1" applyBorder="1" applyAlignment="1">
      <alignment horizontal="center" vertical="center" wrapText="1"/>
    </xf>
    <xf numFmtId="0" fontId="43" fillId="20" borderId="31" xfId="3" applyFont="1" applyFill="1" applyBorder="1" applyAlignment="1">
      <alignment horizontal="center" vertical="center" wrapText="1"/>
    </xf>
    <xf numFmtId="0" fontId="33" fillId="20" borderId="30" xfId="3" applyFont="1" applyFill="1" applyBorder="1" applyAlignment="1">
      <alignment horizontal="center" vertical="center"/>
    </xf>
    <xf numFmtId="0" fontId="33" fillId="20" borderId="31" xfId="3" applyFont="1" applyFill="1" applyBorder="1" applyAlignment="1">
      <alignment horizontal="center" vertical="center"/>
    </xf>
    <xf numFmtId="0" fontId="33" fillId="20" borderId="32" xfId="3" applyFont="1" applyFill="1" applyBorder="1" applyAlignment="1">
      <alignment horizontal="center" vertical="center"/>
    </xf>
    <xf numFmtId="0" fontId="33" fillId="0" borderId="30" xfId="3" applyFont="1" applyBorder="1" applyAlignment="1">
      <alignment horizontal="center" vertical="center" wrapText="1"/>
    </xf>
    <xf numFmtId="0" fontId="33" fillId="0" borderId="31" xfId="3" applyFont="1" applyBorder="1" applyAlignment="1">
      <alignment horizontal="center" vertical="center" wrapText="1"/>
    </xf>
    <xf numFmtId="0" fontId="33" fillId="0" borderId="32" xfId="3" applyFont="1" applyBorder="1" applyAlignment="1">
      <alignment horizontal="center" vertical="center" wrapText="1"/>
    </xf>
    <xf numFmtId="9" fontId="33" fillId="0" borderId="36" xfId="3" applyNumberFormat="1" applyFont="1" applyBorder="1" applyAlignment="1">
      <alignment horizontal="center" vertical="center"/>
    </xf>
    <xf numFmtId="9" fontId="33" fillId="0" borderId="44" xfId="3" applyNumberFormat="1" applyFont="1" applyBorder="1" applyAlignment="1">
      <alignment horizontal="center" vertical="center"/>
    </xf>
    <xf numFmtId="0" fontId="12" fillId="0" borderId="30" xfId="3" applyFont="1" applyBorder="1" applyAlignment="1">
      <alignment horizontal="left" vertical="center" wrapText="1"/>
    </xf>
    <xf numFmtId="0" fontId="12" fillId="0" borderId="32" xfId="3" applyFont="1" applyBorder="1" applyAlignment="1">
      <alignment horizontal="left" vertical="center" wrapText="1"/>
    </xf>
    <xf numFmtId="0" fontId="12" fillId="0" borderId="31" xfId="3" applyFont="1" applyBorder="1" applyAlignment="1">
      <alignment horizontal="left" vertical="center" wrapText="1"/>
    </xf>
    <xf numFmtId="0" fontId="33" fillId="0" borderId="30" xfId="3" applyFont="1" applyBorder="1" applyAlignment="1">
      <alignment horizontal="left" vertical="center"/>
    </xf>
    <xf numFmtId="0" fontId="33" fillId="0" borderId="31" xfId="3" applyFont="1" applyBorder="1" applyAlignment="1">
      <alignment horizontal="left" vertical="center"/>
    </xf>
    <xf numFmtId="0" fontId="33" fillId="0" borderId="32" xfId="3" applyFont="1" applyBorder="1" applyAlignment="1">
      <alignment horizontal="left" vertical="center"/>
    </xf>
    <xf numFmtId="0" fontId="43" fillId="20" borderId="54" xfId="3" applyFont="1" applyFill="1" applyBorder="1" applyAlignment="1">
      <alignment horizontal="center" vertical="center" wrapText="1"/>
    </xf>
    <xf numFmtId="0" fontId="43" fillId="20" borderId="36" xfId="3" applyFont="1" applyFill="1" applyBorder="1" applyAlignment="1">
      <alignment horizontal="center" vertical="center" wrapText="1"/>
    </xf>
    <xf numFmtId="0" fontId="43" fillId="20" borderId="53" xfId="3" applyFont="1" applyFill="1" applyBorder="1" applyAlignment="1">
      <alignment horizontal="center" vertical="center" wrapText="1"/>
    </xf>
    <xf numFmtId="0" fontId="33" fillId="0" borderId="51" xfId="3" applyFont="1" applyBorder="1" applyAlignment="1">
      <alignment horizontal="center" vertical="center"/>
    </xf>
    <xf numFmtId="0" fontId="86" fillId="0" borderId="30" xfId="3" applyFont="1" applyBorder="1" applyAlignment="1">
      <alignment horizontal="left" vertical="center" wrapText="1"/>
    </xf>
    <xf numFmtId="0" fontId="86" fillId="0" borderId="31" xfId="3" applyFont="1" applyBorder="1" applyAlignment="1">
      <alignment horizontal="left" vertical="center"/>
    </xf>
    <xf numFmtId="0" fontId="59" fillId="0" borderId="30" xfId="3" applyFont="1" applyBorder="1" applyAlignment="1">
      <alignment vertical="center" wrapText="1"/>
    </xf>
    <xf numFmtId="0" fontId="59" fillId="0" borderId="32" xfId="3" applyFont="1" applyBorder="1" applyAlignment="1">
      <alignment vertical="center" wrapText="1"/>
    </xf>
    <xf numFmtId="0" fontId="59" fillId="0" borderId="30" xfId="3" applyFont="1" applyBorder="1" applyAlignment="1">
      <alignment horizontal="left" vertical="center" wrapText="1"/>
    </xf>
    <xf numFmtId="0" fontId="32" fillId="0" borderId="32" xfId="3" applyFont="1" applyBorder="1" applyAlignment="1">
      <alignment horizontal="left" vertical="center" wrapText="1"/>
    </xf>
    <xf numFmtId="0" fontId="59" fillId="0" borderId="31" xfId="3" applyFont="1" applyBorder="1" applyAlignment="1">
      <alignment horizontal="left" vertical="center" wrapText="1"/>
    </xf>
    <xf numFmtId="0" fontId="59" fillId="0" borderId="32" xfId="3" applyFont="1" applyBorder="1" applyAlignment="1">
      <alignment horizontal="left" vertical="center" wrapText="1"/>
    </xf>
    <xf numFmtId="0" fontId="59" fillId="0" borderId="31" xfId="3" applyFont="1" applyBorder="1" applyAlignment="1">
      <alignment vertical="center" wrapText="1"/>
    </xf>
    <xf numFmtId="0" fontId="94" fillId="0" borderId="0" xfId="0" applyFont="1" applyAlignment="1">
      <alignment horizontal="left" vertical="top" wrapText="1"/>
    </xf>
    <xf numFmtId="0" fontId="25" fillId="0" borderId="32" xfId="3" applyFont="1" applyBorder="1" applyAlignment="1">
      <alignment horizontal="left" vertical="top" wrapText="1"/>
    </xf>
    <xf numFmtId="0" fontId="43" fillId="20" borderId="1" xfId="2" applyFont="1" applyFill="1" applyBorder="1" applyAlignment="1">
      <alignment horizontal="center" vertical="center" wrapText="1"/>
    </xf>
    <xf numFmtId="0" fontId="1" fillId="0" borderId="0" xfId="0" applyFont="1" applyAlignment="1">
      <alignment vertical="top" wrapText="1"/>
    </xf>
    <xf numFmtId="0" fontId="27" fillId="0" borderId="31" xfId="3" applyFont="1" applyBorder="1" applyAlignment="1">
      <alignment horizontal="left" vertical="top"/>
    </xf>
    <xf numFmtId="0" fontId="32" fillId="0" borderId="30" xfId="3" applyFont="1" applyBorder="1" applyAlignment="1">
      <alignment horizontal="center" vertical="center"/>
    </xf>
    <xf numFmtId="0" fontId="32" fillId="0" borderId="32" xfId="3" applyFont="1" applyBorder="1" applyAlignment="1">
      <alignment horizontal="center" vertical="center"/>
    </xf>
    <xf numFmtId="0" fontId="31" fillId="0" borderId="11" xfId="16" applyBorder="1" applyAlignment="1">
      <alignment horizontal="center" vertical="center" wrapText="1"/>
    </xf>
    <xf numFmtId="0" fontId="31" fillId="0" borderId="4" xfId="16" applyBorder="1" applyAlignment="1">
      <alignment horizontal="center" vertical="center" wrapText="1"/>
    </xf>
    <xf numFmtId="0" fontId="32" fillId="0" borderId="4" xfId="3" applyFont="1" applyBorder="1" applyAlignment="1">
      <alignment horizontal="center" vertical="center" wrapText="1"/>
    </xf>
    <xf numFmtId="0" fontId="32" fillId="0" borderId="11" xfId="3" applyFont="1" applyAlignment="1">
      <alignment horizontal="center" vertical="center" wrapText="1"/>
    </xf>
    <xf numFmtId="0" fontId="32" fillId="0" borderId="1" xfId="0" applyFont="1" applyBorder="1" applyAlignment="1">
      <alignment horizontal="center"/>
    </xf>
    <xf numFmtId="0" fontId="32" fillId="0" borderId="31" xfId="3" applyFont="1" applyBorder="1" applyAlignment="1">
      <alignment horizontal="center" vertical="center"/>
    </xf>
    <xf numFmtId="0" fontId="71" fillId="0" borderId="1" xfId="0" applyFont="1" applyBorder="1" applyAlignment="1">
      <alignment horizontal="left" vertical="top" wrapText="1"/>
    </xf>
    <xf numFmtId="0" fontId="71" fillId="0" borderId="1" xfId="3" applyFont="1" applyBorder="1" applyAlignment="1">
      <alignment horizontal="left" vertical="top" wrapText="1"/>
    </xf>
    <xf numFmtId="0" fontId="92" fillId="0" borderId="1" xfId="0" applyFont="1" applyBorder="1" applyAlignment="1">
      <alignment horizontal="left" vertical="top" wrapText="1"/>
    </xf>
    <xf numFmtId="0" fontId="27" fillId="0" borderId="1" xfId="3" applyFont="1" applyBorder="1" applyAlignment="1">
      <alignment horizontal="left" vertical="top" wrapText="1"/>
    </xf>
    <xf numFmtId="43" fontId="32" fillId="0" borderId="1" xfId="18" applyFont="1" applyBorder="1" applyAlignment="1">
      <alignment horizontal="center"/>
    </xf>
    <xf numFmtId="43" fontId="32" fillId="0" borderId="11" xfId="18" applyFont="1" applyFill="1" applyBorder="1" applyAlignment="1">
      <alignment horizontal="center"/>
    </xf>
    <xf numFmtId="0" fontId="78" fillId="0" borderId="1" xfId="3" applyFont="1" applyBorder="1" applyAlignment="1">
      <alignment vertical="center" wrapText="1"/>
    </xf>
    <xf numFmtId="0" fontId="87" fillId="0" borderId="1" xfId="3" applyFont="1" applyBorder="1" applyAlignment="1">
      <alignment vertical="center"/>
    </xf>
    <xf numFmtId="0" fontId="77" fillId="0" borderId="1" xfId="3" applyFont="1" applyBorder="1" applyAlignment="1">
      <alignment vertical="center" wrapText="1"/>
    </xf>
    <xf numFmtId="0" fontId="77" fillId="0" borderId="1" xfId="0" applyFont="1" applyBorder="1" applyAlignment="1">
      <alignment horizontal="left" vertical="center" wrapText="1"/>
    </xf>
    <xf numFmtId="0" fontId="32" fillId="0" borderId="11" xfId="0" applyFont="1" applyBorder="1" applyAlignment="1">
      <alignment horizontal="center" vertical="center" wrapText="1"/>
    </xf>
    <xf numFmtId="0" fontId="30" fillId="0" borderId="22" xfId="20" applyFont="1" applyBorder="1" applyAlignment="1">
      <alignment horizontal="center" vertical="center" wrapText="1"/>
    </xf>
    <xf numFmtId="0" fontId="30" fillId="0" borderId="12" xfId="20" applyFont="1" applyBorder="1" applyAlignment="1">
      <alignment horizontal="center" vertical="center" wrapText="1"/>
    </xf>
    <xf numFmtId="0" fontId="30" fillId="0" borderId="23" xfId="20" applyFont="1" applyBorder="1" applyAlignment="1">
      <alignment horizontal="center" vertical="center" wrapText="1"/>
    </xf>
    <xf numFmtId="0" fontId="53" fillId="0" borderId="22" xfId="20" applyFont="1" applyBorder="1" applyAlignment="1">
      <alignment horizontal="center" vertical="center" wrapText="1"/>
    </xf>
    <xf numFmtId="0" fontId="53" fillId="0" borderId="23" xfId="20" applyFont="1" applyBorder="1" applyAlignment="1">
      <alignment horizontal="center" vertical="center" wrapText="1"/>
    </xf>
    <xf numFmtId="0" fontId="54" fillId="16" borderId="22" xfId="20" applyFont="1" applyFill="1" applyBorder="1" applyAlignment="1">
      <alignment horizontal="center" vertical="center" wrapText="1"/>
    </xf>
    <xf numFmtId="0" fontId="54" fillId="16" borderId="23" xfId="20" applyFont="1" applyFill="1" applyBorder="1" applyAlignment="1">
      <alignment horizontal="center" vertical="center" wrapText="1"/>
    </xf>
    <xf numFmtId="0" fontId="54" fillId="16" borderId="12" xfId="20" applyFont="1" applyFill="1" applyBorder="1" applyAlignment="1">
      <alignment horizontal="center" vertical="center" wrapText="1"/>
    </xf>
    <xf numFmtId="0" fontId="54" fillId="16" borderId="7" xfId="20" applyFont="1" applyFill="1" applyBorder="1" applyAlignment="1">
      <alignment horizontal="center" vertical="center" wrapText="1"/>
    </xf>
    <xf numFmtId="0" fontId="54" fillId="16" borderId="8" xfId="20" applyFont="1" applyFill="1" applyBorder="1" applyAlignment="1">
      <alignment horizontal="center" vertical="center" wrapText="1"/>
    </xf>
    <xf numFmtId="0" fontId="54" fillId="16" borderId="47" xfId="20" applyFont="1" applyFill="1" applyBorder="1" applyAlignment="1">
      <alignment horizontal="center" vertical="center" wrapText="1"/>
    </xf>
    <xf numFmtId="0" fontId="54" fillId="16" borderId="48" xfId="20" applyFont="1" applyFill="1" applyBorder="1" applyAlignment="1">
      <alignment horizontal="center" vertical="center" wrapText="1"/>
    </xf>
    <xf numFmtId="0" fontId="30" fillId="0" borderId="24" xfId="20" applyFont="1" applyBorder="1" applyAlignment="1">
      <alignment horizontal="center" vertical="center" wrapText="1"/>
    </xf>
    <xf numFmtId="0" fontId="30" fillId="0" borderId="25" xfId="20" applyFont="1" applyBorder="1" applyAlignment="1">
      <alignment horizontal="center" vertical="center" wrapText="1"/>
    </xf>
    <xf numFmtId="0" fontId="53" fillId="0" borderId="22" xfId="20" applyFont="1" applyBorder="1" applyAlignment="1">
      <alignment horizontal="left" vertical="center" wrapText="1"/>
    </xf>
    <xf numFmtId="0" fontId="53" fillId="0" borderId="12" xfId="20" applyFont="1" applyBorder="1" applyAlignment="1">
      <alignment horizontal="left" vertical="center" wrapText="1"/>
    </xf>
    <xf numFmtId="0" fontId="53" fillId="0" borderId="23" xfId="20" applyFont="1" applyBorder="1" applyAlignment="1">
      <alignment horizontal="left" vertical="center" wrapText="1"/>
    </xf>
    <xf numFmtId="0" fontId="53" fillId="0" borderId="12" xfId="20" applyFont="1" applyBorder="1" applyAlignment="1">
      <alignment horizontal="center" vertical="center" wrapText="1"/>
    </xf>
    <xf numFmtId="9" fontId="53" fillId="0" borderId="22" xfId="1" applyFont="1" applyBorder="1" applyAlignment="1">
      <alignment horizontal="center" vertical="center" shrinkToFit="1"/>
    </xf>
    <xf numFmtId="9" fontId="53" fillId="0" borderId="12" xfId="1" applyFont="1" applyBorder="1" applyAlignment="1">
      <alignment horizontal="center" vertical="center" shrinkToFit="1"/>
    </xf>
    <xf numFmtId="9" fontId="53" fillId="0" borderId="23" xfId="1" applyFont="1" applyBorder="1" applyAlignment="1">
      <alignment horizontal="center" vertical="center" shrinkToFit="1"/>
    </xf>
    <xf numFmtId="0" fontId="54" fillId="16" borderId="5" xfId="20" applyFont="1" applyFill="1" applyBorder="1" applyAlignment="1">
      <alignment horizontal="center" vertical="center" wrapText="1"/>
    </xf>
    <xf numFmtId="0" fontId="54" fillId="16" borderId="13" xfId="20" applyFont="1" applyFill="1" applyBorder="1" applyAlignment="1">
      <alignment horizontal="center" vertical="center" wrapText="1"/>
    </xf>
    <xf numFmtId="0" fontId="54" fillId="16" borderId="26" xfId="20" applyFont="1" applyFill="1" applyBorder="1" applyAlignment="1">
      <alignment horizontal="center" vertical="center" wrapText="1"/>
    </xf>
    <xf numFmtId="0" fontId="54" fillId="16" borderId="24" xfId="20" applyFont="1" applyFill="1" applyBorder="1" applyAlignment="1">
      <alignment horizontal="center" vertical="center" wrapText="1"/>
    </xf>
    <xf numFmtId="0" fontId="54" fillId="16" borderId="25" xfId="20" applyFont="1" applyFill="1" applyBorder="1" applyAlignment="1">
      <alignment horizontal="center" vertical="center" wrapText="1"/>
    </xf>
    <xf numFmtId="0" fontId="30" fillId="0" borderId="26" xfId="20" applyFont="1" applyBorder="1" applyAlignment="1">
      <alignment horizontal="left" vertical="center" wrapText="1"/>
    </xf>
    <xf numFmtId="0" fontId="30" fillId="0" borderId="24" xfId="20" applyFont="1" applyBorder="1" applyAlignment="1">
      <alignment horizontal="left" vertical="center" wrapText="1"/>
    </xf>
    <xf numFmtId="0" fontId="30" fillId="0" borderId="25" xfId="20" applyFont="1" applyBorder="1" applyAlignment="1">
      <alignment horizontal="left" vertical="center" wrapText="1"/>
    </xf>
    <xf numFmtId="0" fontId="30" fillId="0" borderId="22" xfId="20" applyFont="1" applyBorder="1" applyAlignment="1">
      <alignment horizontal="left" vertical="center" wrapText="1"/>
    </xf>
    <xf numFmtId="0" fontId="30" fillId="0" borderId="12" xfId="20" applyFont="1" applyBorder="1" applyAlignment="1">
      <alignment horizontal="left" vertical="center" wrapText="1"/>
    </xf>
    <xf numFmtId="0" fontId="30" fillId="0" borderId="23" xfId="20" applyFont="1" applyBorder="1" applyAlignment="1">
      <alignment horizontal="left" vertical="center" wrapText="1"/>
    </xf>
    <xf numFmtId="0" fontId="30" fillId="0" borderId="1" xfId="20" applyFont="1" applyBorder="1" applyAlignment="1">
      <alignment horizontal="left" vertical="center" wrapText="1"/>
    </xf>
    <xf numFmtId="0" fontId="53" fillId="0" borderId="5" xfId="20" applyFont="1" applyBorder="1" applyAlignment="1">
      <alignment horizontal="center" vertical="center" wrapText="1"/>
    </xf>
    <xf numFmtId="0" fontId="53" fillId="0" borderId="7" xfId="20" applyFont="1" applyBorder="1" applyAlignment="1">
      <alignment horizontal="center" vertical="center" wrapText="1"/>
    </xf>
    <xf numFmtId="0" fontId="53" fillId="0" borderId="8" xfId="20" applyFont="1" applyBorder="1" applyAlignment="1">
      <alignment horizontal="center" vertical="center" wrapText="1"/>
    </xf>
    <xf numFmtId="0" fontId="53" fillId="0" borderId="6" xfId="20" applyFont="1" applyBorder="1" applyAlignment="1">
      <alignment horizontal="center" vertical="center" wrapText="1"/>
    </xf>
    <xf numFmtId="0" fontId="53" fillId="0" borderId="11" xfId="20" applyFont="1" applyAlignment="1">
      <alignment horizontal="center" vertical="center" wrapText="1"/>
    </xf>
    <xf numFmtId="0" fontId="53" fillId="0" borderId="13" xfId="20" applyFont="1" applyBorder="1" applyAlignment="1">
      <alignment horizontal="center" vertical="center" wrapText="1"/>
    </xf>
    <xf numFmtId="0" fontId="53" fillId="0" borderId="26" xfId="20" applyFont="1" applyBorder="1" applyAlignment="1">
      <alignment horizontal="center" vertical="center" wrapText="1"/>
    </xf>
    <xf numFmtId="0" fontId="53" fillId="0" borderId="24" xfId="20" applyFont="1" applyBorder="1" applyAlignment="1">
      <alignment horizontal="center" vertical="center" wrapText="1"/>
    </xf>
    <xf numFmtId="0" fontId="53" fillId="0" borderId="25" xfId="20" applyFont="1" applyBorder="1" applyAlignment="1">
      <alignment horizontal="center" vertical="center" wrapText="1"/>
    </xf>
    <xf numFmtId="0" fontId="54" fillId="0" borderId="5" xfId="20" applyFont="1" applyBorder="1" applyAlignment="1">
      <alignment horizontal="center" vertical="center" wrapText="1"/>
    </xf>
    <xf numFmtId="0" fontId="54" fillId="0" borderId="7" xfId="20" applyFont="1" applyBorder="1" applyAlignment="1">
      <alignment horizontal="center" vertical="center" wrapText="1"/>
    </xf>
    <xf numFmtId="0" fontId="54" fillId="0" borderId="26" xfId="20" applyFont="1" applyBorder="1" applyAlignment="1">
      <alignment horizontal="center" vertical="center" wrapText="1"/>
    </xf>
    <xf numFmtId="0" fontId="54" fillId="0" borderId="24" xfId="20" applyFont="1" applyBorder="1" applyAlignment="1">
      <alignment horizontal="center" vertical="center" wrapText="1"/>
    </xf>
    <xf numFmtId="0" fontId="30" fillId="0" borderId="11" xfId="20" applyFont="1" applyAlignment="1">
      <alignment horizontal="center" vertical="center" wrapText="1"/>
    </xf>
    <xf numFmtId="0" fontId="26" fillId="0" borderId="51" xfId="2" applyFont="1" applyBorder="1" applyAlignment="1">
      <alignment horizontal="center" vertical="center" wrapText="1"/>
    </xf>
    <xf numFmtId="0" fontId="12" fillId="0" borderId="30" xfId="3" applyFont="1" applyBorder="1" applyAlignment="1">
      <alignment vertical="center" wrapText="1"/>
    </xf>
    <xf numFmtId="0" fontId="12" fillId="0" borderId="32" xfId="3" applyFont="1" applyBorder="1" applyAlignment="1">
      <alignment vertical="center" wrapText="1"/>
    </xf>
    <xf numFmtId="0" fontId="77" fillId="0" borderId="30" xfId="3" applyFont="1" applyBorder="1" applyAlignment="1">
      <alignment horizontal="left" vertical="center" wrapText="1"/>
    </xf>
    <xf numFmtId="0" fontId="12" fillId="0" borderId="32" xfId="3" applyFont="1" applyBorder="1" applyAlignment="1">
      <alignment horizontal="left" vertical="center"/>
    </xf>
    <xf numFmtId="0" fontId="60" fillId="0" borderId="30" xfId="3" applyFont="1" applyBorder="1" applyAlignment="1">
      <alignment horizontal="left" vertical="top" wrapText="1"/>
    </xf>
    <xf numFmtId="0" fontId="59" fillId="0" borderId="32" xfId="3" applyFont="1" applyBorder="1" applyAlignment="1">
      <alignment horizontal="left" vertical="top"/>
    </xf>
    <xf numFmtId="0" fontId="71" fillId="0" borderId="30" xfId="3" applyFont="1" applyBorder="1" applyAlignment="1">
      <alignment horizontal="left" vertical="top" wrapText="1"/>
    </xf>
    <xf numFmtId="0" fontId="71" fillId="0" borderId="32" xfId="3" applyFont="1" applyBorder="1" applyAlignment="1">
      <alignment horizontal="left" vertical="top"/>
    </xf>
    <xf numFmtId="171" fontId="43" fillId="20" borderId="74" xfId="3" applyNumberFormat="1" applyFont="1" applyFill="1" applyBorder="1" applyAlignment="1">
      <alignment horizontal="center" vertical="center" wrapText="1"/>
    </xf>
    <xf numFmtId="171" fontId="43" fillId="20" borderId="76" xfId="3" applyNumberFormat="1" applyFont="1" applyFill="1" applyBorder="1" applyAlignment="1">
      <alignment horizontal="center" vertical="center"/>
    </xf>
    <xf numFmtId="9" fontId="27" fillId="0" borderId="48" xfId="3" applyNumberFormat="1" applyFont="1" applyBorder="1" applyAlignment="1">
      <alignment horizontal="center" vertical="center"/>
    </xf>
    <xf numFmtId="9" fontId="27" fillId="0" borderId="50" xfId="3" applyNumberFormat="1" applyFont="1" applyBorder="1" applyAlignment="1">
      <alignment horizontal="center" vertical="center"/>
    </xf>
    <xf numFmtId="0" fontId="40" fillId="0" borderId="57" xfId="3" applyFont="1" applyBorder="1" applyAlignment="1">
      <alignment horizontal="center" vertical="center"/>
    </xf>
    <xf numFmtId="0" fontId="41" fillId="16" borderId="71" xfId="2" applyFont="1" applyFill="1" applyBorder="1" applyAlignment="1">
      <alignment horizontal="center" vertical="center" wrapText="1"/>
    </xf>
    <xf numFmtId="0" fontId="41" fillId="16" borderId="69" xfId="2" applyFont="1" applyFill="1" applyBorder="1" applyAlignment="1">
      <alignment horizontal="center" vertical="center" wrapText="1"/>
    </xf>
    <xf numFmtId="0" fontId="12" fillId="0" borderId="48" xfId="3" applyFont="1" applyBorder="1" applyAlignment="1">
      <alignment horizontal="left" vertical="center" wrapText="1"/>
    </xf>
    <xf numFmtId="0" fontId="12" fillId="0" borderId="50" xfId="3" applyFont="1" applyBorder="1" applyAlignment="1">
      <alignment horizontal="left" vertical="center" wrapText="1"/>
    </xf>
    <xf numFmtId="0" fontId="59" fillId="0" borderId="48" xfId="3" applyFont="1" applyBorder="1" applyAlignment="1">
      <alignment horizontal="left" vertical="center" wrapText="1"/>
    </xf>
    <xf numFmtId="0" fontId="59" fillId="0" borderId="50" xfId="3" applyFont="1" applyBorder="1" applyAlignment="1">
      <alignment horizontal="left" vertical="center" wrapText="1"/>
    </xf>
    <xf numFmtId="0" fontId="59" fillId="0" borderId="48" xfId="0" applyFont="1" applyBorder="1" applyAlignment="1">
      <alignment vertical="center" wrapText="1"/>
    </xf>
    <xf numFmtId="0" fontId="59" fillId="0" borderId="88" xfId="0" applyFont="1" applyBorder="1" applyAlignment="1">
      <alignment vertical="center" wrapText="1"/>
    </xf>
    <xf numFmtId="0" fontId="31" fillId="0" borderId="48" xfId="16" applyBorder="1" applyAlignment="1">
      <alignment horizontal="center" vertical="center" wrapText="1"/>
    </xf>
    <xf numFmtId="0" fontId="32" fillId="0" borderId="50" xfId="3" applyFont="1" applyBorder="1" applyAlignment="1">
      <alignment horizontal="center" vertical="center" wrapText="1"/>
    </xf>
    <xf numFmtId="0" fontId="44" fillId="0" borderId="50" xfId="3" applyFont="1" applyBorder="1" applyAlignment="1">
      <alignment horizontal="center" vertical="center" wrapText="1"/>
    </xf>
    <xf numFmtId="0" fontId="59" fillId="0" borderId="90" xfId="0" applyFont="1" applyBorder="1" applyAlignment="1">
      <alignment vertical="center" wrapText="1"/>
    </xf>
    <xf numFmtId="0" fontId="59" fillId="0" borderId="48" xfId="3" applyFont="1" applyBorder="1" applyAlignment="1">
      <alignment vertical="center" wrapText="1"/>
    </xf>
    <xf numFmtId="0" fontId="12" fillId="0" borderId="50" xfId="3" applyFont="1" applyBorder="1" applyAlignment="1">
      <alignment vertical="center" wrapText="1"/>
    </xf>
    <xf numFmtId="0" fontId="59" fillId="0" borderId="50" xfId="3" applyFont="1" applyBorder="1" applyAlignment="1">
      <alignment vertical="center" wrapText="1"/>
    </xf>
    <xf numFmtId="0" fontId="42" fillId="0" borderId="50" xfId="3" applyFont="1" applyBorder="1" applyAlignment="1">
      <alignment horizontal="center" vertical="center" wrapText="1"/>
    </xf>
    <xf numFmtId="0" fontId="59" fillId="0" borderId="47" xfId="3" applyFont="1" applyBorder="1" applyAlignment="1">
      <alignment horizontal="left" vertical="center" wrapText="1"/>
    </xf>
    <xf numFmtId="0" fontId="59" fillId="0" borderId="47" xfId="3" applyFont="1" applyBorder="1" applyAlignment="1">
      <alignment horizontal="left" vertical="center"/>
    </xf>
    <xf numFmtId="0" fontId="31" fillId="0" borderId="48" xfId="16" applyBorder="1" applyAlignment="1">
      <alignment horizontal="center" vertical="center"/>
    </xf>
    <xf numFmtId="0" fontId="32" fillId="0" borderId="50" xfId="3" applyFont="1" applyBorder="1" applyAlignment="1">
      <alignment horizontal="center" vertical="center"/>
    </xf>
    <xf numFmtId="0" fontId="78" fillId="19" borderId="47" xfId="3" applyFont="1" applyFill="1" applyBorder="1" applyAlignment="1">
      <alignment horizontal="left" vertical="center" wrapText="1"/>
    </xf>
    <xf numFmtId="0" fontId="59" fillId="19" borderId="47" xfId="3" applyFont="1" applyFill="1" applyBorder="1" applyAlignment="1">
      <alignment horizontal="left" vertical="center" wrapText="1"/>
    </xf>
    <xf numFmtId="0" fontId="59" fillId="19" borderId="48" xfId="3" applyFont="1" applyFill="1" applyBorder="1" applyAlignment="1">
      <alignment horizontal="left" vertical="center" wrapText="1"/>
    </xf>
    <xf numFmtId="0" fontId="59" fillId="19" borderId="50" xfId="3" applyFont="1" applyFill="1" applyBorder="1" applyAlignment="1">
      <alignment horizontal="left" vertical="center"/>
    </xf>
    <xf numFmtId="0" fontId="59" fillId="19" borderId="47" xfId="3" applyFont="1" applyFill="1" applyBorder="1" applyAlignment="1">
      <alignment horizontal="left" vertical="center"/>
    </xf>
    <xf numFmtId="0" fontId="59" fillId="19" borderId="50" xfId="3" applyFont="1" applyFill="1" applyBorder="1" applyAlignment="1">
      <alignment horizontal="left" vertical="center" wrapText="1"/>
    </xf>
    <xf numFmtId="0" fontId="31" fillId="0" borderId="50" xfId="16" applyBorder="1" applyAlignment="1">
      <alignment horizontal="center" vertical="center" wrapText="1"/>
    </xf>
    <xf numFmtId="0" fontId="78" fillId="0" borderId="47" xfId="3" applyFont="1" applyBorder="1" applyAlignment="1">
      <alignment horizontal="left" vertical="center" wrapText="1"/>
    </xf>
    <xf numFmtId="0" fontId="12" fillId="0" borderId="48" xfId="0" applyFont="1" applyBorder="1" applyAlignment="1">
      <alignment horizontal="left" vertical="center" wrapText="1"/>
    </xf>
    <xf numFmtId="0" fontId="12" fillId="0" borderId="50" xfId="0" applyFont="1" applyBorder="1" applyAlignment="1">
      <alignment horizontal="left" vertical="center"/>
    </xf>
    <xf numFmtId="0" fontId="12" fillId="0" borderId="47" xfId="0" applyFont="1" applyBorder="1" applyAlignment="1">
      <alignment horizontal="left" vertical="center" wrapText="1"/>
    </xf>
    <xf numFmtId="0" fontId="12" fillId="0" borderId="47" xfId="0" applyFont="1" applyBorder="1" applyAlignment="1">
      <alignment horizontal="left" vertical="center"/>
    </xf>
    <xf numFmtId="0" fontId="72" fillId="0" borderId="47" xfId="3" applyFont="1" applyBorder="1" applyAlignment="1">
      <alignment horizontal="left" vertical="top" wrapText="1"/>
    </xf>
    <xf numFmtId="0" fontId="71" fillId="0" borderId="47" xfId="3" applyFont="1" applyBorder="1" applyAlignment="1">
      <alignment horizontal="left" vertical="top" wrapText="1"/>
    </xf>
    <xf numFmtId="0" fontId="27" fillId="0" borderId="48" xfId="0" applyFont="1" applyBorder="1" applyAlignment="1">
      <alignment horizontal="left" vertical="top" wrapText="1"/>
    </xf>
    <xf numFmtId="0" fontId="27" fillId="0" borderId="50" xfId="0" applyFont="1" applyBorder="1" applyAlignment="1">
      <alignment horizontal="left" vertical="top"/>
    </xf>
    <xf numFmtId="0" fontId="71" fillId="0" borderId="48" xfId="0" applyFont="1" applyBorder="1" applyAlignment="1">
      <alignment horizontal="left" vertical="top" wrapText="1"/>
    </xf>
    <xf numFmtId="0" fontId="71" fillId="0" borderId="50" xfId="0" applyFont="1" applyBorder="1" applyAlignment="1">
      <alignment horizontal="left" vertical="top"/>
    </xf>
    <xf numFmtId="0" fontId="32" fillId="0" borderId="47" xfId="0" applyFont="1" applyBorder="1" applyAlignment="1">
      <alignment horizontal="center"/>
    </xf>
    <xf numFmtId="0" fontId="32" fillId="0" borderId="48" xfId="3" applyFont="1" applyBorder="1" applyAlignment="1">
      <alignment horizontal="center" vertical="center"/>
    </xf>
    <xf numFmtId="0" fontId="12" fillId="0" borderId="48" xfId="3" applyFont="1" applyBorder="1" applyAlignment="1">
      <alignment vertical="center" wrapText="1"/>
    </xf>
    <xf numFmtId="43" fontId="32" fillId="0" borderId="47" xfId="18" applyFont="1" applyBorder="1" applyAlignment="1">
      <alignment horizontal="center"/>
    </xf>
    <xf numFmtId="0" fontId="77" fillId="19" borderId="47" xfId="3" applyFont="1" applyFill="1" applyBorder="1" applyAlignment="1">
      <alignment horizontal="left" vertical="center" wrapText="1"/>
    </xf>
    <xf numFmtId="0" fontId="85" fillId="0" borderId="47" xfId="0" applyFont="1" applyBorder="1" applyAlignment="1">
      <alignment vertical="center" wrapText="1"/>
    </xf>
    <xf numFmtId="0" fontId="71" fillId="0" borderId="47" xfId="0" applyFont="1" applyBorder="1" applyAlignment="1">
      <alignment vertical="center"/>
    </xf>
    <xf numFmtId="0" fontId="71" fillId="0" borderId="47" xfId="0" applyFont="1" applyBorder="1" applyAlignment="1">
      <alignment horizontal="left" vertical="top" wrapText="1"/>
    </xf>
    <xf numFmtId="0" fontId="27" fillId="0" borderId="47" xfId="0" applyFont="1" applyBorder="1" applyAlignment="1">
      <alignment horizontal="left" vertical="top"/>
    </xf>
    <xf numFmtId="0" fontId="59" fillId="0" borderId="48" xfId="0" applyFont="1" applyBorder="1" applyAlignment="1">
      <alignment horizontal="center" vertical="center" wrapText="1"/>
    </xf>
    <xf numFmtId="0" fontId="59" fillId="0" borderId="50" xfId="0" applyFont="1" applyBorder="1" applyAlignment="1">
      <alignment horizontal="center" vertical="center" wrapText="1"/>
    </xf>
    <xf numFmtId="0" fontId="31" fillId="0" borderId="48" xfId="16" applyFill="1" applyBorder="1" applyAlignment="1">
      <alignment horizontal="center" vertical="center" wrapText="1"/>
    </xf>
    <xf numFmtId="0" fontId="31" fillId="0" borderId="50" xfId="16" applyFill="1" applyBorder="1" applyAlignment="1">
      <alignment horizontal="center" vertical="center" wrapText="1"/>
    </xf>
    <xf numFmtId="0" fontId="57" fillId="0" borderId="48" xfId="0" applyFont="1" applyBorder="1" applyAlignment="1">
      <alignment horizontal="center" vertical="center" wrapText="1"/>
    </xf>
    <xf numFmtId="0" fontId="57" fillId="0" borderId="88" xfId="0" applyFont="1" applyBorder="1" applyAlignment="1">
      <alignment horizontal="center" vertical="center" wrapText="1"/>
    </xf>
    <xf numFmtId="0" fontId="31" fillId="0" borderId="90" xfId="16" applyFill="1" applyBorder="1" applyAlignment="1">
      <alignment horizontal="center" vertical="center" wrapText="1"/>
    </xf>
    <xf numFmtId="0" fontId="31" fillId="0" borderId="88" xfId="16" applyFill="1" applyBorder="1" applyAlignment="1">
      <alignment horizontal="center" vertical="center" wrapText="1"/>
    </xf>
    <xf numFmtId="0" fontId="31" fillId="0" borderId="74" xfId="16" applyBorder="1" applyAlignment="1">
      <alignment horizontal="center" vertical="center"/>
    </xf>
    <xf numFmtId="0" fontId="32" fillId="0" borderId="76" xfId="3" applyFont="1" applyBorder="1" applyAlignment="1">
      <alignment horizontal="center" vertical="center"/>
    </xf>
    <xf numFmtId="0" fontId="85" fillId="0" borderId="47" xfId="0" applyFont="1" applyBorder="1" applyAlignment="1">
      <alignment horizontal="left" vertical="center" wrapText="1"/>
    </xf>
    <xf numFmtId="0" fontId="27" fillId="0" borderId="47" xfId="0" applyFont="1" applyBorder="1" applyAlignment="1">
      <alignment horizontal="left" vertical="center"/>
    </xf>
    <xf numFmtId="0" fontId="71" fillId="0" borderId="47" xfId="0" applyFont="1" applyBorder="1" applyAlignment="1">
      <alignment horizontal="left" vertical="top"/>
    </xf>
    <xf numFmtId="0" fontId="77" fillId="0" borderId="22" xfId="3" applyFont="1" applyBorder="1" applyAlignment="1">
      <alignment horizontal="left" vertical="center" wrapText="1"/>
    </xf>
    <xf numFmtId="0" fontId="59" fillId="0" borderId="23" xfId="3" applyFont="1" applyBorder="1" applyAlignment="1">
      <alignment horizontal="left" vertical="center" wrapText="1"/>
    </xf>
    <xf numFmtId="0" fontId="62" fillId="0" borderId="48" xfId="16" applyFont="1" applyFill="1" applyBorder="1" applyAlignment="1">
      <alignment horizontal="center" vertical="center" wrapText="1"/>
    </xf>
    <xf numFmtId="0" fontId="62" fillId="0" borderId="50" xfId="16" applyFont="1" applyFill="1" applyBorder="1" applyAlignment="1">
      <alignment horizontal="center" vertical="center" wrapText="1"/>
    </xf>
    <xf numFmtId="0" fontId="77" fillId="0" borderId="48" xfId="3" applyFont="1" applyBorder="1" applyAlignment="1">
      <alignment horizontal="left" vertical="center" wrapText="1"/>
    </xf>
    <xf numFmtId="0" fontId="59" fillId="0" borderId="50" xfId="3" applyFont="1" applyBorder="1" applyAlignment="1">
      <alignment horizontal="left" vertical="center"/>
    </xf>
    <xf numFmtId="0" fontId="81" fillId="0" borderId="47" xfId="0" applyFont="1" applyBorder="1" applyAlignment="1">
      <alignment horizontal="left" vertical="center" wrapText="1"/>
    </xf>
    <xf numFmtId="0" fontId="23" fillId="0" borderId="47" xfId="0" applyFont="1" applyBorder="1" applyAlignment="1">
      <alignment horizontal="left" vertical="center"/>
    </xf>
    <xf numFmtId="0" fontId="72" fillId="0" borderId="47" xfId="0" applyFont="1" applyBorder="1" applyAlignment="1">
      <alignment horizontal="left" vertical="top" wrapText="1"/>
    </xf>
    <xf numFmtId="0" fontId="82" fillId="0" borderId="124" xfId="3" applyFont="1" applyBorder="1" applyAlignment="1">
      <alignment horizontal="left" vertical="center" wrapText="1"/>
    </xf>
    <xf numFmtId="0" fontId="76" fillId="0" borderId="50" xfId="3" applyFont="1" applyBorder="1" applyAlignment="1">
      <alignment horizontal="left" vertical="center" wrapText="1"/>
    </xf>
    <xf numFmtId="0" fontId="43" fillId="20" borderId="52" xfId="3" applyFont="1" applyFill="1" applyBorder="1" applyAlignment="1">
      <alignment horizontal="center" vertical="center" wrapText="1"/>
    </xf>
    <xf numFmtId="0" fontId="59" fillId="0" borderId="48" xfId="0" applyFont="1" applyBorder="1" applyAlignment="1">
      <alignment vertical="top" wrapText="1"/>
    </xf>
    <xf numFmtId="0" fontId="59" fillId="0" borderId="88" xfId="0" applyFont="1" applyBorder="1" applyAlignment="1">
      <alignment vertical="top" wrapText="1"/>
    </xf>
    <xf numFmtId="0" fontId="59" fillId="0" borderId="90" xfId="0" applyFont="1" applyBorder="1" applyAlignment="1">
      <alignment horizontal="left" vertical="center" wrapText="1"/>
    </xf>
    <xf numFmtId="0" fontId="64" fillId="0" borderId="88" xfId="0" applyFont="1" applyBorder="1" applyAlignment="1">
      <alignment horizontal="left" vertical="center" wrapText="1"/>
    </xf>
    <xf numFmtId="0" fontId="43" fillId="20" borderId="27" xfId="3" applyFont="1" applyFill="1" applyBorder="1" applyAlignment="1">
      <alignment horizontal="center" vertical="center" wrapText="1"/>
    </xf>
    <xf numFmtId="0" fontId="43" fillId="20" borderId="42" xfId="3" applyFont="1" applyFill="1" applyBorder="1" applyAlignment="1">
      <alignment horizontal="center" vertical="center" wrapText="1"/>
    </xf>
    <xf numFmtId="0" fontId="43" fillId="20" borderId="93" xfId="3" applyFont="1" applyFill="1" applyBorder="1" applyAlignment="1">
      <alignment horizontal="center" vertical="center" wrapText="1"/>
    </xf>
    <xf numFmtId="0" fontId="43" fillId="20" borderId="98" xfId="3" applyFont="1" applyFill="1" applyBorder="1" applyAlignment="1">
      <alignment horizontal="center" vertical="center" wrapText="1"/>
    </xf>
    <xf numFmtId="0" fontId="43" fillId="20" borderId="99" xfId="3" applyFont="1" applyFill="1" applyBorder="1" applyAlignment="1">
      <alignment horizontal="center" vertical="center" wrapText="1"/>
    </xf>
    <xf numFmtId="0" fontId="32" fillId="0" borderId="100" xfId="3" applyFont="1" applyBorder="1" applyAlignment="1">
      <alignment horizontal="center" vertical="center"/>
    </xf>
    <xf numFmtId="0" fontId="32" fillId="0" borderId="99" xfId="3" applyFont="1" applyBorder="1" applyAlignment="1">
      <alignment horizontal="center" vertical="center"/>
    </xf>
    <xf numFmtId="0" fontId="79" fillId="0" borderId="100" xfId="0" applyFont="1" applyBorder="1" applyAlignment="1">
      <alignment horizontal="left" vertical="center" wrapText="1"/>
    </xf>
    <xf numFmtId="0" fontId="67" fillId="0" borderId="95" xfId="0" applyFont="1" applyBorder="1" applyAlignment="1">
      <alignment horizontal="left" vertical="center" wrapText="1"/>
    </xf>
    <xf numFmtId="0" fontId="67" fillId="0" borderId="99" xfId="0" applyFont="1" applyBorder="1" applyAlignment="1">
      <alignment horizontal="left" vertical="center" wrapText="1"/>
    </xf>
    <xf numFmtId="0" fontId="67" fillId="0" borderId="97" xfId="0" applyFont="1" applyBorder="1" applyAlignment="1">
      <alignment horizontal="left" vertical="center" wrapText="1"/>
    </xf>
    <xf numFmtId="0" fontId="59" fillId="0" borderId="94" xfId="0" applyFont="1" applyBorder="1" applyAlignment="1">
      <alignment horizontal="left" vertical="center" wrapText="1"/>
    </xf>
    <xf numFmtId="0" fontId="59" fillId="0" borderId="95" xfId="0" applyFont="1" applyBorder="1" applyAlignment="1">
      <alignment horizontal="left" vertical="center" wrapText="1"/>
    </xf>
    <xf numFmtId="0" fontId="59" fillId="0" borderId="96" xfId="0" applyFont="1" applyBorder="1" applyAlignment="1">
      <alignment horizontal="left" vertical="center" wrapText="1"/>
    </xf>
    <xf numFmtId="0" fontId="59" fillId="0" borderId="97" xfId="0" applyFont="1" applyBorder="1" applyAlignment="1">
      <alignment horizontal="left" vertical="center" wrapText="1"/>
    </xf>
    <xf numFmtId="0" fontId="43" fillId="20" borderId="44" xfId="3" applyFont="1" applyFill="1" applyBorder="1" applyAlignment="1">
      <alignment horizontal="center" vertical="center" wrapText="1"/>
    </xf>
    <xf numFmtId="0" fontId="79" fillId="0" borderId="30" xfId="3" applyFont="1" applyBorder="1" applyAlignment="1">
      <alignment horizontal="left" vertical="top" wrapText="1"/>
    </xf>
    <xf numFmtId="0" fontId="67" fillId="0" borderId="32" xfId="3" applyFont="1" applyBorder="1" applyAlignment="1">
      <alignment horizontal="left" vertical="top"/>
    </xf>
    <xf numFmtId="0" fontId="79" fillId="0" borderId="30" xfId="3" applyFont="1" applyBorder="1" applyAlignment="1">
      <alignment horizontal="left" vertical="center" wrapText="1"/>
    </xf>
    <xf numFmtId="0" fontId="16" fillId="0" borderId="32" xfId="3" applyFont="1" applyBorder="1" applyAlignment="1">
      <alignment horizontal="left" vertical="center"/>
    </xf>
    <xf numFmtId="0" fontId="43" fillId="20" borderId="105" xfId="3" applyFont="1" applyFill="1" applyBorder="1" applyAlignment="1">
      <alignment horizontal="center" vertical="center" wrapText="1"/>
    </xf>
    <xf numFmtId="0" fontId="32" fillId="0" borderId="54" xfId="3" applyFont="1" applyBorder="1" applyAlignment="1">
      <alignment horizontal="center" vertical="center"/>
    </xf>
    <xf numFmtId="0" fontId="32" fillId="0" borderId="53" xfId="3" applyFont="1" applyBorder="1" applyAlignment="1">
      <alignment horizontal="center" vertical="center"/>
    </xf>
    <xf numFmtId="0" fontId="32" fillId="0" borderId="106" xfId="3" applyFont="1" applyBorder="1" applyAlignment="1">
      <alignment horizontal="center" vertical="center"/>
    </xf>
    <xf numFmtId="0" fontId="32" fillId="0" borderId="107" xfId="3" applyFont="1" applyBorder="1" applyAlignment="1">
      <alignment horizontal="center" vertical="center"/>
    </xf>
    <xf numFmtId="0" fontId="67" fillId="0" borderId="43" xfId="0" applyFont="1" applyBorder="1" applyAlignment="1">
      <alignment vertical="center" wrapText="1"/>
    </xf>
    <xf numFmtId="0" fontId="67" fillId="0" borderId="42" xfId="0" applyFont="1" applyBorder="1" applyAlignment="1">
      <alignment vertical="center" wrapText="1"/>
    </xf>
    <xf numFmtId="0" fontId="67" fillId="0" borderId="45" xfId="0" applyFont="1" applyBorder="1" applyAlignment="1">
      <alignment vertical="center" wrapText="1"/>
    </xf>
    <xf numFmtId="0" fontId="67" fillId="0" borderId="44" xfId="0" applyFont="1" applyBorder="1" applyAlignment="1">
      <alignment vertical="center" wrapText="1"/>
    </xf>
    <xf numFmtId="0" fontId="77" fillId="0" borderId="27" xfId="3" applyFont="1" applyBorder="1" applyAlignment="1">
      <alignment vertical="center" wrapText="1"/>
    </xf>
    <xf numFmtId="0" fontId="59" fillId="0" borderId="42" xfId="3" applyFont="1" applyBorder="1" applyAlignment="1">
      <alignment vertical="center" wrapText="1"/>
    </xf>
    <xf numFmtId="0" fontId="59" fillId="0" borderId="36" xfId="3" applyFont="1" applyBorder="1" applyAlignment="1">
      <alignment vertical="center" wrapText="1"/>
    </xf>
    <xf numFmtId="0" fontId="59" fillId="0" borderId="44" xfId="3" applyFont="1" applyBorder="1" applyAlignment="1">
      <alignment vertical="center" wrapText="1"/>
    </xf>
    <xf numFmtId="0" fontId="81" fillId="0" borderId="30" xfId="3" applyFont="1" applyBorder="1" applyAlignment="1">
      <alignment horizontal="left" vertical="top" wrapText="1"/>
    </xf>
    <xf numFmtId="0" fontId="16" fillId="0" borderId="32" xfId="3" applyFont="1" applyBorder="1" applyAlignment="1">
      <alignment horizontal="left" vertical="top" wrapText="1"/>
    </xf>
    <xf numFmtId="0" fontId="32" fillId="0" borderId="125" xfId="3" applyFont="1" applyBorder="1" applyAlignment="1">
      <alignment horizontal="center" vertical="center"/>
    </xf>
    <xf numFmtId="0" fontId="32" fillId="0" borderId="126" xfId="3" applyFont="1" applyBorder="1" applyAlignment="1">
      <alignment horizontal="center" vertical="center"/>
    </xf>
    <xf numFmtId="0" fontId="81" fillId="0" borderId="27" xfId="3" applyFont="1" applyBorder="1" applyAlignment="1">
      <alignment horizontal="left" vertical="center" wrapText="1"/>
    </xf>
    <xf numFmtId="0" fontId="81" fillId="0" borderId="42" xfId="3" applyFont="1" applyBorder="1" applyAlignment="1">
      <alignment horizontal="left" vertical="center" wrapText="1"/>
    </xf>
    <xf numFmtId="0" fontId="81" fillId="0" borderId="36" xfId="3" applyFont="1" applyBorder="1" applyAlignment="1">
      <alignment horizontal="left" vertical="center" wrapText="1"/>
    </xf>
    <xf numFmtId="0" fontId="81" fillId="0" borderId="44" xfId="3" applyFont="1" applyBorder="1" applyAlignment="1">
      <alignment horizontal="left" vertical="center" wrapText="1"/>
    </xf>
    <xf numFmtId="0" fontId="79" fillId="0" borderId="27" xfId="3" applyFont="1" applyBorder="1" applyAlignment="1">
      <alignment horizontal="left" vertical="center" wrapText="1"/>
    </xf>
    <xf numFmtId="0" fontId="79" fillId="0" borderId="42" xfId="3" applyFont="1" applyBorder="1" applyAlignment="1">
      <alignment horizontal="left" vertical="center" wrapText="1"/>
    </xf>
    <xf numFmtId="0" fontId="79" fillId="0" borderId="36" xfId="3" applyFont="1" applyBorder="1" applyAlignment="1">
      <alignment horizontal="left" vertical="center" wrapText="1"/>
    </xf>
    <xf numFmtId="0" fontId="79" fillId="0" borderId="44" xfId="3" applyFont="1" applyBorder="1" applyAlignment="1">
      <alignment horizontal="left" vertical="center" wrapText="1"/>
    </xf>
    <xf numFmtId="0" fontId="32" fillId="0" borderId="36" xfId="3" applyFont="1" applyBorder="1" applyAlignment="1">
      <alignment horizontal="center" vertical="center"/>
    </xf>
    <xf numFmtId="0" fontId="32" fillId="0" borderId="44" xfId="3" applyFont="1" applyBorder="1" applyAlignment="1">
      <alignment horizontal="center" vertical="center"/>
    </xf>
    <xf numFmtId="0" fontId="26" fillId="0" borderId="27" xfId="3" applyFont="1" applyBorder="1" applyAlignment="1">
      <alignment horizontal="justify" wrapText="1"/>
    </xf>
    <xf numFmtId="0" fontId="26" fillId="0" borderId="42" xfId="3" applyFont="1" applyBorder="1" applyAlignment="1">
      <alignment horizontal="justify" wrapText="1"/>
    </xf>
    <xf numFmtId="0" fontId="26" fillId="0" borderId="36" xfId="3" applyFont="1" applyBorder="1" applyAlignment="1">
      <alignment horizontal="justify" wrapText="1"/>
    </xf>
    <xf numFmtId="0" fontId="26" fillId="0" borderId="44" xfId="3" applyFont="1" applyBorder="1" applyAlignment="1">
      <alignment horizontal="justify" wrapText="1"/>
    </xf>
    <xf numFmtId="0" fontId="71" fillId="0" borderId="27" xfId="3" applyFont="1" applyBorder="1" applyAlignment="1">
      <alignment horizontal="justify" wrapText="1"/>
    </xf>
    <xf numFmtId="0" fontId="71" fillId="0" borderId="42" xfId="3" applyFont="1" applyBorder="1" applyAlignment="1">
      <alignment horizontal="justify" wrapText="1"/>
    </xf>
    <xf numFmtId="0" fontId="71" fillId="0" borderId="36" xfId="3" applyFont="1" applyBorder="1" applyAlignment="1">
      <alignment horizontal="justify" wrapText="1"/>
    </xf>
    <xf numFmtId="0" fontId="71" fillId="0" borderId="44" xfId="3" applyFont="1" applyBorder="1" applyAlignment="1">
      <alignment horizontal="justify" wrapText="1"/>
    </xf>
    <xf numFmtId="0" fontId="59" fillId="0" borderId="88" xfId="0" applyFont="1" applyBorder="1" applyAlignment="1">
      <alignment horizontal="center" vertical="center" wrapText="1"/>
    </xf>
    <xf numFmtId="0" fontId="77" fillId="0" borderId="48" xfId="0" applyFont="1" applyBorder="1" applyAlignment="1">
      <alignment vertical="center" wrapText="1"/>
    </xf>
    <xf numFmtId="0" fontId="59" fillId="0" borderId="48" xfId="0" applyFont="1" applyBorder="1" applyAlignment="1">
      <alignment horizontal="center" vertical="center"/>
    </xf>
    <xf numFmtId="0" fontId="59" fillId="0" borderId="50" xfId="0" applyFont="1" applyBorder="1" applyAlignment="1">
      <alignment horizontal="center" vertical="center"/>
    </xf>
    <xf numFmtId="0" fontId="68" fillId="0" borderId="48" xfId="3" applyFont="1" applyBorder="1" applyAlignment="1">
      <alignment vertical="center" wrapText="1"/>
    </xf>
    <xf numFmtId="0" fontId="68" fillId="0" borderId="50" xfId="3" applyFont="1" applyBorder="1" applyAlignment="1">
      <alignment vertical="center" wrapText="1"/>
    </xf>
    <xf numFmtId="0" fontId="60" fillId="0" borderId="48" xfId="3" applyFont="1" applyBorder="1" applyAlignment="1">
      <alignment horizontal="left" vertical="center" wrapText="1"/>
    </xf>
    <xf numFmtId="0" fontId="12" fillId="0" borderId="50" xfId="3" applyFont="1" applyBorder="1" applyAlignment="1">
      <alignment horizontal="left" vertical="center"/>
    </xf>
    <xf numFmtId="0" fontId="82" fillId="0" borderId="48" xfId="0" applyFont="1" applyBorder="1" applyAlignment="1">
      <alignment vertical="center" wrapText="1"/>
    </xf>
    <xf numFmtId="0" fontId="76" fillId="0" borderId="88" xfId="0" applyFont="1" applyBorder="1" applyAlignment="1">
      <alignment vertical="center" wrapText="1"/>
    </xf>
    <xf numFmtId="0" fontId="83" fillId="0" borderId="48" xfId="0" applyFont="1" applyBorder="1" applyAlignment="1">
      <alignment vertical="center" wrapText="1"/>
    </xf>
    <xf numFmtId="0" fontId="74" fillId="0" borderId="88" xfId="0" applyFont="1" applyBorder="1" applyAlignment="1">
      <alignment vertical="center" wrapText="1"/>
    </xf>
    <xf numFmtId="0" fontId="59" fillId="0" borderId="48" xfId="0" applyFont="1" applyBorder="1" applyAlignment="1">
      <alignment horizontal="left" vertical="center" wrapText="1"/>
    </xf>
    <xf numFmtId="0" fontId="12" fillId="0" borderId="90" xfId="0" applyFont="1" applyBorder="1" applyAlignment="1">
      <alignment horizontal="left" vertical="center" wrapText="1"/>
    </xf>
    <xf numFmtId="0" fontId="12" fillId="0" borderId="48" xfId="0" applyFont="1" applyBorder="1" applyAlignment="1">
      <alignment horizontal="center" vertical="center"/>
    </xf>
    <xf numFmtId="0" fontId="12" fillId="0" borderId="50" xfId="0" applyFont="1" applyBorder="1" applyAlignment="1">
      <alignment horizontal="center" vertical="center"/>
    </xf>
    <xf numFmtId="0" fontId="12" fillId="0" borderId="48" xfId="0" applyFont="1" applyBorder="1" applyAlignment="1">
      <alignment vertical="center" wrapText="1"/>
    </xf>
    <xf numFmtId="0" fontId="12" fillId="0" borderId="50" xfId="0" applyFont="1" applyBorder="1" applyAlignment="1">
      <alignment vertical="center" wrapText="1"/>
    </xf>
    <xf numFmtId="0" fontId="12" fillId="0" borderId="48" xfId="0" applyFont="1" applyBorder="1" applyAlignment="1">
      <alignment horizontal="center" vertical="center" wrapText="1"/>
    </xf>
    <xf numFmtId="0" fontId="12" fillId="0" borderId="88" xfId="0" applyFont="1" applyBorder="1" applyAlignment="1">
      <alignment horizontal="center" vertical="center" wrapText="1"/>
    </xf>
    <xf numFmtId="0" fontId="60" fillId="0" borderId="48" xfId="0" applyFont="1" applyBorder="1" applyAlignment="1">
      <alignment vertical="top" wrapText="1"/>
    </xf>
    <xf numFmtId="0" fontId="74" fillId="0" borderId="88" xfId="0" applyFont="1" applyBorder="1" applyAlignment="1">
      <alignment vertical="top" wrapText="1"/>
    </xf>
    <xf numFmtId="0" fontId="78" fillId="0" borderId="48" xfId="3" applyFont="1" applyBorder="1" applyAlignment="1">
      <alignment horizontal="left" vertical="center" wrapText="1"/>
    </xf>
    <xf numFmtId="0" fontId="59" fillId="0" borderId="48" xfId="0" applyFont="1" applyBorder="1" applyAlignment="1">
      <alignment vertical="center"/>
    </xf>
    <xf numFmtId="0" fontId="59" fillId="0" borderId="88" xfId="0" applyFont="1" applyBorder="1" applyAlignment="1">
      <alignment vertical="center"/>
    </xf>
    <xf numFmtId="0" fontId="81" fillId="0" borderId="48" xfId="0" applyFont="1" applyBorder="1" applyAlignment="1">
      <alignment vertical="center" wrapText="1"/>
    </xf>
    <xf numFmtId="0" fontId="81" fillId="0" borderId="88" xfId="0" applyFont="1" applyBorder="1" applyAlignment="1">
      <alignment vertical="center" wrapText="1"/>
    </xf>
    <xf numFmtId="0" fontId="72" fillId="0" borderId="48" xfId="3" applyFont="1" applyBorder="1" applyAlignment="1">
      <alignment horizontal="left" vertical="top" wrapText="1"/>
    </xf>
    <xf numFmtId="0" fontId="27" fillId="0" borderId="50" xfId="3" applyFont="1" applyBorder="1" applyAlignment="1">
      <alignment horizontal="left" vertical="top" wrapText="1"/>
    </xf>
    <xf numFmtId="0" fontId="71" fillId="0" borderId="48" xfId="0" applyFont="1" applyBorder="1" applyAlignment="1">
      <alignment horizontal="center" vertical="center"/>
    </xf>
    <xf numFmtId="0" fontId="71" fillId="0" borderId="88" xfId="0" applyFont="1" applyBorder="1" applyAlignment="1">
      <alignment horizontal="center" vertical="center"/>
    </xf>
    <xf numFmtId="0" fontId="72" fillId="0" borderId="48" xfId="0" applyFont="1" applyBorder="1" applyAlignment="1">
      <alignment vertical="top" wrapText="1"/>
    </xf>
    <xf numFmtId="0" fontId="72" fillId="0" borderId="88" xfId="0" applyFont="1" applyBorder="1" applyAlignment="1">
      <alignment vertical="top" wrapText="1"/>
    </xf>
    <xf numFmtId="0" fontId="32" fillId="0" borderId="48" xfId="0" applyFont="1" applyBorder="1" applyAlignment="1">
      <alignment horizontal="center"/>
    </xf>
    <xf numFmtId="0" fontId="32" fillId="0" borderId="50" xfId="0" applyFont="1" applyBorder="1" applyAlignment="1">
      <alignment horizontal="center"/>
    </xf>
    <xf numFmtId="0" fontId="32" fillId="0" borderId="42" xfId="3" applyFont="1" applyBorder="1" applyAlignment="1">
      <alignment horizontal="center" vertical="center"/>
    </xf>
    <xf numFmtId="0" fontId="12" fillId="0" borderId="54" xfId="3" applyFont="1" applyBorder="1" applyAlignment="1">
      <alignment horizontal="left" vertical="center" wrapText="1"/>
    </xf>
    <xf numFmtId="0" fontId="12" fillId="0" borderId="53" xfId="3" applyFont="1" applyBorder="1" applyAlignment="1">
      <alignment horizontal="left" vertical="center" wrapText="1"/>
    </xf>
    <xf numFmtId="0" fontId="32" fillId="0" borderId="48" xfId="3" applyFont="1" applyBorder="1" applyAlignment="1">
      <alignment horizontal="left" vertical="center" wrapText="1"/>
    </xf>
    <xf numFmtId="0" fontId="32" fillId="0" borderId="50" xfId="3" applyFont="1" applyBorder="1" applyAlignment="1">
      <alignment horizontal="left" vertical="center" wrapText="1"/>
    </xf>
    <xf numFmtId="0" fontId="77" fillId="0" borderId="47" xfId="3" applyFont="1" applyBorder="1" applyAlignment="1">
      <alignment horizontal="left" vertical="center" wrapText="1"/>
    </xf>
    <xf numFmtId="0" fontId="66" fillId="0" borderId="48" xfId="3" applyFont="1" applyBorder="1" applyAlignment="1">
      <alignment horizontal="center" vertical="center" wrapText="1"/>
    </xf>
    <xf numFmtId="0" fontId="66" fillId="0" borderId="50" xfId="3" applyFont="1" applyBorder="1" applyAlignment="1">
      <alignment horizontal="center" vertical="center" wrapText="1"/>
    </xf>
    <xf numFmtId="0" fontId="77" fillId="8" borderId="48" xfId="0" applyFont="1" applyFill="1" applyBorder="1" applyAlignment="1">
      <alignment horizontal="left" vertical="center" wrapText="1"/>
    </xf>
    <xf numFmtId="0" fontId="59" fillId="8" borderId="50" xfId="0" applyFont="1" applyFill="1" applyBorder="1" applyAlignment="1">
      <alignment horizontal="left" vertical="center" wrapText="1"/>
    </xf>
    <xf numFmtId="0" fontId="90" fillId="0" borderId="106" xfId="0" applyFont="1" applyBorder="1" applyAlignment="1">
      <alignment horizontal="left" vertical="center" wrapText="1"/>
    </xf>
    <xf numFmtId="0" fontId="90" fillId="0" borderId="107" xfId="0" applyFont="1" applyBorder="1" applyAlignment="1">
      <alignment horizontal="left" vertical="center" wrapText="1"/>
    </xf>
    <xf numFmtId="0" fontId="27" fillId="0" borderId="54" xfId="3" applyFont="1" applyBorder="1" applyAlignment="1">
      <alignment horizontal="center" vertical="center"/>
    </xf>
    <xf numFmtId="0" fontId="27" fillId="0" borderId="53" xfId="3" applyFont="1" applyBorder="1" applyAlignment="1">
      <alignment horizontal="center" vertical="center"/>
    </xf>
    <xf numFmtId="0" fontId="81" fillId="0" borderId="22" xfId="0" applyFont="1" applyBorder="1" applyAlignment="1">
      <alignment vertical="top" wrapText="1"/>
    </xf>
    <xf numFmtId="0" fontId="81" fillId="0" borderId="23" xfId="0" applyFont="1" applyBorder="1" applyAlignment="1">
      <alignment vertical="top" wrapText="1"/>
    </xf>
    <xf numFmtId="0" fontId="59" fillId="0" borderId="1" xfId="0" applyFont="1" applyBorder="1" applyAlignment="1">
      <alignment horizontal="left" vertical="center" wrapText="1"/>
    </xf>
    <xf numFmtId="0" fontId="77" fillId="0" borderId="23" xfId="0" applyFont="1" applyBorder="1" applyAlignment="1">
      <alignment horizontal="left" vertical="center" wrapText="1"/>
    </xf>
    <xf numFmtId="0" fontId="78" fillId="0" borderId="1" xfId="0" applyFont="1" applyBorder="1" applyAlignment="1">
      <alignment horizontal="left" vertical="center" wrapText="1"/>
    </xf>
    <xf numFmtId="0" fontId="60" fillId="0" borderId="1" xfId="0" applyFont="1" applyBorder="1" applyAlignment="1">
      <alignment horizontal="left" vertical="center"/>
    </xf>
    <xf numFmtId="0" fontId="78" fillId="0" borderId="22" xfId="0" applyFont="1" applyBorder="1" applyAlignment="1">
      <alignment vertical="center" wrapText="1"/>
    </xf>
    <xf numFmtId="0" fontId="60" fillId="0" borderId="23" xfId="0" applyFont="1" applyBorder="1" applyAlignment="1">
      <alignment vertical="center" wrapText="1"/>
    </xf>
    <xf numFmtId="0" fontId="59" fillId="0" borderId="1" xfId="0" applyFont="1" applyBorder="1" applyAlignment="1">
      <alignment horizontal="left" vertical="center"/>
    </xf>
    <xf numFmtId="0" fontId="60" fillId="0" borderId="1" xfId="3" applyFont="1" applyBorder="1" applyAlignment="1">
      <alignment horizontal="left" vertical="center" wrapText="1"/>
    </xf>
    <xf numFmtId="0" fontId="77" fillId="0" borderId="1" xfId="3" applyFont="1" applyBorder="1" applyAlignment="1">
      <alignment horizontal="left" vertical="center" wrapText="1"/>
    </xf>
    <xf numFmtId="0" fontId="63" fillId="0" borderId="1" xfId="3" applyFont="1" applyBorder="1" applyAlignment="1">
      <alignment horizontal="left" vertical="center" wrapText="1"/>
    </xf>
    <xf numFmtId="0" fontId="63" fillId="0" borderId="23" xfId="3" applyFont="1" applyBorder="1" applyAlignment="1">
      <alignment horizontal="left" vertical="center" wrapText="1"/>
    </xf>
    <xf numFmtId="0" fontId="78" fillId="0" borderId="1" xfId="3" applyFont="1" applyBorder="1" applyAlignment="1">
      <alignment horizontal="left" vertical="center" wrapText="1"/>
    </xf>
    <xf numFmtId="0" fontId="31" fillId="0" borderId="23" xfId="16" applyBorder="1" applyAlignment="1">
      <alignment horizontal="center" vertical="center" wrapText="1"/>
    </xf>
    <xf numFmtId="0" fontId="71" fillId="0" borderId="1" xfId="3" applyFont="1" applyBorder="1" applyAlignment="1">
      <alignment horizontal="left" vertical="center" wrapText="1"/>
    </xf>
    <xf numFmtId="0" fontId="27" fillId="0" borderId="23" xfId="3" applyFont="1" applyBorder="1" applyAlignment="1">
      <alignment horizontal="left" vertical="center" wrapText="1"/>
    </xf>
    <xf numFmtId="0" fontId="77" fillId="0" borderId="22" xfId="0" applyFont="1" applyBorder="1" applyAlignment="1">
      <alignment horizontal="left" vertical="center" wrapText="1"/>
    </xf>
    <xf numFmtId="0" fontId="59" fillId="0" borderId="23" xfId="0" applyFont="1" applyBorder="1" applyAlignment="1">
      <alignment horizontal="left" vertical="center" wrapText="1"/>
    </xf>
    <xf numFmtId="0" fontId="31" fillId="0" borderId="22" xfId="16" applyFill="1" applyBorder="1" applyAlignment="1">
      <alignment horizontal="center" vertical="center" wrapText="1"/>
    </xf>
    <xf numFmtId="0" fontId="31" fillId="0" borderId="23" xfId="16" applyFill="1" applyBorder="1" applyAlignment="1">
      <alignment horizontal="center" vertical="center" wrapText="1"/>
    </xf>
    <xf numFmtId="0" fontId="57" fillId="0" borderId="1" xfId="3" applyFont="1" applyBorder="1" applyAlignment="1">
      <alignment horizontal="center" vertical="center" wrapText="1"/>
    </xf>
    <xf numFmtId="0" fontId="60" fillId="0" borderId="22" xfId="0" applyFont="1" applyBorder="1" applyAlignment="1">
      <alignment vertical="center" wrapText="1"/>
    </xf>
    <xf numFmtId="0" fontId="67" fillId="0" borderId="30" xfId="0" applyFont="1" applyBorder="1" applyAlignment="1">
      <alignment vertical="top" wrapText="1"/>
    </xf>
    <xf numFmtId="0" fontId="67" fillId="0" borderId="108" xfId="0" applyFont="1" applyBorder="1" applyAlignment="1">
      <alignment vertical="top" wrapText="1"/>
    </xf>
    <xf numFmtId="0" fontId="81" fillId="0" borderId="30" xfId="0" applyFont="1" applyBorder="1" applyAlignment="1">
      <alignment vertical="top" wrapText="1"/>
    </xf>
    <xf numFmtId="0" fontId="91" fillId="0" borderId="108" xfId="0" applyFont="1" applyBorder="1" applyAlignment="1">
      <alignment vertical="top" wrapText="1"/>
    </xf>
    <xf numFmtId="0" fontId="74" fillId="0" borderId="30" xfId="0" applyFont="1" applyBorder="1" applyAlignment="1">
      <alignment vertical="center" wrapText="1"/>
    </xf>
    <xf numFmtId="0" fontId="74" fillId="0" borderId="32" xfId="0" applyFont="1" applyBorder="1" applyAlignment="1">
      <alignment vertical="center" wrapText="1"/>
    </xf>
    <xf numFmtId="0" fontId="59" fillId="19" borderId="30" xfId="3" applyFont="1" applyFill="1" applyBorder="1" applyAlignment="1">
      <alignment horizontal="left" vertical="center" wrapText="1"/>
    </xf>
    <xf numFmtId="0" fontId="59" fillId="19" borderId="32" xfId="3" applyFont="1" applyFill="1" applyBorder="1" applyAlignment="1">
      <alignment horizontal="left" vertical="center" wrapText="1"/>
    </xf>
    <xf numFmtId="0" fontId="59" fillId="0" borderId="30" xfId="0" applyFont="1" applyBorder="1" applyAlignment="1">
      <alignment vertical="center" wrapText="1"/>
    </xf>
    <xf numFmtId="0" fontId="59" fillId="0" borderId="108" xfId="0" applyFont="1" applyBorder="1" applyAlignment="1">
      <alignment vertical="center" wrapText="1"/>
    </xf>
    <xf numFmtId="0" fontId="59" fillId="0" borderId="22" xfId="0" applyFont="1" applyBorder="1" applyAlignment="1">
      <alignment vertical="center" wrapText="1"/>
    </xf>
    <xf numFmtId="0" fontId="59" fillId="0" borderId="23" xfId="0" applyFont="1" applyBorder="1" applyAlignment="1">
      <alignment vertical="center" wrapText="1"/>
    </xf>
    <xf numFmtId="0" fontId="59" fillId="0" borderId="12" xfId="0" applyFont="1" applyBorder="1" applyAlignment="1">
      <alignment vertical="center" wrapText="1"/>
    </xf>
    <xf numFmtId="0" fontId="56" fillId="0" borderId="22" xfId="0" applyFont="1" applyBorder="1" applyAlignment="1">
      <alignment vertical="top" wrapText="1"/>
    </xf>
    <xf numFmtId="0" fontId="56" fillId="0" borderId="12" xfId="0" applyFont="1" applyBorder="1" applyAlignment="1">
      <alignment vertical="top" wrapText="1"/>
    </xf>
    <xf numFmtId="0" fontId="56" fillId="0" borderId="23" xfId="0" applyFont="1" applyBorder="1" applyAlignment="1">
      <alignment vertical="top" wrapText="1"/>
    </xf>
    <xf numFmtId="0" fontId="53" fillId="0" borderId="22" xfId="1" applyNumberFormat="1" applyFont="1" applyBorder="1" applyAlignment="1">
      <alignment horizontal="center" vertical="center" shrinkToFit="1"/>
    </xf>
    <xf numFmtId="0" fontId="53" fillId="0" borderId="12" xfId="1" applyNumberFormat="1" applyFont="1" applyBorder="1" applyAlignment="1">
      <alignment horizontal="center" vertical="center" shrinkToFit="1"/>
    </xf>
    <xf numFmtId="0" fontId="53" fillId="0" borderId="23" xfId="1" applyNumberFormat="1" applyFont="1" applyBorder="1" applyAlignment="1">
      <alignment horizontal="center" vertical="center" shrinkToFit="1"/>
    </xf>
    <xf numFmtId="0" fontId="30" fillId="0" borderId="89" xfId="20" applyFont="1" applyBorder="1" applyAlignment="1">
      <alignment horizontal="center" vertical="center" wrapText="1"/>
    </xf>
    <xf numFmtId="0" fontId="54" fillId="16" borderId="50" xfId="20" applyFont="1" applyFill="1" applyBorder="1" applyAlignment="1">
      <alignment horizontal="center" vertical="center" wrapText="1"/>
    </xf>
    <xf numFmtId="0" fontId="54" fillId="16" borderId="88" xfId="20" applyFont="1" applyFill="1" applyBorder="1" applyAlignment="1">
      <alignment horizontal="center" vertical="center" wrapText="1"/>
    </xf>
    <xf numFmtId="0" fontId="30" fillId="0" borderId="47" xfId="20" applyFont="1" applyBorder="1" applyAlignment="1">
      <alignment horizontal="left" vertical="center" wrapText="1"/>
    </xf>
    <xf numFmtId="0" fontId="17" fillId="0" borderId="51" xfId="3" applyFont="1" applyBorder="1" applyAlignment="1">
      <alignment horizontal="left" vertical="center" wrapText="1"/>
    </xf>
    <xf numFmtId="0" fontId="17" fillId="0" borderId="51" xfId="3" applyFont="1" applyBorder="1" applyAlignment="1">
      <alignment horizontal="left" vertical="center"/>
    </xf>
    <xf numFmtId="0" fontId="27" fillId="0" borderId="51" xfId="3" applyFont="1" applyBorder="1" applyAlignment="1">
      <alignment horizontal="center" vertical="center"/>
    </xf>
    <xf numFmtId="0" fontId="59" fillId="0" borderId="30" xfId="3" applyFont="1" applyBorder="1" applyAlignment="1">
      <alignment horizontal="center" vertical="center" wrapText="1"/>
    </xf>
    <xf numFmtId="0" fontId="27" fillId="0" borderId="32" xfId="3" applyFont="1" applyBorder="1" applyAlignment="1">
      <alignment horizontal="center" vertical="center" wrapText="1"/>
    </xf>
    <xf numFmtId="0" fontId="27" fillId="0" borderId="30" xfId="3" applyFont="1" applyBorder="1" applyAlignment="1">
      <alignment horizontal="center" vertical="center" wrapText="1"/>
    </xf>
    <xf numFmtId="0" fontId="26" fillId="20" borderId="27" xfId="3" applyFont="1" applyFill="1" applyBorder="1" applyAlignment="1">
      <alignment horizontal="center" vertical="center" wrapText="1"/>
    </xf>
    <xf numFmtId="0" fontId="26" fillId="20" borderId="36" xfId="3" applyFont="1" applyFill="1" applyBorder="1" applyAlignment="1">
      <alignment horizontal="center" vertical="center" wrapText="1"/>
    </xf>
    <xf numFmtId="0" fontId="17" fillId="20" borderId="30" xfId="3" applyFont="1" applyFill="1" applyBorder="1" applyAlignment="1">
      <alignment horizontal="center" vertical="center" wrapText="1"/>
    </xf>
    <xf numFmtId="0" fontId="17" fillId="20" borderId="31" xfId="3" applyFont="1" applyFill="1" applyBorder="1" applyAlignment="1">
      <alignment horizontal="center" vertical="center" wrapText="1"/>
    </xf>
    <xf numFmtId="0" fontId="17" fillId="20" borderId="32" xfId="3" applyFont="1" applyFill="1" applyBorder="1" applyAlignment="1">
      <alignment horizontal="center" vertical="center" wrapText="1"/>
    </xf>
    <xf numFmtId="0" fontId="27" fillId="0" borderId="31" xfId="3" applyFont="1" applyBorder="1" applyAlignment="1">
      <alignment horizontal="center" vertical="center" wrapText="1"/>
    </xf>
    <xf numFmtId="0" fontId="17" fillId="0" borderId="36" xfId="3" applyFont="1" applyBorder="1" applyAlignment="1">
      <alignment horizontal="center" vertical="center"/>
    </xf>
    <xf numFmtId="0" fontId="17" fillId="0" borderId="45" xfId="3" applyFont="1" applyBorder="1" applyAlignment="1">
      <alignment horizontal="center" vertical="center"/>
    </xf>
    <xf numFmtId="0" fontId="17" fillId="0" borderId="31" xfId="3" applyFont="1" applyBorder="1" applyAlignment="1">
      <alignment horizontal="center" vertical="center"/>
    </xf>
    <xf numFmtId="0" fontId="17" fillId="0" borderId="32" xfId="3" applyFont="1" applyBorder="1" applyAlignment="1">
      <alignment horizontal="center" vertical="center"/>
    </xf>
    <xf numFmtId="0" fontId="26" fillId="20" borderId="54" xfId="3" applyFont="1" applyFill="1" applyBorder="1" applyAlignment="1">
      <alignment horizontal="center" vertical="center" wrapText="1"/>
    </xf>
    <xf numFmtId="0" fontId="26" fillId="20" borderId="53" xfId="3" applyFont="1" applyFill="1" applyBorder="1" applyAlignment="1">
      <alignment horizontal="center" vertical="center" wrapText="1"/>
    </xf>
    <xf numFmtId="0" fontId="26" fillId="20" borderId="30" xfId="3" applyFont="1" applyFill="1" applyBorder="1" applyAlignment="1">
      <alignment horizontal="center" vertical="center" wrapText="1"/>
    </xf>
    <xf numFmtId="0" fontId="26" fillId="20" borderId="32" xfId="3" applyFont="1" applyFill="1" applyBorder="1" applyAlignment="1">
      <alignment horizontal="center" vertical="center" wrapText="1"/>
    </xf>
    <xf numFmtId="0" fontId="27" fillId="0" borderId="52" xfId="3" applyFont="1" applyBorder="1" applyAlignment="1">
      <alignment horizontal="center" vertical="center"/>
    </xf>
    <xf numFmtId="0" fontId="26" fillId="20" borderId="27" xfId="2" applyFont="1" applyFill="1" applyBorder="1" applyAlignment="1">
      <alignment horizontal="center" vertical="center" wrapText="1"/>
    </xf>
    <xf numFmtId="0" fontId="26" fillId="20" borderId="33" xfId="2" applyFont="1" applyFill="1" applyBorder="1" applyAlignment="1">
      <alignment horizontal="center" vertical="center" wrapText="1"/>
    </xf>
    <xf numFmtId="0" fontId="26" fillId="20" borderId="36" xfId="2" applyFont="1" applyFill="1" applyBorder="1" applyAlignment="1">
      <alignment horizontal="center" vertical="center" wrapText="1"/>
    </xf>
    <xf numFmtId="0" fontId="17" fillId="20" borderId="51" xfId="3" applyFont="1" applyFill="1" applyBorder="1" applyAlignment="1">
      <alignment horizontal="center" vertical="center"/>
    </xf>
    <xf numFmtId="0" fontId="26" fillId="0" borderId="33" xfId="2" applyFont="1" applyBorder="1" applyAlignment="1">
      <alignment horizontal="center" vertical="center" wrapText="1"/>
    </xf>
    <xf numFmtId="0" fontId="26" fillId="0" borderId="11" xfId="2" applyFont="1" applyAlignment="1">
      <alignment horizontal="center" vertical="center" wrapText="1"/>
    </xf>
    <xf numFmtId="0" fontId="26" fillId="20" borderId="33" xfId="3" applyFont="1" applyFill="1" applyBorder="1" applyAlignment="1">
      <alignment horizontal="center" vertical="center" wrapText="1"/>
    </xf>
    <xf numFmtId="0" fontId="27" fillId="0" borderId="43" xfId="3" applyFont="1" applyBorder="1" applyAlignment="1">
      <alignment horizontal="center" vertical="center" wrapText="1"/>
    </xf>
    <xf numFmtId="0" fontId="27" fillId="0" borderId="42" xfId="3" applyFont="1" applyBorder="1" applyAlignment="1">
      <alignment horizontal="center" vertical="center" wrapText="1"/>
    </xf>
    <xf numFmtId="0" fontId="27" fillId="0" borderId="27" xfId="3" applyFont="1" applyBorder="1" applyAlignment="1">
      <alignment horizontal="center" vertical="center" wrapText="1"/>
    </xf>
    <xf numFmtId="0" fontId="26" fillId="20" borderId="116" xfId="3" applyFont="1" applyFill="1" applyBorder="1" applyAlignment="1">
      <alignment horizontal="center" vertical="center" wrapText="1"/>
    </xf>
    <xf numFmtId="0" fontId="26" fillId="20" borderId="117" xfId="3" applyFont="1" applyFill="1" applyBorder="1" applyAlignment="1">
      <alignment horizontal="center" vertical="center" wrapText="1"/>
    </xf>
    <xf numFmtId="0" fontId="27" fillId="0" borderId="120" xfId="3" applyFont="1" applyBorder="1" applyAlignment="1">
      <alignment horizontal="center" vertical="center" wrapText="1"/>
    </xf>
    <xf numFmtId="0" fontId="27" fillId="0" borderId="121" xfId="3" applyFont="1" applyBorder="1" applyAlignment="1">
      <alignment horizontal="center" vertical="center"/>
    </xf>
    <xf numFmtId="0" fontId="26" fillId="20" borderId="109" xfId="3" applyFont="1" applyFill="1" applyBorder="1" applyAlignment="1">
      <alignment horizontal="center" vertical="center" wrapText="1"/>
    </xf>
    <xf numFmtId="0" fontId="26" fillId="20" borderId="114" xfId="3" applyFont="1" applyFill="1" applyBorder="1" applyAlignment="1">
      <alignment horizontal="center" vertical="center" wrapText="1"/>
    </xf>
    <xf numFmtId="0" fontId="26" fillId="20" borderId="110" xfId="3" applyFont="1" applyFill="1" applyBorder="1" applyAlignment="1">
      <alignment horizontal="center" vertical="center" wrapText="1"/>
    </xf>
    <xf numFmtId="0" fontId="26" fillId="20" borderId="111" xfId="3" applyFont="1" applyFill="1" applyBorder="1" applyAlignment="1">
      <alignment horizontal="center" vertical="center" wrapText="1"/>
    </xf>
    <xf numFmtId="0" fontId="89" fillId="26" borderId="27" xfId="0" applyFont="1" applyFill="1" applyBorder="1" applyAlignment="1">
      <alignment horizontal="center" vertical="center" wrapText="1"/>
    </xf>
    <xf numFmtId="0" fontId="89" fillId="26" borderId="42" xfId="0" applyFont="1" applyFill="1" applyBorder="1" applyAlignment="1">
      <alignment horizontal="center" vertical="center" wrapText="1"/>
    </xf>
    <xf numFmtId="0" fontId="27" fillId="0" borderId="32" xfId="3" applyFont="1" applyBorder="1" applyAlignment="1">
      <alignment horizontal="center" vertical="center"/>
    </xf>
    <xf numFmtId="0" fontId="26" fillId="20" borderId="52" xfId="3" applyFont="1" applyFill="1" applyBorder="1" applyAlignment="1">
      <alignment horizontal="center" vertical="center" wrapText="1"/>
    </xf>
    <xf numFmtId="0" fontId="26" fillId="20" borderId="44" xfId="3" applyFont="1" applyFill="1" applyBorder="1" applyAlignment="1">
      <alignment horizontal="center" vertical="center" wrapText="1"/>
    </xf>
    <xf numFmtId="0" fontId="27" fillId="0" borderId="30" xfId="3" applyFont="1" applyBorder="1" applyAlignment="1">
      <alignment horizontal="center" vertical="center"/>
    </xf>
    <xf numFmtId="0" fontId="27" fillId="0" borderId="31" xfId="3" applyFont="1" applyBorder="1" applyAlignment="1">
      <alignment horizontal="center" vertical="center"/>
    </xf>
    <xf numFmtId="0" fontId="89" fillId="26" borderId="30" xfId="0" applyFont="1" applyFill="1" applyBorder="1" applyAlignment="1">
      <alignment horizontal="left" vertical="top" wrapText="1"/>
    </xf>
    <xf numFmtId="0" fontId="89" fillId="26" borderId="32" xfId="0" applyFont="1" applyFill="1" applyBorder="1" applyAlignment="1">
      <alignment horizontal="left" vertical="top" wrapText="1"/>
    </xf>
    <xf numFmtId="0" fontId="27" fillId="0" borderId="30" xfId="3" applyFont="1" applyBorder="1" applyAlignment="1">
      <alignment horizontal="left" vertical="top" wrapText="1"/>
    </xf>
    <xf numFmtId="0" fontId="27" fillId="0" borderId="32" xfId="3" applyFont="1" applyBorder="1" applyAlignment="1">
      <alignment horizontal="left" vertical="top"/>
    </xf>
    <xf numFmtId="0" fontId="12" fillId="7" borderId="22"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7" fillId="8" borderId="11" xfId="0" applyFont="1" applyFill="1" applyBorder="1" applyAlignment="1">
      <alignment horizontal="center" vertical="center"/>
    </xf>
    <xf numFmtId="0" fontId="12" fillId="2" borderId="5" xfId="0" applyFont="1" applyFill="1" applyBorder="1" applyAlignment="1">
      <alignment horizontal="left" vertical="center" wrapText="1"/>
    </xf>
    <xf numFmtId="0" fontId="12" fillId="2" borderId="5" xfId="0" applyFont="1" applyFill="1" applyBorder="1" applyAlignment="1">
      <alignment horizontal="center" vertical="center" wrapText="1"/>
    </xf>
    <xf numFmtId="0" fontId="12" fillId="0" borderId="22" xfId="0" applyFont="1" applyBorder="1" applyAlignment="1">
      <alignment horizontal="center" vertical="center" wrapText="1"/>
    </xf>
    <xf numFmtId="0" fontId="15" fillId="2" borderId="22" xfId="0" applyFont="1" applyFill="1" applyBorder="1" applyAlignment="1">
      <alignment horizontal="left" vertical="center" wrapText="1"/>
    </xf>
    <xf numFmtId="0" fontId="26" fillId="0" borderId="83" xfId="2" applyFont="1" applyBorder="1" applyAlignment="1">
      <alignment horizontal="center" vertical="center" wrapText="1"/>
    </xf>
    <xf numFmtId="0" fontId="26" fillId="0" borderId="80" xfId="2" applyFont="1" applyBorder="1" applyAlignment="1">
      <alignment horizontal="center" vertical="center" wrapText="1"/>
    </xf>
    <xf numFmtId="0" fontId="26" fillId="0" borderId="78" xfId="2" applyFont="1" applyBorder="1" applyAlignment="1">
      <alignment horizontal="center" vertical="center" wrapText="1"/>
    </xf>
    <xf numFmtId="0" fontId="26" fillId="0" borderId="79" xfId="2" applyFont="1" applyBorder="1" applyAlignment="1">
      <alignment horizontal="center" vertical="center" wrapText="1"/>
    </xf>
    <xf numFmtId="0" fontId="26" fillId="0" borderId="65" xfId="2" applyFont="1" applyBorder="1" applyAlignment="1">
      <alignment horizontal="center" vertical="center" wrapText="1"/>
    </xf>
    <xf numFmtId="0" fontId="26" fillId="0" borderId="70" xfId="2" applyFont="1" applyBorder="1" applyAlignment="1">
      <alignment horizontal="center" vertical="center" wrapText="1"/>
    </xf>
    <xf numFmtId="0" fontId="26" fillId="20" borderId="75" xfId="2" applyFont="1" applyFill="1" applyBorder="1" applyAlignment="1">
      <alignment horizontal="center" vertical="center" wrapText="1"/>
    </xf>
    <xf numFmtId="0" fontId="26" fillId="20" borderId="37" xfId="2" applyFont="1" applyFill="1" applyBorder="1" applyAlignment="1">
      <alignment horizontal="center" vertical="center" wrapText="1"/>
    </xf>
    <xf numFmtId="0" fontId="26" fillId="20" borderId="34" xfId="2" applyFont="1" applyFill="1" applyBorder="1" applyAlignment="1">
      <alignment horizontal="center" vertical="center" wrapText="1"/>
    </xf>
    <xf numFmtId="0" fontId="26" fillId="20" borderId="38" xfId="2" applyFont="1" applyFill="1" applyBorder="1" applyAlignment="1">
      <alignment horizontal="center" vertical="center" wrapText="1"/>
    </xf>
    <xf numFmtId="0" fontId="26" fillId="16" borderId="30" xfId="2" applyFont="1" applyFill="1" applyBorder="1" applyAlignment="1">
      <alignment horizontal="center" vertical="center" wrapText="1"/>
    </xf>
    <xf numFmtId="0" fontId="26" fillId="16" borderId="31" xfId="2" applyFont="1" applyFill="1" applyBorder="1" applyAlignment="1">
      <alignment horizontal="center" vertical="center" wrapText="1"/>
    </xf>
    <xf numFmtId="0" fontId="26" fillId="16" borderId="32" xfId="2" applyFont="1" applyFill="1" applyBorder="1" applyAlignment="1">
      <alignment horizontal="center" vertical="center" wrapText="1"/>
    </xf>
    <xf numFmtId="169" fontId="27" fillId="0" borderId="72" xfId="5" applyNumberFormat="1" applyFont="1" applyBorder="1" applyAlignment="1">
      <alignment horizontal="center" vertical="center"/>
    </xf>
    <xf numFmtId="169" fontId="27" fillId="0" borderId="80" xfId="5" applyNumberFormat="1" applyFont="1" applyBorder="1" applyAlignment="1">
      <alignment horizontal="center" vertical="center"/>
    </xf>
    <xf numFmtId="169" fontId="27" fillId="0" borderId="71" xfId="5" applyNumberFormat="1" applyFont="1" applyBorder="1" applyAlignment="1">
      <alignment horizontal="center" vertical="center"/>
    </xf>
    <xf numFmtId="169" fontId="27" fillId="0" borderId="77" xfId="5" applyNumberFormat="1" applyFont="1" applyBorder="1" applyAlignment="1">
      <alignment horizontal="center" vertical="center"/>
    </xf>
    <xf numFmtId="169" fontId="27" fillId="0" borderId="83" xfId="5" applyNumberFormat="1" applyFont="1" applyBorder="1" applyAlignment="1">
      <alignment horizontal="center" vertical="center"/>
    </xf>
    <xf numFmtId="169" fontId="27" fillId="0" borderId="65" xfId="5" applyNumberFormat="1" applyFont="1" applyBorder="1" applyAlignment="1">
      <alignment horizontal="center" vertical="center"/>
    </xf>
    <xf numFmtId="169" fontId="27" fillId="0" borderId="73" xfId="5" applyNumberFormat="1" applyFont="1" applyBorder="1" applyAlignment="1">
      <alignment horizontal="center" vertical="center"/>
    </xf>
    <xf numFmtId="169" fontId="27" fillId="0" borderId="79" xfId="5" applyNumberFormat="1" applyFont="1" applyBorder="1" applyAlignment="1">
      <alignment horizontal="center" vertical="center"/>
    </xf>
    <xf numFmtId="169" fontId="27" fillId="0" borderId="78" xfId="5" applyNumberFormat="1" applyFont="1" applyBorder="1" applyAlignment="1">
      <alignment horizontal="center" vertical="center"/>
    </xf>
    <xf numFmtId="169" fontId="27" fillId="0" borderId="70" xfId="5" applyNumberFormat="1" applyFont="1" applyBorder="1" applyAlignment="1">
      <alignment horizontal="center" vertical="center"/>
    </xf>
    <xf numFmtId="169" fontId="27" fillId="0" borderId="58" xfId="5" applyNumberFormat="1" applyFont="1" applyBorder="1" applyAlignment="1">
      <alignment horizontal="center" vertical="center"/>
    </xf>
    <xf numFmtId="169" fontId="27" fillId="0" borderId="69" xfId="5" applyNumberFormat="1" applyFont="1" applyBorder="1" applyAlignment="1">
      <alignment horizontal="center" vertical="center"/>
    </xf>
    <xf numFmtId="0" fontId="69" fillId="0" borderId="73" xfId="18" applyNumberFormat="1" applyFont="1" applyFill="1" applyBorder="1" applyAlignment="1">
      <alignment horizontal="center" vertical="center" wrapText="1"/>
    </xf>
    <xf numFmtId="0" fontId="69" fillId="0" borderId="70" xfId="18" applyNumberFormat="1" applyFont="1" applyFill="1" applyBorder="1" applyAlignment="1">
      <alignment horizontal="center" vertical="center" wrapText="1"/>
    </xf>
    <xf numFmtId="169" fontId="27" fillId="0" borderId="73" xfId="5" applyNumberFormat="1" applyFont="1" applyBorder="1" applyAlignment="1">
      <alignment horizontal="center" vertical="center" wrapText="1"/>
    </xf>
    <xf numFmtId="169" fontId="27" fillId="0" borderId="83" xfId="5" applyNumberFormat="1" applyFont="1" applyFill="1" applyBorder="1" applyAlignment="1">
      <alignment horizontal="center" vertical="center"/>
    </xf>
    <xf numFmtId="169" fontId="27" fillId="0" borderId="65" xfId="5" applyNumberFormat="1" applyFont="1" applyFill="1" applyBorder="1" applyAlignment="1">
      <alignment horizontal="center" vertical="center"/>
    </xf>
    <xf numFmtId="169" fontId="27" fillId="0" borderId="58" xfId="5" applyNumberFormat="1" applyFont="1" applyFill="1" applyBorder="1" applyAlignment="1">
      <alignment horizontal="center" vertical="center"/>
    </xf>
    <xf numFmtId="169" fontId="27" fillId="0" borderId="69" xfId="5" applyNumberFormat="1" applyFont="1" applyFill="1" applyBorder="1" applyAlignment="1">
      <alignment horizontal="center" vertical="center"/>
    </xf>
    <xf numFmtId="43" fontId="69" fillId="0" borderId="73" xfId="18" applyFont="1" applyFill="1" applyBorder="1" applyAlignment="1">
      <alignment horizontal="center" vertical="center" wrapText="1"/>
    </xf>
    <xf numFmtId="43" fontId="69" fillId="0" borderId="70" xfId="18" applyFont="1" applyFill="1" applyBorder="1" applyAlignment="1">
      <alignment horizontal="center" vertical="center" wrapText="1"/>
    </xf>
    <xf numFmtId="43" fontId="69" fillId="0" borderId="72" xfId="18" applyFont="1" applyFill="1" applyBorder="1" applyAlignment="1">
      <alignment horizontal="center" vertical="center" wrapText="1"/>
    </xf>
    <xf numFmtId="43" fontId="69" fillId="0" borderId="65" xfId="18" applyFont="1" applyFill="1" applyBorder="1" applyAlignment="1">
      <alignment horizontal="center" vertical="center" wrapText="1"/>
    </xf>
    <xf numFmtId="43" fontId="51" fillId="0" borderId="71" xfId="18" applyFont="1" applyFill="1" applyBorder="1" applyAlignment="1">
      <alignment horizontal="center" vertical="center" wrapText="1"/>
    </xf>
    <xf numFmtId="43" fontId="51" fillId="0" borderId="69" xfId="18" applyFont="1" applyFill="1" applyBorder="1" applyAlignment="1">
      <alignment horizontal="center" vertical="center" wrapText="1"/>
    </xf>
    <xf numFmtId="0" fontId="26" fillId="0" borderId="11" xfId="0" applyFont="1" applyBorder="1" applyAlignment="1">
      <alignment horizontal="center" vertical="center" wrapText="1"/>
    </xf>
    <xf numFmtId="0" fontId="26" fillId="16" borderId="51" xfId="2" applyFont="1" applyFill="1" applyBorder="1" applyAlignment="1">
      <alignment horizontal="left" vertical="center" wrapText="1"/>
    </xf>
    <xf numFmtId="0" fontId="26" fillId="16" borderId="51" xfId="2" applyFont="1" applyFill="1" applyBorder="1" applyAlignment="1">
      <alignment horizontal="center" vertical="center" wrapText="1"/>
    </xf>
    <xf numFmtId="0" fontId="26" fillId="16" borderId="30" xfId="2" applyFont="1" applyFill="1" applyBorder="1" applyAlignment="1">
      <alignment horizontal="center" vertical="center"/>
    </xf>
    <xf numFmtId="0" fontId="26" fillId="16" borderId="31" xfId="2" applyFont="1" applyFill="1" applyBorder="1" applyAlignment="1">
      <alignment horizontal="center" vertical="center"/>
    </xf>
    <xf numFmtId="0" fontId="26" fillId="16" borderId="32" xfId="2" applyFont="1" applyFill="1" applyBorder="1" applyAlignment="1">
      <alignment horizontal="center" vertical="center"/>
    </xf>
    <xf numFmtId="0" fontId="26" fillId="20" borderId="78" xfId="2" applyFont="1" applyFill="1" applyBorder="1" applyAlignment="1">
      <alignment horizontal="center" vertical="center" wrapText="1"/>
    </xf>
    <xf numFmtId="0" fontId="26" fillId="20" borderId="79" xfId="2" applyFont="1" applyFill="1" applyBorder="1" applyAlignment="1">
      <alignment horizontal="center" vertical="center" wrapText="1"/>
    </xf>
    <xf numFmtId="0" fontId="26" fillId="20" borderId="62" xfId="2" applyFont="1" applyFill="1" applyBorder="1" applyAlignment="1">
      <alignment horizontal="center" vertical="center" wrapText="1"/>
    </xf>
    <xf numFmtId="0" fontId="26" fillId="20" borderId="63" xfId="2" applyFont="1" applyFill="1" applyBorder="1" applyAlignment="1">
      <alignment horizontal="center" vertical="center" wrapText="1"/>
    </xf>
    <xf numFmtId="0" fontId="26" fillId="20" borderId="64" xfId="2" applyFont="1" applyFill="1" applyBorder="1" applyAlignment="1">
      <alignment horizontal="center" vertical="center" wrapText="1"/>
    </xf>
    <xf numFmtId="0" fontId="26" fillId="20" borderId="43" xfId="2" applyFont="1" applyFill="1" applyBorder="1" applyAlignment="1">
      <alignment horizontal="center" vertical="center" wrapText="1"/>
    </xf>
    <xf numFmtId="0" fontId="26" fillId="20" borderId="42" xfId="2" applyFont="1" applyFill="1" applyBorder="1" applyAlignment="1">
      <alignment horizontal="center" vertical="center" wrapText="1"/>
    </xf>
    <xf numFmtId="0" fontId="26" fillId="20" borderId="35" xfId="2" applyFont="1" applyFill="1" applyBorder="1" applyAlignment="1">
      <alignment horizontal="center" vertical="center" wrapText="1"/>
    </xf>
    <xf numFmtId="169" fontId="27" fillId="0" borderId="59" xfId="5" applyNumberFormat="1" applyFont="1" applyBorder="1" applyAlignment="1">
      <alignment horizontal="center" vertical="center"/>
    </xf>
    <xf numFmtId="169" fontId="27" fillId="0" borderId="60" xfId="5" applyNumberFormat="1" applyFont="1" applyBorder="1" applyAlignment="1">
      <alignment horizontal="center" vertical="center"/>
    </xf>
    <xf numFmtId="169" fontId="27" fillId="0" borderId="61" xfId="5" applyNumberFormat="1" applyFont="1" applyBorder="1" applyAlignment="1">
      <alignment horizontal="center" vertical="center" wrapText="1"/>
    </xf>
    <xf numFmtId="0" fontId="26" fillId="0" borderId="61" xfId="2" applyFont="1" applyBorder="1" applyAlignment="1">
      <alignment horizontal="center" vertical="center" wrapText="1"/>
    </xf>
    <xf numFmtId="0" fontId="26" fillId="0" borderId="82" xfId="2" applyFont="1" applyBorder="1" applyAlignment="1">
      <alignment horizontal="center" vertical="center" wrapText="1"/>
    </xf>
    <xf numFmtId="0" fontId="26" fillId="0" borderId="74" xfId="2" applyFont="1" applyBorder="1" applyAlignment="1">
      <alignment horizontal="center" vertical="center" wrapText="1"/>
    </xf>
    <xf numFmtId="43" fontId="69" fillId="0" borderId="71" xfId="18" applyFont="1" applyFill="1" applyBorder="1" applyAlignment="1">
      <alignment horizontal="center" vertical="center" wrapText="1"/>
    </xf>
    <xf numFmtId="43" fontId="69" fillId="0" borderId="69" xfId="18" applyFont="1" applyFill="1" applyBorder="1" applyAlignment="1">
      <alignment horizontal="center" vertical="center" wrapText="1"/>
    </xf>
    <xf numFmtId="43" fontId="69" fillId="0" borderId="73" xfId="18" applyFont="1" applyBorder="1" applyAlignment="1">
      <alignment horizontal="center" vertical="center" wrapText="1"/>
    </xf>
    <xf numFmtId="43" fontId="69" fillId="0" borderId="70" xfId="18" applyFont="1" applyBorder="1" applyAlignment="1">
      <alignment horizontal="center" vertical="center" wrapText="1"/>
    </xf>
    <xf numFmtId="169" fontId="27" fillId="19" borderId="83" xfId="5" applyNumberFormat="1" applyFont="1" applyFill="1" applyBorder="1" applyAlignment="1">
      <alignment horizontal="center" vertical="center"/>
    </xf>
    <xf numFmtId="169" fontId="27" fillId="19" borderId="65" xfId="5" applyNumberFormat="1" applyFont="1" applyFill="1" applyBorder="1" applyAlignment="1">
      <alignment horizontal="center" vertical="center"/>
    </xf>
    <xf numFmtId="169" fontId="27" fillId="0" borderId="78" xfId="5" applyNumberFormat="1" applyFont="1" applyBorder="1" applyAlignment="1">
      <alignment horizontal="center" vertical="center" wrapText="1"/>
    </xf>
    <xf numFmtId="169" fontId="27" fillId="0" borderId="79" xfId="5" applyNumberFormat="1" applyFont="1" applyBorder="1" applyAlignment="1">
      <alignment horizontal="center" vertical="center" wrapText="1"/>
    </xf>
    <xf numFmtId="0" fontId="27" fillId="0" borderId="78" xfId="5" applyNumberFormat="1" applyFont="1" applyBorder="1" applyAlignment="1">
      <alignment horizontal="center" vertical="center" wrapText="1"/>
    </xf>
    <xf numFmtId="0" fontId="27" fillId="0" borderId="79" xfId="5" applyNumberFormat="1" applyFont="1" applyBorder="1" applyAlignment="1">
      <alignment horizontal="center" vertical="center" wrapText="1"/>
    </xf>
    <xf numFmtId="0" fontId="27" fillId="0" borderId="47" xfId="0" applyFont="1" applyBorder="1" applyAlignment="1">
      <alignment horizontal="center" vertical="center" wrapText="1"/>
    </xf>
    <xf numFmtId="0" fontId="27" fillId="0" borderId="49" xfId="0" applyFont="1" applyBorder="1" applyAlignment="1">
      <alignment horizontal="center" vertical="center" wrapText="1"/>
    </xf>
    <xf numFmtId="0" fontId="27" fillId="0" borderId="38" xfId="0" applyFont="1" applyBorder="1" applyAlignment="1">
      <alignment horizontal="center" vertical="center" wrapText="1"/>
    </xf>
    <xf numFmtId="0" fontId="27" fillId="0" borderId="39" xfId="0" applyFont="1" applyBorder="1" applyAlignment="1">
      <alignment horizontal="center" vertical="center" wrapText="1"/>
    </xf>
    <xf numFmtId="0" fontId="27" fillId="0" borderId="82" xfId="0" applyFont="1" applyBorder="1" applyAlignment="1">
      <alignment horizontal="center" vertical="center" wrapText="1"/>
    </xf>
    <xf numFmtId="0" fontId="27" fillId="0" borderId="42" xfId="0" applyFont="1" applyBorder="1" applyAlignment="1">
      <alignment horizontal="center" vertical="center" wrapText="1"/>
    </xf>
    <xf numFmtId="0" fontId="26" fillId="20" borderId="67" xfId="2" applyFont="1" applyFill="1" applyBorder="1" applyAlignment="1">
      <alignment horizontal="center" vertical="center" wrapText="1"/>
    </xf>
    <xf numFmtId="0" fontId="26" fillId="20" borderId="68" xfId="2" applyFont="1" applyFill="1" applyBorder="1" applyAlignment="1">
      <alignment horizontal="center" vertical="center" wrapText="1"/>
    </xf>
    <xf numFmtId="0" fontId="25" fillId="0" borderId="51" xfId="2" applyFont="1" applyBorder="1" applyAlignment="1">
      <alignment horizontal="center" vertical="center" wrapText="1"/>
    </xf>
    <xf numFmtId="0" fontId="26" fillId="0" borderId="54" xfId="2" applyFont="1" applyBorder="1" applyAlignment="1">
      <alignment horizontal="center" vertical="center"/>
    </xf>
    <xf numFmtId="0" fontId="26" fillId="0" borderId="52" xfId="2" applyFont="1" applyBorder="1" applyAlignment="1">
      <alignment horizontal="center" vertical="center"/>
    </xf>
    <xf numFmtId="0" fontId="26" fillId="0" borderId="41" xfId="2" applyFont="1" applyBorder="1" applyAlignment="1">
      <alignment horizontal="center" vertical="center" wrapText="1"/>
    </xf>
    <xf numFmtId="0" fontId="26" fillId="0" borderId="36" xfId="2" applyFont="1" applyBorder="1" applyAlignment="1">
      <alignment horizontal="center" vertical="center" wrapText="1"/>
    </xf>
    <xf numFmtId="0" fontId="26" fillId="0" borderId="45" xfId="2" applyFont="1" applyBorder="1" applyAlignment="1">
      <alignment horizontal="center" vertical="center" wrapText="1"/>
    </xf>
    <xf numFmtId="0" fontId="26" fillId="0" borderId="44" xfId="2" applyFont="1" applyBorder="1" applyAlignment="1">
      <alignment horizontal="center" vertical="center" wrapText="1"/>
    </xf>
  </cellXfs>
  <cellStyles count="21">
    <cellStyle name="Hyperlink" xfId="16" xr:uid="{FF327CB4-B363-4859-B3D4-FEC05C720CF9}"/>
    <cellStyle name="Millares" xfId="18" builtinId="3"/>
    <cellStyle name="Millares [0] 2" xfId="7" xr:uid="{00000000-0005-0000-0000-000001000000}"/>
    <cellStyle name="Millares 2" xfId="5" xr:uid="{00000000-0005-0000-0000-000002000000}"/>
    <cellStyle name="Moneda [0] 2" xfId="8" xr:uid="{00000000-0005-0000-0000-000003000000}"/>
    <cellStyle name="Moneda 2" xfId="4" xr:uid="{00000000-0005-0000-0000-000004000000}"/>
    <cellStyle name="Normal" xfId="0" builtinId="0"/>
    <cellStyle name="Normal 2" xfId="2" xr:uid="{00000000-0005-0000-0000-000006000000}"/>
    <cellStyle name="Normal 3" xfId="3" xr:uid="{00000000-0005-0000-0000-000007000000}"/>
    <cellStyle name="Normal 4" xfId="17" xr:uid="{49FC8E33-C0C3-4E0D-B8A8-D530E73D4CC5}"/>
    <cellStyle name="Normal 5" xfId="19" xr:uid="{C52B7D4A-D246-4DB4-9679-A0B39302B7C5}"/>
    <cellStyle name="Normal 6" xfId="20" xr:uid="{11AB634A-331F-444F-86F9-70FBF7AA1F92}"/>
    <cellStyle name="Porcentaje" xfId="1" builtinId="5"/>
    <cellStyle name="Porcentaje 2" xfId="6" xr:uid="{00000000-0005-0000-0000-000009000000}"/>
    <cellStyle name="Porcentaje 2 2" xfId="10" xr:uid="{00000000-0005-0000-0000-00000A000000}"/>
    <cellStyle name="Porcentual 2" xfId="9" xr:uid="{00000000-0005-0000-0000-00000B000000}"/>
    <cellStyle name="SAPDataCell" xfId="11" xr:uid="{DB261AAE-92BF-411E-8264-C02101257907}"/>
    <cellStyle name="SAPDimensionCell" xfId="14" xr:uid="{DF68E837-F06B-466F-833B-06542571CC9F}"/>
    <cellStyle name="SAPFormula" xfId="15" xr:uid="{32829057-54D9-4D64-AB08-B92E15436789}"/>
    <cellStyle name="SAPMemberCell" xfId="12" xr:uid="{A419A9E6-F61B-42CA-8C33-84FC4AC3518C}"/>
    <cellStyle name="SAPMemberCell 3" xfId="13" xr:uid="{6FE03FBF-914A-4F85-B511-960822982A67}"/>
  </cellStyles>
  <dxfs count="0"/>
  <tableStyles count="0" defaultTableStyle="TableStyleMedium2" defaultPivotStyle="PivotStyleLight16"/>
  <colors>
    <mruColors>
      <color rgb="FFFAFA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customschemas.google.com/relationships/workbookmetadata" Target="metadata"/><Relationship Id="rId37" Type="http://schemas.openxmlformats.org/officeDocument/2006/relationships/customXml" Target="../customXml/item1.xml"/><Relationship Id="rId40"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3.emf"/></Relationships>
</file>

<file path=xl/drawings/_rels/drawing9.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oneCellAnchor>
    <xdr:from>
      <xdr:col>2</xdr:col>
      <xdr:colOff>295275</xdr:colOff>
      <xdr:row>1</xdr:row>
      <xdr:rowOff>142875</xdr:rowOff>
    </xdr:from>
    <xdr:ext cx="1276350" cy="923925"/>
    <xdr:pic>
      <xdr:nvPicPr>
        <xdr:cNvPr id="2" name="image1.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dr:twoCellAnchor editAs="oneCell">
    <xdr:from>
      <xdr:col>1</xdr:col>
      <xdr:colOff>234950</xdr:colOff>
      <xdr:row>0</xdr:row>
      <xdr:rowOff>44451</xdr:rowOff>
    </xdr:from>
    <xdr:to>
      <xdr:col>3</xdr:col>
      <xdr:colOff>165100</xdr:colOff>
      <xdr:row>3</xdr:row>
      <xdr:rowOff>158751</xdr:rowOff>
    </xdr:to>
    <xdr:pic>
      <xdr:nvPicPr>
        <xdr:cNvPr id="2" name="Imagen 1">
          <a:extLst>
            <a:ext uri="{FF2B5EF4-FFF2-40B4-BE49-F238E27FC236}">
              <a16:creationId xmlns:a16="http://schemas.microsoft.com/office/drawing/2014/main" id="{1E72D656-D929-4045-A693-11DC9660382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025" y="44451"/>
          <a:ext cx="930275" cy="828675"/>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802822</xdr:colOff>
      <xdr:row>0</xdr:row>
      <xdr:rowOff>58510</xdr:rowOff>
    </xdr:from>
    <xdr:to>
      <xdr:col>0</xdr:col>
      <xdr:colOff>1974397</xdr:colOff>
      <xdr:row>3</xdr:row>
      <xdr:rowOff>115660</xdr:rowOff>
    </xdr:to>
    <xdr:pic>
      <xdr:nvPicPr>
        <xdr:cNvPr id="2" name="Picture 47">
          <a:extLst>
            <a:ext uri="{FF2B5EF4-FFF2-40B4-BE49-F238E27FC236}">
              <a16:creationId xmlns:a16="http://schemas.microsoft.com/office/drawing/2014/main" id="{0632DC0D-F39B-47C5-8923-1BAA9854F1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2822" y="58510"/>
          <a:ext cx="1171575" cy="669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oneCellAnchor>
    <xdr:from>
      <xdr:col>2</xdr:col>
      <xdr:colOff>295275</xdr:colOff>
      <xdr:row>1</xdr:row>
      <xdr:rowOff>142875</xdr:rowOff>
    </xdr:from>
    <xdr:ext cx="1276350" cy="923925"/>
    <xdr:pic>
      <xdr:nvPicPr>
        <xdr:cNvPr id="2" name="image1.png">
          <a:extLst>
            <a:ext uri="{FF2B5EF4-FFF2-40B4-BE49-F238E27FC236}">
              <a16:creationId xmlns:a16="http://schemas.microsoft.com/office/drawing/2014/main" id="{00000000-0008-0000-06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13.xml><?xml version="1.0" encoding="utf-8"?>
<xdr:wsDr xmlns:xdr="http://schemas.openxmlformats.org/drawingml/2006/spreadsheetDrawing" xmlns:a="http://schemas.openxmlformats.org/drawingml/2006/main">
  <xdr:oneCellAnchor>
    <xdr:from>
      <xdr:col>2</xdr:col>
      <xdr:colOff>295275</xdr:colOff>
      <xdr:row>1</xdr:row>
      <xdr:rowOff>142875</xdr:rowOff>
    </xdr:from>
    <xdr:ext cx="1276350" cy="923925"/>
    <xdr:pic>
      <xdr:nvPicPr>
        <xdr:cNvPr id="2" name="image1.png">
          <a:extLst>
            <a:ext uri="{FF2B5EF4-FFF2-40B4-BE49-F238E27FC236}">
              <a16:creationId xmlns:a16="http://schemas.microsoft.com/office/drawing/2014/main" id="{00000000-0008-0000-07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14.xml><?xml version="1.0" encoding="utf-8"?>
<xdr:wsDr xmlns:xdr="http://schemas.openxmlformats.org/drawingml/2006/spreadsheetDrawing" xmlns:a="http://schemas.openxmlformats.org/drawingml/2006/main">
  <xdr:oneCellAnchor>
    <xdr:from>
      <xdr:col>2</xdr:col>
      <xdr:colOff>295275</xdr:colOff>
      <xdr:row>1</xdr:row>
      <xdr:rowOff>142875</xdr:rowOff>
    </xdr:from>
    <xdr:ext cx="1276350" cy="923925"/>
    <xdr:pic>
      <xdr:nvPicPr>
        <xdr:cNvPr id="2" name="image1.png">
          <a:extLst>
            <a:ext uri="{FF2B5EF4-FFF2-40B4-BE49-F238E27FC236}">
              <a16:creationId xmlns:a16="http://schemas.microsoft.com/office/drawing/2014/main" id="{00000000-0008-0000-08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15.xml><?xml version="1.0" encoding="utf-8"?>
<xdr:wsDr xmlns:xdr="http://schemas.openxmlformats.org/drawingml/2006/spreadsheetDrawing" xmlns:a="http://schemas.openxmlformats.org/drawingml/2006/main">
  <xdr:oneCellAnchor>
    <xdr:from>
      <xdr:col>2</xdr:col>
      <xdr:colOff>295275</xdr:colOff>
      <xdr:row>1</xdr:row>
      <xdr:rowOff>142875</xdr:rowOff>
    </xdr:from>
    <xdr:ext cx="1276350" cy="923925"/>
    <xdr:pic>
      <xdr:nvPicPr>
        <xdr:cNvPr id="2" name="image1.png">
          <a:extLst>
            <a:ext uri="{FF2B5EF4-FFF2-40B4-BE49-F238E27FC236}">
              <a16:creationId xmlns:a16="http://schemas.microsoft.com/office/drawing/2014/main" id="{00000000-0008-0000-09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16.xml><?xml version="1.0" encoding="utf-8"?>
<xdr:wsDr xmlns:xdr="http://schemas.openxmlformats.org/drawingml/2006/spreadsheetDrawing" xmlns:a="http://schemas.openxmlformats.org/drawingml/2006/main">
  <xdr:oneCellAnchor>
    <xdr:from>
      <xdr:col>2</xdr:col>
      <xdr:colOff>295275</xdr:colOff>
      <xdr:row>1</xdr:row>
      <xdr:rowOff>142875</xdr:rowOff>
    </xdr:from>
    <xdr:ext cx="1276350" cy="923925"/>
    <xdr:pic>
      <xdr:nvPicPr>
        <xdr:cNvPr id="2" name="image1.png">
          <a:extLst>
            <a:ext uri="{FF2B5EF4-FFF2-40B4-BE49-F238E27FC236}">
              <a16:creationId xmlns:a16="http://schemas.microsoft.com/office/drawing/2014/main" id="{00000000-0008-0000-0A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17.xml><?xml version="1.0" encoding="utf-8"?>
<xdr:wsDr xmlns:xdr="http://schemas.openxmlformats.org/drawingml/2006/spreadsheetDrawing" xmlns:a="http://schemas.openxmlformats.org/drawingml/2006/main">
  <xdr:oneCellAnchor>
    <xdr:from>
      <xdr:col>2</xdr:col>
      <xdr:colOff>295275</xdr:colOff>
      <xdr:row>1</xdr:row>
      <xdr:rowOff>142875</xdr:rowOff>
    </xdr:from>
    <xdr:ext cx="1276350" cy="923925"/>
    <xdr:pic>
      <xdr:nvPicPr>
        <xdr:cNvPr id="2" name="image1.png">
          <a:extLst>
            <a:ext uri="{FF2B5EF4-FFF2-40B4-BE49-F238E27FC236}">
              <a16:creationId xmlns:a16="http://schemas.microsoft.com/office/drawing/2014/main" id="{00000000-0008-0000-0B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18.xml><?xml version="1.0" encoding="utf-8"?>
<xdr:wsDr xmlns:xdr="http://schemas.openxmlformats.org/drawingml/2006/spreadsheetDrawing" xmlns:a="http://schemas.openxmlformats.org/drawingml/2006/main">
  <xdr:oneCellAnchor>
    <xdr:from>
      <xdr:col>2</xdr:col>
      <xdr:colOff>295275</xdr:colOff>
      <xdr:row>1</xdr:row>
      <xdr:rowOff>142875</xdr:rowOff>
    </xdr:from>
    <xdr:ext cx="1276350" cy="923925"/>
    <xdr:pic>
      <xdr:nvPicPr>
        <xdr:cNvPr id="2" name="image1.png">
          <a:extLst>
            <a:ext uri="{FF2B5EF4-FFF2-40B4-BE49-F238E27FC236}">
              <a16:creationId xmlns:a16="http://schemas.microsoft.com/office/drawing/2014/main" id="{00000000-0008-0000-0C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19.xml><?xml version="1.0" encoding="utf-8"?>
<xdr:wsDr xmlns:xdr="http://schemas.openxmlformats.org/drawingml/2006/spreadsheetDrawing" xmlns:a="http://schemas.openxmlformats.org/drawingml/2006/main">
  <xdr:oneCellAnchor>
    <xdr:from>
      <xdr:col>2</xdr:col>
      <xdr:colOff>295275</xdr:colOff>
      <xdr:row>1</xdr:row>
      <xdr:rowOff>142875</xdr:rowOff>
    </xdr:from>
    <xdr:ext cx="1276350" cy="923925"/>
    <xdr:pic>
      <xdr:nvPicPr>
        <xdr:cNvPr id="2" name="image1.png">
          <a:extLst>
            <a:ext uri="{FF2B5EF4-FFF2-40B4-BE49-F238E27FC236}">
              <a16:creationId xmlns:a16="http://schemas.microsoft.com/office/drawing/2014/main" id="{00000000-0008-0000-0D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1329EF9C-E69B-4BEB-AFEC-09ACA3B3EE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oneCellAnchor>
    <xdr:from>
      <xdr:col>2</xdr:col>
      <xdr:colOff>295275</xdr:colOff>
      <xdr:row>1</xdr:row>
      <xdr:rowOff>142875</xdr:rowOff>
    </xdr:from>
    <xdr:ext cx="1276350" cy="923925"/>
    <xdr:pic>
      <xdr:nvPicPr>
        <xdr:cNvPr id="2" name="image1.png">
          <a:extLst>
            <a:ext uri="{FF2B5EF4-FFF2-40B4-BE49-F238E27FC236}">
              <a16:creationId xmlns:a16="http://schemas.microsoft.com/office/drawing/2014/main" id="{00000000-0008-0000-0E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1.xml><?xml version="1.0" encoding="utf-8"?>
<xdr:wsDr xmlns:xdr="http://schemas.openxmlformats.org/drawingml/2006/spreadsheetDrawing" xmlns:a="http://schemas.openxmlformats.org/drawingml/2006/main">
  <xdr:oneCellAnchor>
    <xdr:from>
      <xdr:col>2</xdr:col>
      <xdr:colOff>295275</xdr:colOff>
      <xdr:row>1</xdr:row>
      <xdr:rowOff>142875</xdr:rowOff>
    </xdr:from>
    <xdr:ext cx="1276350" cy="923925"/>
    <xdr:pic>
      <xdr:nvPicPr>
        <xdr:cNvPr id="2" name="image1.png">
          <a:extLst>
            <a:ext uri="{FF2B5EF4-FFF2-40B4-BE49-F238E27FC236}">
              <a16:creationId xmlns:a16="http://schemas.microsoft.com/office/drawing/2014/main" id="{00000000-0008-0000-0F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2.xml><?xml version="1.0" encoding="utf-8"?>
<xdr:wsDr xmlns:xdr="http://schemas.openxmlformats.org/drawingml/2006/spreadsheetDrawing" xmlns:a="http://schemas.openxmlformats.org/drawingml/2006/main">
  <xdr:oneCellAnchor>
    <xdr:from>
      <xdr:col>2</xdr:col>
      <xdr:colOff>295275</xdr:colOff>
      <xdr:row>1</xdr:row>
      <xdr:rowOff>142875</xdr:rowOff>
    </xdr:from>
    <xdr:ext cx="1276350" cy="923925"/>
    <xdr:pic>
      <xdr:nvPicPr>
        <xdr:cNvPr id="2" name="image1.png">
          <a:extLst>
            <a:ext uri="{FF2B5EF4-FFF2-40B4-BE49-F238E27FC236}">
              <a16:creationId xmlns:a16="http://schemas.microsoft.com/office/drawing/2014/main" id="{00000000-0008-0000-1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3.xml><?xml version="1.0" encoding="utf-8"?>
<xdr:wsDr xmlns:xdr="http://schemas.openxmlformats.org/drawingml/2006/spreadsheetDrawing" xmlns:a="http://schemas.openxmlformats.org/drawingml/2006/main">
  <xdr:oneCellAnchor>
    <xdr:from>
      <xdr:col>2</xdr:col>
      <xdr:colOff>295275</xdr:colOff>
      <xdr:row>1</xdr:row>
      <xdr:rowOff>142875</xdr:rowOff>
    </xdr:from>
    <xdr:ext cx="1276350" cy="923925"/>
    <xdr:pic>
      <xdr:nvPicPr>
        <xdr:cNvPr id="2" name="image1.png">
          <a:extLst>
            <a:ext uri="{FF2B5EF4-FFF2-40B4-BE49-F238E27FC236}">
              <a16:creationId xmlns:a16="http://schemas.microsoft.com/office/drawing/2014/main" id="{00000000-0008-0000-1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554F5F39-3F81-4848-AA1C-D899AA891D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29250" y="85725"/>
          <a:ext cx="1171575" cy="11593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xdr:from>
      <xdr:col>0</xdr:col>
      <xdr:colOff>85725</xdr:colOff>
      <xdr:row>0</xdr:row>
      <xdr:rowOff>85725</xdr:rowOff>
    </xdr:from>
    <xdr:to>
      <xdr:col>0</xdr:col>
      <xdr:colOff>1052739</xdr:colOff>
      <xdr:row>3</xdr:row>
      <xdr:rowOff>133350</xdr:rowOff>
    </xdr:to>
    <xdr:pic>
      <xdr:nvPicPr>
        <xdr:cNvPr id="2" name="Picture 47">
          <a:extLst>
            <a:ext uri="{FF2B5EF4-FFF2-40B4-BE49-F238E27FC236}">
              <a16:creationId xmlns:a16="http://schemas.microsoft.com/office/drawing/2014/main" id="{4913A00F-7532-491D-BFBD-DCA17F5874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85725"/>
          <a:ext cx="967014"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234950</xdr:colOff>
      <xdr:row>0</xdr:row>
      <xdr:rowOff>44451</xdr:rowOff>
    </xdr:from>
    <xdr:to>
      <xdr:col>3</xdr:col>
      <xdr:colOff>165100</xdr:colOff>
      <xdr:row>3</xdr:row>
      <xdr:rowOff>158751</xdr:rowOff>
    </xdr:to>
    <xdr:pic>
      <xdr:nvPicPr>
        <xdr:cNvPr id="2" name="Imagen 1">
          <a:extLst>
            <a:ext uri="{FF2B5EF4-FFF2-40B4-BE49-F238E27FC236}">
              <a16:creationId xmlns:a16="http://schemas.microsoft.com/office/drawing/2014/main" id="{48C1CA2E-66A1-4AF4-A0FB-DFB42AF519E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3550" y="44451"/>
          <a:ext cx="966470" cy="82296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234950</xdr:colOff>
      <xdr:row>0</xdr:row>
      <xdr:rowOff>44451</xdr:rowOff>
    </xdr:from>
    <xdr:to>
      <xdr:col>3</xdr:col>
      <xdr:colOff>165100</xdr:colOff>
      <xdr:row>3</xdr:row>
      <xdr:rowOff>158751</xdr:rowOff>
    </xdr:to>
    <xdr:pic>
      <xdr:nvPicPr>
        <xdr:cNvPr id="2" name="Imagen 1">
          <a:extLst>
            <a:ext uri="{FF2B5EF4-FFF2-40B4-BE49-F238E27FC236}">
              <a16:creationId xmlns:a16="http://schemas.microsoft.com/office/drawing/2014/main" id="{BBE9358A-7DB7-45C5-8826-F416E4B9A0E5}"/>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025" y="44451"/>
          <a:ext cx="930275" cy="82867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A9309437-7723-4CE7-A55A-339657BCDA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F27A0982-E4E5-44B8-842C-11B12865E7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8C16DAFD-9342-4AB0-A8C8-F0F04E1014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234950</xdr:colOff>
      <xdr:row>0</xdr:row>
      <xdr:rowOff>44451</xdr:rowOff>
    </xdr:from>
    <xdr:to>
      <xdr:col>3</xdr:col>
      <xdr:colOff>165100</xdr:colOff>
      <xdr:row>3</xdr:row>
      <xdr:rowOff>158751</xdr:rowOff>
    </xdr:to>
    <xdr:pic>
      <xdr:nvPicPr>
        <xdr:cNvPr id="2" name="Imagen 1">
          <a:extLst>
            <a:ext uri="{FF2B5EF4-FFF2-40B4-BE49-F238E27FC236}">
              <a16:creationId xmlns:a16="http://schemas.microsoft.com/office/drawing/2014/main" id="{B6484610-AACC-48F7-AEF0-1EE7507AF6E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025" y="44451"/>
          <a:ext cx="930275" cy="82867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234950</xdr:colOff>
      <xdr:row>0</xdr:row>
      <xdr:rowOff>44451</xdr:rowOff>
    </xdr:from>
    <xdr:to>
      <xdr:col>3</xdr:col>
      <xdr:colOff>165100</xdr:colOff>
      <xdr:row>3</xdr:row>
      <xdr:rowOff>158751</xdr:rowOff>
    </xdr:to>
    <xdr:pic>
      <xdr:nvPicPr>
        <xdr:cNvPr id="2" name="Imagen 1">
          <a:extLst>
            <a:ext uri="{FF2B5EF4-FFF2-40B4-BE49-F238E27FC236}">
              <a16:creationId xmlns:a16="http://schemas.microsoft.com/office/drawing/2014/main" id="{DE4FF654-ED62-45EB-9CBC-3679878A07E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025" y="44451"/>
          <a:ext cx="930275" cy="828675"/>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0.bin"/><Relationship Id="rId3" Type="http://schemas.openxmlformats.org/officeDocument/2006/relationships/hyperlink" Target="https://secretariadistritald.sharepoint.com/:f:/s/PLANDEACCIN-POADDDP2023/EoqlbkjZeFhKnQl8WuvukcIBLWwEbKI-9KvX-O1pBBzFkg?e=QXhlN3" TargetMode="External"/><Relationship Id="rId7" Type="http://schemas.openxmlformats.org/officeDocument/2006/relationships/hyperlink" Target="https://secretariadistritald.sharepoint.com/:f:/s/PLANDEACCIN-POADDDP2023/EnYQMFyfydxPsin2ufQHHB4BwBKkTc2O1qoSS3IyVave6Q?e=UVB4Z6" TargetMode="External"/><Relationship Id="rId2" Type="http://schemas.openxmlformats.org/officeDocument/2006/relationships/hyperlink" Target="https://secretariadistritald.sharepoint.com/:f:/s/PLANDEACCIN-POADDDP2023/ElsU6UIZhnlLjLcoqXt1N7EBIR10Wuok6CL8_DN2RlBr7w?e=uvQydF" TargetMode="External"/><Relationship Id="rId1" Type="http://schemas.openxmlformats.org/officeDocument/2006/relationships/hyperlink" Target="https://secretariadistritald.sharepoint.com/:f:/s/PLANDEACCIN-POADDDP2023/Ej0wybL2BXxJr3mcLpwP77MB7HLshe69v7wPljD9RFWojg?e=riOTeY" TargetMode="External"/><Relationship Id="rId6" Type="http://schemas.openxmlformats.org/officeDocument/2006/relationships/hyperlink" Target="https://secretariadistritald.sharepoint.com/:f:/s/PLANDEACCIN-POADDDP2023/Ehe3xd_06E5ChgOjh9EcBVYB8XFmZJcI52R4_HKMcgpLJw?e=fwt7Ys" TargetMode="External"/><Relationship Id="rId11" Type="http://schemas.openxmlformats.org/officeDocument/2006/relationships/comments" Target="../comments5.xml"/><Relationship Id="rId5" Type="http://schemas.openxmlformats.org/officeDocument/2006/relationships/hyperlink" Target="https://secretariadistritald.sharepoint.com/:f:/s/PLANDEACCIN-POADDDP2023/ElUJB29qRGpGsiJqzCQx4m8BEchIL1opcisQGXkuIH4DTw?e=nF8P2E" TargetMode="External"/><Relationship Id="rId10" Type="http://schemas.openxmlformats.org/officeDocument/2006/relationships/vmlDrawing" Target="../drawings/vmlDrawing5.vml"/><Relationship Id="rId4" Type="http://schemas.openxmlformats.org/officeDocument/2006/relationships/hyperlink" Target="https://secretariadistritald.sharepoint.com/:f:/s/PLANDEACCIN-POADDDP2023/ErwtQrAJkdJHoz2v-QJJsPEBWnoM9Rn0AEmRri5aw00CwQ?e=gv65GS" TargetMode="External"/><Relationship Id="rId9"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24.xml"/><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25.xml"/><Relationship Id="rId1" Type="http://schemas.openxmlformats.org/officeDocument/2006/relationships/printerSettings" Target="../printerSettings/printerSettings12.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8" Type="http://schemas.openxmlformats.org/officeDocument/2006/relationships/hyperlink" Target="https://secretariadistritald.sharepoint.com/:f:/s/PLANDEACCIN-POADDDP2023/Eojh6QSo_rZMuTn-_iy2HhgBtKVpJdbX5-DGe-XO476MUg?e=D91SsA" TargetMode="External"/><Relationship Id="rId13" Type="http://schemas.openxmlformats.org/officeDocument/2006/relationships/hyperlink" Target="https://secretariadistritald.sharepoint.com/:f:/s/PLANDEACCIN-POADDDP2023/EgxlhZ0vzl9GrDCyIH8XqZMBPkwX1UFUSxxHTbHP_pYeew?e=j9jydG" TargetMode="External"/><Relationship Id="rId18" Type="http://schemas.openxmlformats.org/officeDocument/2006/relationships/hyperlink" Target="https://secretariadistritald.sharepoint.com/:f:/s/PLANDEACCIN-POADDDP2023/Eq06qlpLuPhBtqMKzRTbfmAB0MTtVdq5hbDqhuZlXOywkQ?e=bCSoDc" TargetMode="External"/><Relationship Id="rId26" Type="http://schemas.openxmlformats.org/officeDocument/2006/relationships/comments" Target="../comments1.xml"/><Relationship Id="rId3" Type="http://schemas.openxmlformats.org/officeDocument/2006/relationships/hyperlink" Target="https://secretariadistritald.sharepoint.com/:f:/s/PLANDEACCIN-POADDDP2023/EtjH4kEEZilEpX2GGdYMS5sBLa19TGvS-YxvGA9C8H-qVQ?e=CvTUd6" TargetMode="External"/><Relationship Id="rId21" Type="http://schemas.openxmlformats.org/officeDocument/2006/relationships/hyperlink" Target="https://secretariadistritald.sharepoint.com/:f:/s/PLANDEACCIN-POADDDP2023/EpAuKymswWVAsU8kMac3eKgB35pbffWQwnH8KKNNtUdG_g?e=4umo7i" TargetMode="External"/><Relationship Id="rId7" Type="http://schemas.openxmlformats.org/officeDocument/2006/relationships/hyperlink" Target="https://secretariadistritald.sharepoint.com/:f:/s/PLANDEACCIN-POADDDP2023/Em6LmyV6WhlJkd2c4_vzUjkBQTaSVkRtaTO9Qu3IRF0-7A?e=SjtFOI" TargetMode="External"/><Relationship Id="rId12" Type="http://schemas.openxmlformats.org/officeDocument/2006/relationships/hyperlink" Target="https://secretariadistritald.sharepoint.com/:f:/s/PLANDEACCIN-POADDDP2023/En1lnrjyXmJLm8RYhOETQ-QBTb0xQTP5t9tutnnuwlYQeA?e=gXidvM" TargetMode="External"/><Relationship Id="rId17" Type="http://schemas.openxmlformats.org/officeDocument/2006/relationships/hyperlink" Target="https://secretariadistritald.sharepoint.com/:f:/s/PLANDEACCIN-POADDDP2023/EhWsmVzaQQ1Mli9smkfpjSgBCcyanpxoahsu8Oqik2aIOA?e=PZ2OnM" TargetMode="External"/><Relationship Id="rId25" Type="http://schemas.openxmlformats.org/officeDocument/2006/relationships/vmlDrawing" Target="../drawings/vmlDrawing1.vml"/><Relationship Id="rId2" Type="http://schemas.openxmlformats.org/officeDocument/2006/relationships/hyperlink" Target="https://secretariadistritald.sharepoint.com/:f:/s/PLANDEACCIN-POADDDP2023/Ei24IYw116tNrbxIiJRQsMwBVxR-zh-rZ4F3gqOk7exeZA?e=UxwK7r" TargetMode="External"/><Relationship Id="rId16" Type="http://schemas.openxmlformats.org/officeDocument/2006/relationships/hyperlink" Target="https://secretariadistritald.sharepoint.com/:f:/s/PLANDEACCIN-POADDDP2023/ErcUXDk02ltNv9xesY9OKAoB7zKfjPK9Iy3AmMITeuVovg?e=HvtE27" TargetMode="External"/><Relationship Id="rId20" Type="http://schemas.openxmlformats.org/officeDocument/2006/relationships/hyperlink" Target="https://secretariadistritald.sharepoint.com/:f:/s/PLANDEACCIN-POADDDP2023/ErXojE25OSZJn6SBAsj-K-cBRFW-ALI2YUvC3S5VWSNKUg?e=efrT0U" TargetMode="External"/><Relationship Id="rId1" Type="http://schemas.openxmlformats.org/officeDocument/2006/relationships/hyperlink" Target="https://secretariadistritald.sharepoint.com/:f:/s/PLANDEACCIN-POADDDP2023/EuuEQYhoo2pMhlGr7OqQJ9cBcCgC1IPb9S0IOwbzLm-5NQ?e=bL1bqA" TargetMode="External"/><Relationship Id="rId6" Type="http://schemas.openxmlformats.org/officeDocument/2006/relationships/hyperlink" Target="https://secretariadistritald.sharepoint.com/:f:/s/PLANDEACCIN-POADDDP2023/En-G1LjoyFJOoqytvvEcEu4B800_kguh_MY2PCrchrghyg?e=MkogSn" TargetMode="External"/><Relationship Id="rId11" Type="http://schemas.openxmlformats.org/officeDocument/2006/relationships/hyperlink" Target="https://secretariadistritald.sharepoint.com/:f:/s/PLANDEACCIN-POADDDP2023/EorlfD5Yx7VBkyCTIA4QZ2gBBjV3gB47u_P9NHkvLVWzow?e=ZKB40m" TargetMode="External"/><Relationship Id="rId24" Type="http://schemas.openxmlformats.org/officeDocument/2006/relationships/drawing" Target="../drawings/drawing2.xml"/><Relationship Id="rId5" Type="http://schemas.openxmlformats.org/officeDocument/2006/relationships/hyperlink" Target="https://secretariadistritald.sharepoint.com/:f:/s/PLANDEACCIN-POADDDP2023/EsQeupQY28NNg21064ceGygBwAukFBjV3uFkXbM2vUZKzg?e=k1Bmfc" TargetMode="External"/><Relationship Id="rId15" Type="http://schemas.openxmlformats.org/officeDocument/2006/relationships/hyperlink" Target="https://secretariadistritald.sharepoint.com/:f:/s/PLANDEACCIN-POADDDP2023/Egupc309FX5Ps8tlCcNPRJ4B3mHRAfwLktCme-tltJQjyw?e=vHVm81" TargetMode="External"/><Relationship Id="rId23" Type="http://schemas.openxmlformats.org/officeDocument/2006/relationships/printerSettings" Target="../printerSettings/printerSettings1.bin"/><Relationship Id="rId10" Type="http://schemas.openxmlformats.org/officeDocument/2006/relationships/hyperlink" Target="https://secretariadistritald.sharepoint.com/:f:/s/PLANDEACCIN-POADDDP2023/EoQg9sRmLmVNlroDEgZ9r2UBv0poZxx5-Oq-JgGBp1uHuw?e=6rv6sZ" TargetMode="External"/><Relationship Id="rId19" Type="http://schemas.openxmlformats.org/officeDocument/2006/relationships/hyperlink" Target="https://secretariadistritald.sharepoint.com/:f:/s/PLANDEACCIN-POADDDP2023/EhAdEpKQ7SRNrKEg-iR_0fYBdT8Exs9i52MfpPwV2CWQ2Q?e=0gbTHw" TargetMode="External"/><Relationship Id="rId4" Type="http://schemas.openxmlformats.org/officeDocument/2006/relationships/hyperlink" Target="https://secretariadistritald.sharepoint.com/:f:/s/PLANDEACCIN-POADDDP2023/EnkPbyiQomFBsW4HvDJPjJEBFznfL8cSgyihYqp6j-qdtQ?e=DAxYek" TargetMode="External"/><Relationship Id="rId9" Type="http://schemas.openxmlformats.org/officeDocument/2006/relationships/hyperlink" Target="https://secretariadistritald.sharepoint.com/:f:/s/PLANDEACCIN-POADDDP2023/EgAtUWKOGk1Bo7EQnidQseEBzkSiw-grQ7Rduw7AEopFRg?e=DXc7bt" TargetMode="External"/><Relationship Id="rId14" Type="http://schemas.openxmlformats.org/officeDocument/2006/relationships/hyperlink" Target="https://secretariadistritald.sharepoint.com/:f:/s/PLANDEACCIN-POADDDP2023/EpvdzicJsQtOgmdajvBXL8oBNx5euEgaBy4Y7NbSji_-FQ?e=M6KxHo" TargetMode="External"/><Relationship Id="rId22" Type="http://schemas.openxmlformats.org/officeDocument/2006/relationships/hyperlink" Target="https://secretariadistritald.sharepoint.com/:f:/s/PLANDEACCIN-POADDDP2023/ErTXF3G_js5BtwzOHMje9fIB3TNweXjaKxHy5CVY8n4MBQ?e=LIxyHH"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3" Type="http://schemas.openxmlformats.org/officeDocument/2006/relationships/hyperlink" Target="https://secretariadistritald.sharepoint.com/:f:/s/PLANDEACCIN-POADDDP2023/Ei42EQNuyS9Fp19sCCqSzXYB-BG3OVG24geNRytjDPjOoA?e=uaxsxl" TargetMode="External"/><Relationship Id="rId18" Type="http://schemas.openxmlformats.org/officeDocument/2006/relationships/hyperlink" Target="https://secretariadistritald.sharepoint.com/:f:/s/PLANDEACCIN-POADDDP2023/EgE398K9uKFBqsdDd9ptLDUB98QNzgPSjihxJvm6DPuRgg?e=1fwxpZ" TargetMode="External"/><Relationship Id="rId26" Type="http://schemas.openxmlformats.org/officeDocument/2006/relationships/hyperlink" Target="https://secretariadistritald.sharepoint.com/:f:/s/PLANDEACCIN-POADDDP2023/Ej4-0QWD93lOpx_iwWytBZQB9W57Ndj5Z37m5T5NkBomYA?e=OyRuT1" TargetMode="External"/><Relationship Id="rId39" Type="http://schemas.openxmlformats.org/officeDocument/2006/relationships/hyperlink" Target="https://secretariadistritald.sharepoint.com/:f:/s/PLANDEACCIN-POADDDP2023/EhhlLPZyJ4BPn6P6OBRtn9gBajDPshsvIFHbm5ZB4Rm48g?e=s5bvF9" TargetMode="External"/><Relationship Id="rId21" Type="http://schemas.openxmlformats.org/officeDocument/2006/relationships/hyperlink" Target="https://secretariadistritald.sharepoint.com/:f:/s/PLANDEACCIN-POADDDP2023/EretcPhW-15OqLlmIfoGcjIBIIq4n23SPS0XO-pT_PabwA?e=f2i0xj" TargetMode="External"/><Relationship Id="rId34" Type="http://schemas.openxmlformats.org/officeDocument/2006/relationships/hyperlink" Target="https://secretariadistritald.sharepoint.com/:f:/s/PLANDEACCIN-POADDDP2023/Eo3RR6Hd2MFDhEDRw_5gmY8BB3quvbGt6CeBc9ymkKN2Fw?e=7Hh0Rj" TargetMode="External"/><Relationship Id="rId42" Type="http://schemas.openxmlformats.org/officeDocument/2006/relationships/drawing" Target="../drawings/drawing5.xml"/><Relationship Id="rId7" Type="http://schemas.openxmlformats.org/officeDocument/2006/relationships/hyperlink" Target="https://secretariadistritald.sharepoint.com/:f:/s/PLANDEACCIN-POADDDP2023/EoIZnWaUE5hBi7354qsu67kBWUc41F54bBFQycveE8JSzA?e=0x7k9x" TargetMode="External"/><Relationship Id="rId2" Type="http://schemas.openxmlformats.org/officeDocument/2006/relationships/hyperlink" Target="https://secretariadistritald.sharepoint.com/:f:/s/PLANDEACCIN-POADDDP2023/Ej9esn-WYQJOqSEPyqp-fD0BE8bh6ztJaycS5fK2ifJf2w?e=YWmgbm" TargetMode="External"/><Relationship Id="rId16" Type="http://schemas.openxmlformats.org/officeDocument/2006/relationships/hyperlink" Target="https://secretariadistritald.sharepoint.com/:f:/s/PLANDEACCIN-POADDDP2023/ErNYDKbET9dFrxNnvBpqV3EB19gcDjfWixUYH9X0C0phNQ?e=WElGmd" TargetMode="External"/><Relationship Id="rId20" Type="http://schemas.openxmlformats.org/officeDocument/2006/relationships/hyperlink" Target="https://secretariadistritald.sharepoint.com/:f:/s/PLANDEACCIN-POADDDP2023/Eh3npKdWSRlOnpiIFz_pg_IB74KIn_U23OjdZKIqpmQ-Jg?e=zP3o83" TargetMode="External"/><Relationship Id="rId29" Type="http://schemas.openxmlformats.org/officeDocument/2006/relationships/hyperlink" Target="https://secretariadistritald.sharepoint.com/:f:/s/PLANDEACCIN-POADDDP2023/Eg1QPlntP8xDmIG4cgZqcfoBqi0A4Ked-HdFQUYHrp8D4w?e=Nigi0p" TargetMode="External"/><Relationship Id="rId41" Type="http://schemas.openxmlformats.org/officeDocument/2006/relationships/printerSettings" Target="../printerSettings/printerSettings4.bin"/><Relationship Id="rId1" Type="http://schemas.openxmlformats.org/officeDocument/2006/relationships/hyperlink" Target="https://secretariadistritald.sharepoint.com/:f:/s/PLANDEACCIN-POADDDP2023/Ehg6r6jwVVdHptmLKy5P-wkBqAP7-3IYMDOoyXu4zzwAfQ?e=TKZFEK" TargetMode="External"/><Relationship Id="rId6" Type="http://schemas.openxmlformats.org/officeDocument/2006/relationships/hyperlink" Target="https://secretariadistritald.sharepoint.com/:f:/s/PLANDEACCIN-POADDDP2023/EkDzwt4ssFhEliBha78puWYBCWqWtzQkS5ptxDNxqS-kWQ?e=g4e8kJ" TargetMode="External"/><Relationship Id="rId11" Type="http://schemas.openxmlformats.org/officeDocument/2006/relationships/hyperlink" Target="https://secretariadistritald.sharepoint.com/:f:/s/PLANDEACCIN-POADDDP2023/EnTmKXjn4k5El_vVLpBr0IABNiPvS0KVtNNqciN4X67a_g?e=z0o9Df" TargetMode="External"/><Relationship Id="rId24" Type="http://schemas.openxmlformats.org/officeDocument/2006/relationships/hyperlink" Target="https://secretariadistritald.sharepoint.com/:f:/s/PLANDEACCIN-POADDDP2023/EgDHZz9dqPNHpttTrQMnfcMBaD0um5IKcCozQSfKF1xuKg?e=UGeuen" TargetMode="External"/><Relationship Id="rId32" Type="http://schemas.openxmlformats.org/officeDocument/2006/relationships/hyperlink" Target="https://secretariadistritald.sharepoint.com/:f:/s/PLANDEACCIN-POADDDP2023/EgE_Ed7aicpLtgiEZsW9ZsIBqbHMz-djzScwBsJQ1KZWAA?e=JnuR6L" TargetMode="External"/><Relationship Id="rId37" Type="http://schemas.openxmlformats.org/officeDocument/2006/relationships/hyperlink" Target="https://secretariadistritald.sharepoint.com/:f:/s/PLANDEACCIN-POADDDP2023/EhUiS0m_uY5Cqyr0934JU4kBpRU8cPuaQglZee5jeyFL4g?e=JuWauv" TargetMode="External"/><Relationship Id="rId40" Type="http://schemas.openxmlformats.org/officeDocument/2006/relationships/hyperlink" Target="https://secretariadistritald.sharepoint.com/:f:/s/PLANDEACCIN-POADDDP2023/Ej2P05nj7wBHrebVdTsLMXQBYPa32c2STBPdco9PV94oRA?e=TGg3KJ" TargetMode="External"/><Relationship Id="rId5" Type="http://schemas.openxmlformats.org/officeDocument/2006/relationships/hyperlink" Target="https://secretariadistritald.sharepoint.com/:f:/s/PLANDEACCIN-POADDDP2023/EvaljENNZ05EifPk3Ip9ha4BwV2aP1OyQQ7K4UOt3QIIUA?e=wq59an" TargetMode="External"/><Relationship Id="rId15" Type="http://schemas.openxmlformats.org/officeDocument/2006/relationships/hyperlink" Target="https://secretariadistritald.sharepoint.com/:f:/s/PLANDEACCIN-POADDDP2023/EpO6xEsUwLBHji2T979J6fgBxrkcmJhlwwvWy_Vzo9pf9Q?e=CeNWqI" TargetMode="External"/><Relationship Id="rId23" Type="http://schemas.openxmlformats.org/officeDocument/2006/relationships/hyperlink" Target="https://secretariadistritald.sharepoint.com/:f:/s/PLANDEACCIN-POADDDP2023/El0zs577xp5LoowLZvnysMABayteeI7ifH8XHa8rR0JLNA?e=RqCQak" TargetMode="External"/><Relationship Id="rId28" Type="http://schemas.openxmlformats.org/officeDocument/2006/relationships/hyperlink" Target="https://secretariadistritald.sharepoint.com/:f:/s/PLANDEACCIN-POADDDP2023/EksuVRUIIIhIoDxfuJSh2moBTlusqcxq9KI_d04RnuXyVQ?e=HmLicg" TargetMode="External"/><Relationship Id="rId36" Type="http://schemas.openxmlformats.org/officeDocument/2006/relationships/hyperlink" Target="https://secretariadistritald.sharepoint.com/:f:/s/PLANDEACCIN-POADDDP2023/EqTapt27Ax9LnUAsWGex-YMBDA7C8eMmuRRDf3nU1PQkNA?e=Arq6IC" TargetMode="External"/><Relationship Id="rId10" Type="http://schemas.openxmlformats.org/officeDocument/2006/relationships/hyperlink" Target="https://secretariadistritald.sharepoint.com/:f:/s/PLANDEACCIN-POADDDP2023/EiGvY1JShQZMoGYka959wPYBHVALWPsXpiiG1ypcLP9Oog?e=8TgurZ" TargetMode="External"/><Relationship Id="rId19" Type="http://schemas.openxmlformats.org/officeDocument/2006/relationships/hyperlink" Target="https://secretariadistritald.sharepoint.com/:f:/s/PLANDEACCIN-POADDDP2023/Emud340saEpDqOdUE7F4C-gBTpcpEomiISQsFJLUWyJRyA?e=5stowM" TargetMode="External"/><Relationship Id="rId31" Type="http://schemas.openxmlformats.org/officeDocument/2006/relationships/hyperlink" Target="https://secretariadistritald.sharepoint.com/:f:/s/PLANDEACCIN-POADDDP2023/EtXberX11vlCpSG4bpGaxNcBlknBF-dPeELveXske42G7w?e=cc2RpB" TargetMode="External"/><Relationship Id="rId44" Type="http://schemas.openxmlformats.org/officeDocument/2006/relationships/comments" Target="../comments2.xml"/><Relationship Id="rId4" Type="http://schemas.openxmlformats.org/officeDocument/2006/relationships/hyperlink" Target="https://secretariadistritald.sharepoint.com/:f:/s/PLANDEACCIN-POADDDP2023/EmTeXM0HhFtJt0mDVwWdOFkBiBxXR-eAYBM3urMedN4i7A?e=DaHNFO" TargetMode="External"/><Relationship Id="rId9" Type="http://schemas.openxmlformats.org/officeDocument/2006/relationships/hyperlink" Target="https://secretariadistritald.sharepoint.com/:f:/s/PLANDEACCIN-POADDDP2023/ElQYKzrrwGdKqAbj6ccyEm8BQ8J2Yzhzl5dIfXKgJU-SCQ?e=s0NX8Q" TargetMode="External"/><Relationship Id="rId14" Type="http://schemas.openxmlformats.org/officeDocument/2006/relationships/hyperlink" Target="https://secretariadistritald.sharepoint.com/:f:/s/PLANDEACCIN-POADDDP2023/EquYhsQ1_LRGurMLviSCKzQB8uRAJeHghdf90PI8dJ9-Zg?e=ucyje5" TargetMode="External"/><Relationship Id="rId22" Type="http://schemas.openxmlformats.org/officeDocument/2006/relationships/hyperlink" Target="https://secretariadistritald.sharepoint.com/:f:/s/PLANDEACCIN-POADDDP2023/ElBzIJv9S3RMqb-0qY5sy0MB_3kvmxnar_QQXa5CkHtjVA?e=wbxCqU" TargetMode="External"/><Relationship Id="rId27" Type="http://schemas.openxmlformats.org/officeDocument/2006/relationships/hyperlink" Target="https://secretariadistritald.sharepoint.com/:f:/s/PLANDEACCIN-POADDDP2023/EgVkTYa3D19Klhhk8eBeMcgB9XOycYQrG9DaQQn8NcSJYg?e=TNp3Fl" TargetMode="External"/><Relationship Id="rId30" Type="http://schemas.openxmlformats.org/officeDocument/2006/relationships/hyperlink" Target="https://secretariadistritald.sharepoint.com/:f:/s/PLANDEACCIN-POADDDP2023/EsgsBwpD4qRLjqKujyynZaUBc3_itSXbq_u5FgxY-XHBNg?e=EnjDoY" TargetMode="External"/><Relationship Id="rId35" Type="http://schemas.openxmlformats.org/officeDocument/2006/relationships/hyperlink" Target="https://secretariadistritald.sharepoint.com/:f:/s/PLANDEACCIN-POADDDP2023/Eva-sSTB-ztGomYS6XCsteQBYE_J8vrihmeq0VLIrri_cQ?e=jI89Sc" TargetMode="External"/><Relationship Id="rId43" Type="http://schemas.openxmlformats.org/officeDocument/2006/relationships/vmlDrawing" Target="../drawings/vmlDrawing2.vml"/><Relationship Id="rId8" Type="http://schemas.openxmlformats.org/officeDocument/2006/relationships/hyperlink" Target="https://secretariadistritald.sharepoint.com/:f:/s/PLANDEACCIN-POADDDP2023/ElvmMKGRWPlEtI5udGelbb8Bzjyajk6slKQITdmw2EeaLA?e=sLjcHR" TargetMode="External"/><Relationship Id="rId3" Type="http://schemas.openxmlformats.org/officeDocument/2006/relationships/hyperlink" Target="https://secretariadistritald.sharepoint.com/:f:/s/PLANDEACCIN-POADDDP2023/Eg4ptBbdxiRIl2DI2qLDjV4ByjxluI6cKcmkWGEZuQoxPw?e=WRIMxc" TargetMode="External"/><Relationship Id="rId12" Type="http://schemas.openxmlformats.org/officeDocument/2006/relationships/hyperlink" Target="https://secretariadistritald.sharepoint.com/:f:/s/PLANDEACCIN-POADDDP2023/Et66VUFNHX1Ll8DAcTbwxZUB2ZOs2lssqPvcMgJLTR0K6Q?e=loCTsh" TargetMode="External"/><Relationship Id="rId17" Type="http://schemas.openxmlformats.org/officeDocument/2006/relationships/hyperlink" Target="https://secretariadistritald.sharepoint.com/:f:/s/PLANDEACCIN-POADDDP2023/Et1Jy-y3Z7lOkfg-d3U6r48By5UfhRizf9sB-6xkTMEF2Q?e=jaQ5tx" TargetMode="External"/><Relationship Id="rId25" Type="http://schemas.openxmlformats.org/officeDocument/2006/relationships/hyperlink" Target="https://secretariadistritald.sharepoint.com/:f:/s/PLANDEACCIN-POADDDP2023/EtW-Ve9sNKdHv0A8JTMIYXgBuyjz1MwmXDhCeQD_WEs8qA?e=nlEtbg" TargetMode="External"/><Relationship Id="rId33" Type="http://schemas.openxmlformats.org/officeDocument/2006/relationships/hyperlink" Target="https://secretariadistritald.sharepoint.com/:f:/s/PLANDEACCIN-POADDDP2023/Eog2NAye87FLmy2QuPICIi4BaVXsfor6iDmHFtxBEBy7MQ?e=6Zt0uo" TargetMode="External"/><Relationship Id="rId38" Type="http://schemas.openxmlformats.org/officeDocument/2006/relationships/hyperlink" Target="https://secretariadistritald.sharepoint.com/:f:/s/PLANDEACCIN-POADDDP2023/EseSj75KuXJCimmKMhoVRfkBebdwP7zSregLsTBdMP3vmQ?e=WbrAbS" TargetMode="External"/></Relationships>
</file>

<file path=xl/worksheets/_rels/sheet8.xml.rels><?xml version="1.0" encoding="UTF-8" standalone="yes"?>
<Relationships xmlns="http://schemas.openxmlformats.org/package/2006/relationships"><Relationship Id="rId13" Type="http://schemas.openxmlformats.org/officeDocument/2006/relationships/hyperlink" Target="https://secretariadistritald.sharepoint.com/:f:/s/PLANDEACCIN-POADDDP2023/Eg7I-rcxZAJIpIW8diLjk_QBv_sxJBc-vyLSte-mvGEDHA?e=E3nzUo" TargetMode="External"/><Relationship Id="rId18" Type="http://schemas.openxmlformats.org/officeDocument/2006/relationships/hyperlink" Target="https://secretariadistritald.sharepoint.com/:f:/s/PLANDEACCIN-POADDDP2023/Es4EzNFs20xEp6D1IrF1df0BooyoqessKp4f2Awv_GPVMQ?e=hDovjk" TargetMode="External"/><Relationship Id="rId26" Type="http://schemas.openxmlformats.org/officeDocument/2006/relationships/hyperlink" Target="https://secretariadistritald.sharepoint.com/:f:/s/PLANDEACCIN-POADDDP2023/EpCnCwkZ-KNDl8ZHOah7iPAB3nYyN1zMGipsDSyOl7L17g?e=EnUkkM" TargetMode="External"/><Relationship Id="rId21" Type="http://schemas.openxmlformats.org/officeDocument/2006/relationships/hyperlink" Target="https://secretariadistritald.sharepoint.com/:f:/s/PLANDEACCIN-POADDDP2023/EvZCTFMtDkJHqcJ9qGyoD5MBqeo594xQfmVBAeIkXlSZgg?e=8uONhk" TargetMode="External"/><Relationship Id="rId34" Type="http://schemas.openxmlformats.org/officeDocument/2006/relationships/hyperlink" Target="https://secretariadistritald.sharepoint.com/:f:/s/PLANDEACCIN-POADDDP2023/Ev2f-oWmfnRPvglAU2jitWoBSh7lDO9zqGmElOO6tHOfCQ?e=PGT4HW" TargetMode="External"/><Relationship Id="rId7" Type="http://schemas.openxmlformats.org/officeDocument/2006/relationships/hyperlink" Target="https://secretariadistritald.sharepoint.com/:f:/s/PLANDEACCIN-POADDDP2023/EvczmNzTw9FKjuW7-m-5iM8BiNuyXb-qhHg-lkKK3LYY_A?e=l0X1eI" TargetMode="External"/><Relationship Id="rId12" Type="http://schemas.openxmlformats.org/officeDocument/2006/relationships/hyperlink" Target="https://secretariadistritald.sharepoint.com/:f:/s/PLANDEACCIN-POADDDP2023/Ekz9PlisZhFCkPV4CNtXOd8BbiOZji_QRoNhVLdACekN7A?e=TsFYXE" TargetMode="External"/><Relationship Id="rId17" Type="http://schemas.openxmlformats.org/officeDocument/2006/relationships/hyperlink" Target="https://secretariadistritald.sharepoint.com/:f:/s/PLANDEACCIN-POADDDP2023/Ek16dpqoCc5CtA5K68FnrBUBrx26p2LsMWVesrzKVDQCvA?e=T2oB9D" TargetMode="External"/><Relationship Id="rId25" Type="http://schemas.openxmlformats.org/officeDocument/2006/relationships/hyperlink" Target="https://secretariadistritald.sharepoint.com/:f:/s/PLANDEACCIN-POADDDP2023/EsRLyFz3eBNJuCZI8STsFEoB18twZrX12hidcYwM2d2hhA?e=z35zmU" TargetMode="External"/><Relationship Id="rId33" Type="http://schemas.openxmlformats.org/officeDocument/2006/relationships/hyperlink" Target="https://secretariadistritald.sharepoint.com/:f:/s/PLANDEACCIN-POADDDP2023/Eok-eGfzi8JPvohFoLPQt5QBC9GVpvPKj1tpo42M9iXjuw?e=oAqyrD" TargetMode="External"/><Relationship Id="rId38" Type="http://schemas.openxmlformats.org/officeDocument/2006/relationships/comments" Target="../comments3.xml"/><Relationship Id="rId2" Type="http://schemas.openxmlformats.org/officeDocument/2006/relationships/hyperlink" Target="https://secretariadistritald.sharepoint.com/:f:/s/PLANDEACCIN-POADDDP2023/Ev_DROVJwr1JpaR2uhPp83cBOim7mcUadS4l1vIPyUGWsA?e=KdA5rF" TargetMode="External"/><Relationship Id="rId16" Type="http://schemas.openxmlformats.org/officeDocument/2006/relationships/hyperlink" Target="https://secretariadistritald.sharepoint.com/:f:/s/PLANDEACCIN-POADDDP2023/ElvrSHnw0vNHjDcJjQ6zGx8ByO_TTZDwa-aIgbFuXz-liQ?e=VcWF3o" TargetMode="External"/><Relationship Id="rId20" Type="http://schemas.openxmlformats.org/officeDocument/2006/relationships/hyperlink" Target="https://secretariadistritald.sharepoint.com/:f:/s/PLANDEACCIN-POADDDP2023/EqaU6MeqDSdPihiKUP6GWJUB3nMGRxxvQi1JXqiBjMat4w?e=zrbCz6" TargetMode="External"/><Relationship Id="rId29" Type="http://schemas.openxmlformats.org/officeDocument/2006/relationships/hyperlink" Target="https://secretariadistritald.sharepoint.com/:f:/s/PLANDEACCIN-POADDDP2023/EtLw_0jLRyJEthOuNtLuO1MBjDRV58McWpssatCmWB2qTA?e=ffLONj" TargetMode="External"/><Relationship Id="rId1" Type="http://schemas.openxmlformats.org/officeDocument/2006/relationships/hyperlink" Target="https://secretariadistritald.sharepoint.com/:f:/s/PLANDEACCIN-POADDDP2023/EmPPdl7c3qtPgqiw4Sa-0p0BJxNCYfi7DAbTwRP70LAChg?e=lPPsWf" TargetMode="External"/><Relationship Id="rId6" Type="http://schemas.openxmlformats.org/officeDocument/2006/relationships/hyperlink" Target="https://secretariadistritald.sharepoint.com/:f:/s/PLANDEACCIN-POADDDP2023/EvqOcCwPBt1Ji3JOPB7DOnUBGDz5R3eelJ7l4Cg1U-ld8g?e=CfYSdN" TargetMode="External"/><Relationship Id="rId11" Type="http://schemas.openxmlformats.org/officeDocument/2006/relationships/hyperlink" Target="https://secretariadistritald.sharepoint.com/:f:/s/PLANDEACCIN-POADDDP2023/Eup0e72qRrtMvggokmRV5KQBC77kVq1IQKjGcUG2tCDe0Q?e=ctaR99" TargetMode="External"/><Relationship Id="rId24" Type="http://schemas.openxmlformats.org/officeDocument/2006/relationships/hyperlink" Target="https://secretariadistritald.sharepoint.com/:f:/s/PLANDEACCIN-POADDDP2023/EuISPUxrQX5Ltt1Lr3Hdi40BrnjBmxai1FFKmPhvN5GrAQ?e=g4RnCH" TargetMode="External"/><Relationship Id="rId32" Type="http://schemas.openxmlformats.org/officeDocument/2006/relationships/hyperlink" Target="https://secretariadistritald.sharepoint.com/:f:/s/PLANDEACCIN-POADDDP2023/Epdz48dC1R1MheU7HYwXQK0BOhyPBNKhB9YXPPawpL3CYQ?e=qhCrwX" TargetMode="External"/><Relationship Id="rId37" Type="http://schemas.openxmlformats.org/officeDocument/2006/relationships/vmlDrawing" Target="../drawings/vmlDrawing3.vml"/><Relationship Id="rId5" Type="http://schemas.openxmlformats.org/officeDocument/2006/relationships/hyperlink" Target="https://secretariadistritald.sharepoint.com/:f:/s/PLANDEACCIN-POADDDP2023/Eg0UK7dz-7FMjKFZjU0ZNHwBoqriIQ4BLVbBw_VF73KuBA?e=6TDdVy" TargetMode="External"/><Relationship Id="rId15" Type="http://schemas.openxmlformats.org/officeDocument/2006/relationships/hyperlink" Target="https://secretariadistritald.sharepoint.com/:f:/s/PLANDEACCIN-POADDDP2023/Ejlfa52PgIZNlSq_XZ0fgQ4Bk88HkSODI_Yz2TzugiSnSQ?e=TuTpAP" TargetMode="External"/><Relationship Id="rId23" Type="http://schemas.openxmlformats.org/officeDocument/2006/relationships/hyperlink" Target="https://secretariadistritald.sharepoint.com/:f:/s/PLANDEACCIN-POADDDP2023/En54ZispDqhIgkShfACmmkQBPI3uL1huIlDkbJMuSeoaRg?e=NTMhHD" TargetMode="External"/><Relationship Id="rId28" Type="http://schemas.openxmlformats.org/officeDocument/2006/relationships/hyperlink" Target="https://secretariadistritald.sharepoint.com/:f:/s/PLANDEACCIN-POADDDP2023/EmXg5-R1pIJEnVHlob-IhcsBNpbjpO9QyFwi17zkVYjPzw?e=Veo02Z" TargetMode="External"/><Relationship Id="rId36" Type="http://schemas.openxmlformats.org/officeDocument/2006/relationships/drawing" Target="../drawings/drawing6.xml"/><Relationship Id="rId10" Type="http://schemas.openxmlformats.org/officeDocument/2006/relationships/hyperlink" Target="https://secretariadistritald.sharepoint.com/:f:/s/PLANDEACCIN-POADDDP2023/Ep7_sifC4tBBnJo4Q2bXzQsBuA6KR-kKFLn9y5eXkMesdQ?e=Qhwac0" TargetMode="External"/><Relationship Id="rId19" Type="http://schemas.openxmlformats.org/officeDocument/2006/relationships/hyperlink" Target="https://secretariadistritald.sharepoint.com/:f:/s/PLANDEACCIN-POADDDP2023/Et79xBKXGmdPuEwhZ_If2QkBmN_Pz7LPKkoeuvecZcqM3Q?e=n1Cda8" TargetMode="External"/><Relationship Id="rId31" Type="http://schemas.openxmlformats.org/officeDocument/2006/relationships/hyperlink" Target="https://secretariadistritald.sharepoint.com/:f:/s/PLANDEACCIN-POADDDP2023/EvXcxcLflX5OnWHndAzhPNEBPF-pzDKQrBn4fnySqlcW2g?e=gxWFMo" TargetMode="External"/><Relationship Id="rId4" Type="http://schemas.openxmlformats.org/officeDocument/2006/relationships/hyperlink" Target="https://secretariadistritald.sharepoint.com/:f:/s/PLANDEACCIN-POADDDP2023/EkDGxbWGn75HvIZznSbo0oIBM82T4ei2A3EQG3tHPJCOQw?e=qCb4K6" TargetMode="External"/><Relationship Id="rId9" Type="http://schemas.openxmlformats.org/officeDocument/2006/relationships/hyperlink" Target="https://secretariadistritald.sharepoint.com/:f:/s/PLANDEACCIN-POADDDP2023/EsobA7ghi6tPgxjKFe-pcSEBcNRikGT3WGlNZu5afvNzkw?e=gBgDQP" TargetMode="External"/><Relationship Id="rId14" Type="http://schemas.openxmlformats.org/officeDocument/2006/relationships/hyperlink" Target="https://secretariadistritald.sharepoint.com/:f:/s/PLANDEACCIN-POADDDP2023/Eh93V_S_7W5NlzhfmhniQjkB2FZ8D1o6_ecTc1bUkxE0Dg?e=yosX0u" TargetMode="External"/><Relationship Id="rId22" Type="http://schemas.openxmlformats.org/officeDocument/2006/relationships/hyperlink" Target="https://secretariadistritald.sharepoint.com/:f:/s/PLANDEACCIN-POADDDP2023/Esv6m1Z60fFBschPWiu6EFkB68IKSTOPAg3-BMStC6Vm0A?e=dV3YoV" TargetMode="External"/><Relationship Id="rId27" Type="http://schemas.openxmlformats.org/officeDocument/2006/relationships/hyperlink" Target="https://secretariadistritald.sharepoint.com/:f:/s/PLANDEACCIN-POADDDP2023/EqJubceAX3pKlbA0cVF-fx8Bggp9Y64dBaXJykY7njbnbA?e=FL1pbV" TargetMode="External"/><Relationship Id="rId30" Type="http://schemas.openxmlformats.org/officeDocument/2006/relationships/hyperlink" Target="https://secretariadistritald.sharepoint.com/:f:/s/PLANDEACCIN-POADDDP2023/Eng7f7QoXh5CvZFjrIFyu_0BZvr1NYqi2dnjnT5792_qhw?e=lUcXAN" TargetMode="External"/><Relationship Id="rId35" Type="http://schemas.openxmlformats.org/officeDocument/2006/relationships/printerSettings" Target="../printerSettings/printerSettings5.bin"/><Relationship Id="rId8" Type="http://schemas.openxmlformats.org/officeDocument/2006/relationships/hyperlink" Target="https://secretariadistritald.sharepoint.com/:f:/s/PLANDEACCIN-POADDDP2023/EmhAy6jZD4pLsH7xjH-XvPQBkk80AS-1OY72I1bj2yiVYQ?e=okC5rp" TargetMode="External"/><Relationship Id="rId3" Type="http://schemas.openxmlformats.org/officeDocument/2006/relationships/hyperlink" Target="https://secretariadistritald.sharepoint.com/:f:/s/PLANDEACCIN-POADDDP2023/Esn_8_XiigxHhEBQHOoufFEB6PKMjWeLi8t_UmVmJxJC8A?e=cc9kmV"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secretariadistritald.sharepoint.com/:f:/s/PLANDEACCIN-POADDDP2023/EuHbS3Wj0OtGvZ11VNcYcCABF3pgnhHLh3sEIYGdGquLWg?e=16gCJ4" TargetMode="External"/><Relationship Id="rId13" Type="http://schemas.openxmlformats.org/officeDocument/2006/relationships/hyperlink" Target="https://secretariadistritald.sharepoint.com/:f:/s/PLANDEACCIN-POADDDP2023/Emrr_-m608NOn_P8Ndh9bwoBy68in54V86wsv_7GV9qgcQ?e=7GHfzz" TargetMode="External"/><Relationship Id="rId18" Type="http://schemas.openxmlformats.org/officeDocument/2006/relationships/hyperlink" Target="https://secretariadistritald.sharepoint.com/:f:/s/PLANDEACCIN-POADDDP2023/Et5KHdma6cNEk70D3IgIEfkB6lc19dzP4Vbd0h2_mc4pCQ?e=Zpnzss" TargetMode="External"/><Relationship Id="rId26" Type="http://schemas.openxmlformats.org/officeDocument/2006/relationships/vmlDrawing" Target="../drawings/vmlDrawing4.vml"/><Relationship Id="rId3" Type="http://schemas.openxmlformats.org/officeDocument/2006/relationships/hyperlink" Target="https://secretariadistritald.sharepoint.com/:f:/s/PLANDEACCIN-POADDDP2023/EgNZVxUoyoNGnci8rYY-voYBSylmyUQ6r60f2xUXSRzjsw?e=lRIQit" TargetMode="External"/><Relationship Id="rId21" Type="http://schemas.openxmlformats.org/officeDocument/2006/relationships/hyperlink" Target="https://secretariadistritald.sharepoint.com/:f:/s/PLANDEACCIN-POADDDP2023/EhUVSI2So7NNjB-I7qiJ--UBunlUMGoLrJRaLToZVgeCkg?e=a4Munr" TargetMode="External"/><Relationship Id="rId7" Type="http://schemas.openxmlformats.org/officeDocument/2006/relationships/hyperlink" Target="https://secretariadistritald.sharepoint.com/:f:/s/PLANDEACCIN-POADDDP2023/EtRH-XclqzVEuii7KfTNFmEBUiYrajH5OMf54yXB0Y5fxQ?e=0Fwose" TargetMode="External"/><Relationship Id="rId12" Type="http://schemas.openxmlformats.org/officeDocument/2006/relationships/hyperlink" Target="https://secretariadistritald.sharepoint.com/:f:/s/PLANDEACCIN-POADDDP2023/Ep04_96UtNdBokWJ-HqUAqYBBw5iJzsjXYDWvCNoMn0yPA?e=Fr9inT" TargetMode="External"/><Relationship Id="rId17" Type="http://schemas.openxmlformats.org/officeDocument/2006/relationships/hyperlink" Target="https://secretariadistritald.sharepoint.com/:f:/s/PLANDEACCIN-POADDDP2023/EhYbvSCxkZZPo3_tmlEBAkYBLSk554NGJjz-gt1mimydIg?e=j4sjdh" TargetMode="External"/><Relationship Id="rId25" Type="http://schemas.openxmlformats.org/officeDocument/2006/relationships/drawing" Target="../drawings/drawing7.xml"/><Relationship Id="rId2" Type="http://schemas.openxmlformats.org/officeDocument/2006/relationships/hyperlink" Target="https://secretariadistritald.sharepoint.com/:f:/s/PLANDEACCIN-POADDDP2023/EmP3P_SPbbtGhfz30oy0DtgB-nIXqdi07sHdK_l7YMqdrg?e=LHeacb" TargetMode="External"/><Relationship Id="rId16" Type="http://schemas.openxmlformats.org/officeDocument/2006/relationships/hyperlink" Target="https://secretariadistritald.sharepoint.com/:f:/s/PLANDEACCIN-POADDDP2023/Ev8PcZsJOktItbfz31gl2BMBuXunknsw2LW-_mpghDMgwA?e=pFh0Vk" TargetMode="External"/><Relationship Id="rId20" Type="http://schemas.openxmlformats.org/officeDocument/2006/relationships/hyperlink" Target="https://secretariadistritald.sharepoint.com/:f:/s/PLANDEACCIN-POADDDP2023/Ei9ay96ma01BgajN0GmiS-wBxs-rlfViz-l6iQES9_h0ZA?e=liQaYY" TargetMode="External"/><Relationship Id="rId1" Type="http://schemas.openxmlformats.org/officeDocument/2006/relationships/hyperlink" Target="https://secretariadistritald.sharepoint.com/:f:/s/PLANDEACCIN-POADDDP2023/Ekt_1pXL19JPpVTbyhXJ5dABS4O1u3H5CfKNVrmNVpcvbQ?e=76xdzJ" TargetMode="External"/><Relationship Id="rId6" Type="http://schemas.openxmlformats.org/officeDocument/2006/relationships/hyperlink" Target="https://secretariadistritald.sharepoint.com/:f:/s/PLANDEACCIN-POADDDP2023/Eotv3aKhiKZAlZCkq19-pgEBeKUT2OgCaomubnEWaqprFQ?e=s7qcUt" TargetMode="External"/><Relationship Id="rId11" Type="http://schemas.openxmlformats.org/officeDocument/2006/relationships/hyperlink" Target="https://secretariadistritald.sharepoint.com/:f:/s/PLANDEACCIN-POADDDP2023/El87nDtDVmtIj4sAQafFuT0Bd_cmgzvErPeBFUqVA4RXUw?e=VJ0JE2" TargetMode="External"/><Relationship Id="rId24" Type="http://schemas.openxmlformats.org/officeDocument/2006/relationships/printerSettings" Target="../printerSettings/printerSettings6.bin"/><Relationship Id="rId5" Type="http://schemas.openxmlformats.org/officeDocument/2006/relationships/hyperlink" Target="https://secretariadistritald.sharepoint.com/:f:/s/PLANDEACCIN-POADDDP2023/Ehz0mwIQGTZPvflO_KcqCZQBSWlQgMcU7w1AyMI2f36gLQ?e=t92jUz" TargetMode="External"/><Relationship Id="rId15" Type="http://schemas.openxmlformats.org/officeDocument/2006/relationships/hyperlink" Target="https://secretariadistritald.sharepoint.com/:f:/s/PLANDEACCIN-POADDDP2023/Emph8QigtnJHhKcjMA8HZFcBtC2GZQYKlbh0X0mB8qhAxQ?e=cM4pyT" TargetMode="External"/><Relationship Id="rId23" Type="http://schemas.openxmlformats.org/officeDocument/2006/relationships/hyperlink" Target="https://secretariadistritald.sharepoint.com/:f:/s/PLANDEACCIN-POADDDP2023/EvrHxz2zqAlCtoETrTqayc8Bgs2GvCZH_P6cIm151Z_avQ?e=IMemL7" TargetMode="External"/><Relationship Id="rId10" Type="http://schemas.openxmlformats.org/officeDocument/2006/relationships/hyperlink" Target="https://secretariadistritald.sharepoint.com/:f:/s/PLANDEACCIN-POADDDP2023/EoMg2bXtTwdJlg8YPXEFPnQB-aHLIdrqvwmyOMMKbNRQTw?e=mdtmIc" TargetMode="External"/><Relationship Id="rId19" Type="http://schemas.openxmlformats.org/officeDocument/2006/relationships/hyperlink" Target="https://secretariadistritald.sharepoint.com/:f:/s/PLANDEACCIN-POADDDP2023/Eoz2xNawmKZKgGnO96_WmwcBeZIG-ZcDmFjKiGvrPCm1Tw?e=O8QPoJ" TargetMode="External"/><Relationship Id="rId4" Type="http://schemas.openxmlformats.org/officeDocument/2006/relationships/hyperlink" Target="https://secretariadistritald.sharepoint.com/:f:/s/PLANDEACCIN-POADDDP2023/EiWGzHVJSjFMp0RPQxRrpggBvKBSfVMi2ZV7awULz5YoaQ?e=ZYbpsc" TargetMode="External"/><Relationship Id="rId9" Type="http://schemas.openxmlformats.org/officeDocument/2006/relationships/hyperlink" Target="https://secretariadistritald.sharepoint.com/:f:/s/PLANDEACCIN-POADDDP2023/Elf-wQ3B5JdFscXX8CCP8P8BqbK5Pqw4aY8hTt9zYcHL2Q?e=LbVsSq" TargetMode="External"/><Relationship Id="rId14" Type="http://schemas.openxmlformats.org/officeDocument/2006/relationships/hyperlink" Target="https://secretariadistritald.sharepoint.com/:f:/s/PLANDEACCIN-POADDDP2023/Eq_Sf4tl7p1IvH9-YcszGzoBfrCJpaUky6wT2AdN7yIWYQ?e=OPdtAs" TargetMode="External"/><Relationship Id="rId22" Type="http://schemas.openxmlformats.org/officeDocument/2006/relationships/hyperlink" Target="https://secretariadistritald.sharepoint.com/:f:/s/PLANDEACCIN-POADDDP2023/EovIMScxE41GvQybDVpwB_wBKuKTMKx_2pxfhSm-3ZJsAQ?e=6NNt5T" TargetMode="External"/><Relationship Id="rId27"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003F0-2A79-448F-A0A9-A5C8667C9C57}">
  <dimension ref="A1:L23"/>
  <sheetViews>
    <sheetView workbookViewId="0">
      <selection activeCell="H22" sqref="H22"/>
    </sheetView>
  </sheetViews>
  <sheetFormatPr baseColWidth="10" defaultColWidth="12" defaultRowHeight="12.75" x14ac:dyDescent="0.25"/>
  <cols>
    <col min="1" max="4" width="15.7109375" style="198" customWidth="1"/>
    <col min="5" max="5" width="34.28515625" style="193" customWidth="1"/>
    <col min="6" max="6" width="31" style="193" customWidth="1"/>
    <col min="7" max="7" width="20.140625" style="193" customWidth="1"/>
    <col min="8" max="8" width="19.140625" style="193" customWidth="1"/>
    <col min="9" max="9" width="24" style="193" customWidth="1"/>
    <col min="10" max="10" width="18.7109375" style="193" customWidth="1"/>
    <col min="11" max="11" width="21.7109375" style="193" customWidth="1"/>
    <col min="12" max="16384" width="12" style="193"/>
  </cols>
  <sheetData>
    <row r="1" spans="1:12" x14ac:dyDescent="0.25">
      <c r="A1" s="196" t="s">
        <v>0</v>
      </c>
      <c r="B1" s="196" t="s">
        <v>1</v>
      </c>
      <c r="C1" s="196" t="s">
        <v>2</v>
      </c>
      <c r="D1" s="196" t="s">
        <v>3</v>
      </c>
      <c r="E1" s="197" t="s">
        <v>4</v>
      </c>
      <c r="F1" s="197" t="s">
        <v>5</v>
      </c>
      <c r="G1" s="197" t="s">
        <v>6</v>
      </c>
      <c r="H1" s="197" t="s">
        <v>7</v>
      </c>
      <c r="I1" s="197" t="s">
        <v>8</v>
      </c>
      <c r="J1" s="197" t="s">
        <v>9</v>
      </c>
      <c r="K1" s="197" t="s">
        <v>10</v>
      </c>
      <c r="L1" s="197" t="s">
        <v>11</v>
      </c>
    </row>
    <row r="2" spans="1:12" ht="25.5" x14ac:dyDescent="0.25">
      <c r="A2" s="198" t="s">
        <v>12</v>
      </c>
      <c r="B2" s="198" t="s">
        <v>13</v>
      </c>
      <c r="C2" s="198" t="s">
        <v>14</v>
      </c>
      <c r="D2" s="198" t="s">
        <v>15</v>
      </c>
      <c r="E2" s="193" t="s">
        <v>16</v>
      </c>
      <c r="F2" s="193" t="s">
        <v>17</v>
      </c>
      <c r="G2" s="198" t="s">
        <v>18</v>
      </c>
      <c r="H2" s="193" t="s">
        <v>19</v>
      </c>
      <c r="I2" s="193" t="s">
        <v>20</v>
      </c>
      <c r="J2" s="193" t="s">
        <v>21</v>
      </c>
      <c r="K2" s="193" t="s">
        <v>22</v>
      </c>
      <c r="L2" s="193" t="s">
        <v>23</v>
      </c>
    </row>
    <row r="3" spans="1:12" ht="25.5" x14ac:dyDescent="0.25">
      <c r="A3" s="198" t="s">
        <v>24</v>
      </c>
      <c r="B3" s="198" t="s">
        <v>25</v>
      </c>
      <c r="C3" s="198" t="s">
        <v>26</v>
      </c>
      <c r="D3" s="198" t="s">
        <v>27</v>
      </c>
      <c r="E3" s="193" t="s">
        <v>28</v>
      </c>
      <c r="F3" s="193" t="s">
        <v>29</v>
      </c>
      <c r="G3" s="198" t="s">
        <v>30</v>
      </c>
      <c r="H3" s="193" t="s">
        <v>31</v>
      </c>
      <c r="I3" s="193" t="s">
        <v>32</v>
      </c>
      <c r="J3" s="193" t="s">
        <v>33</v>
      </c>
      <c r="K3" s="193" t="s">
        <v>34</v>
      </c>
      <c r="L3" s="193" t="s">
        <v>35</v>
      </c>
    </row>
    <row r="4" spans="1:12" ht="25.5" x14ac:dyDescent="0.25">
      <c r="A4" s="198" t="s">
        <v>36</v>
      </c>
      <c r="B4" s="198" t="s">
        <v>37</v>
      </c>
      <c r="D4" s="198" t="s">
        <v>38</v>
      </c>
      <c r="E4" s="193" t="s">
        <v>39</v>
      </c>
      <c r="F4" s="193" t="s">
        <v>40</v>
      </c>
      <c r="G4" s="198" t="s">
        <v>41</v>
      </c>
      <c r="I4" s="193" t="s">
        <v>42</v>
      </c>
      <c r="J4" s="193" t="s">
        <v>23</v>
      </c>
      <c r="K4" s="193" t="s">
        <v>43</v>
      </c>
      <c r="L4" s="193" t="s">
        <v>26</v>
      </c>
    </row>
    <row r="5" spans="1:12" ht="25.5" x14ac:dyDescent="0.25">
      <c r="A5" s="198" t="s">
        <v>44</v>
      </c>
      <c r="B5" s="198" t="s">
        <v>45</v>
      </c>
      <c r="D5" s="198" t="s">
        <v>46</v>
      </c>
      <c r="E5" s="193" t="s">
        <v>47</v>
      </c>
      <c r="F5" s="193" t="s">
        <v>48</v>
      </c>
      <c r="G5" s="198" t="s">
        <v>49</v>
      </c>
      <c r="I5" s="193" t="s">
        <v>50</v>
      </c>
      <c r="J5" s="193" t="s">
        <v>51</v>
      </c>
    </row>
    <row r="6" spans="1:12" ht="25.5" x14ac:dyDescent="0.25">
      <c r="B6" s="198" t="s">
        <v>52</v>
      </c>
      <c r="D6" s="198" t="s">
        <v>53</v>
      </c>
      <c r="E6" s="193" t="s">
        <v>54</v>
      </c>
      <c r="F6" s="193" t="s">
        <v>55</v>
      </c>
      <c r="G6" s="198" t="s">
        <v>56</v>
      </c>
      <c r="I6" s="193" t="s">
        <v>57</v>
      </c>
    </row>
    <row r="7" spans="1:12" ht="25.5" x14ac:dyDescent="0.25">
      <c r="D7" s="198" t="s">
        <v>58</v>
      </c>
      <c r="E7" s="193" t="s">
        <v>59</v>
      </c>
      <c r="F7" s="193" t="s">
        <v>60</v>
      </c>
      <c r="G7" s="198" t="s">
        <v>61</v>
      </c>
      <c r="I7" s="193" t="s">
        <v>62</v>
      </c>
    </row>
    <row r="8" spans="1:12" x14ac:dyDescent="0.25">
      <c r="E8" s="193" t="s">
        <v>63</v>
      </c>
      <c r="F8" s="193" t="s">
        <v>64</v>
      </c>
      <c r="G8" s="193" t="s">
        <v>65</v>
      </c>
    </row>
    <row r="9" spans="1:12" x14ac:dyDescent="0.25">
      <c r="E9" s="193" t="s">
        <v>66</v>
      </c>
      <c r="F9" s="193" t="s">
        <v>67</v>
      </c>
    </row>
    <row r="10" spans="1:12" x14ac:dyDescent="0.25">
      <c r="E10" s="193" t="s">
        <v>68</v>
      </c>
      <c r="F10" s="193" t="s">
        <v>69</v>
      </c>
    </row>
    <row r="11" spans="1:12" x14ac:dyDescent="0.25">
      <c r="E11" s="193" t="s">
        <v>70</v>
      </c>
      <c r="F11" s="193" t="s">
        <v>71</v>
      </c>
    </row>
    <row r="12" spans="1:12" x14ac:dyDescent="0.25">
      <c r="E12" s="193" t="s">
        <v>72</v>
      </c>
      <c r="F12" s="193" t="s">
        <v>73</v>
      </c>
    </row>
    <row r="13" spans="1:12" x14ac:dyDescent="0.25">
      <c r="E13" s="193" t="s">
        <v>74</v>
      </c>
      <c r="F13" s="193" t="s">
        <v>75</v>
      </c>
    </row>
    <row r="14" spans="1:12" x14ac:dyDescent="0.25">
      <c r="E14" s="193" t="s">
        <v>76</v>
      </c>
      <c r="F14" s="193" t="s">
        <v>77</v>
      </c>
    </row>
    <row r="15" spans="1:12" x14ac:dyDescent="0.25">
      <c r="E15" s="193" t="s">
        <v>78</v>
      </c>
      <c r="F15" s="193" t="s">
        <v>79</v>
      </c>
    </row>
    <row r="16" spans="1:12" x14ac:dyDescent="0.25">
      <c r="E16" s="193" t="s">
        <v>80</v>
      </c>
      <c r="F16" s="193" t="s">
        <v>81</v>
      </c>
    </row>
    <row r="17" spans="5:6" x14ac:dyDescent="0.25">
      <c r="E17" s="193" t="s">
        <v>82</v>
      </c>
      <c r="F17" s="193" t="s">
        <v>83</v>
      </c>
    </row>
    <row r="18" spans="5:6" x14ac:dyDescent="0.25">
      <c r="E18" s="193" t="s">
        <v>84</v>
      </c>
      <c r="F18" s="193" t="s">
        <v>85</v>
      </c>
    </row>
    <row r="19" spans="5:6" x14ac:dyDescent="0.25">
      <c r="E19" s="193" t="s">
        <v>86</v>
      </c>
    </row>
    <row r="20" spans="5:6" x14ac:dyDescent="0.25">
      <c r="E20" s="193" t="s">
        <v>87</v>
      </c>
    </row>
    <row r="21" spans="5:6" x14ac:dyDescent="0.25">
      <c r="E21" s="193" t="s">
        <v>88</v>
      </c>
    </row>
    <row r="22" spans="5:6" x14ac:dyDescent="0.25">
      <c r="E22" s="193" t="s">
        <v>89</v>
      </c>
    </row>
    <row r="23" spans="5:6" x14ac:dyDescent="0.25">
      <c r="E23" s="193" t="s">
        <v>90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66B77-4EA3-437E-9D20-A17026F0445F}">
  <sheetPr>
    <tabColor rgb="FF92D050"/>
    <pageSetUpPr fitToPage="1"/>
  </sheetPr>
  <dimension ref="A1:L26"/>
  <sheetViews>
    <sheetView topLeftCell="A19" zoomScale="120" zoomScaleNormal="120" workbookViewId="0">
      <selection activeCell="E12" sqref="E12:L12"/>
    </sheetView>
  </sheetViews>
  <sheetFormatPr baseColWidth="10" defaultColWidth="8.7109375" defaultRowHeight="12.75" x14ac:dyDescent="0.25"/>
  <cols>
    <col min="1" max="1" width="3.28515625" style="193" customWidth="1"/>
    <col min="2" max="2" width="9.28515625" style="193" customWidth="1"/>
    <col min="3" max="3" width="5.7109375" style="193" customWidth="1"/>
    <col min="4" max="4" width="6.7109375" style="193" customWidth="1"/>
    <col min="5" max="5" width="5.7109375" style="193" customWidth="1"/>
    <col min="6" max="6" width="10.28515625" style="193" customWidth="1"/>
    <col min="7" max="7" width="2.140625" style="193" customWidth="1"/>
    <col min="8" max="8" width="18.7109375" style="193" customWidth="1"/>
    <col min="9" max="9" width="12.7109375" style="193" customWidth="1"/>
    <col min="10" max="10" width="6.7109375" style="193" customWidth="1"/>
    <col min="11" max="11" width="18.7109375" style="193" customWidth="1"/>
    <col min="12" max="12" width="25.7109375" style="193" customWidth="1"/>
    <col min="13" max="16384" width="8.7109375" style="193"/>
  </cols>
  <sheetData>
    <row r="1" spans="1:12" ht="18.75" customHeight="1" x14ac:dyDescent="0.25">
      <c r="A1" s="608"/>
      <c r="B1" s="609"/>
      <c r="C1" s="609"/>
      <c r="D1" s="609"/>
      <c r="E1" s="610"/>
      <c r="F1" s="617" t="s">
        <v>304</v>
      </c>
      <c r="G1" s="618"/>
      <c r="H1" s="618"/>
      <c r="I1" s="618"/>
      <c r="J1" s="618"/>
      <c r="K1" s="618"/>
      <c r="L1" s="192"/>
    </row>
    <row r="2" spans="1:12" ht="18.75" customHeight="1" x14ac:dyDescent="0.25">
      <c r="A2" s="611"/>
      <c r="B2" s="612"/>
      <c r="C2" s="612"/>
      <c r="D2" s="612"/>
      <c r="E2" s="613"/>
      <c r="F2" s="619"/>
      <c r="G2" s="620"/>
      <c r="H2" s="620"/>
      <c r="I2" s="620"/>
      <c r="J2" s="620"/>
      <c r="K2" s="620"/>
      <c r="L2" s="192"/>
    </row>
    <row r="3" spans="1:12" ht="18.75" customHeight="1" x14ac:dyDescent="0.25">
      <c r="A3" s="611"/>
      <c r="B3" s="612"/>
      <c r="C3" s="612"/>
      <c r="D3" s="612"/>
      <c r="E3" s="613"/>
      <c r="F3" s="617" t="s">
        <v>305</v>
      </c>
      <c r="G3" s="618"/>
      <c r="H3" s="618"/>
      <c r="I3" s="618"/>
      <c r="J3" s="618"/>
      <c r="K3" s="618"/>
      <c r="L3" s="192"/>
    </row>
    <row r="4" spans="1:12" ht="18.75" customHeight="1" x14ac:dyDescent="0.25">
      <c r="A4" s="614"/>
      <c r="B4" s="615"/>
      <c r="C4" s="615"/>
      <c r="D4" s="615"/>
      <c r="E4" s="616"/>
      <c r="F4" s="619"/>
      <c r="G4" s="620"/>
      <c r="H4" s="620"/>
      <c r="I4" s="620"/>
      <c r="J4" s="620"/>
      <c r="K4" s="620"/>
      <c r="L4" s="192"/>
    </row>
    <row r="5" spans="1:12" ht="15.75" customHeight="1" x14ac:dyDescent="0.25">
      <c r="A5" s="580" t="s">
        <v>306</v>
      </c>
      <c r="B5" s="582"/>
      <c r="C5" s="582"/>
      <c r="D5" s="582"/>
      <c r="E5" s="582"/>
      <c r="F5" s="582"/>
      <c r="G5" s="582"/>
      <c r="H5" s="582"/>
      <c r="I5" s="582"/>
      <c r="J5" s="582"/>
      <c r="K5" s="582"/>
      <c r="L5" s="600"/>
    </row>
    <row r="6" spans="1:12" ht="23.25" customHeight="1" x14ac:dyDescent="0.25">
      <c r="A6" s="580" t="s">
        <v>307</v>
      </c>
      <c r="B6" s="582"/>
      <c r="C6" s="581"/>
      <c r="D6" s="575" t="s">
        <v>12</v>
      </c>
      <c r="E6" s="576"/>
      <c r="F6" s="576"/>
      <c r="G6" s="576"/>
      <c r="H6" s="577"/>
      <c r="I6" s="580" t="s">
        <v>308</v>
      </c>
      <c r="J6" s="581"/>
      <c r="K6" s="575" t="s">
        <v>37</v>
      </c>
      <c r="L6" s="577"/>
    </row>
    <row r="7" spans="1:12" ht="17.649999999999999" customHeight="1" x14ac:dyDescent="0.25">
      <c r="A7" s="580" t="s">
        <v>309</v>
      </c>
      <c r="B7" s="582"/>
      <c r="C7" s="581"/>
      <c r="D7" s="575" t="s">
        <v>26</v>
      </c>
      <c r="E7" s="576"/>
      <c r="F7" s="576"/>
      <c r="G7" s="576"/>
      <c r="H7" s="577"/>
      <c r="I7" s="580" t="s">
        <v>98</v>
      </c>
      <c r="J7" s="581"/>
      <c r="K7" s="575" t="s">
        <v>15</v>
      </c>
      <c r="L7" s="577"/>
    </row>
    <row r="8" spans="1:12" ht="35.65" customHeight="1" x14ac:dyDescent="0.25">
      <c r="A8" s="580" t="s">
        <v>310</v>
      </c>
      <c r="B8" s="582"/>
      <c r="C8" s="581"/>
      <c r="D8" s="575" t="s">
        <v>68</v>
      </c>
      <c r="E8" s="576"/>
      <c r="F8" s="576"/>
      <c r="G8" s="576"/>
      <c r="H8" s="577"/>
      <c r="I8" s="580" t="s">
        <v>311</v>
      </c>
      <c r="J8" s="581"/>
      <c r="K8" s="575" t="s">
        <v>64</v>
      </c>
      <c r="L8" s="577"/>
    </row>
    <row r="9" spans="1:12" ht="15.75" customHeight="1" x14ac:dyDescent="0.25">
      <c r="A9" s="596" t="s">
        <v>312</v>
      </c>
      <c r="B9" s="583"/>
      <c r="C9" s="583"/>
      <c r="D9" s="583"/>
      <c r="E9" s="583"/>
      <c r="F9" s="583"/>
      <c r="G9" s="583"/>
      <c r="H9" s="583"/>
      <c r="I9" s="583"/>
      <c r="J9" s="583"/>
      <c r="K9" s="583"/>
      <c r="L9" s="597"/>
    </row>
    <row r="10" spans="1:12" ht="42.75" customHeight="1" x14ac:dyDescent="0.25">
      <c r="A10" s="585" t="s">
        <v>313</v>
      </c>
      <c r="B10" s="585"/>
      <c r="C10" s="585"/>
      <c r="D10" s="586"/>
      <c r="E10" s="607" t="str">
        <f>+ACTIVIDAD_3!B11</f>
        <v>3 - Transversalizar en los 15 sectores de la administración distrital los enfoques de género y derechos de las mujeres a través de procesos de reconocimiento, medición y acompañamiento técnico que promuevan la transformación de la gestión institucional y organizacional en pro de la igualdad de género.</v>
      </c>
      <c r="F10" s="607"/>
      <c r="G10" s="607"/>
      <c r="H10" s="607"/>
      <c r="I10" s="607"/>
      <c r="J10" s="607"/>
      <c r="K10" s="607"/>
      <c r="L10" s="607"/>
    </row>
    <row r="11" spans="1:12" ht="34.5" customHeight="1" x14ac:dyDescent="0.25">
      <c r="A11" s="598" t="s">
        <v>314</v>
      </c>
      <c r="B11" s="599"/>
      <c r="C11" s="599"/>
      <c r="D11" s="600"/>
      <c r="E11" s="601" t="str">
        <f>+ACTIVIDAD_3!I15</f>
        <v>Número de sectores de la Administración Distrital en donde la estrategia de transversalización es implementada.</v>
      </c>
      <c r="F11" s="602"/>
      <c r="G11" s="602"/>
      <c r="H11" s="602"/>
      <c r="I11" s="602"/>
      <c r="J11" s="602"/>
      <c r="K11" s="602"/>
      <c r="L11" s="603"/>
    </row>
    <row r="12" spans="1:12" ht="47.25" customHeight="1" x14ac:dyDescent="0.25">
      <c r="A12" s="580" t="s">
        <v>315</v>
      </c>
      <c r="B12" s="582"/>
      <c r="C12" s="582"/>
      <c r="D12" s="581"/>
      <c r="E12" s="604" t="s">
        <v>568</v>
      </c>
      <c r="F12" s="605"/>
      <c r="G12" s="605"/>
      <c r="H12" s="605"/>
      <c r="I12" s="605"/>
      <c r="J12" s="605"/>
      <c r="K12" s="605"/>
      <c r="L12" s="606"/>
    </row>
    <row r="13" spans="1:12" s="262" customFormat="1" ht="28.5" customHeight="1" x14ac:dyDescent="0.25">
      <c r="A13" s="580" t="s">
        <v>317</v>
      </c>
      <c r="B13" s="582"/>
      <c r="C13" s="581"/>
      <c r="D13" s="575"/>
      <c r="E13" s="576"/>
      <c r="F13" s="576"/>
      <c r="G13" s="576"/>
      <c r="H13" s="577"/>
      <c r="I13" s="580" t="s">
        <v>318</v>
      </c>
      <c r="J13" s="581"/>
      <c r="K13" s="575" t="s">
        <v>61</v>
      </c>
      <c r="L13" s="577"/>
    </row>
    <row r="14" spans="1:12" ht="15.75" customHeight="1" x14ac:dyDescent="0.25">
      <c r="A14" s="580" t="s">
        <v>319</v>
      </c>
      <c r="B14" s="582"/>
      <c r="C14" s="582"/>
      <c r="D14" s="582"/>
      <c r="E14" s="582"/>
      <c r="F14" s="582"/>
      <c r="G14" s="582"/>
      <c r="H14" s="582"/>
      <c r="I14" s="582"/>
      <c r="J14" s="582"/>
      <c r="K14" s="582"/>
      <c r="L14" s="600"/>
    </row>
    <row r="15" spans="1:12" ht="25.5" customHeight="1" x14ac:dyDescent="0.25">
      <c r="A15" s="580" t="s">
        <v>320</v>
      </c>
      <c r="B15" s="582"/>
      <c r="C15" s="581"/>
      <c r="D15" s="575" t="s">
        <v>19</v>
      </c>
      <c r="E15" s="576"/>
      <c r="F15" s="576"/>
      <c r="G15" s="576"/>
      <c r="H15" s="577"/>
      <c r="I15" s="580" t="s">
        <v>321</v>
      </c>
      <c r="J15" s="581"/>
      <c r="K15" s="575" t="s">
        <v>20</v>
      </c>
      <c r="L15" s="577"/>
    </row>
    <row r="16" spans="1:12" ht="25.5" customHeight="1" x14ac:dyDescent="0.25">
      <c r="A16" s="580" t="s">
        <v>322</v>
      </c>
      <c r="B16" s="582"/>
      <c r="C16" s="581"/>
      <c r="D16" s="855">
        <v>15</v>
      </c>
      <c r="E16" s="856"/>
      <c r="F16" s="856"/>
      <c r="G16" s="856"/>
      <c r="H16" s="857"/>
      <c r="I16" s="580" t="s">
        <v>234</v>
      </c>
      <c r="J16" s="581"/>
      <c r="K16" s="575" t="s">
        <v>23</v>
      </c>
      <c r="L16" s="577"/>
    </row>
    <row r="17" spans="1:12" ht="27.6" customHeight="1" x14ac:dyDescent="0.25">
      <c r="A17" s="580" t="s">
        <v>323</v>
      </c>
      <c r="B17" s="582"/>
      <c r="C17" s="581"/>
      <c r="D17" s="575"/>
      <c r="E17" s="576"/>
      <c r="F17" s="576"/>
      <c r="G17" s="576"/>
      <c r="H17" s="577"/>
      <c r="I17" s="578"/>
      <c r="J17" s="592"/>
      <c r="K17" s="592"/>
      <c r="L17" s="579"/>
    </row>
    <row r="18" spans="1:12" ht="12" customHeight="1" x14ac:dyDescent="0.25">
      <c r="A18" s="199" t="s">
        <v>324</v>
      </c>
      <c r="B18" s="199" t="s">
        <v>325</v>
      </c>
      <c r="C18" s="580" t="s">
        <v>326</v>
      </c>
      <c r="D18" s="582"/>
      <c r="E18" s="582"/>
      <c r="F18" s="582"/>
      <c r="G18" s="581"/>
      <c r="H18" s="580" t="s">
        <v>327</v>
      </c>
      <c r="I18" s="581"/>
      <c r="J18" s="580" t="s">
        <v>328</v>
      </c>
      <c r="K18" s="581"/>
      <c r="L18" s="199" t="s">
        <v>329</v>
      </c>
    </row>
    <row r="19" spans="1:12" ht="235.5" customHeight="1" x14ac:dyDescent="0.25">
      <c r="A19" s="194">
        <v>1</v>
      </c>
      <c r="B19" s="195" t="s">
        <v>330</v>
      </c>
      <c r="C19" s="575" t="s">
        <v>569</v>
      </c>
      <c r="D19" s="576"/>
      <c r="E19" s="576"/>
      <c r="F19" s="576"/>
      <c r="G19" s="577"/>
      <c r="H19" s="604" t="s">
        <v>570</v>
      </c>
      <c r="I19" s="606"/>
      <c r="J19" s="578" t="s">
        <v>22</v>
      </c>
      <c r="K19" s="579"/>
      <c r="L19" s="195" t="s">
        <v>571</v>
      </c>
    </row>
    <row r="20" spans="1:12" ht="25.5" customHeight="1" x14ac:dyDescent="0.25">
      <c r="A20" s="199" t="s">
        <v>324</v>
      </c>
      <c r="B20" s="580" t="s">
        <v>346</v>
      </c>
      <c r="C20" s="582"/>
      <c r="D20" s="582"/>
      <c r="E20" s="582"/>
      <c r="F20" s="582"/>
      <c r="G20" s="582"/>
      <c r="H20" s="582"/>
      <c r="I20" s="582"/>
      <c r="J20" s="582"/>
      <c r="K20" s="581"/>
      <c r="L20" s="199" t="s">
        <v>347</v>
      </c>
    </row>
    <row r="21" spans="1:12" ht="73.5" customHeight="1" x14ac:dyDescent="0.25">
      <c r="A21" s="194">
        <v>1</v>
      </c>
      <c r="B21" s="575" t="s">
        <v>572</v>
      </c>
      <c r="C21" s="576"/>
      <c r="D21" s="576"/>
      <c r="E21" s="576"/>
      <c r="F21" s="576"/>
      <c r="G21" s="576"/>
      <c r="H21" s="576"/>
      <c r="I21" s="576"/>
      <c r="J21" s="576"/>
      <c r="K21" s="577"/>
      <c r="L21" s="195" t="s">
        <v>22</v>
      </c>
    </row>
    <row r="22" spans="1:12" ht="15.75" customHeight="1" x14ac:dyDescent="0.25">
      <c r="A22" s="580" t="s">
        <v>349</v>
      </c>
      <c r="B22" s="582"/>
      <c r="C22" s="582"/>
      <c r="D22" s="582"/>
      <c r="E22" s="582"/>
      <c r="F22" s="583"/>
      <c r="G22" s="583"/>
      <c r="H22" s="582"/>
      <c r="I22" s="583"/>
      <c r="J22" s="583"/>
      <c r="K22" s="582"/>
      <c r="L22" s="584"/>
    </row>
    <row r="23" spans="1:12" ht="26.25" customHeight="1" x14ac:dyDescent="0.25">
      <c r="A23" s="580" t="s">
        <v>350</v>
      </c>
      <c r="B23" s="582"/>
      <c r="C23" s="581"/>
      <c r="D23" s="575">
        <v>15</v>
      </c>
      <c r="E23" s="576"/>
      <c r="F23" s="585" t="s">
        <v>351</v>
      </c>
      <c r="G23" s="585"/>
      <c r="H23" s="206">
        <v>2024</v>
      </c>
      <c r="I23" s="585" t="s">
        <v>352</v>
      </c>
      <c r="J23" s="585"/>
      <c r="L23" s="195" t="s">
        <v>353</v>
      </c>
    </row>
    <row r="24" spans="1:12" ht="26.25" customHeight="1" x14ac:dyDescent="0.25">
      <c r="A24" s="580" t="s">
        <v>354</v>
      </c>
      <c r="B24" s="582"/>
      <c r="C24" s="581"/>
      <c r="D24" s="575"/>
      <c r="E24" s="576"/>
      <c r="F24" s="587"/>
      <c r="G24" s="587"/>
      <c r="H24" s="576"/>
      <c r="I24" s="587"/>
      <c r="J24" s="587"/>
      <c r="K24" s="576"/>
      <c r="L24" s="588"/>
    </row>
    <row r="25" spans="1:12" ht="150.75" customHeight="1" x14ac:dyDescent="0.25">
      <c r="A25" s="580" t="s">
        <v>355</v>
      </c>
      <c r="B25" s="582"/>
      <c r="C25" s="581"/>
      <c r="D25" s="852" t="s">
        <v>573</v>
      </c>
      <c r="E25" s="853"/>
      <c r="F25" s="853"/>
      <c r="G25" s="853"/>
      <c r="H25" s="853"/>
      <c r="I25" s="853"/>
      <c r="J25" s="853"/>
      <c r="K25" s="853"/>
      <c r="L25" s="854"/>
    </row>
    <row r="26" spans="1:12" ht="17.649999999999999" customHeight="1" x14ac:dyDescent="0.25">
      <c r="A26" s="580" t="s">
        <v>357</v>
      </c>
      <c r="B26" s="582"/>
      <c r="C26" s="581"/>
      <c r="D26" s="575"/>
      <c r="E26" s="576"/>
      <c r="F26" s="576"/>
      <c r="G26" s="576"/>
      <c r="H26" s="576"/>
      <c r="I26" s="576"/>
      <c r="J26" s="576"/>
      <c r="K26" s="576"/>
      <c r="L26" s="577"/>
    </row>
  </sheetData>
  <mergeCells count="58">
    <mergeCell ref="A1:E4"/>
    <mergeCell ref="F1:K2"/>
    <mergeCell ref="F3:K4"/>
    <mergeCell ref="A5:L5"/>
    <mergeCell ref="A6:C6"/>
    <mergeCell ref="D6:H6"/>
    <mergeCell ref="I6:J6"/>
    <mergeCell ref="K6:L6"/>
    <mergeCell ref="A7:C7"/>
    <mergeCell ref="D7:H7"/>
    <mergeCell ref="I7:J7"/>
    <mergeCell ref="K7:L7"/>
    <mergeCell ref="A8:C8"/>
    <mergeCell ref="D8:H8"/>
    <mergeCell ref="I8:J8"/>
    <mergeCell ref="K8:L8"/>
    <mergeCell ref="A15:C15"/>
    <mergeCell ref="D15:H15"/>
    <mergeCell ref="I15:J15"/>
    <mergeCell ref="K15:L15"/>
    <mergeCell ref="A9:L9"/>
    <mergeCell ref="A10:D10"/>
    <mergeCell ref="E10:L10"/>
    <mergeCell ref="A11:D11"/>
    <mergeCell ref="E11:L11"/>
    <mergeCell ref="A12:D12"/>
    <mergeCell ref="E12:L12"/>
    <mergeCell ref="A13:C13"/>
    <mergeCell ref="D13:H13"/>
    <mergeCell ref="I13:J13"/>
    <mergeCell ref="K13:L13"/>
    <mergeCell ref="A14:L14"/>
    <mergeCell ref="A16:C16"/>
    <mergeCell ref="D16:H16"/>
    <mergeCell ref="I16:J16"/>
    <mergeCell ref="K16:L16"/>
    <mergeCell ref="A17:C17"/>
    <mergeCell ref="D17:H17"/>
    <mergeCell ref="I17:L17"/>
    <mergeCell ref="C18:G18"/>
    <mergeCell ref="H18:I18"/>
    <mergeCell ref="J18:K18"/>
    <mergeCell ref="C19:G19"/>
    <mergeCell ref="H19:I19"/>
    <mergeCell ref="J19:K19"/>
    <mergeCell ref="B20:K20"/>
    <mergeCell ref="B21:K21"/>
    <mergeCell ref="A22:L22"/>
    <mergeCell ref="A25:C25"/>
    <mergeCell ref="D25:L25"/>
    <mergeCell ref="A26:C26"/>
    <mergeCell ref="D26:L26"/>
    <mergeCell ref="A23:C23"/>
    <mergeCell ref="D23:E23"/>
    <mergeCell ref="F23:G23"/>
    <mergeCell ref="I23:J23"/>
    <mergeCell ref="A24:C24"/>
    <mergeCell ref="D24:L24"/>
  </mergeCells>
  <pageMargins left="0.7" right="0.7" top="0.75" bottom="0.75" header="0.3" footer="0.3"/>
  <pageSetup scale="72" orientation="portrait" r:id="rId1"/>
  <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ECB7B414-BADF-4485-AAE9-4347799B486D}">
          <x14:formula1>
            <xm:f>Datos!$A$2:$A$5</xm:f>
          </x14:formula1>
          <xm:sqref>D6:H6</xm:sqref>
        </x14:dataValidation>
        <x14:dataValidation type="list" allowBlank="1" showInputMessage="1" showErrorMessage="1" xr:uid="{F5CA6E00-BEA3-4D8E-9059-C7B35E67A329}">
          <x14:formula1>
            <xm:f>Datos!$B$2:$B$6</xm:f>
          </x14:formula1>
          <xm:sqref>K6:L6</xm:sqref>
        </x14:dataValidation>
        <x14:dataValidation type="list" allowBlank="1" showInputMessage="1" showErrorMessage="1" xr:uid="{B7A7DD63-EDC6-4FBE-AE98-5DA33D121607}">
          <x14:formula1>
            <xm:f>Datos!$C$2:$C$3</xm:f>
          </x14:formula1>
          <xm:sqref>D7:H7</xm:sqref>
        </x14:dataValidation>
        <x14:dataValidation type="list" allowBlank="1" showInputMessage="1" showErrorMessage="1" xr:uid="{7ACC48E7-E1C5-4914-BFFF-86B9C2DB1FF7}">
          <x14:formula1>
            <xm:f>Datos!$D$2:$D$7</xm:f>
          </x14:formula1>
          <xm:sqref>K7:L7</xm:sqref>
        </x14:dataValidation>
        <x14:dataValidation type="list" allowBlank="1" showInputMessage="1" showErrorMessage="1" xr:uid="{4F5CB84E-A778-49F0-B1DC-A5A28C3D1649}">
          <x14:formula1>
            <xm:f>Datos!$E$2:$E$23</xm:f>
          </x14:formula1>
          <xm:sqref>D8:H8</xm:sqref>
        </x14:dataValidation>
        <x14:dataValidation type="list" allowBlank="1" showInputMessage="1" showErrorMessage="1" xr:uid="{B0BF110C-3875-4F39-A8DE-F940C4795CE4}">
          <x14:formula1>
            <xm:f>Datos!$F$2:$F$18</xm:f>
          </x14:formula1>
          <xm:sqref>K8:L8</xm:sqref>
        </x14:dataValidation>
        <x14:dataValidation type="list" allowBlank="1" showInputMessage="1" showErrorMessage="1" xr:uid="{214266A2-1DC2-47C6-A7FA-FD16AF46380C}">
          <x14:formula1>
            <xm:f>Datos!$G$2:$G$8</xm:f>
          </x14:formula1>
          <xm:sqref>K13:L13</xm:sqref>
        </x14:dataValidation>
        <x14:dataValidation type="list" allowBlank="1" showInputMessage="1" showErrorMessage="1" xr:uid="{9640137F-15C7-44F5-8A06-57CC3E1707E7}">
          <x14:formula1>
            <xm:f>Datos!$H$2:$H$3</xm:f>
          </x14:formula1>
          <xm:sqref>D15:H15</xm:sqref>
        </x14:dataValidation>
        <x14:dataValidation type="list" allowBlank="1" showInputMessage="1" showErrorMessage="1" xr:uid="{03B42B99-F89B-41D0-911D-63B8037026FB}">
          <x14:formula1>
            <xm:f>Datos!$I$2:$I$7</xm:f>
          </x14:formula1>
          <xm:sqref>K15:L15</xm:sqref>
        </x14:dataValidation>
        <x14:dataValidation type="list" allowBlank="1" showInputMessage="1" showErrorMessage="1" xr:uid="{6181DBA2-9417-44A2-BB0F-4D132E2EBF11}">
          <x14:formula1>
            <xm:f>Datos!$J$2:$J$5</xm:f>
          </x14:formula1>
          <xm:sqref>K16:L16</xm:sqref>
        </x14:dataValidation>
        <x14:dataValidation type="list" allowBlank="1" showInputMessage="1" showErrorMessage="1" xr:uid="{B01E9545-260C-42D1-A631-CE6411B8D016}">
          <x14:formula1>
            <xm:f>Datos!$K$2:$K$4</xm:f>
          </x14:formula1>
          <xm:sqref>L21</xm:sqref>
        </x14:dataValidation>
        <x14:dataValidation type="list" allowBlank="1" showInputMessage="1" showErrorMessage="1" xr:uid="{8FB17B0D-7E6E-4297-AB91-A5C26862BFFD}">
          <x14:formula1>
            <xm:f>Datos!$K$2:$K$3</xm:f>
          </x14:formula1>
          <xm:sqref>K19 J19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FE780-9F2E-4BF8-8D19-33F63DC8487C}">
  <sheetPr>
    <tabColor rgb="FF92D050"/>
    <pageSetUpPr fitToPage="1"/>
  </sheetPr>
  <dimension ref="A1:L30"/>
  <sheetViews>
    <sheetView topLeftCell="A20" zoomScale="120" zoomScaleNormal="120" workbookViewId="0">
      <selection activeCell="Q26" sqref="Q26"/>
    </sheetView>
  </sheetViews>
  <sheetFormatPr baseColWidth="10" defaultColWidth="8.7109375" defaultRowHeight="12.75" x14ac:dyDescent="0.25"/>
  <cols>
    <col min="1" max="1" width="3.28515625" style="193" customWidth="1"/>
    <col min="2" max="2" width="9.28515625" style="193" customWidth="1"/>
    <col min="3" max="3" width="5.7109375" style="193" customWidth="1"/>
    <col min="4" max="4" width="6.7109375" style="193" customWidth="1"/>
    <col min="5" max="5" width="5.7109375" style="193" customWidth="1"/>
    <col min="6" max="6" width="10.28515625" style="193" customWidth="1"/>
    <col min="7" max="7" width="2.140625" style="193" customWidth="1"/>
    <col min="8" max="8" width="18.7109375" style="193" customWidth="1"/>
    <col min="9" max="9" width="12.7109375" style="193" customWidth="1"/>
    <col min="10" max="10" width="6.7109375" style="193" customWidth="1"/>
    <col min="11" max="11" width="18.7109375" style="193" customWidth="1"/>
    <col min="12" max="12" width="25.7109375" style="193" customWidth="1"/>
    <col min="13" max="16384" width="8.7109375" style="193"/>
  </cols>
  <sheetData>
    <row r="1" spans="1:12" ht="18.75" customHeight="1" x14ac:dyDescent="0.25">
      <c r="A1" s="608"/>
      <c r="B1" s="609"/>
      <c r="C1" s="609"/>
      <c r="D1" s="609"/>
      <c r="E1" s="610"/>
      <c r="F1" s="617" t="s">
        <v>304</v>
      </c>
      <c r="G1" s="618"/>
      <c r="H1" s="618"/>
      <c r="I1" s="618"/>
      <c r="J1" s="618"/>
      <c r="K1" s="618"/>
      <c r="L1" s="192"/>
    </row>
    <row r="2" spans="1:12" ht="18.75" customHeight="1" x14ac:dyDescent="0.25">
      <c r="A2" s="611"/>
      <c r="B2" s="612"/>
      <c r="C2" s="612"/>
      <c r="D2" s="612"/>
      <c r="E2" s="613"/>
      <c r="F2" s="619"/>
      <c r="G2" s="620"/>
      <c r="H2" s="620"/>
      <c r="I2" s="620"/>
      <c r="J2" s="620"/>
      <c r="K2" s="620"/>
      <c r="L2" s="192"/>
    </row>
    <row r="3" spans="1:12" ht="18.75" customHeight="1" x14ac:dyDescent="0.25">
      <c r="A3" s="611"/>
      <c r="B3" s="612"/>
      <c r="C3" s="612"/>
      <c r="D3" s="612"/>
      <c r="E3" s="613"/>
      <c r="F3" s="617" t="s">
        <v>305</v>
      </c>
      <c r="G3" s="618"/>
      <c r="H3" s="618"/>
      <c r="I3" s="618"/>
      <c r="J3" s="618"/>
      <c r="K3" s="618"/>
      <c r="L3" s="192"/>
    </row>
    <row r="4" spans="1:12" ht="18.75" customHeight="1" x14ac:dyDescent="0.25">
      <c r="A4" s="614"/>
      <c r="B4" s="615"/>
      <c r="C4" s="615"/>
      <c r="D4" s="615"/>
      <c r="E4" s="616"/>
      <c r="F4" s="619"/>
      <c r="G4" s="620"/>
      <c r="H4" s="620"/>
      <c r="I4" s="620"/>
      <c r="J4" s="620"/>
      <c r="K4" s="620"/>
      <c r="L4" s="192"/>
    </row>
    <row r="5" spans="1:12" ht="15.75" customHeight="1" x14ac:dyDescent="0.25">
      <c r="A5" s="580" t="s">
        <v>306</v>
      </c>
      <c r="B5" s="582"/>
      <c r="C5" s="582"/>
      <c r="D5" s="582"/>
      <c r="E5" s="582"/>
      <c r="F5" s="582"/>
      <c r="G5" s="582"/>
      <c r="H5" s="582"/>
      <c r="I5" s="582"/>
      <c r="J5" s="582"/>
      <c r="K5" s="582"/>
      <c r="L5" s="600"/>
    </row>
    <row r="6" spans="1:12" ht="23.25" customHeight="1" x14ac:dyDescent="0.25">
      <c r="A6" s="580" t="s">
        <v>307</v>
      </c>
      <c r="B6" s="582"/>
      <c r="C6" s="581"/>
      <c r="D6" s="575" t="s">
        <v>12</v>
      </c>
      <c r="E6" s="576"/>
      <c r="F6" s="576"/>
      <c r="G6" s="576"/>
      <c r="H6" s="577"/>
      <c r="I6" s="580" t="s">
        <v>308</v>
      </c>
      <c r="J6" s="581"/>
      <c r="K6" s="575" t="s">
        <v>37</v>
      </c>
      <c r="L6" s="577"/>
    </row>
    <row r="7" spans="1:12" ht="17.649999999999999" customHeight="1" x14ac:dyDescent="0.25">
      <c r="A7" s="580" t="s">
        <v>309</v>
      </c>
      <c r="B7" s="582"/>
      <c r="C7" s="581"/>
      <c r="D7" s="575" t="s">
        <v>26</v>
      </c>
      <c r="E7" s="576"/>
      <c r="F7" s="576"/>
      <c r="G7" s="576"/>
      <c r="H7" s="577"/>
      <c r="I7" s="580" t="s">
        <v>98</v>
      </c>
      <c r="J7" s="581"/>
      <c r="K7" s="575" t="s">
        <v>15</v>
      </c>
      <c r="L7" s="577"/>
    </row>
    <row r="8" spans="1:12" ht="35.65" customHeight="1" x14ac:dyDescent="0.25">
      <c r="A8" s="580" t="s">
        <v>310</v>
      </c>
      <c r="B8" s="582"/>
      <c r="C8" s="581"/>
      <c r="D8" s="575" t="s">
        <v>68</v>
      </c>
      <c r="E8" s="576"/>
      <c r="F8" s="576"/>
      <c r="G8" s="576"/>
      <c r="H8" s="577"/>
      <c r="I8" s="580" t="s">
        <v>311</v>
      </c>
      <c r="J8" s="581"/>
      <c r="K8" s="575" t="s">
        <v>64</v>
      </c>
      <c r="L8" s="577"/>
    </row>
    <row r="9" spans="1:12" ht="15.75" customHeight="1" x14ac:dyDescent="0.25">
      <c r="A9" s="596" t="s">
        <v>312</v>
      </c>
      <c r="B9" s="583"/>
      <c r="C9" s="583"/>
      <c r="D9" s="583"/>
      <c r="E9" s="583"/>
      <c r="F9" s="583"/>
      <c r="G9" s="583"/>
      <c r="H9" s="583"/>
      <c r="I9" s="583"/>
      <c r="J9" s="583"/>
      <c r="K9" s="583"/>
      <c r="L9" s="597"/>
    </row>
    <row r="10" spans="1:12" ht="42.75" customHeight="1" x14ac:dyDescent="0.25">
      <c r="A10" s="585" t="s">
        <v>313</v>
      </c>
      <c r="B10" s="585"/>
      <c r="C10" s="585"/>
      <c r="D10" s="586"/>
      <c r="E10" s="607" t="str">
        <f>+ACTIVIDAD_4!B11</f>
        <v>4 - Implementar una estrategia de promoción de buenas prácticas de transversalización del enfoque de género y acciones afirmativas que contribuyan al ejercicio pleno de los derechos y autonomía de las mujeres que habitan en Bogotá, por parte de los sectores públicos, mixtos, privados y sociales.</v>
      </c>
      <c r="F10" s="607"/>
      <c r="G10" s="607"/>
      <c r="H10" s="607"/>
      <c r="I10" s="607"/>
      <c r="J10" s="607"/>
      <c r="K10" s="607"/>
      <c r="L10" s="607"/>
    </row>
    <row r="11" spans="1:12" ht="34.5" customHeight="1" x14ac:dyDescent="0.25">
      <c r="A11" s="598" t="s">
        <v>314</v>
      </c>
      <c r="B11" s="599"/>
      <c r="C11" s="599"/>
      <c r="D11" s="600"/>
      <c r="E11" s="601" t="str">
        <f>+ACTIVIDAD_4!I15</f>
        <v xml:space="preserve">Número de estrategias de transversalización implementada en los 15 sectores de la Administración Distrital </v>
      </c>
      <c r="F11" s="602"/>
      <c r="G11" s="602"/>
      <c r="H11" s="602"/>
      <c r="I11" s="602"/>
      <c r="J11" s="602"/>
      <c r="K11" s="602"/>
      <c r="L11" s="603"/>
    </row>
    <row r="12" spans="1:12" ht="47.25" customHeight="1" x14ac:dyDescent="0.25">
      <c r="A12" s="580" t="s">
        <v>315</v>
      </c>
      <c r="B12" s="582"/>
      <c r="C12" s="582"/>
      <c r="D12" s="581"/>
      <c r="E12" s="604" t="s">
        <v>574</v>
      </c>
      <c r="F12" s="605"/>
      <c r="G12" s="605"/>
      <c r="H12" s="605"/>
      <c r="I12" s="605"/>
      <c r="J12" s="605"/>
      <c r="K12" s="605"/>
      <c r="L12" s="606"/>
    </row>
    <row r="13" spans="1:12" s="262" customFormat="1" ht="28.5" customHeight="1" x14ac:dyDescent="0.25">
      <c r="A13" s="580" t="s">
        <v>317</v>
      </c>
      <c r="B13" s="582"/>
      <c r="C13" s="581"/>
      <c r="D13" s="575"/>
      <c r="E13" s="576"/>
      <c r="F13" s="576"/>
      <c r="G13" s="576"/>
      <c r="H13" s="577"/>
      <c r="I13" s="580" t="s">
        <v>318</v>
      </c>
      <c r="J13" s="581"/>
      <c r="K13" s="575" t="s">
        <v>61</v>
      </c>
      <c r="L13" s="577"/>
    </row>
    <row r="14" spans="1:12" ht="15.75" customHeight="1" x14ac:dyDescent="0.25">
      <c r="A14" s="580" t="s">
        <v>319</v>
      </c>
      <c r="B14" s="582"/>
      <c r="C14" s="582"/>
      <c r="D14" s="582"/>
      <c r="E14" s="582"/>
      <c r="F14" s="582"/>
      <c r="G14" s="582"/>
      <c r="H14" s="582"/>
      <c r="I14" s="582"/>
      <c r="J14" s="582"/>
      <c r="K14" s="582"/>
      <c r="L14" s="600"/>
    </row>
    <row r="15" spans="1:12" ht="25.5" customHeight="1" x14ac:dyDescent="0.25">
      <c r="A15" s="580" t="s">
        <v>320</v>
      </c>
      <c r="B15" s="582"/>
      <c r="C15" s="581"/>
      <c r="D15" s="575" t="s">
        <v>19</v>
      </c>
      <c r="E15" s="576"/>
      <c r="F15" s="576"/>
      <c r="G15" s="576"/>
      <c r="H15" s="577"/>
      <c r="I15" s="580" t="s">
        <v>321</v>
      </c>
      <c r="J15" s="581"/>
      <c r="K15" s="575" t="s">
        <v>20</v>
      </c>
      <c r="L15" s="577"/>
    </row>
    <row r="16" spans="1:12" ht="25.5" customHeight="1" x14ac:dyDescent="0.25">
      <c r="A16" s="580" t="s">
        <v>322</v>
      </c>
      <c r="B16" s="582"/>
      <c r="C16" s="581"/>
      <c r="D16" s="855">
        <v>1</v>
      </c>
      <c r="E16" s="856"/>
      <c r="F16" s="856"/>
      <c r="G16" s="856"/>
      <c r="H16" s="857"/>
      <c r="I16" s="580" t="s">
        <v>234</v>
      </c>
      <c r="J16" s="581"/>
      <c r="K16" s="575" t="s">
        <v>23</v>
      </c>
      <c r="L16" s="577"/>
    </row>
    <row r="17" spans="1:12" ht="27.6" customHeight="1" x14ac:dyDescent="0.25">
      <c r="A17" s="580" t="s">
        <v>323</v>
      </c>
      <c r="B17" s="582"/>
      <c r="C17" s="581"/>
      <c r="D17" s="575"/>
      <c r="E17" s="576"/>
      <c r="F17" s="576"/>
      <c r="G17" s="576"/>
      <c r="H17" s="577"/>
      <c r="I17" s="578"/>
      <c r="J17" s="592"/>
      <c r="K17" s="592"/>
      <c r="L17" s="579"/>
    </row>
    <row r="18" spans="1:12" ht="12" customHeight="1" x14ac:dyDescent="0.25">
      <c r="A18" s="199" t="s">
        <v>324</v>
      </c>
      <c r="B18" s="199" t="s">
        <v>325</v>
      </c>
      <c r="C18" s="580" t="s">
        <v>326</v>
      </c>
      <c r="D18" s="582"/>
      <c r="E18" s="582"/>
      <c r="F18" s="582"/>
      <c r="G18" s="581"/>
      <c r="H18" s="580" t="s">
        <v>327</v>
      </c>
      <c r="I18" s="581"/>
      <c r="J18" s="580" t="s">
        <v>328</v>
      </c>
      <c r="K18" s="581"/>
      <c r="L18" s="199" t="s">
        <v>329</v>
      </c>
    </row>
    <row r="19" spans="1:12" ht="57" customHeight="1" x14ac:dyDescent="0.25">
      <c r="A19" s="194">
        <v>2</v>
      </c>
      <c r="B19" s="195" t="s">
        <v>330</v>
      </c>
      <c r="C19" s="575" t="s">
        <v>575</v>
      </c>
      <c r="D19" s="576"/>
      <c r="E19" s="576"/>
      <c r="F19" s="576"/>
      <c r="G19" s="577"/>
      <c r="H19" s="575" t="s">
        <v>576</v>
      </c>
      <c r="I19" s="577"/>
      <c r="J19" s="578" t="s">
        <v>22</v>
      </c>
      <c r="K19" s="579"/>
      <c r="L19" s="195" t="s">
        <v>577</v>
      </c>
    </row>
    <row r="20" spans="1:12" ht="98.25" customHeight="1" x14ac:dyDescent="0.25">
      <c r="A20" s="194"/>
      <c r="B20" s="195" t="s">
        <v>330</v>
      </c>
      <c r="C20" s="575" t="s">
        <v>578</v>
      </c>
      <c r="D20" s="576"/>
      <c r="E20" s="576"/>
      <c r="F20" s="576"/>
      <c r="G20" s="577"/>
      <c r="H20" s="575" t="s">
        <v>579</v>
      </c>
      <c r="I20" s="577"/>
      <c r="J20" s="578" t="s">
        <v>22</v>
      </c>
      <c r="K20" s="579"/>
      <c r="L20" s="195" t="s">
        <v>580</v>
      </c>
    </row>
    <row r="21" spans="1:12" ht="54.75" customHeight="1" x14ac:dyDescent="0.25">
      <c r="A21" s="194"/>
      <c r="B21" s="195" t="s">
        <v>330</v>
      </c>
      <c r="C21" s="575" t="s">
        <v>581</v>
      </c>
      <c r="D21" s="576"/>
      <c r="E21" s="576"/>
      <c r="F21" s="576"/>
      <c r="G21" s="577"/>
      <c r="H21" s="575" t="s">
        <v>582</v>
      </c>
      <c r="I21" s="577"/>
      <c r="J21" s="578" t="s">
        <v>22</v>
      </c>
      <c r="K21" s="579"/>
      <c r="L21" s="195" t="s">
        <v>583</v>
      </c>
    </row>
    <row r="22" spans="1:12" ht="54.75" customHeight="1" x14ac:dyDescent="0.25">
      <c r="A22" s="194"/>
      <c r="B22" s="195" t="s">
        <v>330</v>
      </c>
      <c r="C22" s="575" t="s">
        <v>584</v>
      </c>
      <c r="D22" s="576"/>
      <c r="E22" s="576"/>
      <c r="F22" s="576"/>
      <c r="G22" s="577"/>
      <c r="H22" s="575" t="s">
        <v>585</v>
      </c>
      <c r="I22" s="577"/>
      <c r="J22" s="578" t="s">
        <v>22</v>
      </c>
      <c r="K22" s="579"/>
      <c r="L22" s="195" t="s">
        <v>586</v>
      </c>
    </row>
    <row r="23" spans="1:12" ht="78" customHeight="1" x14ac:dyDescent="0.25">
      <c r="A23" s="194"/>
      <c r="B23" s="195" t="s">
        <v>330</v>
      </c>
      <c r="C23" s="575" t="s">
        <v>587</v>
      </c>
      <c r="D23" s="576"/>
      <c r="E23" s="576"/>
      <c r="F23" s="576"/>
      <c r="G23" s="577"/>
      <c r="H23" s="575" t="s">
        <v>588</v>
      </c>
      <c r="I23" s="577"/>
      <c r="J23" s="578" t="s">
        <v>22</v>
      </c>
      <c r="K23" s="579"/>
      <c r="L23" s="195" t="s">
        <v>571</v>
      </c>
    </row>
    <row r="24" spans="1:12" ht="25.5" customHeight="1" x14ac:dyDescent="0.25">
      <c r="A24" s="199" t="s">
        <v>324</v>
      </c>
      <c r="B24" s="580" t="s">
        <v>346</v>
      </c>
      <c r="C24" s="582"/>
      <c r="D24" s="582"/>
      <c r="E24" s="582"/>
      <c r="F24" s="582"/>
      <c r="G24" s="582"/>
      <c r="H24" s="582"/>
      <c r="I24" s="582"/>
      <c r="J24" s="582"/>
      <c r="K24" s="581"/>
      <c r="L24" s="199" t="s">
        <v>347</v>
      </c>
    </row>
    <row r="25" spans="1:12" ht="57.75" customHeight="1" x14ac:dyDescent="0.25">
      <c r="A25" s="194">
        <v>1</v>
      </c>
      <c r="B25" s="575" t="s">
        <v>589</v>
      </c>
      <c r="C25" s="576"/>
      <c r="D25" s="576"/>
      <c r="E25" s="576"/>
      <c r="F25" s="576"/>
      <c r="G25" s="576"/>
      <c r="H25" s="576"/>
      <c r="I25" s="576"/>
      <c r="J25" s="576"/>
      <c r="K25" s="577"/>
      <c r="L25" s="195" t="s">
        <v>22</v>
      </c>
    </row>
    <row r="26" spans="1:12" ht="15.75" customHeight="1" x14ac:dyDescent="0.25">
      <c r="A26" s="596" t="s">
        <v>349</v>
      </c>
      <c r="B26" s="583"/>
      <c r="C26" s="583"/>
      <c r="D26" s="583"/>
      <c r="E26" s="583"/>
      <c r="F26" s="583"/>
      <c r="G26" s="583"/>
      <c r="H26" s="583"/>
      <c r="I26" s="583"/>
      <c r="J26" s="583"/>
      <c r="K26" s="583"/>
      <c r="L26" s="584"/>
    </row>
    <row r="27" spans="1:12" ht="72.75" customHeight="1" x14ac:dyDescent="0.25">
      <c r="A27" s="580" t="s">
        <v>350</v>
      </c>
      <c r="B27" s="582"/>
      <c r="C27" s="581"/>
      <c r="D27" s="575">
        <v>1</v>
      </c>
      <c r="E27" s="858"/>
      <c r="F27" s="586" t="s">
        <v>351</v>
      </c>
      <c r="G27" s="859"/>
      <c r="H27" s="206">
        <v>2024</v>
      </c>
      <c r="I27" s="586" t="s">
        <v>352</v>
      </c>
      <c r="J27" s="860"/>
      <c r="K27" s="267"/>
      <c r="L27" s="195" t="s">
        <v>353</v>
      </c>
    </row>
    <row r="28" spans="1:12" ht="26.25" customHeight="1" x14ac:dyDescent="0.25">
      <c r="A28" s="580" t="s">
        <v>354</v>
      </c>
      <c r="B28" s="582"/>
      <c r="C28" s="581"/>
      <c r="D28" s="575"/>
      <c r="E28" s="576"/>
      <c r="F28" s="587"/>
      <c r="G28" s="587"/>
      <c r="H28" s="576"/>
      <c r="I28" s="587"/>
      <c r="J28" s="587"/>
      <c r="K28" s="587"/>
      <c r="L28" s="588"/>
    </row>
    <row r="29" spans="1:12" ht="45.75" customHeight="1" x14ac:dyDescent="0.25">
      <c r="A29" s="580" t="s">
        <v>355</v>
      </c>
      <c r="B29" s="582"/>
      <c r="C29" s="581"/>
      <c r="D29" s="589" t="s">
        <v>590</v>
      </c>
      <c r="E29" s="590"/>
      <c r="F29" s="590"/>
      <c r="G29" s="590"/>
      <c r="H29" s="590"/>
      <c r="I29" s="590"/>
      <c r="J29" s="590"/>
      <c r="K29" s="590"/>
      <c r="L29" s="591"/>
    </row>
    <row r="30" spans="1:12" ht="17.649999999999999" customHeight="1" x14ac:dyDescent="0.25">
      <c r="A30" s="580" t="s">
        <v>357</v>
      </c>
      <c r="B30" s="582"/>
      <c r="C30" s="581"/>
      <c r="D30" s="575"/>
      <c r="E30" s="576"/>
      <c r="F30" s="576"/>
      <c r="G30" s="576"/>
      <c r="H30" s="576"/>
      <c r="I30" s="576"/>
      <c r="J30" s="576"/>
      <c r="K30" s="576"/>
      <c r="L30" s="577"/>
    </row>
  </sheetData>
  <mergeCells count="70">
    <mergeCell ref="A1:E4"/>
    <mergeCell ref="F1:K2"/>
    <mergeCell ref="F3:K4"/>
    <mergeCell ref="A5:L5"/>
    <mergeCell ref="A6:C6"/>
    <mergeCell ref="D6:H6"/>
    <mergeCell ref="I6:J6"/>
    <mergeCell ref="K6:L6"/>
    <mergeCell ref="A7:C7"/>
    <mergeCell ref="D7:H7"/>
    <mergeCell ref="I7:J7"/>
    <mergeCell ref="K7:L7"/>
    <mergeCell ref="A8:C8"/>
    <mergeCell ref="D8:H8"/>
    <mergeCell ref="I8:J8"/>
    <mergeCell ref="K8:L8"/>
    <mergeCell ref="A15:C15"/>
    <mergeCell ref="D15:H15"/>
    <mergeCell ref="I15:J15"/>
    <mergeCell ref="K15:L15"/>
    <mergeCell ref="A9:L9"/>
    <mergeCell ref="A10:D10"/>
    <mergeCell ref="E10:L10"/>
    <mergeCell ref="A11:D11"/>
    <mergeCell ref="E11:L11"/>
    <mergeCell ref="A12:D12"/>
    <mergeCell ref="E12:L12"/>
    <mergeCell ref="A13:C13"/>
    <mergeCell ref="D13:H13"/>
    <mergeCell ref="I13:J13"/>
    <mergeCell ref="K13:L13"/>
    <mergeCell ref="A14:L14"/>
    <mergeCell ref="C18:G18"/>
    <mergeCell ref="H18:I18"/>
    <mergeCell ref="J18:K18"/>
    <mergeCell ref="A16:C16"/>
    <mergeCell ref="D16:H16"/>
    <mergeCell ref="I16:J16"/>
    <mergeCell ref="K16:L16"/>
    <mergeCell ref="A17:C17"/>
    <mergeCell ref="D17:H17"/>
    <mergeCell ref="I17:L17"/>
    <mergeCell ref="C19:G19"/>
    <mergeCell ref="H19:I19"/>
    <mergeCell ref="J19:K19"/>
    <mergeCell ref="C20:G20"/>
    <mergeCell ref="H20:I20"/>
    <mergeCell ref="J20:K20"/>
    <mergeCell ref="H23:I23"/>
    <mergeCell ref="J23:K23"/>
    <mergeCell ref="C23:G23"/>
    <mergeCell ref="C21:G21"/>
    <mergeCell ref="H21:I21"/>
    <mergeCell ref="J21:K21"/>
    <mergeCell ref="C22:G22"/>
    <mergeCell ref="H22:I22"/>
    <mergeCell ref="J22:K22"/>
    <mergeCell ref="B24:K24"/>
    <mergeCell ref="B25:K25"/>
    <mergeCell ref="A26:L26"/>
    <mergeCell ref="A27:C27"/>
    <mergeCell ref="D27:E27"/>
    <mergeCell ref="F27:G27"/>
    <mergeCell ref="I27:J27"/>
    <mergeCell ref="A28:C28"/>
    <mergeCell ref="D28:L28"/>
    <mergeCell ref="A29:C29"/>
    <mergeCell ref="D29:L29"/>
    <mergeCell ref="A30:C30"/>
    <mergeCell ref="D30:L30"/>
  </mergeCells>
  <pageMargins left="0.7" right="0.7" top="0.75" bottom="0.75" header="0.3" footer="0.3"/>
  <pageSetup scale="67" orientation="portrait" r:id="rId1"/>
  <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9C3ADC15-7EE7-400F-9DF2-964CCE8C4C86}">
          <x14:formula1>
            <xm:f>Datos!$K$2:$K$4</xm:f>
          </x14:formula1>
          <xm:sqref>L25</xm:sqref>
        </x14:dataValidation>
        <x14:dataValidation type="list" allowBlank="1" showInputMessage="1" showErrorMessage="1" xr:uid="{33909C6F-3FD2-48C0-9131-7D133BC9D4C8}">
          <x14:formula1>
            <xm:f>Datos!$J$2:$J$5</xm:f>
          </x14:formula1>
          <xm:sqref>K16:L16</xm:sqref>
        </x14:dataValidation>
        <x14:dataValidation type="list" allowBlank="1" showInputMessage="1" showErrorMessage="1" xr:uid="{DD65DDDD-6677-4466-9BC5-32494B7F1D2B}">
          <x14:formula1>
            <xm:f>Datos!$I$2:$I$7</xm:f>
          </x14:formula1>
          <xm:sqref>K15:L15</xm:sqref>
        </x14:dataValidation>
        <x14:dataValidation type="list" allowBlank="1" showInputMessage="1" showErrorMessage="1" xr:uid="{1D1C59B6-A45A-42AD-B84A-E10ACBA129F7}">
          <x14:formula1>
            <xm:f>Datos!$H$2:$H$3</xm:f>
          </x14:formula1>
          <xm:sqref>D15:H15</xm:sqref>
        </x14:dataValidation>
        <x14:dataValidation type="list" allowBlank="1" showInputMessage="1" showErrorMessage="1" xr:uid="{69983BEA-C76D-4859-B86A-48CD546558C4}">
          <x14:formula1>
            <xm:f>Datos!$G$2:$G$8</xm:f>
          </x14:formula1>
          <xm:sqref>K13:L13</xm:sqref>
        </x14:dataValidation>
        <x14:dataValidation type="list" allowBlank="1" showInputMessage="1" showErrorMessage="1" xr:uid="{6E82A451-985C-4437-BC39-596BDD52A6D5}">
          <x14:formula1>
            <xm:f>Datos!$F$2:$F$18</xm:f>
          </x14:formula1>
          <xm:sqref>K8:L8</xm:sqref>
        </x14:dataValidation>
        <x14:dataValidation type="list" allowBlank="1" showInputMessage="1" showErrorMessage="1" xr:uid="{2043F7B4-E55A-415C-A753-2431E968D4AA}">
          <x14:formula1>
            <xm:f>Datos!$E$2:$E$23</xm:f>
          </x14:formula1>
          <xm:sqref>D8:H8</xm:sqref>
        </x14:dataValidation>
        <x14:dataValidation type="list" allowBlank="1" showInputMessage="1" showErrorMessage="1" xr:uid="{E4D8844A-93CF-446C-B5A8-D7012C6BDBEC}">
          <x14:formula1>
            <xm:f>Datos!$D$2:$D$7</xm:f>
          </x14:formula1>
          <xm:sqref>K7:L7</xm:sqref>
        </x14:dataValidation>
        <x14:dataValidation type="list" allowBlank="1" showInputMessage="1" showErrorMessage="1" xr:uid="{D391830D-8F9E-4909-903C-B6ED39117679}">
          <x14:formula1>
            <xm:f>Datos!$C$2:$C$3</xm:f>
          </x14:formula1>
          <xm:sqref>D7:H7</xm:sqref>
        </x14:dataValidation>
        <x14:dataValidation type="list" allowBlank="1" showInputMessage="1" showErrorMessage="1" xr:uid="{D8BE5680-1752-44EE-B893-974673BA6F80}">
          <x14:formula1>
            <xm:f>Datos!$B$2:$B$6</xm:f>
          </x14:formula1>
          <xm:sqref>K6:L6</xm:sqref>
        </x14:dataValidation>
        <x14:dataValidation type="list" allowBlank="1" showInputMessage="1" showErrorMessage="1" xr:uid="{C31CD790-D818-4762-AE1E-291725F01F70}">
          <x14:formula1>
            <xm:f>Datos!$A$2:$A$5</xm:f>
          </x14:formula1>
          <xm:sqref>D6:H6</xm:sqref>
        </x14:dataValidation>
        <x14:dataValidation type="list" allowBlank="1" showInputMessage="1" showErrorMessage="1" xr:uid="{98A4A6B4-CF1F-49FF-941D-8240B52A9572}">
          <x14:formula1>
            <xm:f>Datos!$K$2:$K$3</xm:f>
          </x14:formula1>
          <xm:sqref>K19 J19:J23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B4DA3-2C6A-4C03-BBF8-15F6346B101A}">
  <sheetPr>
    <tabColor rgb="FF92D050"/>
    <pageSetUpPr fitToPage="1"/>
  </sheetPr>
  <dimension ref="A1:L26"/>
  <sheetViews>
    <sheetView topLeftCell="M9" zoomScale="120" zoomScaleNormal="120" workbookViewId="0">
      <selection activeCell="M10" sqref="M10"/>
    </sheetView>
  </sheetViews>
  <sheetFormatPr baseColWidth="10" defaultColWidth="8.7109375" defaultRowHeight="12.75" x14ac:dyDescent="0.25"/>
  <cols>
    <col min="1" max="1" width="3.28515625" style="193" customWidth="1"/>
    <col min="2" max="2" width="9.28515625" style="193" customWidth="1"/>
    <col min="3" max="3" width="5.7109375" style="193" customWidth="1"/>
    <col min="4" max="4" width="6.7109375" style="193" customWidth="1"/>
    <col min="5" max="5" width="5.7109375" style="193" customWidth="1"/>
    <col min="6" max="6" width="10.28515625" style="193" customWidth="1"/>
    <col min="7" max="7" width="2.140625" style="193" customWidth="1"/>
    <col min="8" max="8" width="18.7109375" style="193" customWidth="1"/>
    <col min="9" max="9" width="12.7109375" style="193" customWidth="1"/>
    <col min="10" max="10" width="6.7109375" style="193" customWidth="1"/>
    <col min="11" max="11" width="18.7109375" style="193" customWidth="1"/>
    <col min="12" max="12" width="25.7109375" style="193" customWidth="1"/>
    <col min="13" max="16384" width="8.7109375" style="193"/>
  </cols>
  <sheetData>
    <row r="1" spans="1:12" ht="18.75" customHeight="1" x14ac:dyDescent="0.25">
      <c r="A1" s="608"/>
      <c r="B1" s="609"/>
      <c r="C1" s="609"/>
      <c r="D1" s="609"/>
      <c r="E1" s="610"/>
      <c r="F1" s="617" t="s">
        <v>304</v>
      </c>
      <c r="G1" s="618"/>
      <c r="H1" s="618"/>
      <c r="I1" s="618"/>
      <c r="J1" s="618"/>
      <c r="K1" s="618"/>
      <c r="L1" s="192"/>
    </row>
    <row r="2" spans="1:12" ht="18.75" customHeight="1" x14ac:dyDescent="0.25">
      <c r="A2" s="611"/>
      <c r="B2" s="612"/>
      <c r="C2" s="612"/>
      <c r="D2" s="612"/>
      <c r="E2" s="613"/>
      <c r="F2" s="619"/>
      <c r="G2" s="620"/>
      <c r="H2" s="620"/>
      <c r="I2" s="620"/>
      <c r="J2" s="620"/>
      <c r="K2" s="620"/>
      <c r="L2" s="192"/>
    </row>
    <row r="3" spans="1:12" ht="18.75" customHeight="1" x14ac:dyDescent="0.25">
      <c r="A3" s="611"/>
      <c r="B3" s="612"/>
      <c r="C3" s="612"/>
      <c r="D3" s="612"/>
      <c r="E3" s="613"/>
      <c r="F3" s="617" t="s">
        <v>305</v>
      </c>
      <c r="G3" s="618"/>
      <c r="H3" s="618"/>
      <c r="I3" s="618"/>
      <c r="J3" s="618"/>
      <c r="K3" s="618"/>
      <c r="L3" s="192"/>
    </row>
    <row r="4" spans="1:12" ht="18.75" customHeight="1" x14ac:dyDescent="0.25">
      <c r="A4" s="614"/>
      <c r="B4" s="615"/>
      <c r="C4" s="615"/>
      <c r="D4" s="615"/>
      <c r="E4" s="616"/>
      <c r="F4" s="619"/>
      <c r="G4" s="620"/>
      <c r="H4" s="620"/>
      <c r="I4" s="620"/>
      <c r="J4" s="620"/>
      <c r="K4" s="620"/>
      <c r="L4" s="192"/>
    </row>
    <row r="5" spans="1:12" ht="15.75" customHeight="1" x14ac:dyDescent="0.25">
      <c r="A5" s="580" t="s">
        <v>306</v>
      </c>
      <c r="B5" s="582"/>
      <c r="C5" s="582"/>
      <c r="D5" s="582"/>
      <c r="E5" s="582"/>
      <c r="F5" s="582"/>
      <c r="G5" s="582"/>
      <c r="H5" s="582"/>
      <c r="I5" s="582"/>
      <c r="J5" s="582"/>
      <c r="K5" s="582"/>
      <c r="L5" s="600"/>
    </row>
    <row r="6" spans="1:12" ht="23.25" customHeight="1" x14ac:dyDescent="0.25">
      <c r="A6" s="580" t="s">
        <v>307</v>
      </c>
      <c r="B6" s="582"/>
      <c r="C6" s="581"/>
      <c r="D6" s="575" t="s">
        <v>12</v>
      </c>
      <c r="E6" s="576"/>
      <c r="F6" s="576"/>
      <c r="G6" s="576"/>
      <c r="H6" s="577"/>
      <c r="I6" s="580" t="s">
        <v>308</v>
      </c>
      <c r="J6" s="581"/>
      <c r="K6" s="575" t="s">
        <v>37</v>
      </c>
      <c r="L6" s="577"/>
    </row>
    <row r="7" spans="1:12" ht="17.649999999999999" customHeight="1" x14ac:dyDescent="0.25">
      <c r="A7" s="580" t="s">
        <v>309</v>
      </c>
      <c r="B7" s="582"/>
      <c r="C7" s="581"/>
      <c r="D7" s="575" t="s">
        <v>26</v>
      </c>
      <c r="E7" s="576"/>
      <c r="F7" s="576"/>
      <c r="G7" s="576"/>
      <c r="H7" s="577"/>
      <c r="I7" s="580" t="s">
        <v>98</v>
      </c>
      <c r="J7" s="581"/>
      <c r="K7" s="575" t="s">
        <v>15</v>
      </c>
      <c r="L7" s="577"/>
    </row>
    <row r="8" spans="1:12" ht="35.65" customHeight="1" x14ac:dyDescent="0.25">
      <c r="A8" s="580" t="s">
        <v>310</v>
      </c>
      <c r="B8" s="582"/>
      <c r="C8" s="581"/>
      <c r="D8" s="575" t="s">
        <v>68</v>
      </c>
      <c r="E8" s="576"/>
      <c r="F8" s="576"/>
      <c r="G8" s="576"/>
      <c r="H8" s="577"/>
      <c r="I8" s="580" t="s">
        <v>311</v>
      </c>
      <c r="J8" s="581"/>
      <c r="K8" s="575" t="s">
        <v>64</v>
      </c>
      <c r="L8" s="577"/>
    </row>
    <row r="9" spans="1:12" ht="15.75" customHeight="1" x14ac:dyDescent="0.25">
      <c r="A9" s="596" t="s">
        <v>312</v>
      </c>
      <c r="B9" s="583"/>
      <c r="C9" s="583"/>
      <c r="D9" s="583"/>
      <c r="E9" s="583"/>
      <c r="F9" s="583"/>
      <c r="G9" s="583"/>
      <c r="H9" s="583"/>
      <c r="I9" s="583"/>
      <c r="J9" s="583"/>
      <c r="K9" s="583"/>
      <c r="L9" s="597"/>
    </row>
    <row r="10" spans="1:12" ht="41.25" customHeight="1" x14ac:dyDescent="0.25">
      <c r="A10" s="585" t="s">
        <v>218</v>
      </c>
      <c r="B10" s="585"/>
      <c r="C10" s="585"/>
      <c r="D10" s="585"/>
      <c r="E10" s="861" t="str">
        <f>+META_PDD!B23</f>
        <v>193. Articular con los 15 sectores de la administración distrital, programas y acciones orientadas a garantizar los derechos humanos de las mujeres y a mitigar la violencia económica, política, institucional y comunitaria contra las mujeres, aportando al fortalecimiento de su autonomía económica, física y social, así como, al ejercicio pleno de su ciudadanía.</v>
      </c>
      <c r="F10" s="861"/>
      <c r="G10" s="861"/>
      <c r="H10" s="861"/>
      <c r="I10" s="861"/>
      <c r="J10" s="861"/>
      <c r="K10" s="861"/>
      <c r="L10" s="861"/>
    </row>
    <row r="11" spans="1:12" ht="48" customHeight="1" x14ac:dyDescent="0.25">
      <c r="A11" s="598" t="s">
        <v>314</v>
      </c>
      <c r="B11" s="599"/>
      <c r="C11" s="599"/>
      <c r="D11" s="600"/>
      <c r="E11" s="601" t="str">
        <f>+META_PDD!B24</f>
        <v>Número de sectores de la Administración Distrital con programas y acciones orientadas a garantizar los derechos humanos de las mujeres y a mitigar la violencia económica, política, institucional y comunitaria contra las mujeres aportando al fortalecimiento de su autonomía económica física y social así como al ejercicio pleno de su ciudadanía</v>
      </c>
      <c r="F11" s="602"/>
      <c r="G11" s="602"/>
      <c r="H11" s="602"/>
      <c r="I11" s="602"/>
      <c r="J11" s="602"/>
      <c r="K11" s="602"/>
      <c r="L11" s="603"/>
    </row>
    <row r="12" spans="1:12" ht="37.5" customHeight="1" x14ac:dyDescent="0.25">
      <c r="A12" s="580" t="s">
        <v>315</v>
      </c>
      <c r="B12" s="582"/>
      <c r="C12" s="582"/>
      <c r="D12" s="581"/>
      <c r="E12" s="604" t="s">
        <v>591</v>
      </c>
      <c r="F12" s="605"/>
      <c r="G12" s="605"/>
      <c r="H12" s="605"/>
      <c r="I12" s="605"/>
      <c r="J12" s="605"/>
      <c r="K12" s="605"/>
      <c r="L12" s="606"/>
    </row>
    <row r="13" spans="1:12" ht="28.5" customHeight="1" x14ac:dyDescent="0.25">
      <c r="A13" s="580" t="s">
        <v>317</v>
      </c>
      <c r="B13" s="582"/>
      <c r="C13" s="581"/>
      <c r="D13" s="575"/>
      <c r="E13" s="576"/>
      <c r="F13" s="576"/>
      <c r="G13" s="576"/>
      <c r="H13" s="577"/>
      <c r="I13" s="580" t="s">
        <v>318</v>
      </c>
      <c r="J13" s="581"/>
      <c r="K13" s="575" t="s">
        <v>61</v>
      </c>
      <c r="L13" s="577"/>
    </row>
    <row r="14" spans="1:12" ht="15.75" customHeight="1" x14ac:dyDescent="0.25">
      <c r="A14" s="580" t="s">
        <v>319</v>
      </c>
      <c r="B14" s="582"/>
      <c r="C14" s="582"/>
      <c r="D14" s="582"/>
      <c r="E14" s="582"/>
      <c r="F14" s="582"/>
      <c r="G14" s="582"/>
      <c r="H14" s="582"/>
      <c r="I14" s="582"/>
      <c r="J14" s="582"/>
      <c r="K14" s="582"/>
      <c r="L14" s="600"/>
    </row>
    <row r="15" spans="1:12" ht="25.5" customHeight="1" x14ac:dyDescent="0.25">
      <c r="A15" s="580" t="s">
        <v>320</v>
      </c>
      <c r="B15" s="582"/>
      <c r="C15" s="581"/>
      <c r="D15" s="575" t="s">
        <v>19</v>
      </c>
      <c r="E15" s="576"/>
      <c r="F15" s="576"/>
      <c r="G15" s="576"/>
      <c r="H15" s="577"/>
      <c r="I15" s="580" t="s">
        <v>321</v>
      </c>
      <c r="J15" s="581"/>
      <c r="K15" s="575" t="s">
        <v>20</v>
      </c>
      <c r="L15" s="577"/>
    </row>
    <row r="16" spans="1:12" ht="25.5" customHeight="1" x14ac:dyDescent="0.25">
      <c r="A16" s="580" t="s">
        <v>322</v>
      </c>
      <c r="B16" s="582"/>
      <c r="C16" s="581"/>
      <c r="D16" s="855">
        <v>15</v>
      </c>
      <c r="E16" s="856"/>
      <c r="F16" s="856"/>
      <c r="G16" s="856"/>
      <c r="H16" s="857"/>
      <c r="I16" s="580" t="s">
        <v>234</v>
      </c>
      <c r="J16" s="581"/>
      <c r="K16" s="575" t="s">
        <v>23</v>
      </c>
      <c r="L16" s="577"/>
    </row>
    <row r="17" spans="1:12" ht="27.6" customHeight="1" x14ac:dyDescent="0.25">
      <c r="A17" s="580" t="s">
        <v>323</v>
      </c>
      <c r="B17" s="582"/>
      <c r="C17" s="581"/>
      <c r="D17" s="575"/>
      <c r="E17" s="576"/>
      <c r="F17" s="576"/>
      <c r="G17" s="576"/>
      <c r="H17" s="577"/>
      <c r="I17" s="578"/>
      <c r="J17" s="592"/>
      <c r="K17" s="592"/>
      <c r="L17" s="579"/>
    </row>
    <row r="18" spans="1:12" ht="12" customHeight="1" x14ac:dyDescent="0.25">
      <c r="A18" s="199" t="s">
        <v>324</v>
      </c>
      <c r="B18" s="199" t="s">
        <v>325</v>
      </c>
      <c r="C18" s="580" t="s">
        <v>326</v>
      </c>
      <c r="D18" s="582"/>
      <c r="E18" s="582"/>
      <c r="F18" s="582"/>
      <c r="G18" s="581"/>
      <c r="H18" s="580" t="s">
        <v>327</v>
      </c>
      <c r="I18" s="581"/>
      <c r="J18" s="580" t="s">
        <v>328</v>
      </c>
      <c r="K18" s="581"/>
      <c r="L18" s="199" t="s">
        <v>329</v>
      </c>
    </row>
    <row r="19" spans="1:12" ht="227.25" customHeight="1" x14ac:dyDescent="0.25">
      <c r="A19" s="194">
        <v>1</v>
      </c>
      <c r="B19" s="195" t="s">
        <v>330</v>
      </c>
      <c r="C19" s="575" t="s">
        <v>569</v>
      </c>
      <c r="D19" s="576"/>
      <c r="E19" s="576"/>
      <c r="F19" s="576"/>
      <c r="G19" s="577"/>
      <c r="H19" s="604" t="s">
        <v>570</v>
      </c>
      <c r="I19" s="606"/>
      <c r="J19" s="578" t="s">
        <v>22</v>
      </c>
      <c r="K19" s="579"/>
      <c r="L19" s="195" t="s">
        <v>571</v>
      </c>
    </row>
    <row r="20" spans="1:12" ht="25.5" customHeight="1" x14ac:dyDescent="0.25">
      <c r="A20" s="199" t="s">
        <v>324</v>
      </c>
      <c r="B20" s="580" t="s">
        <v>346</v>
      </c>
      <c r="C20" s="582"/>
      <c r="D20" s="582"/>
      <c r="E20" s="582"/>
      <c r="F20" s="582"/>
      <c r="G20" s="582"/>
      <c r="H20" s="582"/>
      <c r="I20" s="582"/>
      <c r="J20" s="582"/>
      <c r="K20" s="581"/>
      <c r="L20" s="199" t="s">
        <v>347</v>
      </c>
    </row>
    <row r="21" spans="1:12" ht="35.25" customHeight="1" x14ac:dyDescent="0.25">
      <c r="A21" s="194">
        <v>1</v>
      </c>
      <c r="B21" s="575" t="s">
        <v>592</v>
      </c>
      <c r="C21" s="576"/>
      <c r="D21" s="576"/>
      <c r="E21" s="576"/>
      <c r="F21" s="576"/>
      <c r="G21" s="576"/>
      <c r="H21" s="576"/>
      <c r="I21" s="576"/>
      <c r="J21" s="576"/>
      <c r="K21" s="577"/>
      <c r="L21" s="195" t="s">
        <v>22</v>
      </c>
    </row>
    <row r="22" spans="1:12" ht="15.75" customHeight="1" x14ac:dyDescent="0.25">
      <c r="A22" s="580" t="s">
        <v>349</v>
      </c>
      <c r="B22" s="582"/>
      <c r="C22" s="582"/>
      <c r="D22" s="582"/>
      <c r="E22" s="582"/>
      <c r="F22" s="583"/>
      <c r="G22" s="583"/>
      <c r="H22" s="582"/>
      <c r="I22" s="583"/>
      <c r="J22" s="583"/>
      <c r="K22" s="582"/>
      <c r="L22" s="584"/>
    </row>
    <row r="23" spans="1:12" ht="26.25" customHeight="1" x14ac:dyDescent="0.25">
      <c r="A23" s="580" t="s">
        <v>350</v>
      </c>
      <c r="B23" s="582"/>
      <c r="C23" s="581"/>
      <c r="D23" s="575">
        <v>15</v>
      </c>
      <c r="E23" s="576"/>
      <c r="F23" s="585" t="s">
        <v>351</v>
      </c>
      <c r="G23" s="585"/>
      <c r="H23" s="206">
        <v>2024</v>
      </c>
      <c r="I23" s="585" t="s">
        <v>352</v>
      </c>
      <c r="J23" s="585"/>
      <c r="L23" s="195" t="s">
        <v>353</v>
      </c>
    </row>
    <row r="24" spans="1:12" ht="26.25" customHeight="1" x14ac:dyDescent="0.25">
      <c r="A24" s="580" t="s">
        <v>354</v>
      </c>
      <c r="B24" s="582"/>
      <c r="C24" s="581"/>
      <c r="D24" s="575"/>
      <c r="E24" s="576"/>
      <c r="F24" s="587"/>
      <c r="G24" s="587"/>
      <c r="H24" s="576"/>
      <c r="I24" s="587"/>
      <c r="J24" s="587"/>
      <c r="K24" s="576"/>
      <c r="L24" s="588"/>
    </row>
    <row r="25" spans="1:12" ht="45.75" customHeight="1" x14ac:dyDescent="0.25">
      <c r="A25" s="580" t="s">
        <v>355</v>
      </c>
      <c r="B25" s="582"/>
      <c r="C25" s="581"/>
      <c r="D25" s="589" t="s">
        <v>593</v>
      </c>
      <c r="E25" s="590"/>
      <c r="F25" s="590"/>
      <c r="G25" s="590"/>
      <c r="H25" s="590"/>
      <c r="I25" s="590"/>
      <c r="J25" s="590"/>
      <c r="K25" s="590"/>
      <c r="L25" s="591"/>
    </row>
    <row r="26" spans="1:12" ht="17.649999999999999" customHeight="1" x14ac:dyDescent="0.25">
      <c r="A26" s="580" t="s">
        <v>357</v>
      </c>
      <c r="B26" s="582"/>
      <c r="C26" s="581"/>
      <c r="D26" s="575"/>
      <c r="E26" s="576"/>
      <c r="F26" s="576"/>
      <c r="G26" s="576"/>
      <c r="H26" s="576"/>
      <c r="I26" s="576"/>
      <c r="J26" s="576"/>
      <c r="K26" s="576"/>
      <c r="L26" s="577"/>
    </row>
  </sheetData>
  <mergeCells count="58">
    <mergeCell ref="A1:E4"/>
    <mergeCell ref="F1:K2"/>
    <mergeCell ref="F3:K4"/>
    <mergeCell ref="A5:L5"/>
    <mergeCell ref="A6:C6"/>
    <mergeCell ref="D6:H6"/>
    <mergeCell ref="I6:J6"/>
    <mergeCell ref="K6:L6"/>
    <mergeCell ref="A7:C7"/>
    <mergeCell ref="D7:H7"/>
    <mergeCell ref="I7:J7"/>
    <mergeCell ref="K7:L7"/>
    <mergeCell ref="A8:C8"/>
    <mergeCell ref="D8:H8"/>
    <mergeCell ref="I8:J8"/>
    <mergeCell ref="K8:L8"/>
    <mergeCell ref="A15:C15"/>
    <mergeCell ref="D15:H15"/>
    <mergeCell ref="I15:J15"/>
    <mergeCell ref="K15:L15"/>
    <mergeCell ref="A9:L9"/>
    <mergeCell ref="A10:D10"/>
    <mergeCell ref="E10:L10"/>
    <mergeCell ref="A11:D11"/>
    <mergeCell ref="E11:L11"/>
    <mergeCell ref="A12:D12"/>
    <mergeCell ref="E12:L12"/>
    <mergeCell ref="A13:C13"/>
    <mergeCell ref="D13:H13"/>
    <mergeCell ref="I13:J13"/>
    <mergeCell ref="K13:L13"/>
    <mergeCell ref="A14:L14"/>
    <mergeCell ref="A16:C16"/>
    <mergeCell ref="D16:H16"/>
    <mergeCell ref="I16:J16"/>
    <mergeCell ref="K16:L16"/>
    <mergeCell ref="A17:C17"/>
    <mergeCell ref="D17:H17"/>
    <mergeCell ref="I17:L17"/>
    <mergeCell ref="C18:G18"/>
    <mergeCell ref="H18:I18"/>
    <mergeCell ref="J18:K18"/>
    <mergeCell ref="C19:G19"/>
    <mergeCell ref="H19:I19"/>
    <mergeCell ref="J19:K19"/>
    <mergeCell ref="B20:K20"/>
    <mergeCell ref="B21:K21"/>
    <mergeCell ref="A22:L22"/>
    <mergeCell ref="A23:C23"/>
    <mergeCell ref="D23:E23"/>
    <mergeCell ref="F23:G23"/>
    <mergeCell ref="I23:J23"/>
    <mergeCell ref="A24:C24"/>
    <mergeCell ref="D24:L24"/>
    <mergeCell ref="A25:C25"/>
    <mergeCell ref="D25:L25"/>
    <mergeCell ref="A26:C26"/>
    <mergeCell ref="D26:L26"/>
  </mergeCells>
  <pageMargins left="0.7" right="0.7" top="0.75" bottom="0.75" header="0.3" footer="0.3"/>
  <pageSetup scale="72" orientation="portrait" r:id="rId1"/>
  <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5DBB4558-374E-4AE0-B362-418CE154544A}">
          <x14:formula1>
            <xm:f>Datos!$K$2:$K$3</xm:f>
          </x14:formula1>
          <xm:sqref>J19:K19</xm:sqref>
        </x14:dataValidation>
        <x14:dataValidation type="list" allowBlank="1" showInputMessage="1" showErrorMessage="1" xr:uid="{5D92F263-19BF-4B6E-9F63-12025280D0D9}">
          <x14:formula1>
            <xm:f>Datos!$K$2:$K$4</xm:f>
          </x14:formula1>
          <xm:sqref>L21</xm:sqref>
        </x14:dataValidation>
        <x14:dataValidation type="list" allowBlank="1" showInputMessage="1" showErrorMessage="1" xr:uid="{AD25D0CE-4BFC-4CAC-8324-A8E7DB999454}">
          <x14:formula1>
            <xm:f>Datos!$J$2:$J$5</xm:f>
          </x14:formula1>
          <xm:sqref>K16:L16</xm:sqref>
        </x14:dataValidation>
        <x14:dataValidation type="list" allowBlank="1" showInputMessage="1" showErrorMessage="1" xr:uid="{6BB12025-CE4F-43C0-AA96-FD24DB7F143F}">
          <x14:formula1>
            <xm:f>Datos!$I$2:$I$7</xm:f>
          </x14:formula1>
          <xm:sqref>K15:L15</xm:sqref>
        </x14:dataValidation>
        <x14:dataValidation type="list" allowBlank="1" showInputMessage="1" showErrorMessage="1" xr:uid="{595511AD-8024-4F12-8377-0B8653F2A5D8}">
          <x14:formula1>
            <xm:f>Datos!$H$2:$H$3</xm:f>
          </x14:formula1>
          <xm:sqref>D15:H15</xm:sqref>
        </x14:dataValidation>
        <x14:dataValidation type="list" allowBlank="1" showInputMessage="1" showErrorMessage="1" xr:uid="{998234FC-3153-4381-9E6E-5FAF12518437}">
          <x14:formula1>
            <xm:f>Datos!$G$2:$G$8</xm:f>
          </x14:formula1>
          <xm:sqref>K13:L13</xm:sqref>
        </x14:dataValidation>
        <x14:dataValidation type="list" allowBlank="1" showInputMessage="1" showErrorMessage="1" xr:uid="{BC673D96-79EA-4459-93FD-90B8CA627D46}">
          <x14:formula1>
            <xm:f>Datos!$F$2:$F$18</xm:f>
          </x14:formula1>
          <xm:sqref>K8:L8</xm:sqref>
        </x14:dataValidation>
        <x14:dataValidation type="list" allowBlank="1" showInputMessage="1" showErrorMessage="1" xr:uid="{8115BE2B-C121-4B98-8A33-D99E4521893B}">
          <x14:formula1>
            <xm:f>Datos!$E$2:$E$23</xm:f>
          </x14:formula1>
          <xm:sqref>D8:H8</xm:sqref>
        </x14:dataValidation>
        <x14:dataValidation type="list" allowBlank="1" showInputMessage="1" showErrorMessage="1" xr:uid="{2A605BCF-418C-4E75-B63D-63D1BB781C35}">
          <x14:formula1>
            <xm:f>Datos!$D$2:$D$7</xm:f>
          </x14:formula1>
          <xm:sqref>K7:L7</xm:sqref>
        </x14:dataValidation>
        <x14:dataValidation type="list" allowBlank="1" showInputMessage="1" showErrorMessage="1" xr:uid="{ADCCD00D-97F4-4024-977E-1A3E0136F798}">
          <x14:formula1>
            <xm:f>Datos!$C$2:$C$3</xm:f>
          </x14:formula1>
          <xm:sqref>D7:H7</xm:sqref>
        </x14:dataValidation>
        <x14:dataValidation type="list" allowBlank="1" showInputMessage="1" showErrorMessage="1" xr:uid="{E6DA2F02-DE29-41E4-A93D-7CE16968E7D6}">
          <x14:formula1>
            <xm:f>Datos!$B$2:$B$6</xm:f>
          </x14:formula1>
          <xm:sqref>K6:L6</xm:sqref>
        </x14:dataValidation>
        <x14:dataValidation type="list" allowBlank="1" showInputMessage="1" showErrorMessage="1" xr:uid="{80DDF6E5-17DF-4F45-B0F1-5646EEC38B44}">
          <x14:formula1>
            <xm:f>Datos!$A$2:$A$5</xm:f>
          </x14:formula1>
          <xm:sqref>D6:H6</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2DF9F-8FF5-412A-B538-E8A4296B9E30}">
  <sheetPr>
    <pageSetUpPr fitToPage="1"/>
  </sheetPr>
  <dimension ref="A1:N68"/>
  <sheetViews>
    <sheetView showGridLines="0" view="pageBreakPreview" topLeftCell="A41" zoomScale="70" zoomScaleNormal="70" zoomScaleSheetLayoutView="70" workbookViewId="0">
      <selection activeCell="I67" sqref="I67:J67"/>
    </sheetView>
  </sheetViews>
  <sheetFormatPr baseColWidth="10" defaultColWidth="10.85546875" defaultRowHeight="14.25" x14ac:dyDescent="0.25"/>
  <cols>
    <col min="1" max="1" width="42.42578125" style="66" customWidth="1"/>
    <col min="2" max="8" width="35.7109375" style="66" customWidth="1"/>
    <col min="9" max="9" width="41.5703125" style="66" customWidth="1"/>
    <col min="10" max="13" width="35.7109375" style="66" customWidth="1"/>
    <col min="14" max="21" width="18.140625" style="66" customWidth="1"/>
    <col min="22" max="22" width="22.7109375" style="66" customWidth="1"/>
    <col min="23" max="23" width="19" style="66" customWidth="1"/>
    <col min="24" max="24" width="19.42578125" style="66" customWidth="1"/>
    <col min="25" max="25" width="20.42578125" style="66" customWidth="1"/>
    <col min="26" max="26" width="22.85546875" style="66" customWidth="1"/>
    <col min="27" max="27" width="18.42578125" style="66" bestFit="1" customWidth="1"/>
    <col min="28" max="28" width="8.42578125" style="66" customWidth="1"/>
    <col min="29" max="29" width="18.42578125" style="66" bestFit="1" customWidth="1"/>
    <col min="30" max="30" width="5.7109375" style="66" customWidth="1"/>
    <col min="31" max="31" width="18.42578125" style="66" bestFit="1" customWidth="1"/>
    <col min="32" max="32" width="4.7109375" style="66" customWidth="1"/>
    <col min="33" max="33" width="23" style="66" bestFit="1" customWidth="1"/>
    <col min="34" max="34" width="10.85546875" style="66"/>
    <col min="35" max="35" width="18.42578125" style="66" bestFit="1" customWidth="1"/>
    <col min="36" max="36" width="16.140625" style="66" customWidth="1"/>
    <col min="37" max="16384" width="10.85546875" style="66"/>
  </cols>
  <sheetData>
    <row r="1" spans="1:14" ht="24" customHeight="1" thickBot="1" x14ac:dyDescent="0.3">
      <c r="A1" s="814"/>
      <c r="B1" s="490" t="s">
        <v>182</v>
      </c>
      <c r="C1" s="491"/>
      <c r="D1" s="491"/>
      <c r="E1" s="491"/>
      <c r="F1" s="491"/>
      <c r="G1" s="491"/>
      <c r="H1" s="492"/>
      <c r="I1" s="115" t="s">
        <v>121</v>
      </c>
      <c r="J1" s="116"/>
      <c r="M1" s="140"/>
    </row>
    <row r="2" spans="1:14" ht="24" customHeight="1" thickBot="1" x14ac:dyDescent="0.3">
      <c r="A2" s="882"/>
      <c r="B2" s="493" t="s">
        <v>184</v>
      </c>
      <c r="C2" s="494"/>
      <c r="D2" s="494"/>
      <c r="E2" s="494"/>
      <c r="F2" s="494"/>
      <c r="G2" s="494"/>
      <c r="H2" s="495"/>
      <c r="I2" s="115" t="s">
        <v>122</v>
      </c>
      <c r="J2" s="116"/>
      <c r="M2" s="140"/>
    </row>
    <row r="3" spans="1:14" ht="24" customHeight="1" thickBot="1" x14ac:dyDescent="0.3">
      <c r="A3" s="882"/>
      <c r="B3" s="493" t="s">
        <v>186</v>
      </c>
      <c r="C3" s="494"/>
      <c r="D3" s="494"/>
      <c r="E3" s="494"/>
      <c r="F3" s="494"/>
      <c r="G3" s="494"/>
      <c r="H3" s="495"/>
      <c r="I3" s="115" t="s">
        <v>602</v>
      </c>
      <c r="J3" s="116"/>
      <c r="M3" s="140"/>
    </row>
    <row r="4" spans="1:14" ht="24" customHeight="1" thickBot="1" x14ac:dyDescent="0.3">
      <c r="A4" s="815"/>
      <c r="B4" s="496" t="s">
        <v>603</v>
      </c>
      <c r="C4" s="497"/>
      <c r="D4" s="497"/>
      <c r="E4" s="497"/>
      <c r="F4" s="497"/>
      <c r="G4" s="497"/>
      <c r="H4" s="498"/>
      <c r="I4" s="115" t="s">
        <v>189</v>
      </c>
      <c r="J4" s="116"/>
      <c r="M4" s="140"/>
    </row>
    <row r="6" spans="1:14" ht="15" customHeight="1" thickBot="1" x14ac:dyDescent="0.3">
      <c r="A6" s="69"/>
      <c r="B6" s="70"/>
      <c r="C6" s="70"/>
      <c r="D6" s="72"/>
      <c r="E6" s="71"/>
      <c r="F6" s="71"/>
      <c r="G6" s="238"/>
      <c r="H6" s="238"/>
      <c r="I6" s="73"/>
      <c r="J6" s="73"/>
      <c r="K6" s="70"/>
      <c r="L6" s="70"/>
      <c r="M6" s="70"/>
      <c r="N6" s="70"/>
    </row>
    <row r="7" spans="1:14" ht="15" customHeight="1" x14ac:dyDescent="0.25">
      <c r="A7" s="883" t="s">
        <v>604</v>
      </c>
      <c r="B7" s="887" t="s">
        <v>605</v>
      </c>
      <c r="C7" s="888"/>
      <c r="D7" s="888"/>
      <c r="E7" s="888"/>
      <c r="F7" s="888"/>
      <c r="G7" s="888"/>
      <c r="H7" s="888"/>
      <c r="I7" s="888"/>
      <c r="J7" s="888"/>
      <c r="K7" s="70"/>
      <c r="L7" s="70"/>
      <c r="M7" s="70"/>
      <c r="N7" s="70"/>
    </row>
    <row r="8" spans="1:14" ht="15" customHeight="1" x14ac:dyDescent="0.25">
      <c r="A8" s="884"/>
      <c r="B8" s="887"/>
      <c r="C8" s="888"/>
      <c r="D8" s="888"/>
      <c r="E8" s="888"/>
      <c r="F8" s="888"/>
      <c r="G8" s="888"/>
      <c r="H8" s="888"/>
      <c r="I8" s="888"/>
      <c r="J8" s="888"/>
      <c r="K8" s="70"/>
      <c r="L8" s="70"/>
      <c r="M8" s="70"/>
      <c r="N8" s="70"/>
    </row>
    <row r="9" spans="1:14" ht="15" customHeight="1" x14ac:dyDescent="0.25">
      <c r="A9" s="884"/>
      <c r="B9" s="887"/>
      <c r="C9" s="888"/>
      <c r="D9" s="888"/>
      <c r="E9" s="888"/>
      <c r="F9" s="888"/>
      <c r="G9" s="888"/>
      <c r="H9" s="888"/>
      <c r="I9" s="888"/>
      <c r="J9" s="888"/>
      <c r="K9" s="70"/>
      <c r="L9" s="70"/>
      <c r="M9" s="70"/>
      <c r="N9" s="70"/>
    </row>
    <row r="10" spans="1:14" ht="15" customHeight="1" thickBot="1" x14ac:dyDescent="0.3">
      <c r="A10" s="885"/>
      <c r="B10" s="887"/>
      <c r="C10" s="888"/>
      <c r="D10" s="888"/>
      <c r="E10" s="888"/>
      <c r="F10" s="888"/>
      <c r="G10" s="888"/>
      <c r="H10" s="888"/>
      <c r="I10" s="888"/>
      <c r="J10" s="888"/>
      <c r="K10" s="70"/>
      <c r="L10" s="70"/>
      <c r="M10" s="70"/>
      <c r="N10" s="70"/>
    </row>
    <row r="11" spans="1:14" ht="9" customHeight="1" thickBot="1" x14ac:dyDescent="0.3">
      <c r="A11" s="74"/>
      <c r="B11" s="134"/>
      <c r="C11" s="70"/>
      <c r="D11" s="70"/>
      <c r="E11" s="70"/>
      <c r="F11" s="70"/>
      <c r="G11" s="70"/>
      <c r="H11" s="70"/>
      <c r="I11" s="70"/>
      <c r="J11" s="70"/>
      <c r="K11" s="70"/>
      <c r="L11" s="70"/>
      <c r="M11" s="70"/>
      <c r="N11" s="70"/>
    </row>
    <row r="12" spans="1:14" s="135" customFormat="1" ht="21.75" customHeight="1" thickBot="1" x14ac:dyDescent="0.3">
      <c r="A12" s="513" t="s">
        <v>190</v>
      </c>
      <c r="B12" s="177" t="s">
        <v>191</v>
      </c>
      <c r="C12" s="188"/>
      <c r="D12" s="177" t="s">
        <v>192</v>
      </c>
      <c r="E12" s="188"/>
      <c r="F12" s="177" t="s">
        <v>193</v>
      </c>
      <c r="G12" s="188"/>
      <c r="H12" s="177" t="s">
        <v>194</v>
      </c>
      <c r="I12" s="189"/>
    </row>
    <row r="13" spans="1:14" s="135" customFormat="1" ht="21.75" customHeight="1" thickBot="1" x14ac:dyDescent="0.3">
      <c r="A13" s="513"/>
      <c r="B13" s="178" t="s">
        <v>197</v>
      </c>
      <c r="C13" s="146"/>
      <c r="D13" s="177" t="s">
        <v>198</v>
      </c>
      <c r="E13" s="146"/>
      <c r="F13" s="177" t="s">
        <v>199</v>
      </c>
      <c r="G13" s="146"/>
      <c r="H13" s="177" t="s">
        <v>200</v>
      </c>
      <c r="I13" s="189" t="s">
        <v>201</v>
      </c>
    </row>
    <row r="14" spans="1:14" s="135" customFormat="1" ht="21.75" customHeight="1" thickBot="1" x14ac:dyDescent="0.3">
      <c r="A14" s="513"/>
      <c r="B14" s="177" t="s">
        <v>203</v>
      </c>
      <c r="C14" s="188"/>
      <c r="D14" s="177" t="s">
        <v>204</v>
      </c>
      <c r="E14" s="116"/>
      <c r="F14" s="177" t="s">
        <v>205</v>
      </c>
      <c r="G14" s="116"/>
      <c r="H14" s="177" t="s">
        <v>206</v>
      </c>
      <c r="I14" s="189"/>
    </row>
    <row r="15" spans="1:14" s="135" customFormat="1" ht="21.75" customHeight="1" thickBot="1" x14ac:dyDescent="0.3">
      <c r="A15" s="66"/>
      <c r="B15" s="66"/>
      <c r="C15" s="66"/>
      <c r="D15" s="66"/>
      <c r="E15" s="66"/>
      <c r="F15" s="66"/>
      <c r="G15" s="66"/>
      <c r="H15" s="66"/>
      <c r="I15" s="66"/>
      <c r="J15" s="66"/>
      <c r="K15" s="66"/>
      <c r="L15" s="152"/>
      <c r="M15" s="153"/>
      <c r="N15" s="153"/>
    </row>
    <row r="16" spans="1:14" s="135" customFormat="1" ht="21.75" customHeight="1" thickBot="1" x14ac:dyDescent="0.3">
      <c r="A16" s="512" t="s">
        <v>195</v>
      </c>
      <c r="B16" s="512"/>
      <c r="C16" s="185" t="s">
        <v>196</v>
      </c>
      <c r="D16" s="475"/>
      <c r="E16" s="475"/>
      <c r="F16" s="475"/>
      <c r="G16" s="66"/>
      <c r="H16" s="66"/>
      <c r="I16" s="66"/>
      <c r="J16" s="66"/>
      <c r="K16" s="66"/>
      <c r="L16" s="152"/>
      <c r="M16" s="153"/>
      <c r="N16" s="153"/>
    </row>
    <row r="17" spans="1:14" s="135" customFormat="1" ht="21.75" customHeight="1" thickBot="1" x14ac:dyDescent="0.3">
      <c r="A17" s="512"/>
      <c r="B17" s="512"/>
      <c r="C17" s="185" t="s">
        <v>202</v>
      </c>
      <c r="D17" s="475"/>
      <c r="E17" s="475"/>
      <c r="F17" s="475"/>
      <c r="G17" s="66"/>
      <c r="H17" s="66"/>
      <c r="I17" s="66"/>
      <c r="J17" s="66"/>
      <c r="K17" s="66"/>
      <c r="L17" s="152"/>
      <c r="M17" s="153"/>
      <c r="N17" s="153"/>
    </row>
    <row r="18" spans="1:14" s="135" customFormat="1" ht="21.75" customHeight="1" thickBot="1" x14ac:dyDescent="0.3">
      <c r="A18" s="512"/>
      <c r="B18" s="512"/>
      <c r="C18" s="185" t="s">
        <v>207</v>
      </c>
      <c r="D18" s="475" t="s">
        <v>201</v>
      </c>
      <c r="E18" s="475"/>
      <c r="F18" s="475"/>
      <c r="G18" s="66"/>
      <c r="H18" s="66"/>
      <c r="I18" s="66"/>
      <c r="J18" s="66"/>
      <c r="K18" s="66"/>
      <c r="L18" s="152"/>
      <c r="M18" s="153"/>
      <c r="N18" s="153"/>
    </row>
    <row r="19" spans="1:14" s="135" customFormat="1" ht="21.75" customHeight="1" x14ac:dyDescent="0.25">
      <c r="A19" s="66"/>
      <c r="B19" s="66"/>
      <c r="C19" s="66"/>
      <c r="D19" s="66"/>
      <c r="E19" s="66"/>
      <c r="F19" s="66"/>
      <c r="G19" s="66"/>
      <c r="H19" s="66"/>
      <c r="I19" s="66"/>
      <c r="J19" s="66"/>
      <c r="K19" s="66"/>
      <c r="L19" s="152"/>
      <c r="M19" s="153"/>
      <c r="N19" s="153"/>
    </row>
    <row r="20" spans="1:14" s="88" customFormat="1" ht="16.5" customHeight="1" x14ac:dyDescent="0.2"/>
    <row r="21" spans="1:14" ht="5.25" customHeight="1" thickBot="1" x14ac:dyDescent="0.3"/>
    <row r="22" spans="1:14" ht="48" customHeight="1" thickBot="1" x14ac:dyDescent="0.3">
      <c r="A22" s="886" t="s">
        <v>606</v>
      </c>
      <c r="B22" s="886"/>
      <c r="C22" s="886"/>
      <c r="D22" s="886"/>
      <c r="E22" s="886"/>
      <c r="F22" s="886"/>
      <c r="G22" s="886"/>
      <c r="H22" s="886"/>
      <c r="I22" s="886"/>
      <c r="J22" s="886"/>
    </row>
    <row r="23" spans="1:14" ht="69.95" customHeight="1" thickBot="1" x14ac:dyDescent="0.3">
      <c r="A23" s="179" t="s">
        <v>218</v>
      </c>
      <c r="B23" s="867" t="s">
        <v>219</v>
      </c>
      <c r="C23" s="873"/>
      <c r="D23" s="866"/>
      <c r="E23" s="180" t="s">
        <v>607</v>
      </c>
      <c r="F23" s="181"/>
      <c r="G23" s="180" t="s">
        <v>608</v>
      </c>
      <c r="H23" s="867"/>
      <c r="I23" s="873"/>
      <c r="J23" s="866"/>
    </row>
    <row r="24" spans="1:14" ht="50.25" customHeight="1" thickBot="1" x14ac:dyDescent="0.3">
      <c r="A24" s="171" t="s">
        <v>609</v>
      </c>
      <c r="B24" s="867" t="s">
        <v>610</v>
      </c>
      <c r="C24" s="873"/>
      <c r="D24" s="873"/>
      <c r="E24" s="873"/>
      <c r="F24" s="873"/>
      <c r="G24" s="873"/>
      <c r="H24" s="873"/>
      <c r="I24" s="873"/>
      <c r="J24" s="866"/>
    </row>
    <row r="25" spans="1:14" ht="50.25" customHeight="1" thickBot="1" x14ac:dyDescent="0.3">
      <c r="A25" s="868" t="s">
        <v>611</v>
      </c>
      <c r="B25" s="278">
        <v>2024</v>
      </c>
      <c r="C25" s="279">
        <v>2025</v>
      </c>
      <c r="D25" s="279">
        <v>2026</v>
      </c>
      <c r="E25" s="279">
        <v>2027</v>
      </c>
      <c r="F25" s="280" t="s">
        <v>93</v>
      </c>
      <c r="G25" s="277" t="s">
        <v>612</v>
      </c>
      <c r="H25" s="870" t="s">
        <v>613</v>
      </c>
      <c r="I25" s="871"/>
      <c r="J25" s="872"/>
    </row>
    <row r="26" spans="1:14" ht="50.25" customHeight="1" thickBot="1" x14ac:dyDescent="0.3">
      <c r="A26" s="869"/>
      <c r="B26" s="281">
        <v>15</v>
      </c>
      <c r="C26" s="276">
        <v>15</v>
      </c>
      <c r="D26" s="276">
        <v>15</v>
      </c>
      <c r="E26" s="276">
        <v>15</v>
      </c>
      <c r="F26" s="282">
        <v>15</v>
      </c>
      <c r="G26" s="275">
        <v>15</v>
      </c>
      <c r="H26" s="867" t="s">
        <v>23</v>
      </c>
      <c r="I26" s="873"/>
      <c r="J26" s="866"/>
    </row>
    <row r="27" spans="1:14" ht="52.5" customHeight="1" thickBot="1" x14ac:dyDescent="0.3">
      <c r="A27" s="171"/>
      <c r="B27" s="874" t="s">
        <v>614</v>
      </c>
      <c r="C27" s="875"/>
      <c r="D27" s="875"/>
      <c r="E27" s="875"/>
      <c r="F27" s="875"/>
      <c r="G27" s="876"/>
      <c r="H27" s="876"/>
      <c r="I27" s="876"/>
      <c r="J27" s="877"/>
    </row>
    <row r="28" spans="1:14" s="92" customFormat="1" ht="56.25" hidden="1" customHeight="1" x14ac:dyDescent="0.25">
      <c r="A28" s="878" t="s">
        <v>237</v>
      </c>
      <c r="B28" s="171" t="s">
        <v>238</v>
      </c>
      <c r="C28" s="179" t="s">
        <v>239</v>
      </c>
      <c r="D28" s="880" t="s">
        <v>240</v>
      </c>
      <c r="E28" s="881"/>
      <c r="F28" s="880" t="s">
        <v>241</v>
      </c>
      <c r="G28" s="881"/>
      <c r="H28" s="172" t="s">
        <v>242</v>
      </c>
      <c r="I28" s="170" t="s">
        <v>243</v>
      </c>
      <c r="J28" s="306" t="s">
        <v>615</v>
      </c>
    </row>
    <row r="29" spans="1:14" ht="148.5" hidden="1" customHeight="1" x14ac:dyDescent="0.25">
      <c r="A29" s="879"/>
      <c r="B29" s="182">
        <v>15</v>
      </c>
      <c r="C29" s="148">
        <v>15</v>
      </c>
      <c r="D29" s="865" t="s">
        <v>616</v>
      </c>
      <c r="E29" s="866"/>
      <c r="F29" s="867" t="s">
        <v>617</v>
      </c>
      <c r="G29" s="866"/>
      <c r="H29" s="147"/>
      <c r="I29" s="311" t="s">
        <v>456</v>
      </c>
      <c r="J29" s="308" t="s">
        <v>218</v>
      </c>
    </row>
    <row r="30" spans="1:14" s="92" customFormat="1" ht="45" hidden="1" customHeight="1" x14ac:dyDescent="0.25">
      <c r="A30" s="878" t="s">
        <v>248</v>
      </c>
      <c r="B30" s="169" t="s">
        <v>238</v>
      </c>
      <c r="C30" s="172" t="s">
        <v>239</v>
      </c>
      <c r="D30" s="880" t="s">
        <v>240</v>
      </c>
      <c r="E30" s="881"/>
      <c r="F30" s="880" t="s">
        <v>241</v>
      </c>
      <c r="G30" s="881"/>
      <c r="H30" s="172" t="s">
        <v>242</v>
      </c>
      <c r="I30" s="312" t="s">
        <v>243</v>
      </c>
      <c r="J30" s="309" t="s">
        <v>615</v>
      </c>
    </row>
    <row r="31" spans="1:14" ht="140.25" hidden="1" customHeight="1" x14ac:dyDescent="0.25">
      <c r="A31" s="879"/>
      <c r="B31" s="182">
        <v>15</v>
      </c>
      <c r="C31" s="148">
        <v>15</v>
      </c>
      <c r="D31" s="867" t="s">
        <v>618</v>
      </c>
      <c r="E31" s="866"/>
      <c r="F31" s="867" t="s">
        <v>618</v>
      </c>
      <c r="G31" s="866"/>
      <c r="H31" s="304"/>
      <c r="I31" s="313" t="s">
        <v>456</v>
      </c>
      <c r="J31" s="310" t="s">
        <v>218</v>
      </c>
    </row>
    <row r="32" spans="1:14" s="92" customFormat="1" ht="45" hidden="1" customHeight="1" x14ac:dyDescent="0.25">
      <c r="A32" s="878" t="s">
        <v>251</v>
      </c>
      <c r="B32" s="305" t="s">
        <v>238</v>
      </c>
      <c r="C32" s="303" t="s">
        <v>239</v>
      </c>
      <c r="D32" s="880" t="s">
        <v>240</v>
      </c>
      <c r="E32" s="881"/>
      <c r="F32" s="880" t="s">
        <v>241</v>
      </c>
      <c r="G32" s="881"/>
      <c r="H32" s="172" t="s">
        <v>242</v>
      </c>
      <c r="I32" s="314" t="s">
        <v>243</v>
      </c>
      <c r="J32" s="309" t="s">
        <v>615</v>
      </c>
    </row>
    <row r="33" spans="1:10" ht="142.5" hidden="1" customHeight="1" x14ac:dyDescent="0.25">
      <c r="A33" s="889"/>
      <c r="B33" s="329">
        <v>15</v>
      </c>
      <c r="C33" s="330">
        <f>+D59</f>
        <v>15</v>
      </c>
      <c r="D33" s="890" t="s">
        <v>619</v>
      </c>
      <c r="E33" s="891"/>
      <c r="F33" s="892" t="s">
        <v>620</v>
      </c>
      <c r="G33" s="891"/>
      <c r="H33" s="320"/>
      <c r="I33" s="331" t="s">
        <v>456</v>
      </c>
      <c r="J33" s="310" t="s">
        <v>218</v>
      </c>
    </row>
    <row r="34" spans="1:10" s="92" customFormat="1" ht="47.25" hidden="1" customHeight="1" x14ac:dyDescent="0.25">
      <c r="A34" s="897" t="s">
        <v>254</v>
      </c>
      <c r="B34" s="321" t="s">
        <v>238</v>
      </c>
      <c r="C34" s="321" t="s">
        <v>239</v>
      </c>
      <c r="D34" s="899" t="s">
        <v>240</v>
      </c>
      <c r="E34" s="900"/>
      <c r="F34" s="899" t="s">
        <v>241</v>
      </c>
      <c r="G34" s="900"/>
      <c r="H34" s="322" t="s">
        <v>242</v>
      </c>
      <c r="I34" s="334" t="s">
        <v>243</v>
      </c>
      <c r="J34" s="323" t="s">
        <v>615</v>
      </c>
    </row>
    <row r="35" spans="1:10" ht="148.5" hidden="1" customHeight="1" x14ac:dyDescent="0.25">
      <c r="A35" s="898"/>
      <c r="B35" s="182">
        <v>15</v>
      </c>
      <c r="C35" s="148">
        <v>15</v>
      </c>
      <c r="D35" s="867" t="s">
        <v>621</v>
      </c>
      <c r="E35" s="866"/>
      <c r="F35" s="867" t="s">
        <v>622</v>
      </c>
      <c r="G35" s="866"/>
      <c r="H35" s="333"/>
      <c r="I35" s="332" t="s">
        <v>456</v>
      </c>
      <c r="J35" s="324" t="s">
        <v>218</v>
      </c>
    </row>
    <row r="36" spans="1:10" s="92" customFormat="1" ht="47.25" hidden="1" customHeight="1" x14ac:dyDescent="0.25">
      <c r="A36" s="893" t="s">
        <v>257</v>
      </c>
      <c r="B36" s="169" t="s">
        <v>238</v>
      </c>
      <c r="C36" s="172" t="s">
        <v>239</v>
      </c>
      <c r="D36" s="880" t="s">
        <v>240</v>
      </c>
      <c r="E36" s="881"/>
      <c r="F36" s="880" t="s">
        <v>241</v>
      </c>
      <c r="G36" s="881"/>
      <c r="H36" s="172" t="s">
        <v>242</v>
      </c>
      <c r="I36" s="336" t="s">
        <v>243</v>
      </c>
      <c r="J36" s="325" t="s">
        <v>615</v>
      </c>
    </row>
    <row r="37" spans="1:10" ht="179.25" hidden="1" customHeight="1" thickBot="1" x14ac:dyDescent="0.3">
      <c r="A37" s="894"/>
      <c r="B37" s="326">
        <v>15</v>
      </c>
      <c r="C37" s="327">
        <f>+F59</f>
        <v>15</v>
      </c>
      <c r="D37" s="895" t="s">
        <v>623</v>
      </c>
      <c r="E37" s="896"/>
      <c r="F37" s="895" t="s">
        <v>624</v>
      </c>
      <c r="G37" s="896"/>
      <c r="H37" s="335"/>
      <c r="I37" s="332" t="s">
        <v>456</v>
      </c>
      <c r="J37" s="328" t="s">
        <v>218</v>
      </c>
    </row>
    <row r="38" spans="1:10" s="92" customFormat="1" ht="48.75" customHeight="1" thickBot="1" x14ac:dyDescent="0.3">
      <c r="A38" s="904" t="s">
        <v>260</v>
      </c>
      <c r="B38" s="171" t="s">
        <v>238</v>
      </c>
      <c r="C38" s="179" t="s">
        <v>239</v>
      </c>
      <c r="D38" s="869" t="s">
        <v>240</v>
      </c>
      <c r="E38" s="905"/>
      <c r="F38" s="869" t="s">
        <v>241</v>
      </c>
      <c r="G38" s="905"/>
      <c r="H38" s="179" t="s">
        <v>242</v>
      </c>
      <c r="I38" s="307" t="s">
        <v>243</v>
      </c>
      <c r="J38" s="336" t="s">
        <v>615</v>
      </c>
    </row>
    <row r="39" spans="1:10" ht="120.75" customHeight="1" thickBot="1" x14ac:dyDescent="0.3">
      <c r="A39" s="879"/>
      <c r="B39" s="182">
        <v>15</v>
      </c>
      <c r="C39" s="149">
        <v>15</v>
      </c>
      <c r="D39" s="895" t="s">
        <v>625</v>
      </c>
      <c r="E39" s="896"/>
      <c r="F39" s="867" t="s">
        <v>626</v>
      </c>
      <c r="G39" s="903"/>
      <c r="H39" s="147"/>
      <c r="I39" s="356" t="s">
        <v>456</v>
      </c>
      <c r="J39" s="308" t="s">
        <v>218</v>
      </c>
    </row>
    <row r="40" spans="1:10" ht="46.5" customHeight="1" x14ac:dyDescent="0.25">
      <c r="A40" s="878" t="s">
        <v>263</v>
      </c>
      <c r="B40" s="172" t="s">
        <v>238</v>
      </c>
      <c r="C40" s="179" t="s">
        <v>239</v>
      </c>
      <c r="D40" s="880" t="s">
        <v>240</v>
      </c>
      <c r="E40" s="881"/>
      <c r="F40" s="880" t="s">
        <v>241</v>
      </c>
      <c r="G40" s="881"/>
      <c r="H40" s="172" t="s">
        <v>242</v>
      </c>
      <c r="I40" s="357" t="s">
        <v>243</v>
      </c>
      <c r="J40" s="309" t="s">
        <v>615</v>
      </c>
    </row>
    <row r="41" spans="1:10" ht="120.75" customHeight="1" x14ac:dyDescent="0.25">
      <c r="A41" s="879"/>
      <c r="B41" s="182">
        <v>15</v>
      </c>
      <c r="C41" s="149">
        <f>+H59</f>
        <v>15</v>
      </c>
      <c r="D41" s="901" t="s">
        <v>627</v>
      </c>
      <c r="E41" s="902"/>
      <c r="F41" s="867" t="s">
        <v>628</v>
      </c>
      <c r="G41" s="903"/>
      <c r="H41" s="147"/>
      <c r="I41" s="356" t="s">
        <v>456</v>
      </c>
      <c r="J41" s="355" t="s">
        <v>218</v>
      </c>
    </row>
    <row r="42" spans="1:10" ht="48.75" customHeight="1" thickBot="1" x14ac:dyDescent="0.3">
      <c r="A42" s="878" t="s">
        <v>266</v>
      </c>
      <c r="B42" s="172" t="s">
        <v>238</v>
      </c>
      <c r="C42" s="179" t="s">
        <v>239</v>
      </c>
      <c r="D42" s="880" t="s">
        <v>240</v>
      </c>
      <c r="E42" s="881"/>
      <c r="F42" s="880" t="s">
        <v>241</v>
      </c>
      <c r="G42" s="881"/>
      <c r="H42" s="172" t="s">
        <v>242</v>
      </c>
      <c r="I42" s="170" t="s">
        <v>243</v>
      </c>
      <c r="J42" s="307" t="s">
        <v>615</v>
      </c>
    </row>
    <row r="43" spans="1:10" ht="150" customHeight="1" thickBot="1" x14ac:dyDescent="0.3">
      <c r="A43" s="879"/>
      <c r="B43" s="147">
        <v>15</v>
      </c>
      <c r="C43" s="149">
        <f>+I59</f>
        <v>15</v>
      </c>
      <c r="D43" s="908" t="s">
        <v>629</v>
      </c>
      <c r="E43" s="909"/>
      <c r="F43" s="910" t="s">
        <v>630</v>
      </c>
      <c r="G43" s="911"/>
      <c r="H43" s="366"/>
      <c r="I43" s="370" t="s">
        <v>456</v>
      </c>
      <c r="J43" s="369"/>
    </row>
    <row r="44" spans="1:10" ht="42.75" hidden="1" customHeight="1" thickBot="1" x14ac:dyDescent="0.3">
      <c r="A44" s="878" t="s">
        <v>268</v>
      </c>
      <c r="B44" s="172" t="s">
        <v>238</v>
      </c>
      <c r="C44" s="179" t="s">
        <v>239</v>
      </c>
      <c r="D44" s="880" t="s">
        <v>240</v>
      </c>
      <c r="E44" s="881"/>
      <c r="F44" s="880" t="s">
        <v>241</v>
      </c>
      <c r="G44" s="881"/>
      <c r="H44" s="172" t="s">
        <v>242</v>
      </c>
      <c r="I44" s="170" t="s">
        <v>243</v>
      </c>
      <c r="J44" s="170" t="s">
        <v>615</v>
      </c>
    </row>
    <row r="45" spans="1:10" ht="120.75" hidden="1" customHeight="1" thickBot="1" x14ac:dyDescent="0.3">
      <c r="A45" s="879"/>
      <c r="B45" s="182">
        <v>15</v>
      </c>
      <c r="C45" s="149">
        <f>+J59</f>
        <v>0</v>
      </c>
      <c r="D45" s="906"/>
      <c r="E45" s="903"/>
      <c r="F45" s="906"/>
      <c r="G45" s="903"/>
      <c r="H45" s="147"/>
      <c r="I45" s="147"/>
      <c r="J45" s="147"/>
    </row>
    <row r="46" spans="1:10" ht="45" hidden="1" customHeight="1" thickBot="1" x14ac:dyDescent="0.3">
      <c r="A46" s="878" t="s">
        <v>269</v>
      </c>
      <c r="B46" s="172" t="s">
        <v>238</v>
      </c>
      <c r="C46" s="179" t="s">
        <v>239</v>
      </c>
      <c r="D46" s="880" t="s">
        <v>240</v>
      </c>
      <c r="E46" s="881"/>
      <c r="F46" s="880" t="s">
        <v>241</v>
      </c>
      <c r="G46" s="881"/>
      <c r="H46" s="172" t="s">
        <v>242</v>
      </c>
      <c r="I46" s="170" t="s">
        <v>243</v>
      </c>
      <c r="J46" s="170" t="s">
        <v>615</v>
      </c>
    </row>
    <row r="47" spans="1:10" ht="120.75" hidden="1" customHeight="1" thickBot="1" x14ac:dyDescent="0.3">
      <c r="A47" s="879"/>
      <c r="B47" s="147">
        <v>15</v>
      </c>
      <c r="C47" s="149">
        <f>+K59</f>
        <v>0</v>
      </c>
      <c r="D47" s="906"/>
      <c r="E47" s="903"/>
      <c r="F47" s="906"/>
      <c r="G47" s="903"/>
      <c r="H47" s="147"/>
      <c r="I47" s="183"/>
      <c r="J47" s="183"/>
    </row>
    <row r="48" spans="1:10" ht="46.5" hidden="1" customHeight="1" thickBot="1" x14ac:dyDescent="0.3">
      <c r="A48" s="878" t="s">
        <v>270</v>
      </c>
      <c r="B48" s="171" t="s">
        <v>238</v>
      </c>
      <c r="C48" s="179" t="s">
        <v>239</v>
      </c>
      <c r="D48" s="880" t="s">
        <v>240</v>
      </c>
      <c r="E48" s="881"/>
      <c r="F48" s="880" t="s">
        <v>241</v>
      </c>
      <c r="G48" s="881"/>
      <c r="H48" s="172" t="s">
        <v>242</v>
      </c>
      <c r="I48" s="170" t="s">
        <v>243</v>
      </c>
      <c r="J48" s="170" t="s">
        <v>615</v>
      </c>
    </row>
    <row r="49" spans="1:13" ht="120.75" hidden="1" customHeight="1" thickBot="1" x14ac:dyDescent="0.3">
      <c r="A49" s="879"/>
      <c r="B49" s="147">
        <v>15</v>
      </c>
      <c r="C49" s="149">
        <f>+L59</f>
        <v>0</v>
      </c>
      <c r="D49" s="906"/>
      <c r="E49" s="903"/>
      <c r="F49" s="907"/>
      <c r="G49" s="907"/>
      <c r="H49" s="147"/>
      <c r="I49" s="147"/>
      <c r="J49" s="147"/>
    </row>
    <row r="50" spans="1:13" ht="48.75" hidden="1" customHeight="1" thickBot="1" x14ac:dyDescent="0.3">
      <c r="A50" s="878" t="s">
        <v>271</v>
      </c>
      <c r="B50" s="172" t="s">
        <v>238</v>
      </c>
      <c r="C50" s="179" t="s">
        <v>239</v>
      </c>
      <c r="D50" s="880" t="s">
        <v>240</v>
      </c>
      <c r="E50" s="881"/>
      <c r="F50" s="880" t="s">
        <v>241</v>
      </c>
      <c r="G50" s="881"/>
      <c r="H50" s="172" t="s">
        <v>242</v>
      </c>
      <c r="I50" s="170" t="s">
        <v>243</v>
      </c>
      <c r="J50" s="170" t="s">
        <v>615</v>
      </c>
    </row>
    <row r="51" spans="1:13" ht="120.75" hidden="1" customHeight="1" thickBot="1" x14ac:dyDescent="0.3">
      <c r="A51" s="879"/>
      <c r="B51" s="147">
        <v>15</v>
      </c>
      <c r="C51" s="149">
        <f>+M59</f>
        <v>0</v>
      </c>
      <c r="D51" s="906"/>
      <c r="E51" s="903"/>
      <c r="F51" s="906"/>
      <c r="G51" s="903"/>
      <c r="H51" s="147"/>
      <c r="I51" s="147"/>
      <c r="J51" s="147"/>
    </row>
    <row r="55" spans="1:13" ht="18" x14ac:dyDescent="0.25">
      <c r="A55" s="113" t="s">
        <v>393</v>
      </c>
    </row>
    <row r="56" spans="1:13" ht="21.75" customHeight="1" x14ac:dyDescent="0.25">
      <c r="A56" s="98"/>
    </row>
    <row r="58" spans="1:13" ht="23.25" x14ac:dyDescent="0.25">
      <c r="A58" s="635" t="s">
        <v>395</v>
      </c>
      <c r="B58" s="99" t="s">
        <v>191</v>
      </c>
      <c r="C58" s="99" t="s">
        <v>192</v>
      </c>
      <c r="D58" s="99" t="s">
        <v>193</v>
      </c>
      <c r="E58" s="99" t="s">
        <v>194</v>
      </c>
      <c r="F58" s="99" t="s">
        <v>197</v>
      </c>
      <c r="G58" s="99" t="s">
        <v>198</v>
      </c>
      <c r="H58" s="99" t="s">
        <v>199</v>
      </c>
      <c r="I58" s="99" t="s">
        <v>200</v>
      </c>
      <c r="J58" s="99" t="s">
        <v>203</v>
      </c>
      <c r="K58" s="99" t="s">
        <v>204</v>
      </c>
      <c r="L58" s="99" t="s">
        <v>205</v>
      </c>
      <c r="M58" s="99" t="s">
        <v>206</v>
      </c>
    </row>
    <row r="59" spans="1:13" ht="24.75" customHeight="1" x14ac:dyDescent="0.25">
      <c r="A59" s="635"/>
      <c r="B59" s="100">
        <v>15</v>
      </c>
      <c r="C59" s="100">
        <v>15</v>
      </c>
      <c r="D59" s="100">
        <v>15</v>
      </c>
      <c r="E59" s="100">
        <v>15</v>
      </c>
      <c r="F59" s="100">
        <v>15</v>
      </c>
      <c r="G59" s="100">
        <v>15</v>
      </c>
      <c r="H59" s="100">
        <v>15</v>
      </c>
      <c r="I59" s="100">
        <v>15</v>
      </c>
      <c r="J59" s="100"/>
      <c r="K59" s="100"/>
      <c r="L59" s="100"/>
      <c r="M59" s="100"/>
    </row>
    <row r="60" spans="1:13" ht="24.75" hidden="1" customHeight="1" x14ac:dyDescent="0.25">
      <c r="B60" s="73"/>
      <c r="C60" s="73"/>
      <c r="D60" s="73"/>
      <c r="E60" s="73"/>
      <c r="F60" s="73"/>
      <c r="G60" s="73"/>
    </row>
    <row r="61" spans="1:13" s="91" customFormat="1" ht="30" hidden="1" customHeight="1" x14ac:dyDescent="0.25">
      <c r="A61" s="66"/>
      <c r="B61" s="66"/>
      <c r="C61" s="66"/>
      <c r="D61" s="66"/>
      <c r="E61" s="66"/>
      <c r="F61" s="66"/>
      <c r="G61" s="66"/>
      <c r="H61" s="66"/>
      <c r="I61" s="66"/>
    </row>
    <row r="62" spans="1:13" ht="15" thickBot="1" x14ac:dyDescent="0.3"/>
    <row r="63" spans="1:13" ht="44.25" customHeight="1" thickBot="1" x14ac:dyDescent="0.3">
      <c r="A63" s="863" t="s">
        <v>631</v>
      </c>
      <c r="B63" s="190" t="s">
        <v>632</v>
      </c>
      <c r="C63" s="191"/>
      <c r="D63" s="862" t="s">
        <v>633</v>
      </c>
      <c r="E63" s="190" t="s">
        <v>632</v>
      </c>
      <c r="F63" s="191"/>
      <c r="G63" s="862" t="s">
        <v>634</v>
      </c>
      <c r="H63" s="190" t="s">
        <v>635</v>
      </c>
      <c r="I63" s="864"/>
      <c r="J63" s="864"/>
    </row>
    <row r="64" spans="1:13" ht="15.75" thickBot="1" x14ac:dyDescent="0.3">
      <c r="A64" s="863"/>
      <c r="B64" s="190" t="s">
        <v>636</v>
      </c>
      <c r="C64" s="191"/>
      <c r="D64" s="862"/>
      <c r="E64" s="190" t="s">
        <v>636</v>
      </c>
      <c r="F64" s="191"/>
      <c r="G64" s="862"/>
      <c r="H64" s="190" t="s">
        <v>637</v>
      </c>
      <c r="I64" s="864" t="s">
        <v>866</v>
      </c>
      <c r="J64" s="864"/>
    </row>
    <row r="65" spans="1:10" ht="15.75" thickBot="1" x14ac:dyDescent="0.3">
      <c r="A65" s="863"/>
      <c r="B65" s="190" t="s">
        <v>638</v>
      </c>
      <c r="C65" s="191"/>
      <c r="D65" s="862"/>
      <c r="E65" s="190" t="s">
        <v>638</v>
      </c>
      <c r="F65" s="191"/>
      <c r="G65" s="862"/>
      <c r="H65" s="190" t="s">
        <v>639</v>
      </c>
      <c r="I65" s="864" t="s">
        <v>867</v>
      </c>
      <c r="J65" s="864"/>
    </row>
    <row r="66" spans="1:10" ht="39.75" customHeight="1" thickBot="1" x14ac:dyDescent="0.3">
      <c r="A66" s="863"/>
      <c r="B66" s="190" t="s">
        <v>632</v>
      </c>
      <c r="C66" s="191"/>
      <c r="D66" s="862"/>
      <c r="E66" s="190" t="s">
        <v>632</v>
      </c>
      <c r="F66" s="191"/>
      <c r="G66" s="862"/>
      <c r="H66" s="190" t="s">
        <v>635</v>
      </c>
      <c r="I66" s="864"/>
      <c r="J66" s="864"/>
    </row>
    <row r="67" spans="1:10" ht="15.75" thickBot="1" x14ac:dyDescent="0.3">
      <c r="A67" s="863"/>
      <c r="B67" s="190" t="s">
        <v>636</v>
      </c>
      <c r="C67" s="191"/>
      <c r="D67" s="862"/>
      <c r="E67" s="190" t="s">
        <v>636</v>
      </c>
      <c r="F67" s="191"/>
      <c r="G67" s="862"/>
      <c r="H67" s="190" t="s">
        <v>637</v>
      </c>
      <c r="I67" s="864" t="s">
        <v>869</v>
      </c>
      <c r="J67" s="864"/>
    </row>
    <row r="68" spans="1:10" ht="15.75" thickBot="1" x14ac:dyDescent="0.3">
      <c r="A68" s="863"/>
      <c r="B68" s="190" t="s">
        <v>638</v>
      </c>
      <c r="C68" s="191"/>
      <c r="D68" s="862"/>
      <c r="E68" s="190" t="s">
        <v>638</v>
      </c>
      <c r="F68" s="191"/>
      <c r="G68" s="862"/>
      <c r="H68" s="190" t="s">
        <v>639</v>
      </c>
      <c r="I68" s="864" t="s">
        <v>868</v>
      </c>
      <c r="J68" s="864"/>
    </row>
  </sheetData>
  <mergeCells count="90">
    <mergeCell ref="A42:A43"/>
    <mergeCell ref="F42:G42"/>
    <mergeCell ref="D43:E43"/>
    <mergeCell ref="F43:G43"/>
    <mergeCell ref="A44:A45"/>
    <mergeCell ref="D44:E44"/>
    <mergeCell ref="F44:G44"/>
    <mergeCell ref="D45:E45"/>
    <mergeCell ref="F45:G45"/>
    <mergeCell ref="D42:E42"/>
    <mergeCell ref="A58:A59"/>
    <mergeCell ref="A46:A47"/>
    <mergeCell ref="D46:E46"/>
    <mergeCell ref="F46:G46"/>
    <mergeCell ref="D47:E47"/>
    <mergeCell ref="F47:G47"/>
    <mergeCell ref="A48:A49"/>
    <mergeCell ref="D48:E48"/>
    <mergeCell ref="F48:G48"/>
    <mergeCell ref="D49:E49"/>
    <mergeCell ref="F49:G49"/>
    <mergeCell ref="A50:A51"/>
    <mergeCell ref="D50:E50"/>
    <mergeCell ref="F50:G50"/>
    <mergeCell ref="D51:E51"/>
    <mergeCell ref="F51:G51"/>
    <mergeCell ref="A38:A39"/>
    <mergeCell ref="D38:E38"/>
    <mergeCell ref="F38:G38"/>
    <mergeCell ref="D39:E39"/>
    <mergeCell ref="F39:G39"/>
    <mergeCell ref="A40:A41"/>
    <mergeCell ref="D40:E40"/>
    <mergeCell ref="F40:G40"/>
    <mergeCell ref="D41:E41"/>
    <mergeCell ref="F41:G41"/>
    <mergeCell ref="A34:A35"/>
    <mergeCell ref="D34:E34"/>
    <mergeCell ref="F34:G34"/>
    <mergeCell ref="D35:E35"/>
    <mergeCell ref="F35:G35"/>
    <mergeCell ref="A36:A37"/>
    <mergeCell ref="D36:E36"/>
    <mergeCell ref="F36:G36"/>
    <mergeCell ref="D37:E37"/>
    <mergeCell ref="F37:G37"/>
    <mergeCell ref="A30:A31"/>
    <mergeCell ref="D30:E30"/>
    <mergeCell ref="F30:G30"/>
    <mergeCell ref="D31:E31"/>
    <mergeCell ref="F31:G31"/>
    <mergeCell ref="A32:A33"/>
    <mergeCell ref="D32:E32"/>
    <mergeCell ref="F32:G32"/>
    <mergeCell ref="D33:E33"/>
    <mergeCell ref="F33:G33"/>
    <mergeCell ref="A1:A4"/>
    <mergeCell ref="B24:J24"/>
    <mergeCell ref="A7:A10"/>
    <mergeCell ref="H23:J23"/>
    <mergeCell ref="A12:A14"/>
    <mergeCell ref="A16:B18"/>
    <mergeCell ref="B1:H1"/>
    <mergeCell ref="B2:H2"/>
    <mergeCell ref="B3:H3"/>
    <mergeCell ref="D16:F16"/>
    <mergeCell ref="D17:F17"/>
    <mergeCell ref="D18:F18"/>
    <mergeCell ref="B23:D23"/>
    <mergeCell ref="A22:J22"/>
    <mergeCell ref="B7:J10"/>
    <mergeCell ref="B4:H4"/>
    <mergeCell ref="D29:E29"/>
    <mergeCell ref="F29:G29"/>
    <mergeCell ref="A25:A26"/>
    <mergeCell ref="H25:J25"/>
    <mergeCell ref="H26:J26"/>
    <mergeCell ref="B27:J27"/>
    <mergeCell ref="A28:A29"/>
    <mergeCell ref="D28:E28"/>
    <mergeCell ref="F28:G28"/>
    <mergeCell ref="D63:D68"/>
    <mergeCell ref="A63:A68"/>
    <mergeCell ref="G63:G68"/>
    <mergeCell ref="I63:J63"/>
    <mergeCell ref="I64:J64"/>
    <mergeCell ref="I65:J65"/>
    <mergeCell ref="I66:J66"/>
    <mergeCell ref="I67:J67"/>
    <mergeCell ref="I68:J68"/>
  </mergeCells>
  <hyperlinks>
    <hyperlink ref="J33" r:id="rId1" xr:uid="{F4DE98CE-4F08-4A2B-943E-DF05C2538F25}"/>
    <hyperlink ref="J31" r:id="rId2" xr:uid="{77A46632-3315-4127-8A94-E5EAA8C01C52}"/>
    <hyperlink ref="J29" r:id="rId3" xr:uid="{24938FED-AA90-46C8-810E-8D4FAD47C225}"/>
    <hyperlink ref="J35" r:id="rId4" xr:uid="{8252DB47-82B0-4E7E-B078-5E9ED96AE6F9}"/>
    <hyperlink ref="J37" r:id="rId5" xr:uid="{3BF132E8-3FF1-497E-90B9-59511E4F14FA}"/>
    <hyperlink ref="J39" r:id="rId6" xr:uid="{AF864CF5-2695-4CB8-8F1D-12A5DE4D6BE0}"/>
    <hyperlink ref="J41" r:id="rId7" xr:uid="{D75CFE39-24F5-4DB0-851D-B92FEAFDB617}"/>
  </hyperlinks>
  <pageMargins left="0.25" right="0.25" top="0.75" bottom="0.75" header="0.3" footer="0.3"/>
  <pageSetup scale="27" orientation="landscape" r:id="rId8"/>
  <drawing r:id="rId9"/>
  <legacyDrawing r:id="rId10"/>
  <extLst>
    <ext xmlns:x14="http://schemas.microsoft.com/office/spreadsheetml/2009/9/main" uri="{CCE6A557-97BC-4b89-ADB6-D9C93CAAB3DF}">
      <x14:dataValidations xmlns:xm="http://schemas.microsoft.com/office/excel/2006/main" count="1">
        <x14:dataValidation type="list" allowBlank="1" showInputMessage="1" showErrorMessage="1" xr:uid="{A52E3955-10F7-4770-8A91-5F4747E11A48}">
          <x14:formula1>
            <xm:f>Listas!$B$2:$B$4</xm:f>
          </x14:formula1>
          <xm:sqref>H26:J26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CD149-DF55-4B85-B203-120CD5D63BE5}">
  <dimension ref="B2:F5"/>
  <sheetViews>
    <sheetView workbookViewId="0">
      <selection activeCell="N34" sqref="N34"/>
    </sheetView>
  </sheetViews>
  <sheetFormatPr baseColWidth="10" defaultColWidth="11.42578125" defaultRowHeight="15" x14ac:dyDescent="0.25"/>
  <cols>
    <col min="6" max="6" width="13" bestFit="1" customWidth="1"/>
  </cols>
  <sheetData>
    <row r="2" spans="2:6" x14ac:dyDescent="0.25">
      <c r="B2" s="150" t="s">
        <v>23</v>
      </c>
      <c r="D2" s="150" t="s">
        <v>640</v>
      </c>
      <c r="F2" s="150" t="s">
        <v>20</v>
      </c>
    </row>
    <row r="3" spans="2:6" x14ac:dyDescent="0.25">
      <c r="B3" s="150" t="s">
        <v>33</v>
      </c>
      <c r="D3" s="150" t="s">
        <v>34</v>
      </c>
      <c r="F3" s="150" t="s">
        <v>42</v>
      </c>
    </row>
    <row r="4" spans="2:6" x14ac:dyDescent="0.25">
      <c r="B4" s="150" t="s">
        <v>21</v>
      </c>
      <c r="F4" s="150" t="s">
        <v>50</v>
      </c>
    </row>
    <row r="5" spans="2:6" x14ac:dyDescent="0.25">
      <c r="F5" s="150" t="s">
        <v>62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0C0C0"/>
  </sheetPr>
  <dimension ref="B2:AB76"/>
  <sheetViews>
    <sheetView workbookViewId="0"/>
  </sheetViews>
  <sheetFormatPr baseColWidth="10" defaultColWidth="14.42578125" defaultRowHeight="15" customHeight="1" x14ac:dyDescent="0.25"/>
  <cols>
    <col min="1" max="2" width="3.140625" customWidth="1"/>
    <col min="3" max="3" width="13.7109375" customWidth="1"/>
    <col min="4" max="4" width="19.140625" customWidth="1"/>
    <col min="5" max="5" width="2.42578125" customWidth="1"/>
    <col min="6" max="6" width="11.7109375" customWidth="1"/>
    <col min="7" max="7" width="17.7109375" customWidth="1"/>
    <col min="8" max="8" width="8" customWidth="1"/>
    <col min="9" max="9" width="7.7109375" customWidth="1"/>
    <col min="10" max="10" width="9" customWidth="1"/>
    <col min="11" max="12" width="7.42578125" customWidth="1"/>
    <col min="13" max="13" width="4.42578125" customWidth="1"/>
    <col min="14" max="14" width="13.42578125" customWidth="1"/>
    <col min="15" max="19" width="4.42578125" customWidth="1"/>
    <col min="20" max="20" width="8.42578125" customWidth="1"/>
    <col min="21" max="22" width="4.42578125" customWidth="1"/>
    <col min="23" max="23" width="9.85546875" customWidth="1"/>
    <col min="24" max="24" width="4.42578125" customWidth="1"/>
    <col min="25" max="25" width="12" customWidth="1"/>
    <col min="26" max="28" width="4.42578125" customWidth="1"/>
    <col min="29" max="29" width="2.42578125" customWidth="1"/>
    <col min="30" max="30" width="11.42578125" customWidth="1"/>
  </cols>
  <sheetData>
    <row r="2" spans="2:28" ht="12.75" customHeight="1" x14ac:dyDescent="0.25">
      <c r="B2" s="421"/>
      <c r="C2" s="422"/>
      <c r="D2" s="423"/>
      <c r="E2" s="24"/>
      <c r="F2" s="428" t="s">
        <v>120</v>
      </c>
      <c r="G2" s="422"/>
      <c r="H2" s="422"/>
      <c r="I2" s="422"/>
      <c r="J2" s="422"/>
      <c r="K2" s="422"/>
      <c r="L2" s="422"/>
      <c r="M2" s="422"/>
      <c r="N2" s="422"/>
      <c r="O2" s="422"/>
      <c r="P2" s="422"/>
      <c r="Q2" s="422"/>
      <c r="R2" s="422"/>
      <c r="S2" s="422"/>
      <c r="T2" s="422"/>
      <c r="U2" s="422"/>
      <c r="V2" s="422"/>
      <c r="W2" s="422"/>
      <c r="X2" s="422"/>
      <c r="Y2" s="422"/>
      <c r="Z2" s="422"/>
      <c r="AA2" s="422"/>
      <c r="AB2" s="423"/>
    </row>
    <row r="3" spans="2:28" ht="12.75" customHeight="1" x14ac:dyDescent="0.25">
      <c r="B3" s="424"/>
      <c r="C3" s="378"/>
      <c r="D3" s="416"/>
      <c r="E3" s="25"/>
      <c r="F3" s="404"/>
      <c r="G3" s="378"/>
      <c r="H3" s="378"/>
      <c r="I3" s="378"/>
      <c r="J3" s="378"/>
      <c r="K3" s="378"/>
      <c r="L3" s="378"/>
      <c r="M3" s="378"/>
      <c r="N3" s="378"/>
      <c r="O3" s="378"/>
      <c r="P3" s="378"/>
      <c r="Q3" s="378"/>
      <c r="R3" s="378"/>
      <c r="S3" s="378"/>
      <c r="T3" s="378"/>
      <c r="U3" s="378"/>
      <c r="V3" s="378"/>
      <c r="W3" s="378"/>
      <c r="X3" s="378"/>
      <c r="Y3" s="378"/>
      <c r="Z3" s="378"/>
      <c r="AA3" s="378"/>
      <c r="AB3" s="416"/>
    </row>
    <row r="4" spans="2:28" ht="12.75" customHeight="1" x14ac:dyDescent="0.25">
      <c r="B4" s="424"/>
      <c r="C4" s="378"/>
      <c r="D4" s="416"/>
      <c r="E4" s="25"/>
      <c r="F4" s="404"/>
      <c r="G4" s="378"/>
      <c r="H4" s="378"/>
      <c r="I4" s="378"/>
      <c r="J4" s="378"/>
      <c r="K4" s="378"/>
      <c r="L4" s="378"/>
      <c r="M4" s="378"/>
      <c r="N4" s="378"/>
      <c r="O4" s="378"/>
      <c r="P4" s="378"/>
      <c r="Q4" s="378"/>
      <c r="R4" s="378"/>
      <c r="S4" s="378"/>
      <c r="T4" s="378"/>
      <c r="U4" s="378"/>
      <c r="V4" s="378"/>
      <c r="W4" s="378"/>
      <c r="X4" s="378"/>
      <c r="Y4" s="378"/>
      <c r="Z4" s="378"/>
      <c r="AA4" s="378"/>
      <c r="AB4" s="416"/>
    </row>
    <row r="5" spans="2:28" ht="12.75" customHeight="1" x14ac:dyDescent="0.25">
      <c r="B5" s="424"/>
      <c r="C5" s="378"/>
      <c r="D5" s="416"/>
      <c r="E5" s="25"/>
      <c r="F5" s="404"/>
      <c r="G5" s="378"/>
      <c r="H5" s="378"/>
      <c r="I5" s="378"/>
      <c r="J5" s="378"/>
      <c r="K5" s="378"/>
      <c r="L5" s="378"/>
      <c r="M5" s="378"/>
      <c r="N5" s="378"/>
      <c r="O5" s="378"/>
      <c r="P5" s="378"/>
      <c r="Q5" s="378"/>
      <c r="R5" s="378"/>
      <c r="S5" s="378"/>
      <c r="T5" s="378"/>
      <c r="U5" s="378"/>
      <c r="V5" s="378"/>
      <c r="W5" s="378"/>
      <c r="X5" s="378"/>
      <c r="Y5" s="378"/>
      <c r="Z5" s="378"/>
      <c r="AA5" s="378"/>
      <c r="AB5" s="416"/>
    </row>
    <row r="6" spans="2:28" ht="37.5" customHeight="1" x14ac:dyDescent="0.25">
      <c r="B6" s="425"/>
      <c r="C6" s="426"/>
      <c r="D6" s="427"/>
      <c r="E6" s="208"/>
      <c r="F6" s="426"/>
      <c r="G6" s="426"/>
      <c r="H6" s="426"/>
      <c r="I6" s="426"/>
      <c r="J6" s="426"/>
      <c r="K6" s="426"/>
      <c r="L6" s="426"/>
      <c r="M6" s="426"/>
      <c r="N6" s="426"/>
      <c r="O6" s="426"/>
      <c r="P6" s="426"/>
      <c r="Q6" s="426"/>
      <c r="R6" s="426"/>
      <c r="S6" s="426"/>
      <c r="T6" s="426"/>
      <c r="U6" s="426"/>
      <c r="V6" s="426"/>
      <c r="W6" s="426"/>
      <c r="X6" s="426"/>
      <c r="Y6" s="426"/>
      <c r="Z6" s="426"/>
      <c r="AA6" s="426"/>
      <c r="AB6" s="427"/>
    </row>
    <row r="7" spans="2:28" ht="15" customHeight="1" x14ac:dyDescent="0.25">
      <c r="B7" s="26"/>
      <c r="C7" s="429"/>
      <c r="D7" s="422"/>
      <c r="E7" s="27"/>
      <c r="F7" s="28"/>
      <c r="G7" s="28"/>
      <c r="H7" s="28"/>
      <c r="I7" s="28"/>
      <c r="J7" s="28"/>
      <c r="K7" s="28"/>
      <c r="L7" s="28"/>
      <c r="M7" s="28"/>
      <c r="N7" s="28"/>
      <c r="O7" s="28"/>
      <c r="P7" s="28"/>
      <c r="Q7" s="28"/>
      <c r="R7" s="28"/>
      <c r="S7" s="28"/>
      <c r="T7" s="28"/>
      <c r="U7" s="28"/>
      <c r="V7" s="28"/>
      <c r="W7" s="28"/>
      <c r="X7" s="28"/>
      <c r="Y7" s="28"/>
      <c r="Z7" s="28"/>
      <c r="AA7" s="28"/>
      <c r="AB7" s="29"/>
    </row>
    <row r="8" spans="2:28" ht="15" customHeight="1" x14ac:dyDescent="0.25">
      <c r="B8" s="30"/>
      <c r="C8" s="209" t="s">
        <v>121</v>
      </c>
      <c r="D8" s="31"/>
      <c r="E8" s="32"/>
      <c r="F8" s="210" t="s">
        <v>122</v>
      </c>
      <c r="G8" s="33"/>
      <c r="H8" s="34"/>
      <c r="I8" s="207"/>
      <c r="J8" s="207"/>
      <c r="K8" s="211"/>
      <c r="L8" s="211"/>
      <c r="M8" s="211"/>
      <c r="N8" s="211"/>
      <c r="O8" s="211"/>
      <c r="P8" s="211"/>
      <c r="Q8" s="211"/>
      <c r="R8" s="211"/>
      <c r="S8" s="211"/>
      <c r="T8" s="211"/>
      <c r="U8" s="211"/>
      <c r="V8" s="211"/>
      <c r="W8" s="211"/>
      <c r="X8" s="211"/>
      <c r="Y8" s="211"/>
      <c r="Z8" s="211"/>
      <c r="AA8" s="211"/>
      <c r="AB8" s="212"/>
    </row>
    <row r="9" spans="2:28" ht="15" customHeight="1" x14ac:dyDescent="0.25">
      <c r="B9" s="30"/>
      <c r="C9" s="405"/>
      <c r="D9" s="404"/>
      <c r="E9" s="404"/>
      <c r="F9" s="404"/>
      <c r="G9" s="214"/>
      <c r="H9" s="207"/>
      <c r="I9" s="207"/>
      <c r="J9" s="207"/>
      <c r="K9" s="207"/>
      <c r="L9" s="207"/>
      <c r="M9" s="207"/>
      <c r="N9" s="207"/>
      <c r="O9" s="207"/>
      <c r="P9" s="207"/>
      <c r="Q9" s="207"/>
      <c r="R9" s="207"/>
      <c r="S9" s="207"/>
      <c r="T9" s="207"/>
      <c r="U9" s="207"/>
      <c r="V9" s="207"/>
      <c r="W9" s="207"/>
      <c r="X9" s="207"/>
      <c r="Y9" s="207"/>
      <c r="Z9" s="207"/>
      <c r="AA9" s="207"/>
      <c r="AB9" s="215"/>
    </row>
    <row r="10" spans="2:28" ht="30" customHeight="1" x14ac:dyDescent="0.25">
      <c r="B10" s="30"/>
      <c r="C10" s="405" t="s">
        <v>123</v>
      </c>
      <c r="D10" s="404"/>
      <c r="E10" s="406" t="s">
        <v>641</v>
      </c>
      <c r="F10" s="408"/>
      <c r="G10" s="408"/>
      <c r="H10" s="408"/>
      <c r="I10" s="408"/>
      <c r="J10" s="408"/>
      <c r="K10" s="408"/>
      <c r="L10" s="408"/>
      <c r="M10" s="408"/>
      <c r="N10" s="408"/>
      <c r="O10" s="408"/>
      <c r="P10" s="408"/>
      <c r="Q10" s="408"/>
      <c r="R10" s="408"/>
      <c r="S10" s="408"/>
      <c r="T10" s="408"/>
      <c r="U10" s="408"/>
      <c r="V10" s="408"/>
      <c r="W10" s="408"/>
      <c r="X10" s="408"/>
      <c r="Y10" s="408"/>
      <c r="Z10" s="408"/>
      <c r="AA10" s="396"/>
      <c r="AB10" s="216"/>
    </row>
    <row r="11" spans="2:28" ht="15" customHeight="1" x14ac:dyDescent="0.25">
      <c r="B11" s="30"/>
      <c r="C11" s="405"/>
      <c r="D11" s="404"/>
      <c r="E11" s="404"/>
      <c r="F11" s="404"/>
      <c r="G11" s="207"/>
      <c r="H11" s="207"/>
      <c r="I11" s="207"/>
      <c r="J11" s="207"/>
      <c r="K11" s="207"/>
      <c r="L11" s="207"/>
      <c r="M11" s="207"/>
      <c r="N11" s="207"/>
      <c r="O11" s="207"/>
      <c r="P11" s="207"/>
      <c r="Q11" s="207"/>
      <c r="R11" s="207"/>
      <c r="S11" s="207"/>
      <c r="T11" s="207"/>
      <c r="U11" s="207"/>
      <c r="V11" s="207"/>
      <c r="W11" s="207"/>
      <c r="X11" s="207"/>
      <c r="Y11" s="207"/>
      <c r="Z11" s="207"/>
      <c r="AA11" s="403"/>
      <c r="AB11" s="416"/>
    </row>
    <row r="12" spans="2:28" ht="29.25" customHeight="1" x14ac:dyDescent="0.25">
      <c r="B12" s="30"/>
      <c r="C12" s="419" t="s">
        <v>125</v>
      </c>
      <c r="D12" s="420"/>
      <c r="E12" s="417" t="s">
        <v>642</v>
      </c>
      <c r="F12" s="418"/>
      <c r="G12" s="418"/>
      <c r="H12" s="418"/>
      <c r="I12" s="418"/>
      <c r="J12" s="418"/>
      <c r="K12" s="418"/>
      <c r="L12" s="418"/>
      <c r="M12" s="418"/>
      <c r="N12" s="418"/>
      <c r="O12" s="418"/>
      <c r="P12" s="418"/>
      <c r="Q12" s="418"/>
      <c r="R12" s="418"/>
      <c r="S12" s="418"/>
      <c r="T12" s="418"/>
      <c r="U12" s="418"/>
      <c r="V12" s="418"/>
      <c r="W12" s="418"/>
      <c r="X12" s="418"/>
      <c r="Y12" s="418"/>
      <c r="Z12" s="418"/>
      <c r="AA12" s="418"/>
      <c r="AB12" s="35"/>
    </row>
    <row r="13" spans="2:28" ht="15" customHeight="1" x14ac:dyDescent="0.25">
      <c r="B13" s="30"/>
      <c r="C13" s="403"/>
      <c r="D13" s="404"/>
      <c r="E13" s="217"/>
      <c r="F13" s="207"/>
      <c r="G13" s="207"/>
      <c r="H13" s="207"/>
      <c r="I13" s="207"/>
      <c r="J13" s="207"/>
      <c r="K13" s="207"/>
      <c r="L13" s="207"/>
      <c r="M13" s="207"/>
      <c r="N13" s="207"/>
      <c r="O13" s="207"/>
      <c r="P13" s="207"/>
      <c r="Q13" s="207"/>
      <c r="R13" s="207"/>
      <c r="S13" s="207"/>
      <c r="T13" s="207"/>
      <c r="U13" s="207"/>
      <c r="V13" s="207"/>
      <c r="W13" s="207"/>
      <c r="X13" s="207"/>
      <c r="Y13" s="207"/>
      <c r="Z13" s="207"/>
      <c r="AA13" s="207"/>
      <c r="AB13" s="215"/>
    </row>
    <row r="14" spans="2:28" ht="15" customHeight="1" x14ac:dyDescent="0.25">
      <c r="B14" s="30"/>
      <c r="C14" s="405" t="s">
        <v>127</v>
      </c>
      <c r="D14" s="404"/>
      <c r="E14" s="218"/>
      <c r="F14" s="403"/>
      <c r="G14" s="404"/>
      <c r="H14" s="404"/>
      <c r="I14" s="404"/>
      <c r="J14" s="404"/>
      <c r="K14" s="404"/>
      <c r="L14" s="404"/>
      <c r="M14" s="404"/>
      <c r="N14" s="404"/>
      <c r="O14" s="404"/>
      <c r="P14" s="404"/>
      <c r="Q14" s="404"/>
      <c r="R14" s="404"/>
      <c r="S14" s="404"/>
      <c r="T14" s="404"/>
      <c r="U14" s="404"/>
      <c r="V14" s="404"/>
      <c r="W14" s="404"/>
      <c r="X14" s="404"/>
      <c r="Y14" s="404"/>
      <c r="Z14" s="404"/>
      <c r="AA14" s="404"/>
      <c r="AB14" s="416"/>
    </row>
    <row r="15" spans="2:28" ht="29.25" customHeight="1" x14ac:dyDescent="0.25">
      <c r="B15" s="30"/>
      <c r="C15" s="406" t="s">
        <v>643</v>
      </c>
      <c r="D15" s="408"/>
      <c r="E15" s="408"/>
      <c r="F15" s="408"/>
      <c r="G15" s="408"/>
      <c r="H15" s="408"/>
      <c r="I15" s="408"/>
      <c r="J15" s="408"/>
      <c r="K15" s="408"/>
      <c r="L15" s="408"/>
      <c r="M15" s="408"/>
      <c r="N15" s="408"/>
      <c r="O15" s="408"/>
      <c r="P15" s="408"/>
      <c r="Q15" s="408"/>
      <c r="R15" s="408"/>
      <c r="S15" s="408"/>
      <c r="T15" s="408"/>
      <c r="U15" s="408"/>
      <c r="V15" s="408"/>
      <c r="W15" s="408"/>
      <c r="X15" s="408"/>
      <c r="Y15" s="408"/>
      <c r="Z15" s="408"/>
      <c r="AA15" s="396"/>
      <c r="AB15" s="219"/>
    </row>
    <row r="17" spans="3:27" ht="15" customHeight="1" x14ac:dyDescent="0.25">
      <c r="C17" s="221" t="s">
        <v>128</v>
      </c>
      <c r="D17" s="221"/>
      <c r="E17" s="207"/>
      <c r="F17" s="207"/>
      <c r="G17" s="207"/>
      <c r="H17" s="207"/>
      <c r="I17" s="207"/>
      <c r="J17" s="220"/>
      <c r="K17" s="220"/>
      <c r="L17" s="220"/>
      <c r="M17" s="220"/>
      <c r="N17" s="220"/>
      <c r="O17" s="220"/>
      <c r="P17" s="220"/>
      <c r="Q17" s="220"/>
      <c r="R17" s="220" t="s">
        <v>129</v>
      </c>
      <c r="S17" s="220"/>
      <c r="T17" s="220"/>
      <c r="U17" s="220"/>
      <c r="V17" s="220"/>
      <c r="W17" s="220"/>
      <c r="X17" s="220"/>
      <c r="Y17" s="220"/>
      <c r="Z17" s="220"/>
      <c r="AA17" s="220"/>
    </row>
    <row r="18" spans="3:27" ht="15" customHeight="1" x14ac:dyDescent="0.25">
      <c r="C18" s="421"/>
      <c r="D18" s="422"/>
      <c r="E18" s="422"/>
      <c r="F18" s="422"/>
      <c r="G18" s="422"/>
      <c r="H18" s="422"/>
      <c r="I18" s="422"/>
      <c r="J18" s="422"/>
      <c r="K18" s="422"/>
      <c r="L18" s="422"/>
      <c r="M18" s="422"/>
      <c r="N18" s="422"/>
      <c r="O18" s="422"/>
      <c r="P18" s="423"/>
      <c r="Q18" s="207"/>
      <c r="R18" s="407"/>
      <c r="S18" s="408"/>
      <c r="T18" s="408"/>
      <c r="U18" s="408"/>
      <c r="V18" s="408"/>
      <c r="W18" s="408"/>
      <c r="X18" s="408"/>
      <c r="Y18" s="408"/>
      <c r="Z18" s="408"/>
      <c r="AA18" s="396"/>
    </row>
    <row r="19" spans="3:27" ht="15" customHeight="1" x14ac:dyDescent="0.25">
      <c r="C19" s="424"/>
      <c r="D19" s="378"/>
      <c r="E19" s="378"/>
      <c r="F19" s="378"/>
      <c r="G19" s="378"/>
      <c r="H19" s="378"/>
      <c r="I19" s="378"/>
      <c r="J19" s="378"/>
      <c r="K19" s="378"/>
      <c r="L19" s="378"/>
      <c r="M19" s="378"/>
      <c r="N19" s="378"/>
      <c r="O19" s="378"/>
      <c r="P19" s="416"/>
      <c r="Q19" s="207"/>
      <c r="R19" s="207"/>
      <c r="S19" s="207"/>
      <c r="T19" s="207"/>
      <c r="U19" s="207"/>
      <c r="V19" s="207"/>
      <c r="W19" s="207"/>
      <c r="X19" s="207"/>
      <c r="Y19" s="207"/>
      <c r="Z19" s="207"/>
      <c r="AA19" s="207"/>
    </row>
    <row r="20" spans="3:27" ht="15" customHeight="1" x14ac:dyDescent="0.25">
      <c r="C20" s="424"/>
      <c r="D20" s="378"/>
      <c r="E20" s="378"/>
      <c r="F20" s="378"/>
      <c r="G20" s="378"/>
      <c r="H20" s="378"/>
      <c r="I20" s="378"/>
      <c r="J20" s="378"/>
      <c r="K20" s="378"/>
      <c r="L20" s="378"/>
      <c r="M20" s="378"/>
      <c r="N20" s="378"/>
      <c r="O20" s="378"/>
      <c r="P20" s="416"/>
      <c r="Q20" s="217"/>
      <c r="R20" s="220" t="s">
        <v>130</v>
      </c>
      <c r="S20" s="220"/>
      <c r="T20" s="220"/>
      <c r="U20" s="220"/>
      <c r="V20" s="220"/>
      <c r="W20" s="217"/>
      <c r="X20" s="217"/>
      <c r="Y20" s="217"/>
      <c r="Z20" s="207"/>
      <c r="AA20" s="217"/>
    </row>
    <row r="21" spans="3:27" ht="15" customHeight="1" x14ac:dyDescent="0.25">
      <c r="C21" s="424"/>
      <c r="D21" s="378"/>
      <c r="E21" s="378"/>
      <c r="F21" s="378"/>
      <c r="G21" s="378"/>
      <c r="H21" s="378"/>
      <c r="I21" s="378"/>
      <c r="J21" s="378"/>
      <c r="K21" s="378"/>
      <c r="L21" s="378"/>
      <c r="M21" s="378"/>
      <c r="N21" s="378"/>
      <c r="O21" s="378"/>
      <c r="P21" s="416"/>
      <c r="Q21" s="207"/>
      <c r="R21" s="36"/>
      <c r="S21" s="207" t="s">
        <v>15</v>
      </c>
      <c r="T21" s="207"/>
      <c r="U21" s="36"/>
      <c r="V21" s="207" t="s">
        <v>27</v>
      </c>
      <c r="W21" s="207"/>
      <c r="X21" s="36"/>
      <c r="Y21" s="222" t="s">
        <v>46</v>
      </c>
      <c r="Z21" s="207"/>
      <c r="AA21" s="207"/>
    </row>
    <row r="22" spans="3:27" ht="15" customHeight="1" x14ac:dyDescent="0.25">
      <c r="C22" s="424"/>
      <c r="D22" s="378"/>
      <c r="E22" s="378"/>
      <c r="F22" s="378"/>
      <c r="G22" s="378"/>
      <c r="H22" s="378"/>
      <c r="I22" s="378"/>
      <c r="J22" s="378"/>
      <c r="K22" s="378"/>
      <c r="L22" s="378"/>
      <c r="M22" s="378"/>
      <c r="N22" s="378"/>
      <c r="O22" s="378"/>
      <c r="P22" s="416"/>
      <c r="Q22" s="207"/>
      <c r="R22" s="207"/>
      <c r="S22" s="207"/>
      <c r="T22" s="207"/>
      <c r="U22" s="207"/>
      <c r="V22" s="207"/>
      <c r="W22" s="207"/>
      <c r="X22" s="207"/>
      <c r="Y22" s="207"/>
      <c r="Z22" s="207"/>
      <c r="AA22" s="207"/>
    </row>
    <row r="23" spans="3:27" ht="15" customHeight="1" x14ac:dyDescent="0.25">
      <c r="C23" s="425"/>
      <c r="D23" s="426"/>
      <c r="E23" s="426"/>
      <c r="F23" s="426"/>
      <c r="G23" s="426"/>
      <c r="H23" s="426"/>
      <c r="I23" s="426"/>
      <c r="J23" s="426"/>
      <c r="K23" s="426"/>
      <c r="L23" s="426"/>
      <c r="M23" s="426"/>
      <c r="N23" s="426"/>
      <c r="O23" s="426"/>
      <c r="P23" s="427"/>
      <c r="Q23" s="207"/>
      <c r="R23" s="220" t="s">
        <v>131</v>
      </c>
      <c r="S23" s="207"/>
      <c r="T23" s="207"/>
      <c r="U23" s="207"/>
      <c r="V23" s="207"/>
      <c r="W23" s="414" t="s">
        <v>23</v>
      </c>
      <c r="X23" s="408"/>
      <c r="Y23" s="408"/>
      <c r="Z23" s="408"/>
      <c r="AA23" s="396"/>
    </row>
    <row r="24" spans="3:27" ht="15" customHeight="1" x14ac:dyDescent="0.25">
      <c r="C24" s="217"/>
      <c r="D24" s="217"/>
      <c r="E24" s="217"/>
      <c r="F24" s="217"/>
      <c r="G24" s="217"/>
      <c r="H24" s="207"/>
      <c r="I24" s="207"/>
      <c r="J24" s="207"/>
      <c r="K24" s="207"/>
      <c r="L24" s="207"/>
      <c r="M24" s="207"/>
      <c r="N24" s="207"/>
      <c r="O24" s="207"/>
      <c r="P24" s="207"/>
      <c r="Q24" s="207"/>
      <c r="R24" s="220"/>
      <c r="S24" s="207"/>
      <c r="T24" s="207"/>
      <c r="U24" s="207"/>
      <c r="V24" s="207"/>
      <c r="W24" s="207"/>
      <c r="X24" s="207"/>
      <c r="Y24" s="207"/>
      <c r="Z24" s="207"/>
      <c r="AA24" s="207"/>
    </row>
    <row r="25" spans="3:27" ht="15" customHeight="1" x14ac:dyDescent="0.25">
      <c r="C25" s="220" t="s">
        <v>132</v>
      </c>
      <c r="D25" s="217"/>
      <c r="E25" s="217"/>
      <c r="F25" s="217"/>
      <c r="G25" s="217"/>
      <c r="H25" s="217"/>
      <c r="I25" s="207"/>
      <c r="J25" s="207"/>
      <c r="K25" s="207"/>
      <c r="L25" s="207"/>
      <c r="M25" s="207"/>
      <c r="N25" s="207"/>
      <c r="O25" s="207"/>
      <c r="P25" s="207"/>
      <c r="Q25" s="207"/>
      <c r="R25" s="207"/>
      <c r="S25" s="207"/>
      <c r="T25" s="207"/>
      <c r="U25" s="207"/>
      <c r="V25" s="207"/>
      <c r="W25" s="207"/>
      <c r="X25" s="207"/>
      <c r="Y25" s="207"/>
      <c r="Z25" s="207"/>
      <c r="AA25" s="207"/>
    </row>
    <row r="26" spans="3:27" ht="29.25" customHeight="1" x14ac:dyDescent="0.25">
      <c r="C26" s="414" t="s">
        <v>644</v>
      </c>
      <c r="D26" s="408"/>
      <c r="E26" s="408"/>
      <c r="F26" s="408"/>
      <c r="G26" s="408"/>
      <c r="H26" s="408"/>
      <c r="I26" s="408"/>
      <c r="J26" s="408"/>
      <c r="K26" s="408"/>
      <c r="L26" s="408"/>
      <c r="M26" s="408"/>
      <c r="N26" s="408"/>
      <c r="O26" s="408"/>
      <c r="P26" s="408"/>
      <c r="Q26" s="408"/>
      <c r="R26" s="408"/>
      <c r="S26" s="408"/>
      <c r="T26" s="408"/>
      <c r="U26" s="408"/>
      <c r="V26" s="408"/>
      <c r="W26" s="408"/>
      <c r="X26" s="408"/>
      <c r="Y26" s="408"/>
      <c r="Z26" s="408"/>
      <c r="AA26" s="396"/>
    </row>
    <row r="27" spans="3:27" ht="15" customHeight="1" x14ac:dyDescent="0.25">
      <c r="C27" s="217"/>
      <c r="D27" s="217"/>
      <c r="E27" s="217"/>
      <c r="F27" s="217"/>
      <c r="G27" s="217"/>
      <c r="H27" s="217"/>
      <c r="I27" s="217"/>
      <c r="J27" s="217"/>
      <c r="K27" s="217"/>
      <c r="L27" s="217"/>
      <c r="M27" s="217"/>
      <c r="N27" s="217"/>
      <c r="O27" s="217"/>
      <c r="P27" s="217"/>
      <c r="Q27" s="217"/>
      <c r="R27" s="217"/>
      <c r="S27" s="217"/>
      <c r="T27" s="217"/>
      <c r="U27" s="217"/>
      <c r="V27" s="217"/>
      <c r="W27" s="217"/>
      <c r="X27" s="217"/>
      <c r="Y27" s="217"/>
      <c r="Z27" s="217"/>
      <c r="AA27" s="217"/>
    </row>
    <row r="28" spans="3:27" ht="15" customHeight="1" x14ac:dyDescent="0.25">
      <c r="C28" s="211" t="s">
        <v>134</v>
      </c>
      <c r="D28" s="217"/>
      <c r="E28" s="217"/>
      <c r="F28" s="217"/>
      <c r="G28" s="217"/>
      <c r="H28" s="217"/>
      <c r="I28" s="217"/>
      <c r="J28" s="217"/>
      <c r="K28" s="217"/>
      <c r="L28" s="217"/>
      <c r="M28" s="211" t="s">
        <v>134</v>
      </c>
      <c r="N28" s="217"/>
      <c r="O28" s="217"/>
      <c r="P28" s="217"/>
      <c r="Q28" s="217"/>
      <c r="R28" s="217"/>
      <c r="S28" s="217"/>
      <c r="T28" s="217"/>
      <c r="U28" s="217"/>
      <c r="V28" s="217"/>
      <c r="W28" s="217"/>
      <c r="X28" s="217"/>
      <c r="Y28" s="217"/>
      <c r="Z28" s="217"/>
      <c r="AA28" s="217"/>
    </row>
    <row r="29" spans="3:27" ht="29.25" customHeight="1" x14ac:dyDescent="0.25">
      <c r="C29" s="414" t="s">
        <v>641</v>
      </c>
      <c r="D29" s="408"/>
      <c r="E29" s="408"/>
      <c r="F29" s="408"/>
      <c r="G29" s="408"/>
      <c r="H29" s="408"/>
      <c r="I29" s="408"/>
      <c r="J29" s="408"/>
      <c r="K29" s="396"/>
      <c r="L29" s="217"/>
      <c r="M29" s="414" t="s">
        <v>645</v>
      </c>
      <c r="N29" s="408"/>
      <c r="O29" s="408"/>
      <c r="P29" s="408"/>
      <c r="Q29" s="408"/>
      <c r="R29" s="408"/>
      <c r="S29" s="408"/>
      <c r="T29" s="408"/>
      <c r="U29" s="408"/>
      <c r="V29" s="408"/>
      <c r="W29" s="408"/>
      <c r="X29" s="408"/>
      <c r="Y29" s="408"/>
      <c r="Z29" s="408"/>
      <c r="AA29" s="396"/>
    </row>
    <row r="30" spans="3:27" ht="15" customHeight="1" x14ac:dyDescent="0.25">
      <c r="C30" s="207"/>
      <c r="D30" s="207"/>
      <c r="E30" s="207"/>
      <c r="F30" s="207"/>
      <c r="G30" s="207"/>
      <c r="H30" s="207"/>
      <c r="I30" s="207"/>
      <c r="J30" s="207"/>
      <c r="K30" s="207"/>
      <c r="L30" s="207"/>
      <c r="M30" s="207"/>
      <c r="N30" s="207"/>
      <c r="O30" s="207"/>
      <c r="P30" s="207"/>
      <c r="Q30" s="207"/>
      <c r="R30" s="207"/>
      <c r="S30" s="207"/>
      <c r="T30" s="207"/>
      <c r="U30" s="207"/>
      <c r="V30" s="207"/>
      <c r="W30" s="207"/>
      <c r="X30" s="207"/>
      <c r="Y30" s="207"/>
      <c r="Z30" s="207"/>
      <c r="AA30" s="207"/>
    </row>
    <row r="31" spans="3:27" ht="15" customHeight="1" x14ac:dyDescent="0.25">
      <c r="C31" s="224" t="s">
        <v>137</v>
      </c>
      <c r="D31" s="224"/>
      <c r="E31" s="224"/>
      <c r="F31" s="224"/>
      <c r="G31" s="225"/>
      <c r="H31" s="226"/>
      <c r="I31" s="226"/>
      <c r="J31" s="226"/>
      <c r="K31" s="226"/>
      <c r="L31" s="226"/>
      <c r="M31" s="226"/>
      <c r="N31" s="226"/>
      <c r="O31" s="226"/>
      <c r="P31" s="226"/>
      <c r="Q31" s="226"/>
      <c r="R31" s="226"/>
      <c r="S31" s="226"/>
      <c r="T31" s="226"/>
      <c r="U31" s="226"/>
      <c r="V31" s="226"/>
      <c r="W31" s="226"/>
      <c r="X31" s="226"/>
      <c r="Y31" s="226"/>
      <c r="Z31" s="226"/>
      <c r="AA31" s="226"/>
    </row>
    <row r="32" spans="3:27" ht="90" customHeight="1" x14ac:dyDescent="0.25">
      <c r="C32" s="413" t="s">
        <v>646</v>
      </c>
      <c r="D32" s="408"/>
      <c r="E32" s="408"/>
      <c r="F32" s="408"/>
      <c r="G32" s="408"/>
      <c r="H32" s="408"/>
      <c r="I32" s="408"/>
      <c r="J32" s="408"/>
      <c r="K32" s="408"/>
      <c r="L32" s="408"/>
      <c r="M32" s="408"/>
      <c r="N32" s="408"/>
      <c r="O32" s="408"/>
      <c r="P32" s="408"/>
      <c r="Q32" s="408"/>
      <c r="R32" s="408"/>
      <c r="S32" s="408"/>
      <c r="T32" s="408"/>
      <c r="U32" s="408"/>
      <c r="V32" s="408"/>
      <c r="W32" s="408"/>
      <c r="X32" s="408"/>
      <c r="Y32" s="408"/>
      <c r="Z32" s="408"/>
      <c r="AA32" s="396"/>
    </row>
    <row r="34" spans="3:27" ht="15.75" customHeight="1" x14ac:dyDescent="0.25">
      <c r="C34" s="412" t="s">
        <v>139</v>
      </c>
      <c r="D34" s="404"/>
      <c r="E34" s="220"/>
      <c r="F34" s="406" t="s">
        <v>22</v>
      </c>
      <c r="G34" s="396"/>
      <c r="H34" s="220"/>
      <c r="I34" s="207"/>
      <c r="J34" s="227" t="s">
        <v>140</v>
      </c>
      <c r="K34" s="406">
        <v>1</v>
      </c>
      <c r="L34" s="408"/>
      <c r="M34" s="408"/>
      <c r="N34" s="396"/>
      <c r="O34" s="220"/>
      <c r="P34" s="220"/>
      <c r="Q34" s="211" t="s">
        <v>141</v>
      </c>
      <c r="R34" s="207"/>
      <c r="S34" s="220"/>
      <c r="T34" s="220"/>
      <c r="U34" s="220"/>
      <c r="V34" s="220"/>
      <c r="W34" s="406" t="s">
        <v>20</v>
      </c>
      <c r="X34" s="408"/>
      <c r="Y34" s="408"/>
      <c r="Z34" s="408"/>
      <c r="AA34" s="396"/>
    </row>
    <row r="35" spans="3:27" ht="15.75" customHeight="1" x14ac:dyDescent="0.25">
      <c r="C35" s="207"/>
      <c r="D35" s="207"/>
      <c r="E35" s="207"/>
      <c r="F35" s="222"/>
      <c r="G35" s="222"/>
      <c r="H35" s="222"/>
      <c r="I35" s="222"/>
      <c r="J35" s="222"/>
      <c r="K35" s="222"/>
      <c r="L35" s="222"/>
      <c r="M35" s="207"/>
      <c r="N35" s="207"/>
      <c r="O35" s="207"/>
      <c r="P35" s="207"/>
      <c r="Q35" s="207"/>
      <c r="R35" s="207"/>
      <c r="S35" s="207"/>
      <c r="T35" s="207"/>
      <c r="U35" s="207"/>
      <c r="V35" s="207"/>
      <c r="W35" s="207"/>
      <c r="X35" s="207"/>
      <c r="Y35" s="207"/>
      <c r="Z35" s="207"/>
      <c r="AA35" s="207"/>
    </row>
    <row r="36" spans="3:27" ht="32.25" customHeight="1" x14ac:dyDescent="0.25">
      <c r="C36" s="207"/>
      <c r="D36" s="227" t="s">
        <v>142</v>
      </c>
      <c r="E36" s="220"/>
      <c r="F36" s="413" t="s">
        <v>647</v>
      </c>
      <c r="G36" s="408"/>
      <c r="H36" s="408"/>
      <c r="I36" s="408"/>
      <c r="J36" s="408"/>
      <c r="K36" s="408"/>
      <c r="L36" s="408"/>
      <c r="M36" s="396"/>
      <c r="N36" s="207"/>
      <c r="O36" s="227" t="s">
        <v>144</v>
      </c>
      <c r="P36" s="414">
        <v>1</v>
      </c>
      <c r="Q36" s="408"/>
      <c r="R36" s="408"/>
      <c r="S36" s="408"/>
      <c r="T36" s="408"/>
      <c r="U36" s="408"/>
      <c r="V36" s="408"/>
      <c r="W36" s="408"/>
      <c r="X36" s="408"/>
      <c r="Y36" s="408"/>
      <c r="Z36" s="408"/>
      <c r="AA36" s="396"/>
    </row>
    <row r="37" spans="3:27" ht="15.75" customHeight="1" x14ac:dyDescent="0.25">
      <c r="C37" s="220"/>
      <c r="D37" s="220"/>
      <c r="E37" s="220"/>
      <c r="F37" s="222"/>
      <c r="G37" s="222"/>
      <c r="H37" s="222"/>
      <c r="I37" s="222"/>
      <c r="J37" s="222"/>
      <c r="K37" s="222"/>
      <c r="L37" s="222"/>
      <c r="M37" s="220"/>
      <c r="N37" s="220"/>
      <c r="O37" s="220"/>
      <c r="P37" s="220"/>
      <c r="Q37" s="220"/>
      <c r="R37" s="220"/>
      <c r="S37" s="220"/>
      <c r="T37" s="220"/>
      <c r="U37" s="220"/>
      <c r="V37" s="220"/>
      <c r="W37" s="220"/>
      <c r="X37" s="220"/>
      <c r="Y37" s="220"/>
      <c r="Z37" s="220"/>
      <c r="AA37" s="220"/>
    </row>
    <row r="38" spans="3:27" ht="15.75" customHeight="1" x14ac:dyDescent="0.25">
      <c r="C38" s="207"/>
      <c r="D38" s="227" t="s">
        <v>145</v>
      </c>
      <c r="E38" s="207"/>
      <c r="F38" s="407" t="s">
        <v>146</v>
      </c>
      <c r="G38" s="396"/>
      <c r="H38" s="207"/>
      <c r="I38" s="207"/>
      <c r="J38" s="220" t="s">
        <v>147</v>
      </c>
      <c r="K38" s="207"/>
      <c r="L38" s="407" t="s">
        <v>148</v>
      </c>
      <c r="M38" s="408"/>
      <c r="N38" s="396"/>
      <c r="O38" s="220"/>
      <c r="P38" s="220"/>
      <c r="Q38" s="207"/>
      <c r="R38" s="220" t="s">
        <v>149</v>
      </c>
      <c r="S38" s="220"/>
      <c r="T38" s="220"/>
      <c r="U38" s="220"/>
      <c r="V38" s="220"/>
      <c r="W38" s="415"/>
      <c r="X38" s="408"/>
      <c r="Y38" s="408"/>
      <c r="Z38" s="408"/>
      <c r="AA38" s="396"/>
    </row>
    <row r="39" spans="3:27" ht="15.75" customHeight="1" x14ac:dyDescent="0.25">
      <c r="C39" s="207"/>
      <c r="D39" s="207"/>
      <c r="E39" s="207"/>
      <c r="F39" s="28"/>
      <c r="G39" s="207"/>
      <c r="H39" s="207"/>
      <c r="I39" s="211"/>
      <c r="J39" s="211"/>
      <c r="K39" s="211"/>
      <c r="L39" s="211"/>
      <c r="M39" s="211"/>
      <c r="N39" s="211"/>
      <c r="O39" s="211"/>
      <c r="P39" s="211"/>
      <c r="Q39" s="211"/>
      <c r="R39" s="211"/>
      <c r="S39" s="211"/>
      <c r="T39" s="211"/>
      <c r="U39" s="211"/>
      <c r="V39" s="211"/>
      <c r="W39" s="211"/>
      <c r="X39" s="211"/>
      <c r="Y39" s="211"/>
      <c r="Z39" s="211"/>
      <c r="AA39" s="211"/>
    </row>
    <row r="40" spans="3:27" ht="15.75" customHeight="1" x14ac:dyDescent="0.25">
      <c r="C40" s="228" t="s">
        <v>150</v>
      </c>
      <c r="D40" s="409">
        <v>2024</v>
      </c>
      <c r="E40" s="410"/>
      <c r="F40" s="411"/>
      <c r="G40" s="34"/>
      <c r="H40" s="211"/>
      <c r="I40" s="211"/>
      <c r="J40" s="211"/>
      <c r="K40" s="211"/>
      <c r="L40" s="211"/>
      <c r="M40" s="211"/>
      <c r="N40" s="211"/>
      <c r="O40" s="211"/>
      <c r="P40" s="211"/>
      <c r="Q40" s="403"/>
      <c r="R40" s="404"/>
      <c r="S40" s="404"/>
      <c r="T40" s="404"/>
      <c r="U40" s="404"/>
      <c r="V40" s="211"/>
      <c r="W40" s="211"/>
      <c r="X40" s="405"/>
      <c r="Y40" s="404"/>
      <c r="Z40" s="404"/>
      <c r="AA40" s="404"/>
    </row>
    <row r="41" spans="3:27" ht="5.25" customHeight="1" x14ac:dyDescent="0.25">
      <c r="C41" s="220"/>
      <c r="D41" s="37"/>
      <c r="E41" s="37"/>
      <c r="F41" s="37"/>
      <c r="G41" s="207"/>
      <c r="H41" s="211"/>
      <c r="I41" s="211"/>
      <c r="J41" s="211"/>
      <c r="K41" s="211"/>
      <c r="L41" s="211"/>
      <c r="M41" s="211"/>
      <c r="N41" s="211"/>
      <c r="O41" s="211"/>
      <c r="P41" s="211"/>
      <c r="Q41" s="217"/>
      <c r="R41" s="217"/>
      <c r="S41" s="217"/>
      <c r="T41" s="217"/>
      <c r="U41" s="217"/>
      <c r="V41" s="211"/>
      <c r="W41" s="211"/>
      <c r="X41" s="213"/>
      <c r="Y41" s="213"/>
      <c r="Z41" s="213"/>
      <c r="AA41" s="213"/>
    </row>
    <row r="42" spans="3:27" ht="15.75" customHeight="1" x14ac:dyDescent="0.25">
      <c r="C42" s="220" t="s">
        <v>140</v>
      </c>
      <c r="D42" s="414">
        <v>1</v>
      </c>
      <c r="E42" s="408"/>
      <c r="F42" s="396"/>
      <c r="G42" s="207"/>
      <c r="H42" s="211"/>
      <c r="I42" s="211"/>
      <c r="J42" s="211"/>
      <c r="K42" s="211"/>
      <c r="L42" s="211"/>
      <c r="M42" s="211"/>
      <c r="N42" s="211"/>
      <c r="O42" s="211"/>
      <c r="P42" s="211"/>
      <c r="Q42" s="403"/>
      <c r="R42" s="404"/>
      <c r="S42" s="404"/>
      <c r="T42" s="404"/>
      <c r="U42" s="404"/>
      <c r="V42" s="211"/>
      <c r="W42" s="211"/>
      <c r="X42" s="405"/>
      <c r="Y42" s="404"/>
      <c r="Z42" s="404"/>
      <c r="AA42" s="404"/>
    </row>
    <row r="43" spans="3:27" ht="15.75" customHeight="1" x14ac:dyDescent="0.25">
      <c r="C43" s="207"/>
      <c r="D43" s="207"/>
      <c r="E43" s="207"/>
      <c r="F43" s="207"/>
      <c r="G43" s="207"/>
      <c r="H43" s="207"/>
      <c r="I43" s="211"/>
      <c r="J43" s="211"/>
      <c r="K43" s="220"/>
      <c r="L43" s="220"/>
      <c r="M43" s="220"/>
      <c r="N43" s="220"/>
      <c r="O43" s="220"/>
      <c r="P43" s="220"/>
      <c r="Q43" s="220"/>
      <c r="R43" s="220"/>
      <c r="S43" s="220"/>
      <c r="T43" s="220"/>
      <c r="U43" s="220"/>
      <c r="V43" s="220"/>
      <c r="W43" s="220"/>
      <c r="X43" s="220"/>
      <c r="Y43" s="220"/>
      <c r="Z43" s="220"/>
      <c r="AA43" s="220"/>
    </row>
    <row r="44" spans="3:27" ht="15.75" customHeight="1" x14ac:dyDescent="0.25">
      <c r="C44" s="220"/>
      <c r="D44" s="406" t="s">
        <v>151</v>
      </c>
      <c r="E44" s="408"/>
      <c r="F44" s="408"/>
      <c r="G44" s="408"/>
      <c r="H44" s="408"/>
      <c r="I44" s="408"/>
      <c r="J44" s="408"/>
      <c r="K44" s="408"/>
      <c r="L44" s="408"/>
      <c r="M44" s="408"/>
      <c r="N44" s="408"/>
      <c r="O44" s="408"/>
      <c r="P44" s="408"/>
      <c r="Q44" s="408"/>
      <c r="R44" s="408"/>
      <c r="S44" s="408"/>
      <c r="T44" s="408"/>
      <c r="U44" s="408"/>
      <c r="V44" s="408"/>
      <c r="W44" s="408"/>
      <c r="X44" s="408"/>
      <c r="Y44" s="396"/>
      <c r="Z44" s="221"/>
      <c r="AA44" s="221"/>
    </row>
    <row r="45" spans="3:27" ht="15.75" customHeight="1" x14ac:dyDescent="0.25">
      <c r="C45" s="207"/>
      <c r="D45" s="445" t="s">
        <v>152</v>
      </c>
      <c r="E45" s="408"/>
      <c r="F45" s="408"/>
      <c r="G45" s="408"/>
      <c r="H45" s="396"/>
      <c r="I45" s="441" t="s">
        <v>153</v>
      </c>
      <c r="J45" s="408"/>
      <c r="K45" s="408"/>
      <c r="L45" s="408"/>
      <c r="M45" s="408"/>
      <c r="N45" s="408"/>
      <c r="O45" s="408"/>
      <c r="P45" s="396"/>
      <c r="Q45" s="442" t="s">
        <v>154</v>
      </c>
      <c r="R45" s="408"/>
      <c r="S45" s="408"/>
      <c r="T45" s="408"/>
      <c r="U45" s="408"/>
      <c r="V45" s="408"/>
      <c r="W45" s="408"/>
      <c r="X45" s="408"/>
      <c r="Y45" s="396"/>
      <c r="Z45" s="221"/>
      <c r="AA45" s="221"/>
    </row>
    <row r="46" spans="3:27" ht="15.75" customHeight="1" x14ac:dyDescent="0.25">
      <c r="C46" s="38"/>
      <c r="D46" s="446" t="s">
        <v>155</v>
      </c>
      <c r="E46" s="408"/>
      <c r="F46" s="408"/>
      <c r="G46" s="408"/>
      <c r="H46" s="396"/>
      <c r="I46" s="443" t="s">
        <v>156</v>
      </c>
      <c r="J46" s="408"/>
      <c r="K46" s="408"/>
      <c r="L46" s="408"/>
      <c r="M46" s="408"/>
      <c r="N46" s="408"/>
      <c r="O46" s="408"/>
      <c r="P46" s="396"/>
      <c r="Q46" s="444" t="s">
        <v>157</v>
      </c>
      <c r="R46" s="408"/>
      <c r="S46" s="408"/>
      <c r="T46" s="408"/>
      <c r="U46" s="408"/>
      <c r="V46" s="408"/>
      <c r="W46" s="408"/>
      <c r="X46" s="408"/>
      <c r="Y46" s="396"/>
      <c r="Z46" s="230"/>
      <c r="AA46" s="230"/>
    </row>
    <row r="47" spans="3:27" ht="15.75" customHeight="1" x14ac:dyDescent="0.25">
      <c r="C47" s="231"/>
      <c r="D47" s="231"/>
      <c r="E47" s="231"/>
      <c r="F47" s="231"/>
      <c r="G47" s="232"/>
      <c r="H47" s="232"/>
      <c r="I47" s="232"/>
      <c r="J47" s="232"/>
      <c r="K47" s="232"/>
      <c r="L47" s="232"/>
      <c r="M47" s="232"/>
      <c r="N47" s="232"/>
      <c r="O47" s="232"/>
      <c r="P47" s="232"/>
      <c r="Q47" s="232"/>
      <c r="R47" s="232"/>
      <c r="S47" s="232"/>
      <c r="T47" s="232"/>
      <c r="U47" s="232"/>
      <c r="V47" s="232"/>
      <c r="W47" s="232"/>
      <c r="X47" s="232"/>
      <c r="Y47" s="232"/>
      <c r="Z47" s="231"/>
      <c r="AA47" s="231"/>
    </row>
    <row r="48" spans="3:27" ht="15.75" customHeight="1" x14ac:dyDescent="0.25">
      <c r="C48" s="434" t="s">
        <v>158</v>
      </c>
      <c r="D48" s="408"/>
      <c r="E48" s="408"/>
      <c r="F48" s="396"/>
      <c r="G48" s="439" t="s">
        <v>159</v>
      </c>
      <c r="H48" s="440" t="s">
        <v>160</v>
      </c>
      <c r="I48" s="422"/>
      <c r="J48" s="422"/>
      <c r="K48" s="422"/>
      <c r="L48" s="422"/>
      <c r="M48" s="422"/>
      <c r="N48" s="422"/>
      <c r="O48" s="422"/>
      <c r="P48" s="422"/>
      <c r="Q48" s="422"/>
      <c r="R48" s="422"/>
      <c r="S48" s="422"/>
      <c r="T48" s="422"/>
      <c r="U48" s="422"/>
      <c r="V48" s="422"/>
      <c r="W48" s="422"/>
      <c r="X48" s="422"/>
      <c r="Y48" s="422"/>
      <c r="Z48" s="422"/>
      <c r="AA48" s="423"/>
    </row>
    <row r="49" spans="2:28" ht="15.75" customHeight="1" x14ac:dyDescent="0.25">
      <c r="B49" s="39"/>
      <c r="C49" s="40" t="s">
        <v>161</v>
      </c>
      <c r="D49" s="41">
        <v>1.2</v>
      </c>
      <c r="E49" s="434" t="s">
        <v>162</v>
      </c>
      <c r="F49" s="396"/>
      <c r="G49" s="380"/>
      <c r="H49" s="425"/>
      <c r="I49" s="426"/>
      <c r="J49" s="426"/>
      <c r="K49" s="426"/>
      <c r="L49" s="426"/>
      <c r="M49" s="426"/>
      <c r="N49" s="426"/>
      <c r="O49" s="426"/>
      <c r="P49" s="426"/>
      <c r="Q49" s="426"/>
      <c r="R49" s="426"/>
      <c r="S49" s="426"/>
      <c r="T49" s="426"/>
      <c r="U49" s="426"/>
      <c r="V49" s="426"/>
      <c r="W49" s="426"/>
      <c r="X49" s="426"/>
      <c r="Y49" s="426"/>
      <c r="Z49" s="426"/>
      <c r="AA49" s="427"/>
      <c r="AB49" s="229"/>
    </row>
    <row r="50" spans="2:28" ht="15.75" customHeight="1" x14ac:dyDescent="0.25">
      <c r="B50" s="39"/>
      <c r="C50" s="42">
        <v>2024</v>
      </c>
      <c r="D50" s="43">
        <v>45474</v>
      </c>
      <c r="E50" s="433">
        <v>45656</v>
      </c>
      <c r="F50" s="396"/>
      <c r="G50" s="44">
        <v>1</v>
      </c>
      <c r="H50" s="438" t="s">
        <v>641</v>
      </c>
      <c r="I50" s="408"/>
      <c r="J50" s="408"/>
      <c r="K50" s="408"/>
      <c r="L50" s="408"/>
      <c r="M50" s="408"/>
      <c r="N50" s="408"/>
      <c r="O50" s="408"/>
      <c r="P50" s="408"/>
      <c r="Q50" s="408"/>
      <c r="R50" s="408"/>
      <c r="S50" s="408"/>
      <c r="T50" s="408"/>
      <c r="U50" s="408"/>
      <c r="V50" s="408"/>
      <c r="W50" s="408"/>
      <c r="X50" s="408"/>
      <c r="Y50" s="408"/>
      <c r="Z50" s="408"/>
      <c r="AA50" s="396"/>
      <c r="AB50" s="229"/>
    </row>
    <row r="51" spans="2:28" ht="15.75" customHeight="1" x14ac:dyDescent="0.25">
      <c r="B51" s="39"/>
      <c r="C51" s="42">
        <v>2025</v>
      </c>
      <c r="D51" s="43">
        <v>45658</v>
      </c>
      <c r="E51" s="433">
        <v>46021</v>
      </c>
      <c r="F51" s="396"/>
      <c r="G51" s="44">
        <v>1</v>
      </c>
      <c r="H51" s="438" t="s">
        <v>641</v>
      </c>
      <c r="I51" s="408"/>
      <c r="J51" s="408"/>
      <c r="K51" s="408"/>
      <c r="L51" s="408"/>
      <c r="M51" s="408"/>
      <c r="N51" s="408"/>
      <c r="O51" s="408"/>
      <c r="P51" s="408"/>
      <c r="Q51" s="408"/>
      <c r="R51" s="408"/>
      <c r="S51" s="408"/>
      <c r="T51" s="408"/>
      <c r="U51" s="408"/>
      <c r="V51" s="408"/>
      <c r="W51" s="408"/>
      <c r="X51" s="408"/>
      <c r="Y51" s="408"/>
      <c r="Z51" s="408"/>
      <c r="AA51" s="396"/>
      <c r="AB51" s="229"/>
    </row>
    <row r="52" spans="2:28" ht="15.75" customHeight="1" x14ac:dyDescent="0.25">
      <c r="B52" s="39"/>
      <c r="C52" s="42">
        <v>2026</v>
      </c>
      <c r="D52" s="43">
        <v>46023</v>
      </c>
      <c r="E52" s="433">
        <v>46386</v>
      </c>
      <c r="F52" s="396"/>
      <c r="G52" s="44">
        <v>1</v>
      </c>
      <c r="H52" s="438" t="s">
        <v>641</v>
      </c>
      <c r="I52" s="408"/>
      <c r="J52" s="408"/>
      <c r="K52" s="408"/>
      <c r="L52" s="408"/>
      <c r="M52" s="408"/>
      <c r="N52" s="408"/>
      <c r="O52" s="408"/>
      <c r="P52" s="408"/>
      <c r="Q52" s="408"/>
      <c r="R52" s="408"/>
      <c r="S52" s="408"/>
      <c r="T52" s="408"/>
      <c r="U52" s="408"/>
      <c r="V52" s="408"/>
      <c r="W52" s="408"/>
      <c r="X52" s="408"/>
      <c r="Y52" s="408"/>
      <c r="Z52" s="408"/>
      <c r="AA52" s="396"/>
      <c r="AB52" s="229"/>
    </row>
    <row r="53" spans="2:28" ht="15.75" customHeight="1" x14ac:dyDescent="0.25">
      <c r="B53" s="39"/>
      <c r="C53" s="42">
        <v>2027</v>
      </c>
      <c r="D53" s="43">
        <v>46388</v>
      </c>
      <c r="E53" s="433">
        <v>46751</v>
      </c>
      <c r="F53" s="396"/>
      <c r="G53" s="44">
        <v>1</v>
      </c>
      <c r="H53" s="438" t="s">
        <v>641</v>
      </c>
      <c r="I53" s="408"/>
      <c r="J53" s="408"/>
      <c r="K53" s="408"/>
      <c r="L53" s="408"/>
      <c r="M53" s="408"/>
      <c r="N53" s="408"/>
      <c r="O53" s="408"/>
      <c r="P53" s="408"/>
      <c r="Q53" s="408"/>
      <c r="R53" s="408"/>
      <c r="S53" s="408"/>
      <c r="T53" s="408"/>
      <c r="U53" s="408"/>
      <c r="V53" s="408"/>
      <c r="W53" s="408"/>
      <c r="X53" s="408"/>
      <c r="Y53" s="408"/>
      <c r="Z53" s="408"/>
      <c r="AA53" s="396"/>
      <c r="AB53" s="229"/>
    </row>
    <row r="54" spans="2:28" ht="15.75" customHeight="1" x14ac:dyDescent="0.25">
      <c r="B54" s="39"/>
      <c r="C54" s="42"/>
      <c r="D54" s="42"/>
      <c r="E54" s="434"/>
      <c r="F54" s="396"/>
      <c r="G54" s="41"/>
      <c r="H54" s="434"/>
      <c r="I54" s="408"/>
      <c r="J54" s="408"/>
      <c r="K54" s="408"/>
      <c r="L54" s="408"/>
      <c r="M54" s="408"/>
      <c r="N54" s="408"/>
      <c r="O54" s="408"/>
      <c r="P54" s="408"/>
      <c r="Q54" s="408"/>
      <c r="R54" s="408"/>
      <c r="S54" s="408"/>
      <c r="T54" s="408"/>
      <c r="U54" s="408"/>
      <c r="V54" s="408"/>
      <c r="W54" s="408"/>
      <c r="X54" s="408"/>
      <c r="Y54" s="408"/>
      <c r="Z54" s="408"/>
      <c r="AA54" s="396"/>
      <c r="AB54" s="229"/>
    </row>
    <row r="55" spans="2:28" ht="15.75" customHeight="1" x14ac:dyDescent="0.25">
      <c r="B55" s="30"/>
      <c r="C55" s="207"/>
      <c r="D55" s="207"/>
      <c r="E55" s="207"/>
      <c r="F55" s="207"/>
      <c r="G55" s="207"/>
      <c r="H55" s="207"/>
      <c r="I55" s="207"/>
      <c r="J55" s="207"/>
      <c r="K55" s="207"/>
      <c r="L55" s="207"/>
      <c r="M55" s="207"/>
      <c r="N55" s="207"/>
      <c r="O55" s="207"/>
      <c r="P55" s="207"/>
      <c r="Q55" s="207"/>
      <c r="R55" s="207"/>
      <c r="S55" s="207"/>
      <c r="T55" s="207"/>
      <c r="U55" s="207"/>
      <c r="V55" s="207"/>
      <c r="W55" s="207"/>
      <c r="X55" s="207"/>
      <c r="Y55" s="207"/>
      <c r="Z55" s="207"/>
      <c r="AA55" s="207"/>
      <c r="AB55" s="215"/>
    </row>
    <row r="56" spans="2:28" ht="15.75" customHeight="1" x14ac:dyDescent="0.25">
      <c r="B56" s="30"/>
      <c r="C56" s="412" t="s">
        <v>163</v>
      </c>
      <c r="D56" s="404"/>
      <c r="E56" s="220"/>
      <c r="F56" s="211" t="s">
        <v>164</v>
      </c>
      <c r="G56" s="45"/>
      <c r="H56" s="222"/>
      <c r="I56" s="211" t="s">
        <v>165</v>
      </c>
      <c r="J56" s="207"/>
      <c r="K56" s="407"/>
      <c r="L56" s="396"/>
      <c r="M56" s="220"/>
      <c r="N56" s="207"/>
      <c r="O56" s="207"/>
      <c r="P56" s="207"/>
      <c r="Q56" s="207"/>
      <c r="R56" s="207"/>
      <c r="S56" s="207"/>
      <c r="T56" s="207"/>
      <c r="U56" s="207"/>
      <c r="V56" s="207"/>
      <c r="W56" s="207"/>
      <c r="X56" s="207"/>
      <c r="Y56" s="207"/>
      <c r="Z56" s="207"/>
      <c r="AA56" s="207"/>
      <c r="AB56" s="215"/>
    </row>
    <row r="57" spans="2:28" ht="15.75" customHeight="1" x14ac:dyDescent="0.25">
      <c r="B57" s="233"/>
      <c r="C57" s="226"/>
      <c r="D57" s="226"/>
      <c r="E57" s="226"/>
      <c r="F57" s="226"/>
      <c r="G57" s="226"/>
      <c r="H57" s="226"/>
      <c r="I57" s="226"/>
      <c r="J57" s="226"/>
      <c r="K57" s="226"/>
      <c r="L57" s="226"/>
      <c r="M57" s="226"/>
      <c r="N57" s="226"/>
      <c r="O57" s="226"/>
      <c r="P57" s="226"/>
      <c r="Q57" s="226"/>
      <c r="R57" s="226"/>
      <c r="S57" s="226"/>
      <c r="T57" s="226"/>
      <c r="U57" s="226"/>
      <c r="V57" s="226"/>
      <c r="W57" s="226"/>
      <c r="X57" s="226"/>
      <c r="Y57" s="226"/>
      <c r="Z57" s="226"/>
      <c r="AA57" s="226"/>
      <c r="AB57" s="234"/>
    </row>
    <row r="58" spans="2:28" ht="15.75" customHeight="1" x14ac:dyDescent="0.25">
      <c r="B58" s="432" t="s">
        <v>166</v>
      </c>
      <c r="C58" s="408"/>
      <c r="D58" s="408"/>
      <c r="E58" s="408"/>
      <c r="F58" s="408"/>
      <c r="G58" s="408"/>
      <c r="H58" s="408"/>
      <c r="I58" s="408"/>
      <c r="J58" s="408"/>
      <c r="K58" s="408"/>
      <c r="L58" s="408"/>
      <c r="M58" s="408"/>
      <c r="N58" s="408"/>
      <c r="O58" s="408"/>
      <c r="P58" s="408"/>
      <c r="Q58" s="408"/>
      <c r="R58" s="408"/>
      <c r="S58" s="408"/>
      <c r="T58" s="408"/>
      <c r="U58" s="408"/>
      <c r="V58" s="408"/>
      <c r="W58" s="408"/>
      <c r="X58" s="408"/>
      <c r="Y58" s="408"/>
      <c r="Z58" s="408"/>
      <c r="AA58" s="408"/>
      <c r="AB58" s="396"/>
    </row>
    <row r="59" spans="2:28" ht="15.75" customHeight="1" x14ac:dyDescent="0.25">
      <c r="B59" s="46"/>
      <c r="C59" s="235"/>
      <c r="D59" s="235"/>
      <c r="E59" s="235"/>
      <c r="F59" s="235"/>
      <c r="G59" s="235"/>
      <c r="H59" s="235"/>
      <c r="I59" s="235"/>
      <c r="J59" s="235"/>
      <c r="K59" s="235"/>
      <c r="L59" s="235"/>
      <c r="M59" s="235"/>
      <c r="N59" s="235"/>
      <c r="O59" s="235"/>
      <c r="P59" s="235"/>
      <c r="Q59" s="235"/>
      <c r="R59" s="235"/>
      <c r="S59" s="235"/>
      <c r="T59" s="235"/>
      <c r="U59" s="235"/>
      <c r="V59" s="235"/>
      <c r="W59" s="235"/>
      <c r="X59" s="235"/>
      <c r="Y59" s="235"/>
      <c r="Z59" s="235"/>
      <c r="AA59" s="235"/>
      <c r="AB59" s="47"/>
    </row>
    <row r="60" spans="2:28" ht="29.25" customHeight="1" x14ac:dyDescent="0.25">
      <c r="B60" s="434" t="s">
        <v>161</v>
      </c>
      <c r="C60" s="396"/>
      <c r="D60" s="41"/>
      <c r="E60" s="434" t="s">
        <v>167</v>
      </c>
      <c r="F60" s="396"/>
      <c r="G60" s="41"/>
      <c r="H60" s="406" t="s">
        <v>168</v>
      </c>
      <c r="I60" s="396"/>
      <c r="J60" s="434"/>
      <c r="K60" s="396"/>
      <c r="L60" s="437"/>
      <c r="M60" s="404"/>
      <c r="N60" s="41" t="s">
        <v>169</v>
      </c>
      <c r="O60" s="434"/>
      <c r="P60" s="408"/>
      <c r="Q60" s="396"/>
      <c r="R60" s="434" t="s">
        <v>170</v>
      </c>
      <c r="S60" s="408"/>
      <c r="T60" s="396"/>
      <c r="U60" s="434"/>
      <c r="V60" s="408"/>
      <c r="W60" s="396"/>
      <c r="X60" s="434" t="s">
        <v>171</v>
      </c>
      <c r="Y60" s="396"/>
      <c r="Z60" s="434"/>
      <c r="AA60" s="408"/>
      <c r="AB60" s="396"/>
    </row>
    <row r="61" spans="2:28" ht="15.75" customHeight="1" x14ac:dyDescent="0.25">
      <c r="B61" s="46"/>
      <c r="C61" s="235"/>
      <c r="D61" s="235"/>
      <c r="E61" s="235"/>
      <c r="F61" s="230"/>
      <c r="G61" s="236"/>
      <c r="H61" s="237"/>
      <c r="I61" s="237"/>
      <c r="J61" s="230"/>
      <c r="K61" s="230"/>
      <c r="L61" s="230"/>
      <c r="M61" s="230"/>
      <c r="N61" s="237"/>
      <c r="O61" s="230"/>
      <c r="P61" s="230"/>
      <c r="Q61" s="230"/>
      <c r="R61" s="230"/>
      <c r="S61" s="237"/>
      <c r="T61" s="217"/>
      <c r="U61" s="217"/>
      <c r="V61" s="207"/>
      <c r="W61" s="237"/>
      <c r="X61" s="227"/>
      <c r="Y61" s="227"/>
      <c r="Z61" s="48"/>
      <c r="AA61" s="27"/>
      <c r="AB61" s="49"/>
    </row>
    <row r="62" spans="2:28" ht="15.75" customHeight="1" x14ac:dyDescent="0.25">
      <c r="B62" s="432" t="s">
        <v>172</v>
      </c>
      <c r="C62" s="396"/>
      <c r="D62" s="435"/>
      <c r="E62" s="426"/>
      <c r="F62" s="426"/>
      <c r="G62" s="426"/>
      <c r="H62" s="426"/>
      <c r="I62" s="426"/>
      <c r="J62" s="426"/>
      <c r="K62" s="426"/>
      <c r="L62" s="426"/>
      <c r="M62" s="426"/>
      <c r="N62" s="426"/>
      <c r="O62" s="426"/>
      <c r="P62" s="426"/>
      <c r="Q62" s="426"/>
      <c r="R62" s="426"/>
      <c r="S62" s="426"/>
      <c r="T62" s="426"/>
      <c r="U62" s="426"/>
      <c r="V62" s="426"/>
      <c r="W62" s="426"/>
      <c r="X62" s="426"/>
      <c r="Y62" s="426"/>
      <c r="Z62" s="426"/>
      <c r="AA62" s="426"/>
      <c r="AB62" s="427"/>
    </row>
    <row r="63" spans="2:28" ht="15.75" customHeight="1" x14ac:dyDescent="0.25">
      <c r="B63" s="46"/>
      <c r="C63" s="235"/>
      <c r="D63" s="235"/>
      <c r="E63" s="235"/>
      <c r="F63" s="230"/>
      <c r="G63" s="236"/>
      <c r="H63" s="237"/>
      <c r="I63" s="237"/>
      <c r="J63" s="230"/>
      <c r="K63" s="230"/>
      <c r="L63" s="230"/>
      <c r="M63" s="230"/>
      <c r="N63" s="237"/>
      <c r="O63" s="230"/>
      <c r="P63" s="230"/>
      <c r="Q63" s="230"/>
      <c r="R63" s="230"/>
      <c r="S63" s="237"/>
      <c r="T63" s="217"/>
      <c r="U63" s="217"/>
      <c r="V63" s="207"/>
      <c r="W63" s="237"/>
      <c r="X63" s="227"/>
      <c r="Y63" s="227"/>
      <c r="Z63" s="48"/>
      <c r="AA63" s="27"/>
      <c r="AB63" s="49"/>
    </row>
    <row r="64" spans="2:28" ht="15.75" customHeight="1" x14ac:dyDescent="0.25">
      <c r="B64" s="432" t="s">
        <v>173</v>
      </c>
      <c r="C64" s="396"/>
      <c r="D64" s="436"/>
      <c r="E64" s="426"/>
      <c r="F64" s="426"/>
      <c r="G64" s="426"/>
      <c r="H64" s="426"/>
      <c r="I64" s="426"/>
      <c r="J64" s="426"/>
      <c r="K64" s="426"/>
      <c r="L64" s="426"/>
      <c r="M64" s="426"/>
      <c r="N64" s="426"/>
      <c r="O64" s="426"/>
      <c r="P64" s="426"/>
      <c r="Q64" s="426"/>
      <c r="R64" s="426"/>
      <c r="S64" s="426"/>
      <c r="T64" s="426"/>
      <c r="U64" s="426"/>
      <c r="V64" s="426"/>
      <c r="W64" s="426"/>
      <c r="X64" s="426"/>
      <c r="Y64" s="426"/>
      <c r="Z64" s="426"/>
      <c r="AA64" s="426"/>
      <c r="AB64" s="427"/>
    </row>
    <row r="66" spans="2:28" ht="15.75" customHeight="1" x14ac:dyDescent="0.25">
      <c r="B66" s="432" t="s">
        <v>174</v>
      </c>
      <c r="C66" s="396"/>
      <c r="D66" s="436"/>
      <c r="E66" s="426"/>
      <c r="F66" s="426"/>
      <c r="G66" s="426"/>
      <c r="H66" s="426"/>
      <c r="I66" s="426"/>
      <c r="J66" s="426"/>
      <c r="K66" s="426"/>
      <c r="L66" s="426"/>
      <c r="M66" s="426"/>
      <c r="N66" s="426"/>
      <c r="O66" s="426"/>
      <c r="P66" s="426"/>
      <c r="Q66" s="426"/>
      <c r="R66" s="426"/>
      <c r="S66" s="426"/>
      <c r="T66" s="426"/>
      <c r="U66" s="426"/>
      <c r="V66" s="426"/>
      <c r="W66" s="426"/>
      <c r="X66" s="426"/>
      <c r="Y66" s="426"/>
      <c r="Z66" s="426"/>
      <c r="AA66" s="426"/>
      <c r="AB66" s="427"/>
    </row>
    <row r="67" spans="2:28" ht="15.75" customHeight="1" x14ac:dyDescent="0.25">
      <c r="B67" s="46"/>
      <c r="C67" s="235"/>
      <c r="D67" s="235"/>
      <c r="E67" s="235"/>
      <c r="F67" s="230"/>
      <c r="G67" s="236"/>
      <c r="H67" s="237"/>
      <c r="I67" s="237"/>
      <c r="J67" s="230"/>
      <c r="K67" s="230"/>
      <c r="L67" s="230"/>
      <c r="M67" s="230"/>
      <c r="N67" s="237"/>
      <c r="O67" s="230"/>
      <c r="P67" s="230"/>
      <c r="Q67" s="230"/>
      <c r="R67" s="230"/>
      <c r="S67" s="237"/>
      <c r="T67" s="217"/>
      <c r="U67" s="217"/>
      <c r="V67" s="207"/>
      <c r="W67" s="237"/>
      <c r="X67" s="227"/>
      <c r="Y67" s="227"/>
      <c r="Z67" s="48"/>
      <c r="AA67" s="27"/>
      <c r="AB67" s="49"/>
    </row>
    <row r="68" spans="2:28" ht="15.75" customHeight="1" x14ac:dyDescent="0.25">
      <c r="B68" s="432" t="s">
        <v>175</v>
      </c>
      <c r="C68" s="396"/>
      <c r="D68" s="436"/>
      <c r="E68" s="426"/>
      <c r="F68" s="426"/>
      <c r="G68" s="426"/>
      <c r="H68" s="426"/>
      <c r="I68" s="426"/>
      <c r="J68" s="426"/>
      <c r="K68" s="426"/>
      <c r="L68" s="426"/>
      <c r="M68" s="426"/>
      <c r="N68" s="426"/>
      <c r="O68" s="426"/>
      <c r="P68" s="426"/>
      <c r="Q68" s="426"/>
      <c r="R68" s="426"/>
      <c r="S68" s="426"/>
      <c r="T68" s="426"/>
      <c r="U68" s="426"/>
      <c r="V68" s="426"/>
      <c r="W68" s="426"/>
      <c r="X68" s="426"/>
      <c r="Y68" s="426"/>
      <c r="Z68" s="426"/>
      <c r="AA68" s="426"/>
      <c r="AB68" s="427"/>
    </row>
    <row r="69" spans="2:28" ht="15.75" customHeight="1" x14ac:dyDescent="0.25">
      <c r="B69" s="46"/>
      <c r="C69" s="235"/>
      <c r="D69" s="235"/>
      <c r="E69" s="235"/>
      <c r="F69" s="230"/>
      <c r="G69" s="236"/>
      <c r="H69" s="237"/>
      <c r="I69" s="237"/>
      <c r="J69" s="230"/>
      <c r="K69" s="230"/>
      <c r="L69" s="230"/>
      <c r="M69" s="230"/>
      <c r="N69" s="237"/>
      <c r="O69" s="230"/>
      <c r="P69" s="230"/>
      <c r="Q69" s="230"/>
      <c r="R69" s="230"/>
      <c r="S69" s="237"/>
      <c r="T69" s="217"/>
      <c r="U69" s="217"/>
      <c r="V69" s="207"/>
      <c r="W69" s="237"/>
      <c r="X69" s="227"/>
      <c r="Y69" s="227"/>
      <c r="Z69" s="48"/>
      <c r="AA69" s="27"/>
      <c r="AB69" s="49"/>
    </row>
    <row r="70" spans="2:28" ht="15.75" customHeight="1" x14ac:dyDescent="0.25">
      <c r="B70" s="432" t="s">
        <v>176</v>
      </c>
      <c r="C70" s="396"/>
      <c r="D70" s="436"/>
      <c r="E70" s="426"/>
      <c r="F70" s="426"/>
      <c r="G70" s="426"/>
      <c r="H70" s="426"/>
      <c r="I70" s="426"/>
      <c r="J70" s="426"/>
      <c r="K70" s="426"/>
      <c r="L70" s="426"/>
      <c r="M70" s="426"/>
      <c r="N70" s="426"/>
      <c r="O70" s="426"/>
      <c r="P70" s="426"/>
      <c r="Q70" s="426"/>
      <c r="R70" s="426"/>
      <c r="S70" s="426"/>
      <c r="T70" s="426"/>
      <c r="U70" s="426"/>
      <c r="V70" s="426"/>
      <c r="W70" s="426"/>
      <c r="X70" s="426"/>
      <c r="Y70" s="426"/>
      <c r="Z70" s="426"/>
      <c r="AA70" s="426"/>
      <c r="AB70" s="427"/>
    </row>
    <row r="71" spans="2:28" ht="15.75" customHeight="1" x14ac:dyDescent="0.25">
      <c r="B71" s="46"/>
      <c r="C71" s="235"/>
      <c r="D71" s="235"/>
      <c r="E71" s="235"/>
      <c r="F71" s="230"/>
      <c r="G71" s="236"/>
      <c r="H71" s="237"/>
      <c r="I71" s="237"/>
      <c r="J71" s="230"/>
      <c r="K71" s="230"/>
      <c r="L71" s="230"/>
      <c r="M71" s="230"/>
      <c r="N71" s="237"/>
      <c r="O71" s="230"/>
      <c r="P71" s="230"/>
      <c r="Q71" s="230"/>
      <c r="R71" s="230"/>
      <c r="S71" s="237"/>
      <c r="T71" s="217"/>
      <c r="U71" s="217"/>
      <c r="V71" s="207"/>
      <c r="W71" s="237"/>
      <c r="X71" s="227"/>
      <c r="Y71" s="227"/>
      <c r="Z71" s="48"/>
      <c r="AA71" s="27"/>
      <c r="AB71" s="49"/>
    </row>
    <row r="72" spans="2:28" ht="15.75" customHeight="1" x14ac:dyDescent="0.25">
      <c r="B72" s="432" t="s">
        <v>177</v>
      </c>
      <c r="C72" s="408"/>
      <c r="D72" s="408"/>
      <c r="E72" s="408"/>
      <c r="F72" s="408"/>
      <c r="G72" s="408"/>
      <c r="H72" s="408"/>
      <c r="I72" s="408"/>
      <c r="J72" s="408"/>
      <c r="K72" s="408"/>
      <c r="L72" s="408"/>
      <c r="M72" s="408"/>
      <c r="N72" s="408"/>
      <c r="O72" s="408"/>
      <c r="P72" s="408"/>
      <c r="Q72" s="408"/>
      <c r="R72" s="408"/>
      <c r="S72" s="408"/>
      <c r="T72" s="408"/>
      <c r="U72" s="408"/>
      <c r="V72" s="408"/>
      <c r="W72" s="408"/>
      <c r="X72" s="408"/>
      <c r="Y72" s="408"/>
      <c r="Z72" s="408"/>
      <c r="AA72" s="408"/>
      <c r="AB72" s="396"/>
    </row>
    <row r="73" spans="2:28" ht="15.75" customHeight="1" x14ac:dyDescent="0.25">
      <c r="B73" s="406" t="s">
        <v>122</v>
      </c>
      <c r="C73" s="396"/>
      <c r="D73" s="50" t="s">
        <v>178</v>
      </c>
      <c r="E73" s="406" t="s">
        <v>179</v>
      </c>
      <c r="F73" s="396"/>
      <c r="G73" s="406" t="s">
        <v>177</v>
      </c>
      <c r="H73" s="408"/>
      <c r="I73" s="408"/>
      <c r="J73" s="408"/>
      <c r="K73" s="408"/>
      <c r="L73" s="408"/>
      <c r="M73" s="408"/>
      <c r="N73" s="408"/>
      <c r="O73" s="396"/>
      <c r="P73" s="406" t="s">
        <v>180</v>
      </c>
      <c r="Q73" s="408"/>
      <c r="R73" s="408"/>
      <c r="S73" s="408"/>
      <c r="T73" s="408"/>
      <c r="U73" s="408"/>
      <c r="V73" s="408"/>
      <c r="W73" s="408"/>
      <c r="X73" s="408"/>
      <c r="Y73" s="408"/>
      <c r="Z73" s="408"/>
      <c r="AA73" s="408"/>
      <c r="AB73" s="396"/>
    </row>
    <row r="74" spans="2:28" ht="15.75" customHeight="1" x14ac:dyDescent="0.25">
      <c r="B74" s="406"/>
      <c r="C74" s="396"/>
      <c r="D74" s="36"/>
      <c r="E74" s="406"/>
      <c r="F74" s="396"/>
      <c r="G74" s="431"/>
      <c r="H74" s="408"/>
      <c r="I74" s="408"/>
      <c r="J74" s="408"/>
      <c r="K74" s="408"/>
      <c r="L74" s="408"/>
      <c r="M74" s="408"/>
      <c r="N74" s="408"/>
      <c r="O74" s="396"/>
      <c r="P74" s="431"/>
      <c r="Q74" s="408"/>
      <c r="R74" s="408"/>
      <c r="S74" s="408"/>
      <c r="T74" s="408"/>
      <c r="U74" s="408"/>
      <c r="V74" s="408"/>
      <c r="W74" s="408"/>
      <c r="X74" s="408"/>
      <c r="Y74" s="408"/>
      <c r="Z74" s="408"/>
      <c r="AA74" s="408"/>
      <c r="AB74" s="396"/>
    </row>
    <row r="75" spans="2:28" ht="15.75" customHeight="1" x14ac:dyDescent="0.25">
      <c r="B75" s="406"/>
      <c r="C75" s="396"/>
      <c r="D75" s="36"/>
      <c r="E75" s="406"/>
      <c r="F75" s="396"/>
      <c r="G75" s="431"/>
      <c r="H75" s="408"/>
      <c r="I75" s="408"/>
      <c r="J75" s="408"/>
      <c r="K75" s="408"/>
      <c r="L75" s="408"/>
      <c r="M75" s="408"/>
      <c r="N75" s="408"/>
      <c r="O75" s="396"/>
      <c r="P75" s="431"/>
      <c r="Q75" s="408"/>
      <c r="R75" s="408"/>
      <c r="S75" s="408"/>
      <c r="T75" s="408"/>
      <c r="U75" s="408"/>
      <c r="V75" s="408"/>
      <c r="W75" s="408"/>
      <c r="X75" s="408"/>
      <c r="Y75" s="408"/>
      <c r="Z75" s="408"/>
      <c r="AA75" s="408"/>
      <c r="AB75" s="396"/>
    </row>
    <row r="76" spans="2:28" ht="26.25" customHeight="1" x14ac:dyDescent="0.25">
      <c r="B76" s="430" t="s">
        <v>181</v>
      </c>
      <c r="C76" s="408"/>
      <c r="D76" s="408"/>
      <c r="E76" s="408"/>
      <c r="F76" s="408"/>
      <c r="G76" s="408"/>
      <c r="H76" s="408"/>
      <c r="I76" s="408"/>
      <c r="J76" s="408"/>
      <c r="K76" s="408"/>
      <c r="L76" s="408"/>
      <c r="M76" s="408"/>
      <c r="N76" s="408"/>
      <c r="O76" s="408"/>
      <c r="P76" s="408"/>
      <c r="Q76" s="408"/>
      <c r="R76" s="408"/>
      <c r="S76" s="408"/>
      <c r="T76" s="408"/>
      <c r="U76" s="408"/>
      <c r="V76" s="408"/>
      <c r="W76" s="408"/>
      <c r="X76" s="408"/>
      <c r="Y76" s="408"/>
      <c r="Z76" s="408"/>
      <c r="AA76" s="408"/>
      <c r="AB76" s="396"/>
    </row>
  </sheetData>
  <mergeCells count="94">
    <mergeCell ref="D44:Y44"/>
    <mergeCell ref="I45:P45"/>
    <mergeCell ref="Q45:Y45"/>
    <mergeCell ref="I46:P46"/>
    <mergeCell ref="Q46:Y46"/>
    <mergeCell ref="D45:H45"/>
    <mergeCell ref="D46:H46"/>
    <mergeCell ref="C48:F48"/>
    <mergeCell ref="G48:G49"/>
    <mergeCell ref="E49:F49"/>
    <mergeCell ref="H48:AA49"/>
    <mergeCell ref="E50:F50"/>
    <mergeCell ref="H60:I60"/>
    <mergeCell ref="J60:K60"/>
    <mergeCell ref="L60:M60"/>
    <mergeCell ref="B62:C62"/>
    <mergeCell ref="H50:AA50"/>
    <mergeCell ref="H51:AA51"/>
    <mergeCell ref="U60:W60"/>
    <mergeCell ref="X60:Y60"/>
    <mergeCell ref="H52:AA52"/>
    <mergeCell ref="H53:AA53"/>
    <mergeCell ref="H54:AA54"/>
    <mergeCell ref="K56:L56"/>
    <mergeCell ref="B58:AB58"/>
    <mergeCell ref="O60:Q60"/>
    <mergeCell ref="R60:T60"/>
    <mergeCell ref="Z60:AB60"/>
    <mergeCell ref="B64:C64"/>
    <mergeCell ref="B66:C66"/>
    <mergeCell ref="B68:C68"/>
    <mergeCell ref="B70:C70"/>
    <mergeCell ref="E51:F51"/>
    <mergeCell ref="E52:F52"/>
    <mergeCell ref="E53:F53"/>
    <mergeCell ref="E54:F54"/>
    <mergeCell ref="C56:D56"/>
    <mergeCell ref="B60:C60"/>
    <mergeCell ref="E60:F60"/>
    <mergeCell ref="D62:AB62"/>
    <mergeCell ref="D64:AB64"/>
    <mergeCell ref="D66:AB66"/>
    <mergeCell ref="D68:AB68"/>
    <mergeCell ref="D70:AB70"/>
    <mergeCell ref="B72:AB72"/>
    <mergeCell ref="B74:C74"/>
    <mergeCell ref="B75:C75"/>
    <mergeCell ref="E75:F75"/>
    <mergeCell ref="G75:O75"/>
    <mergeCell ref="P75:AB75"/>
    <mergeCell ref="B76:AB76"/>
    <mergeCell ref="B73:C73"/>
    <mergeCell ref="E73:F73"/>
    <mergeCell ref="G73:O73"/>
    <mergeCell ref="P73:AB73"/>
    <mergeCell ref="E74:F74"/>
    <mergeCell ref="G74:O74"/>
    <mergeCell ref="P74:AB74"/>
    <mergeCell ref="B2:D6"/>
    <mergeCell ref="F2:AB6"/>
    <mergeCell ref="C7:D7"/>
    <mergeCell ref="C9:F9"/>
    <mergeCell ref="C10:D10"/>
    <mergeCell ref="E10:AA10"/>
    <mergeCell ref="AA11:AB11"/>
    <mergeCell ref="E12:AA12"/>
    <mergeCell ref="F14:AB14"/>
    <mergeCell ref="C15:AA15"/>
    <mergeCell ref="R18:AA18"/>
    <mergeCell ref="C11:F11"/>
    <mergeCell ref="C12:D12"/>
    <mergeCell ref="C13:D13"/>
    <mergeCell ref="C14:D14"/>
    <mergeCell ref="C18:P23"/>
    <mergeCell ref="W23:AA23"/>
    <mergeCell ref="C26:AA26"/>
    <mergeCell ref="C29:K29"/>
    <mergeCell ref="M29:AA29"/>
    <mergeCell ref="C32:AA32"/>
    <mergeCell ref="W38:AA38"/>
    <mergeCell ref="Q42:U42"/>
    <mergeCell ref="X42:AA42"/>
    <mergeCell ref="F34:G34"/>
    <mergeCell ref="F38:G38"/>
    <mergeCell ref="L38:N38"/>
    <mergeCell ref="D40:F40"/>
    <mergeCell ref="Q40:U40"/>
    <mergeCell ref="X40:AA40"/>
    <mergeCell ref="C34:D34"/>
    <mergeCell ref="K34:N34"/>
    <mergeCell ref="W34:AA34"/>
    <mergeCell ref="F36:M36"/>
    <mergeCell ref="P36:AA36"/>
    <mergeCell ref="D42:F42"/>
  </mergeCells>
  <pageMargins left="0.7" right="0.7" top="0.75" bottom="0.75" header="0" footer="0"/>
  <pageSetup orientation="landscape"/>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C99"/>
  </sheetPr>
  <dimension ref="B2:AB76"/>
  <sheetViews>
    <sheetView workbookViewId="0"/>
  </sheetViews>
  <sheetFormatPr baseColWidth="10" defaultColWidth="14.42578125" defaultRowHeight="15" customHeight="1" x14ac:dyDescent="0.25"/>
  <cols>
    <col min="1" max="2" width="3.140625" customWidth="1"/>
    <col min="3" max="3" width="13.7109375" customWidth="1"/>
    <col min="4" max="4" width="19.140625" customWidth="1"/>
    <col min="5" max="5" width="2.42578125" customWidth="1"/>
    <col min="6" max="6" width="11.7109375" customWidth="1"/>
    <col min="7" max="7" width="17.7109375" customWidth="1"/>
    <col min="8" max="8" width="8" customWidth="1"/>
    <col min="9" max="9" width="7.7109375" customWidth="1"/>
    <col min="10" max="10" width="9" customWidth="1"/>
    <col min="11" max="12" width="7.42578125" customWidth="1"/>
    <col min="13" max="13" width="4.42578125" customWidth="1"/>
    <col min="14" max="14" width="13.42578125" customWidth="1"/>
    <col min="15" max="19" width="4.42578125" customWidth="1"/>
    <col min="20" max="20" width="8.42578125" customWidth="1"/>
    <col min="21" max="22" width="4.42578125" customWidth="1"/>
    <col min="23" max="23" width="9.85546875" customWidth="1"/>
    <col min="24" max="24" width="4.42578125" customWidth="1"/>
    <col min="25" max="25" width="12" customWidth="1"/>
    <col min="26" max="28" width="4.42578125" customWidth="1"/>
    <col min="29" max="29" width="2.42578125" customWidth="1"/>
    <col min="30" max="30" width="11.42578125" customWidth="1"/>
  </cols>
  <sheetData>
    <row r="2" spans="2:28" ht="12.75" customHeight="1" x14ac:dyDescent="0.25">
      <c r="B2" s="421"/>
      <c r="C2" s="422"/>
      <c r="D2" s="423"/>
      <c r="E2" s="24"/>
      <c r="F2" s="428" t="s">
        <v>120</v>
      </c>
      <c r="G2" s="422"/>
      <c r="H2" s="422"/>
      <c r="I2" s="422"/>
      <c r="J2" s="422"/>
      <c r="K2" s="422"/>
      <c r="L2" s="422"/>
      <c r="M2" s="422"/>
      <c r="N2" s="422"/>
      <c r="O2" s="422"/>
      <c r="P2" s="422"/>
      <c r="Q2" s="422"/>
      <c r="R2" s="422"/>
      <c r="S2" s="422"/>
      <c r="T2" s="422"/>
      <c r="U2" s="422"/>
      <c r="V2" s="422"/>
      <c r="W2" s="422"/>
      <c r="X2" s="422"/>
      <c r="Y2" s="422"/>
      <c r="Z2" s="422"/>
      <c r="AA2" s="422"/>
      <c r="AB2" s="423"/>
    </row>
    <row r="3" spans="2:28" ht="12.75" customHeight="1" x14ac:dyDescent="0.25">
      <c r="B3" s="424"/>
      <c r="C3" s="378"/>
      <c r="D3" s="416"/>
      <c r="E3" s="25"/>
      <c r="F3" s="404"/>
      <c r="G3" s="378"/>
      <c r="H3" s="378"/>
      <c r="I3" s="378"/>
      <c r="J3" s="378"/>
      <c r="K3" s="378"/>
      <c r="L3" s="378"/>
      <c r="M3" s="378"/>
      <c r="N3" s="378"/>
      <c r="O3" s="378"/>
      <c r="P3" s="378"/>
      <c r="Q3" s="378"/>
      <c r="R3" s="378"/>
      <c r="S3" s="378"/>
      <c r="T3" s="378"/>
      <c r="U3" s="378"/>
      <c r="V3" s="378"/>
      <c r="W3" s="378"/>
      <c r="X3" s="378"/>
      <c r="Y3" s="378"/>
      <c r="Z3" s="378"/>
      <c r="AA3" s="378"/>
      <c r="AB3" s="416"/>
    </row>
    <row r="4" spans="2:28" ht="12.75" customHeight="1" x14ac:dyDescent="0.25">
      <c r="B4" s="424"/>
      <c r="C4" s="378"/>
      <c r="D4" s="416"/>
      <c r="E4" s="25"/>
      <c r="F4" s="404"/>
      <c r="G4" s="378"/>
      <c r="H4" s="378"/>
      <c r="I4" s="378"/>
      <c r="J4" s="378"/>
      <c r="K4" s="378"/>
      <c r="L4" s="378"/>
      <c r="M4" s="378"/>
      <c r="N4" s="378"/>
      <c r="O4" s="378"/>
      <c r="P4" s="378"/>
      <c r="Q4" s="378"/>
      <c r="R4" s="378"/>
      <c r="S4" s="378"/>
      <c r="T4" s="378"/>
      <c r="U4" s="378"/>
      <c r="V4" s="378"/>
      <c r="W4" s="378"/>
      <c r="X4" s="378"/>
      <c r="Y4" s="378"/>
      <c r="Z4" s="378"/>
      <c r="AA4" s="378"/>
      <c r="AB4" s="416"/>
    </row>
    <row r="5" spans="2:28" ht="12.75" customHeight="1" x14ac:dyDescent="0.25">
      <c r="B5" s="424"/>
      <c r="C5" s="378"/>
      <c r="D5" s="416"/>
      <c r="E5" s="25"/>
      <c r="F5" s="404"/>
      <c r="G5" s="378"/>
      <c r="H5" s="378"/>
      <c r="I5" s="378"/>
      <c r="J5" s="378"/>
      <c r="K5" s="378"/>
      <c r="L5" s="378"/>
      <c r="M5" s="378"/>
      <c r="N5" s="378"/>
      <c r="O5" s="378"/>
      <c r="P5" s="378"/>
      <c r="Q5" s="378"/>
      <c r="R5" s="378"/>
      <c r="S5" s="378"/>
      <c r="T5" s="378"/>
      <c r="U5" s="378"/>
      <c r="V5" s="378"/>
      <c r="W5" s="378"/>
      <c r="X5" s="378"/>
      <c r="Y5" s="378"/>
      <c r="Z5" s="378"/>
      <c r="AA5" s="378"/>
      <c r="AB5" s="416"/>
    </row>
    <row r="6" spans="2:28" ht="37.5" customHeight="1" x14ac:dyDescent="0.25">
      <c r="B6" s="425"/>
      <c r="C6" s="426"/>
      <c r="D6" s="427"/>
      <c r="E6" s="208"/>
      <c r="F6" s="426"/>
      <c r="G6" s="426"/>
      <c r="H6" s="426"/>
      <c r="I6" s="426"/>
      <c r="J6" s="426"/>
      <c r="K6" s="426"/>
      <c r="L6" s="426"/>
      <c r="M6" s="426"/>
      <c r="N6" s="426"/>
      <c r="O6" s="426"/>
      <c r="P6" s="426"/>
      <c r="Q6" s="426"/>
      <c r="R6" s="426"/>
      <c r="S6" s="426"/>
      <c r="T6" s="426"/>
      <c r="U6" s="426"/>
      <c r="V6" s="426"/>
      <c r="W6" s="426"/>
      <c r="X6" s="426"/>
      <c r="Y6" s="426"/>
      <c r="Z6" s="426"/>
      <c r="AA6" s="426"/>
      <c r="AB6" s="427"/>
    </row>
    <row r="7" spans="2:28" ht="15" customHeight="1" x14ac:dyDescent="0.25">
      <c r="B7" s="26"/>
      <c r="C7" s="429"/>
      <c r="D7" s="422"/>
      <c r="E7" s="27"/>
      <c r="F7" s="28"/>
      <c r="G7" s="28"/>
      <c r="H7" s="28"/>
      <c r="I7" s="28"/>
      <c r="J7" s="28"/>
      <c r="K7" s="28"/>
      <c r="L7" s="28"/>
      <c r="M7" s="28"/>
      <c r="N7" s="28"/>
      <c r="O7" s="28"/>
      <c r="P7" s="28"/>
      <c r="Q7" s="28"/>
      <c r="R7" s="28"/>
      <c r="S7" s="28"/>
      <c r="T7" s="28"/>
      <c r="U7" s="28"/>
      <c r="V7" s="28"/>
      <c r="W7" s="28"/>
      <c r="X7" s="28"/>
      <c r="Y7" s="28"/>
      <c r="Z7" s="28"/>
      <c r="AA7" s="28"/>
      <c r="AB7" s="29"/>
    </row>
    <row r="8" spans="2:28" ht="15" customHeight="1" x14ac:dyDescent="0.25">
      <c r="B8" s="30"/>
      <c r="C8" s="209" t="s">
        <v>121</v>
      </c>
      <c r="D8" s="31"/>
      <c r="E8" s="32"/>
      <c r="F8" s="210" t="s">
        <v>122</v>
      </c>
      <c r="G8" s="33"/>
      <c r="H8" s="34"/>
      <c r="I8" s="207"/>
      <c r="J8" s="207"/>
      <c r="K8" s="211"/>
      <c r="L8" s="211"/>
      <c r="M8" s="211"/>
      <c r="N8" s="211"/>
      <c r="O8" s="211"/>
      <c r="P8" s="211"/>
      <c r="Q8" s="211"/>
      <c r="R8" s="211"/>
      <c r="S8" s="211"/>
      <c r="T8" s="211"/>
      <c r="U8" s="211"/>
      <c r="V8" s="211"/>
      <c r="W8" s="211"/>
      <c r="X8" s="211"/>
      <c r="Y8" s="211"/>
      <c r="Z8" s="211"/>
      <c r="AA8" s="211"/>
      <c r="AB8" s="212"/>
    </row>
    <row r="9" spans="2:28" ht="15" customHeight="1" x14ac:dyDescent="0.25">
      <c r="B9" s="30"/>
      <c r="C9" s="405"/>
      <c r="D9" s="404"/>
      <c r="E9" s="404"/>
      <c r="F9" s="404"/>
      <c r="G9" s="214"/>
      <c r="H9" s="207"/>
      <c r="I9" s="207"/>
      <c r="J9" s="207"/>
      <c r="K9" s="207"/>
      <c r="L9" s="207"/>
      <c r="M9" s="207"/>
      <c r="N9" s="207"/>
      <c r="O9" s="207"/>
      <c r="P9" s="207"/>
      <c r="Q9" s="207"/>
      <c r="R9" s="207"/>
      <c r="S9" s="207"/>
      <c r="T9" s="207"/>
      <c r="U9" s="207"/>
      <c r="V9" s="207"/>
      <c r="W9" s="207"/>
      <c r="X9" s="207"/>
      <c r="Y9" s="207"/>
      <c r="Z9" s="207"/>
      <c r="AA9" s="207"/>
      <c r="AB9" s="215"/>
    </row>
    <row r="10" spans="2:28" ht="30" customHeight="1" x14ac:dyDescent="0.25">
      <c r="B10" s="30"/>
      <c r="C10" s="405" t="s">
        <v>123</v>
      </c>
      <c r="D10" s="404"/>
      <c r="E10" s="406" t="s">
        <v>648</v>
      </c>
      <c r="F10" s="408"/>
      <c r="G10" s="408"/>
      <c r="H10" s="408"/>
      <c r="I10" s="408"/>
      <c r="J10" s="408"/>
      <c r="K10" s="408"/>
      <c r="L10" s="408"/>
      <c r="M10" s="408"/>
      <c r="N10" s="408"/>
      <c r="O10" s="408"/>
      <c r="P10" s="408"/>
      <c r="Q10" s="408"/>
      <c r="R10" s="408"/>
      <c r="S10" s="408"/>
      <c r="T10" s="408"/>
      <c r="U10" s="408"/>
      <c r="V10" s="408"/>
      <c r="W10" s="408"/>
      <c r="X10" s="408"/>
      <c r="Y10" s="408"/>
      <c r="Z10" s="408"/>
      <c r="AA10" s="396"/>
      <c r="AB10" s="216"/>
    </row>
    <row r="11" spans="2:28" ht="15" customHeight="1" x14ac:dyDescent="0.25">
      <c r="B11" s="30"/>
      <c r="C11" s="405"/>
      <c r="D11" s="404"/>
      <c r="E11" s="404"/>
      <c r="F11" s="404"/>
      <c r="G11" s="207"/>
      <c r="H11" s="207"/>
      <c r="I11" s="207"/>
      <c r="J11" s="207"/>
      <c r="K11" s="207"/>
      <c r="L11" s="207"/>
      <c r="M11" s="207"/>
      <c r="N11" s="207"/>
      <c r="O11" s="207"/>
      <c r="P11" s="207"/>
      <c r="Q11" s="207"/>
      <c r="R11" s="207"/>
      <c r="S11" s="207"/>
      <c r="T11" s="207"/>
      <c r="U11" s="207"/>
      <c r="V11" s="207"/>
      <c r="W11" s="207"/>
      <c r="X11" s="207"/>
      <c r="Y11" s="207"/>
      <c r="Z11" s="207"/>
      <c r="AA11" s="403"/>
      <c r="AB11" s="416"/>
    </row>
    <row r="12" spans="2:28" ht="29.25" customHeight="1" x14ac:dyDescent="0.25">
      <c r="B12" s="30"/>
      <c r="C12" s="419" t="s">
        <v>125</v>
      </c>
      <c r="D12" s="420"/>
      <c r="E12" s="417" t="s">
        <v>649</v>
      </c>
      <c r="F12" s="418"/>
      <c r="G12" s="418"/>
      <c r="H12" s="418"/>
      <c r="I12" s="418"/>
      <c r="J12" s="418"/>
      <c r="K12" s="418"/>
      <c r="L12" s="418"/>
      <c r="M12" s="418"/>
      <c r="N12" s="418"/>
      <c r="O12" s="418"/>
      <c r="P12" s="418"/>
      <c r="Q12" s="418"/>
      <c r="R12" s="418"/>
      <c r="S12" s="418"/>
      <c r="T12" s="418"/>
      <c r="U12" s="418"/>
      <c r="V12" s="418"/>
      <c r="W12" s="418"/>
      <c r="X12" s="418"/>
      <c r="Y12" s="418"/>
      <c r="Z12" s="418"/>
      <c r="AA12" s="418"/>
      <c r="AB12" s="35"/>
    </row>
    <row r="13" spans="2:28" ht="15" customHeight="1" x14ac:dyDescent="0.25">
      <c r="B13" s="30"/>
      <c r="C13" s="403"/>
      <c r="D13" s="404"/>
      <c r="E13" s="217"/>
      <c r="F13" s="207"/>
      <c r="G13" s="207"/>
      <c r="H13" s="207"/>
      <c r="I13" s="207"/>
      <c r="J13" s="207"/>
      <c r="K13" s="207"/>
      <c r="L13" s="207"/>
      <c r="M13" s="207"/>
      <c r="N13" s="207"/>
      <c r="O13" s="207"/>
      <c r="P13" s="207"/>
      <c r="Q13" s="207"/>
      <c r="R13" s="207"/>
      <c r="S13" s="207"/>
      <c r="T13" s="207"/>
      <c r="U13" s="207"/>
      <c r="V13" s="207"/>
      <c r="W13" s="207"/>
      <c r="X13" s="207"/>
      <c r="Y13" s="207"/>
      <c r="Z13" s="207"/>
      <c r="AA13" s="207"/>
      <c r="AB13" s="215"/>
    </row>
    <row r="14" spans="2:28" ht="15" customHeight="1" x14ac:dyDescent="0.25">
      <c r="B14" s="30"/>
      <c r="C14" s="405" t="s">
        <v>127</v>
      </c>
      <c r="D14" s="404"/>
      <c r="E14" s="218"/>
      <c r="F14" s="403"/>
      <c r="G14" s="404"/>
      <c r="H14" s="404"/>
      <c r="I14" s="404"/>
      <c r="J14" s="404"/>
      <c r="K14" s="404"/>
      <c r="L14" s="404"/>
      <c r="M14" s="404"/>
      <c r="N14" s="404"/>
      <c r="O14" s="404"/>
      <c r="P14" s="404"/>
      <c r="Q14" s="404"/>
      <c r="R14" s="404"/>
      <c r="S14" s="404"/>
      <c r="T14" s="404"/>
      <c r="U14" s="404"/>
      <c r="V14" s="404"/>
      <c r="W14" s="404"/>
      <c r="X14" s="404"/>
      <c r="Y14" s="404"/>
      <c r="Z14" s="404"/>
      <c r="AA14" s="404"/>
      <c r="AB14" s="416"/>
    </row>
    <row r="15" spans="2:28" ht="29.25" customHeight="1" x14ac:dyDescent="0.25">
      <c r="B15" s="30"/>
      <c r="C15" s="406" t="s">
        <v>650</v>
      </c>
      <c r="D15" s="408"/>
      <c r="E15" s="408"/>
      <c r="F15" s="408"/>
      <c r="G15" s="408"/>
      <c r="H15" s="408"/>
      <c r="I15" s="408"/>
      <c r="J15" s="408"/>
      <c r="K15" s="408"/>
      <c r="L15" s="408"/>
      <c r="M15" s="408"/>
      <c r="N15" s="408"/>
      <c r="O15" s="408"/>
      <c r="P15" s="408"/>
      <c r="Q15" s="408"/>
      <c r="R15" s="408"/>
      <c r="S15" s="408"/>
      <c r="T15" s="408"/>
      <c r="U15" s="408"/>
      <c r="V15" s="408"/>
      <c r="W15" s="408"/>
      <c r="X15" s="408"/>
      <c r="Y15" s="408"/>
      <c r="Z15" s="408"/>
      <c r="AA15" s="396"/>
      <c r="AB15" s="219"/>
    </row>
    <row r="17" spans="3:27" ht="15" customHeight="1" x14ac:dyDescent="0.25">
      <c r="C17" s="221" t="s">
        <v>128</v>
      </c>
      <c r="D17" s="221"/>
      <c r="E17" s="207"/>
      <c r="F17" s="207"/>
      <c r="G17" s="207"/>
      <c r="H17" s="207"/>
      <c r="I17" s="207"/>
      <c r="J17" s="220"/>
      <c r="K17" s="220"/>
      <c r="L17" s="220"/>
      <c r="M17" s="220"/>
      <c r="N17" s="220"/>
      <c r="O17" s="220"/>
      <c r="P17" s="220"/>
      <c r="Q17" s="220"/>
      <c r="R17" s="220" t="s">
        <v>129</v>
      </c>
      <c r="S17" s="220"/>
      <c r="T17" s="220"/>
      <c r="U17" s="220"/>
      <c r="V17" s="220"/>
      <c r="W17" s="220"/>
      <c r="X17" s="220"/>
      <c r="Y17" s="220"/>
      <c r="Z17" s="220"/>
      <c r="AA17" s="220"/>
    </row>
    <row r="18" spans="3:27" ht="15" customHeight="1" x14ac:dyDescent="0.25">
      <c r="C18" s="421"/>
      <c r="D18" s="422"/>
      <c r="E18" s="422"/>
      <c r="F18" s="422"/>
      <c r="G18" s="422"/>
      <c r="H18" s="422"/>
      <c r="I18" s="422"/>
      <c r="J18" s="422"/>
      <c r="K18" s="422"/>
      <c r="L18" s="422"/>
      <c r="M18" s="422"/>
      <c r="N18" s="422"/>
      <c r="O18" s="422"/>
      <c r="P18" s="423"/>
      <c r="Q18" s="207"/>
      <c r="R18" s="407"/>
      <c r="S18" s="408"/>
      <c r="T18" s="408"/>
      <c r="U18" s="408"/>
      <c r="V18" s="408"/>
      <c r="W18" s="408"/>
      <c r="X18" s="408"/>
      <c r="Y18" s="408"/>
      <c r="Z18" s="408"/>
      <c r="AA18" s="396"/>
    </row>
    <row r="19" spans="3:27" ht="15" customHeight="1" x14ac:dyDescent="0.25">
      <c r="C19" s="424"/>
      <c r="D19" s="378"/>
      <c r="E19" s="378"/>
      <c r="F19" s="378"/>
      <c r="G19" s="378"/>
      <c r="H19" s="378"/>
      <c r="I19" s="378"/>
      <c r="J19" s="378"/>
      <c r="K19" s="378"/>
      <c r="L19" s="378"/>
      <c r="M19" s="378"/>
      <c r="N19" s="378"/>
      <c r="O19" s="378"/>
      <c r="P19" s="416"/>
      <c r="Q19" s="207"/>
      <c r="R19" s="207"/>
      <c r="S19" s="207"/>
      <c r="T19" s="207"/>
      <c r="U19" s="207"/>
      <c r="V19" s="207"/>
      <c r="W19" s="207"/>
      <c r="X19" s="207"/>
      <c r="Y19" s="207"/>
      <c r="Z19" s="207"/>
      <c r="AA19" s="207"/>
    </row>
    <row r="20" spans="3:27" ht="15" customHeight="1" x14ac:dyDescent="0.25">
      <c r="C20" s="424"/>
      <c r="D20" s="378"/>
      <c r="E20" s="378"/>
      <c r="F20" s="378"/>
      <c r="G20" s="378"/>
      <c r="H20" s="378"/>
      <c r="I20" s="378"/>
      <c r="J20" s="378"/>
      <c r="K20" s="378"/>
      <c r="L20" s="378"/>
      <c r="M20" s="378"/>
      <c r="N20" s="378"/>
      <c r="O20" s="378"/>
      <c r="P20" s="416"/>
      <c r="Q20" s="217"/>
      <c r="R20" s="220" t="s">
        <v>130</v>
      </c>
      <c r="S20" s="220"/>
      <c r="T20" s="220"/>
      <c r="U20" s="220"/>
      <c r="V20" s="220"/>
      <c r="W20" s="217"/>
      <c r="X20" s="217"/>
      <c r="Y20" s="217"/>
      <c r="Z20" s="207"/>
      <c r="AA20" s="217"/>
    </row>
    <row r="21" spans="3:27" ht="15" customHeight="1" x14ac:dyDescent="0.25">
      <c r="C21" s="424"/>
      <c r="D21" s="378"/>
      <c r="E21" s="378"/>
      <c r="F21" s="378"/>
      <c r="G21" s="378"/>
      <c r="H21" s="378"/>
      <c r="I21" s="378"/>
      <c r="J21" s="378"/>
      <c r="K21" s="378"/>
      <c r="L21" s="378"/>
      <c r="M21" s="378"/>
      <c r="N21" s="378"/>
      <c r="O21" s="378"/>
      <c r="P21" s="416"/>
      <c r="Q21" s="207"/>
      <c r="R21" s="36"/>
      <c r="S21" s="207" t="s">
        <v>15</v>
      </c>
      <c r="T21" s="207"/>
      <c r="U21" s="36"/>
      <c r="V21" s="207" t="s">
        <v>27</v>
      </c>
      <c r="W21" s="207"/>
      <c r="X21" s="36"/>
      <c r="Y21" s="222" t="s">
        <v>46</v>
      </c>
      <c r="Z21" s="207"/>
      <c r="AA21" s="207"/>
    </row>
    <row r="22" spans="3:27" ht="15" customHeight="1" x14ac:dyDescent="0.25">
      <c r="C22" s="424"/>
      <c r="D22" s="378"/>
      <c r="E22" s="378"/>
      <c r="F22" s="378"/>
      <c r="G22" s="378"/>
      <c r="H22" s="378"/>
      <c r="I22" s="378"/>
      <c r="J22" s="378"/>
      <c r="K22" s="378"/>
      <c r="L22" s="378"/>
      <c r="M22" s="378"/>
      <c r="N22" s="378"/>
      <c r="O22" s="378"/>
      <c r="P22" s="416"/>
      <c r="Q22" s="207"/>
      <c r="R22" s="207"/>
      <c r="S22" s="207"/>
      <c r="T22" s="207"/>
      <c r="U22" s="207"/>
      <c r="V22" s="207"/>
      <c r="W22" s="207"/>
      <c r="X22" s="207"/>
      <c r="Y22" s="207"/>
      <c r="Z22" s="207"/>
      <c r="AA22" s="207"/>
    </row>
    <row r="23" spans="3:27" ht="15" customHeight="1" x14ac:dyDescent="0.25">
      <c r="C23" s="425"/>
      <c r="D23" s="426"/>
      <c r="E23" s="426"/>
      <c r="F23" s="426"/>
      <c r="G23" s="426"/>
      <c r="H23" s="426"/>
      <c r="I23" s="426"/>
      <c r="J23" s="426"/>
      <c r="K23" s="426"/>
      <c r="L23" s="426"/>
      <c r="M23" s="426"/>
      <c r="N23" s="426"/>
      <c r="O23" s="426"/>
      <c r="P23" s="427"/>
      <c r="Q23" s="207"/>
      <c r="R23" s="220" t="s">
        <v>131</v>
      </c>
      <c r="S23" s="207"/>
      <c r="T23" s="207"/>
      <c r="U23" s="207"/>
      <c r="V23" s="207"/>
      <c r="W23" s="414" t="s">
        <v>21</v>
      </c>
      <c r="X23" s="408"/>
      <c r="Y23" s="408"/>
      <c r="Z23" s="408"/>
      <c r="AA23" s="396"/>
    </row>
    <row r="24" spans="3:27" ht="15" customHeight="1" x14ac:dyDescent="0.25">
      <c r="C24" s="217"/>
      <c r="D24" s="217"/>
      <c r="E24" s="217"/>
      <c r="F24" s="217"/>
      <c r="G24" s="217"/>
      <c r="H24" s="207"/>
      <c r="I24" s="207"/>
      <c r="J24" s="207"/>
      <c r="K24" s="207"/>
      <c r="L24" s="207"/>
      <c r="M24" s="207"/>
      <c r="N24" s="207"/>
      <c r="O24" s="207"/>
      <c r="P24" s="207"/>
      <c r="Q24" s="207"/>
      <c r="R24" s="220"/>
      <c r="S24" s="207"/>
      <c r="T24" s="207"/>
      <c r="U24" s="207"/>
      <c r="V24" s="207"/>
      <c r="W24" s="207"/>
      <c r="X24" s="207"/>
      <c r="Y24" s="207"/>
      <c r="Z24" s="207"/>
      <c r="AA24" s="207"/>
    </row>
    <row r="25" spans="3:27" ht="15" customHeight="1" x14ac:dyDescent="0.25">
      <c r="C25" s="220" t="s">
        <v>132</v>
      </c>
      <c r="D25" s="217"/>
      <c r="E25" s="217"/>
      <c r="F25" s="217"/>
      <c r="G25" s="217"/>
      <c r="H25" s="217"/>
      <c r="I25" s="207"/>
      <c r="J25" s="207"/>
      <c r="K25" s="207"/>
      <c r="L25" s="207"/>
      <c r="M25" s="207"/>
      <c r="N25" s="207"/>
      <c r="O25" s="207"/>
      <c r="P25" s="207"/>
      <c r="Q25" s="207"/>
      <c r="R25" s="207"/>
      <c r="S25" s="207"/>
      <c r="T25" s="207"/>
      <c r="U25" s="207"/>
      <c r="V25" s="207"/>
      <c r="W25" s="207"/>
      <c r="X25" s="207"/>
      <c r="Y25" s="207"/>
      <c r="Z25" s="207"/>
      <c r="AA25" s="207"/>
    </row>
    <row r="26" spans="3:27" ht="39.75" customHeight="1" x14ac:dyDescent="0.25">
      <c r="C26" s="912" t="s">
        <v>651</v>
      </c>
      <c r="D26" s="408"/>
      <c r="E26" s="408"/>
      <c r="F26" s="408"/>
      <c r="G26" s="408"/>
      <c r="H26" s="408"/>
      <c r="I26" s="408"/>
      <c r="J26" s="408"/>
      <c r="K26" s="408"/>
      <c r="L26" s="408"/>
      <c r="M26" s="408"/>
      <c r="N26" s="408"/>
      <c r="O26" s="408"/>
      <c r="P26" s="408"/>
      <c r="Q26" s="408"/>
      <c r="R26" s="408"/>
      <c r="S26" s="408"/>
      <c r="T26" s="408"/>
      <c r="U26" s="408"/>
      <c r="V26" s="408"/>
      <c r="W26" s="408"/>
      <c r="X26" s="408"/>
      <c r="Y26" s="408"/>
      <c r="Z26" s="408"/>
      <c r="AA26" s="396"/>
    </row>
    <row r="27" spans="3:27" ht="15" customHeight="1" x14ac:dyDescent="0.25">
      <c r="C27" s="217"/>
      <c r="D27" s="217"/>
      <c r="E27" s="217"/>
      <c r="F27" s="217"/>
      <c r="G27" s="217"/>
      <c r="H27" s="217"/>
      <c r="I27" s="217"/>
      <c r="J27" s="217"/>
      <c r="K27" s="217"/>
      <c r="L27" s="217"/>
      <c r="M27" s="217"/>
      <c r="N27" s="217"/>
      <c r="O27" s="217"/>
      <c r="P27" s="217"/>
      <c r="Q27" s="217"/>
      <c r="R27" s="217"/>
      <c r="S27" s="217"/>
      <c r="T27" s="217"/>
      <c r="U27" s="217"/>
      <c r="V27" s="217"/>
      <c r="W27" s="217"/>
      <c r="X27" s="217"/>
      <c r="Y27" s="217"/>
      <c r="Z27" s="217"/>
      <c r="AA27" s="217"/>
    </row>
    <row r="28" spans="3:27" ht="15" customHeight="1" x14ac:dyDescent="0.25">
      <c r="C28" s="211" t="s">
        <v>134</v>
      </c>
      <c r="D28" s="217"/>
      <c r="E28" s="217"/>
      <c r="F28" s="217"/>
      <c r="G28" s="217"/>
      <c r="H28" s="217"/>
      <c r="I28" s="217"/>
      <c r="J28" s="217"/>
      <c r="K28" s="217"/>
      <c r="L28" s="217"/>
      <c r="M28" s="211" t="s">
        <v>134</v>
      </c>
      <c r="N28" s="217"/>
      <c r="O28" s="217"/>
      <c r="P28" s="217"/>
      <c r="Q28" s="217"/>
      <c r="R28" s="217"/>
      <c r="S28" s="217"/>
      <c r="T28" s="217"/>
      <c r="U28" s="217"/>
      <c r="V28" s="217"/>
      <c r="W28" s="217"/>
      <c r="X28" s="217"/>
      <c r="Y28" s="217"/>
      <c r="Z28" s="217"/>
      <c r="AA28" s="217"/>
    </row>
    <row r="29" spans="3:27" ht="29.25" customHeight="1" x14ac:dyDescent="0.25">
      <c r="C29" s="414" t="s">
        <v>652</v>
      </c>
      <c r="D29" s="408"/>
      <c r="E29" s="408"/>
      <c r="F29" s="408"/>
      <c r="G29" s="408"/>
      <c r="H29" s="408"/>
      <c r="I29" s="408"/>
      <c r="J29" s="408"/>
      <c r="K29" s="396"/>
      <c r="L29" s="217"/>
      <c r="M29" s="414"/>
      <c r="N29" s="408"/>
      <c r="O29" s="408"/>
      <c r="P29" s="408"/>
      <c r="Q29" s="408"/>
      <c r="R29" s="408"/>
      <c r="S29" s="408"/>
      <c r="T29" s="408"/>
      <c r="U29" s="408"/>
      <c r="V29" s="408"/>
      <c r="W29" s="408"/>
      <c r="X29" s="408"/>
      <c r="Y29" s="408"/>
      <c r="Z29" s="408"/>
      <c r="AA29" s="396"/>
    </row>
    <row r="30" spans="3:27" ht="15" customHeight="1" x14ac:dyDescent="0.25">
      <c r="C30" s="207"/>
      <c r="D30" s="207"/>
      <c r="E30" s="207"/>
      <c r="F30" s="207"/>
      <c r="G30" s="207"/>
      <c r="H30" s="207"/>
      <c r="I30" s="207"/>
      <c r="J30" s="207"/>
      <c r="K30" s="207"/>
      <c r="L30" s="207"/>
      <c r="M30" s="207"/>
      <c r="N30" s="207"/>
      <c r="O30" s="207"/>
      <c r="P30" s="207"/>
      <c r="Q30" s="207"/>
      <c r="R30" s="207"/>
      <c r="S30" s="207"/>
      <c r="T30" s="207"/>
      <c r="U30" s="207"/>
      <c r="V30" s="207"/>
      <c r="W30" s="207"/>
      <c r="X30" s="207"/>
      <c r="Y30" s="207"/>
      <c r="Z30" s="207"/>
      <c r="AA30" s="207"/>
    </row>
    <row r="31" spans="3:27" ht="15" customHeight="1" x14ac:dyDescent="0.25">
      <c r="C31" s="224" t="s">
        <v>137</v>
      </c>
      <c r="D31" s="224"/>
      <c r="E31" s="224"/>
      <c r="F31" s="224"/>
      <c r="G31" s="225"/>
      <c r="H31" s="226"/>
      <c r="I31" s="226"/>
      <c r="J31" s="226"/>
      <c r="K31" s="226"/>
      <c r="L31" s="226"/>
      <c r="M31" s="226"/>
      <c r="N31" s="226"/>
      <c r="O31" s="226"/>
      <c r="P31" s="226"/>
      <c r="Q31" s="226"/>
      <c r="R31" s="226"/>
      <c r="S31" s="226"/>
      <c r="T31" s="226"/>
      <c r="U31" s="226"/>
      <c r="V31" s="226"/>
      <c r="W31" s="226"/>
      <c r="X31" s="226"/>
      <c r="Y31" s="226"/>
      <c r="Z31" s="226"/>
      <c r="AA31" s="226"/>
    </row>
    <row r="32" spans="3:27" ht="90" customHeight="1" x14ac:dyDescent="0.25">
      <c r="C32" s="413" t="s">
        <v>653</v>
      </c>
      <c r="D32" s="408"/>
      <c r="E32" s="408"/>
      <c r="F32" s="408"/>
      <c r="G32" s="408"/>
      <c r="H32" s="408"/>
      <c r="I32" s="408"/>
      <c r="J32" s="408"/>
      <c r="K32" s="408"/>
      <c r="L32" s="408"/>
      <c r="M32" s="408"/>
      <c r="N32" s="408"/>
      <c r="O32" s="408"/>
      <c r="P32" s="408"/>
      <c r="Q32" s="408"/>
      <c r="R32" s="408"/>
      <c r="S32" s="408"/>
      <c r="T32" s="408"/>
      <c r="U32" s="408"/>
      <c r="V32" s="408"/>
      <c r="W32" s="408"/>
      <c r="X32" s="408"/>
      <c r="Y32" s="408"/>
      <c r="Z32" s="408"/>
      <c r="AA32" s="396"/>
    </row>
    <row r="34" spans="3:27" ht="15.75" customHeight="1" x14ac:dyDescent="0.25">
      <c r="C34" s="412" t="s">
        <v>139</v>
      </c>
      <c r="D34" s="404"/>
      <c r="E34" s="220"/>
      <c r="F34" s="406" t="s">
        <v>22</v>
      </c>
      <c r="G34" s="396"/>
      <c r="H34" s="220"/>
      <c r="I34" s="207"/>
      <c r="J34" s="227" t="s">
        <v>140</v>
      </c>
      <c r="K34" s="406">
        <v>1.2</v>
      </c>
      <c r="L34" s="408"/>
      <c r="M34" s="408"/>
      <c r="N34" s="396"/>
      <c r="O34" s="220"/>
      <c r="P34" s="220"/>
      <c r="Q34" s="211" t="s">
        <v>141</v>
      </c>
      <c r="R34" s="207"/>
      <c r="S34" s="220"/>
      <c r="T34" s="220"/>
      <c r="U34" s="220"/>
      <c r="V34" s="220"/>
      <c r="W34" s="406" t="s">
        <v>20</v>
      </c>
      <c r="X34" s="408"/>
      <c r="Y34" s="408"/>
      <c r="Z34" s="408"/>
      <c r="AA34" s="396"/>
    </row>
    <row r="35" spans="3:27" ht="15.75" customHeight="1" x14ac:dyDescent="0.25">
      <c r="C35" s="207"/>
      <c r="D35" s="207"/>
      <c r="E35" s="207"/>
      <c r="F35" s="222"/>
      <c r="G35" s="222"/>
      <c r="H35" s="222"/>
      <c r="I35" s="222"/>
      <c r="J35" s="222"/>
      <c r="K35" s="222"/>
      <c r="L35" s="222"/>
      <c r="M35" s="207"/>
      <c r="N35" s="207"/>
      <c r="O35" s="207"/>
      <c r="P35" s="207"/>
      <c r="Q35" s="207"/>
      <c r="R35" s="207"/>
      <c r="S35" s="207"/>
      <c r="T35" s="207"/>
      <c r="U35" s="207"/>
      <c r="V35" s="207"/>
      <c r="W35" s="207"/>
      <c r="X35" s="207"/>
      <c r="Y35" s="207"/>
      <c r="Z35" s="207"/>
      <c r="AA35" s="207"/>
    </row>
    <row r="36" spans="3:27" ht="32.25" customHeight="1" x14ac:dyDescent="0.25">
      <c r="C36" s="207"/>
      <c r="D36" s="227" t="s">
        <v>142</v>
      </c>
      <c r="E36" s="220"/>
      <c r="F36" s="413" t="s">
        <v>654</v>
      </c>
      <c r="G36" s="408"/>
      <c r="H36" s="408"/>
      <c r="I36" s="408"/>
      <c r="J36" s="408"/>
      <c r="K36" s="408"/>
      <c r="L36" s="408"/>
      <c r="M36" s="396"/>
      <c r="N36" s="207"/>
      <c r="O36" s="227" t="s">
        <v>144</v>
      </c>
      <c r="P36" s="414">
        <v>0</v>
      </c>
      <c r="Q36" s="408"/>
      <c r="R36" s="408"/>
      <c r="S36" s="408"/>
      <c r="T36" s="408"/>
      <c r="U36" s="408"/>
      <c r="V36" s="408"/>
      <c r="W36" s="408"/>
      <c r="X36" s="408"/>
      <c r="Y36" s="408"/>
      <c r="Z36" s="408"/>
      <c r="AA36" s="396"/>
    </row>
    <row r="37" spans="3:27" ht="15.75" customHeight="1" x14ac:dyDescent="0.25">
      <c r="C37" s="220"/>
      <c r="D37" s="220"/>
      <c r="E37" s="220"/>
      <c r="F37" s="222"/>
      <c r="G37" s="222"/>
      <c r="H37" s="222"/>
      <c r="I37" s="222"/>
      <c r="J37" s="222"/>
      <c r="K37" s="222"/>
      <c r="L37" s="222"/>
      <c r="M37" s="220"/>
      <c r="N37" s="220"/>
      <c r="O37" s="220"/>
      <c r="P37" s="220"/>
      <c r="Q37" s="220"/>
      <c r="R37" s="220"/>
      <c r="S37" s="220"/>
      <c r="T37" s="220"/>
      <c r="U37" s="220"/>
      <c r="V37" s="220"/>
      <c r="W37" s="220"/>
      <c r="X37" s="220"/>
      <c r="Y37" s="220"/>
      <c r="Z37" s="220"/>
      <c r="AA37" s="220"/>
    </row>
    <row r="38" spans="3:27" ht="15.75" customHeight="1" x14ac:dyDescent="0.25">
      <c r="C38" s="207"/>
      <c r="D38" s="227" t="s">
        <v>145</v>
      </c>
      <c r="E38" s="207"/>
      <c r="F38" s="407" t="s">
        <v>146</v>
      </c>
      <c r="G38" s="396"/>
      <c r="H38" s="207"/>
      <c r="I38" s="207"/>
      <c r="J38" s="220" t="s">
        <v>147</v>
      </c>
      <c r="K38" s="207"/>
      <c r="L38" s="407" t="s">
        <v>148</v>
      </c>
      <c r="M38" s="408"/>
      <c r="N38" s="396"/>
      <c r="O38" s="220"/>
      <c r="P38" s="220"/>
      <c r="Q38" s="207"/>
      <c r="R38" s="220" t="s">
        <v>149</v>
      </c>
      <c r="S38" s="220"/>
      <c r="T38" s="220"/>
      <c r="U38" s="220"/>
      <c r="V38" s="220"/>
      <c r="W38" s="415"/>
      <c r="X38" s="408"/>
      <c r="Y38" s="408"/>
      <c r="Z38" s="408"/>
      <c r="AA38" s="396"/>
    </row>
    <row r="39" spans="3:27" ht="15.75" customHeight="1" x14ac:dyDescent="0.25">
      <c r="C39" s="207"/>
      <c r="D39" s="207"/>
      <c r="E39" s="207"/>
      <c r="F39" s="28"/>
      <c r="G39" s="207"/>
      <c r="H39" s="207"/>
      <c r="I39" s="211"/>
      <c r="J39" s="211"/>
      <c r="K39" s="211"/>
      <c r="L39" s="211"/>
      <c r="M39" s="211"/>
      <c r="N39" s="211"/>
      <c r="O39" s="211"/>
      <c r="P39" s="211"/>
      <c r="Q39" s="211"/>
      <c r="R39" s="211"/>
      <c r="S39" s="211"/>
      <c r="T39" s="211"/>
      <c r="U39" s="211"/>
      <c r="V39" s="211"/>
      <c r="W39" s="211"/>
      <c r="X39" s="211"/>
      <c r="Y39" s="211"/>
      <c r="Z39" s="211"/>
      <c r="AA39" s="211"/>
    </row>
    <row r="40" spans="3:27" ht="15.75" customHeight="1" x14ac:dyDescent="0.25">
      <c r="C40" s="228" t="s">
        <v>150</v>
      </c>
      <c r="D40" s="409">
        <v>2024</v>
      </c>
      <c r="E40" s="410"/>
      <c r="F40" s="411"/>
      <c r="G40" s="34"/>
      <c r="H40" s="211"/>
      <c r="I40" s="211"/>
      <c r="J40" s="211"/>
      <c r="K40" s="211"/>
      <c r="L40" s="211"/>
      <c r="M40" s="211"/>
      <c r="N40" s="211"/>
      <c r="O40" s="211"/>
      <c r="P40" s="211"/>
      <c r="Q40" s="403"/>
      <c r="R40" s="404"/>
      <c r="S40" s="404"/>
      <c r="T40" s="404"/>
      <c r="U40" s="404"/>
      <c r="V40" s="211"/>
      <c r="W40" s="211"/>
      <c r="X40" s="405"/>
      <c r="Y40" s="404"/>
      <c r="Z40" s="404"/>
      <c r="AA40" s="404"/>
    </row>
    <row r="41" spans="3:27" ht="5.25" customHeight="1" x14ac:dyDescent="0.25">
      <c r="C41" s="220"/>
      <c r="D41" s="37"/>
      <c r="E41" s="37"/>
      <c r="F41" s="37"/>
      <c r="G41" s="207"/>
      <c r="H41" s="211"/>
      <c r="I41" s="211"/>
      <c r="J41" s="211"/>
      <c r="K41" s="211"/>
      <c r="L41" s="211"/>
      <c r="M41" s="211"/>
      <c r="N41" s="211"/>
      <c r="O41" s="211"/>
      <c r="P41" s="211"/>
      <c r="Q41" s="217"/>
      <c r="R41" s="217"/>
      <c r="S41" s="217"/>
      <c r="T41" s="217"/>
      <c r="U41" s="217"/>
      <c r="V41" s="211"/>
      <c r="W41" s="211"/>
      <c r="X41" s="213"/>
      <c r="Y41" s="213"/>
      <c r="Z41" s="213"/>
      <c r="AA41" s="213"/>
    </row>
    <row r="42" spans="3:27" ht="15.75" customHeight="1" x14ac:dyDescent="0.25">
      <c r="C42" s="220" t="s">
        <v>140</v>
      </c>
      <c r="D42" s="414">
        <v>1</v>
      </c>
      <c r="E42" s="408"/>
      <c r="F42" s="396"/>
      <c r="G42" s="207"/>
      <c r="H42" s="211"/>
      <c r="I42" s="211"/>
      <c r="J42" s="211"/>
      <c r="K42" s="211"/>
      <c r="L42" s="211"/>
      <c r="M42" s="211"/>
      <c r="N42" s="211"/>
      <c r="O42" s="211"/>
      <c r="P42" s="211"/>
      <c r="Q42" s="403"/>
      <c r="R42" s="404"/>
      <c r="S42" s="404"/>
      <c r="T42" s="404"/>
      <c r="U42" s="404"/>
      <c r="V42" s="211"/>
      <c r="W42" s="211"/>
      <c r="X42" s="405"/>
      <c r="Y42" s="404"/>
      <c r="Z42" s="404"/>
      <c r="AA42" s="404"/>
    </row>
    <row r="43" spans="3:27" ht="15.75" customHeight="1" x14ac:dyDescent="0.25">
      <c r="C43" s="207"/>
      <c r="D43" s="207"/>
      <c r="E43" s="207"/>
      <c r="F43" s="207"/>
      <c r="G43" s="207"/>
      <c r="H43" s="207"/>
      <c r="I43" s="211"/>
      <c r="J43" s="211"/>
      <c r="K43" s="220"/>
      <c r="L43" s="220"/>
      <c r="M43" s="220"/>
      <c r="N43" s="220"/>
      <c r="O43" s="220"/>
      <c r="P43" s="220"/>
      <c r="Q43" s="220"/>
      <c r="R43" s="220"/>
      <c r="S43" s="220"/>
      <c r="T43" s="220"/>
      <c r="U43" s="220"/>
      <c r="V43" s="220"/>
      <c r="W43" s="220"/>
      <c r="X43" s="220"/>
      <c r="Y43" s="220"/>
      <c r="Z43" s="220"/>
      <c r="AA43" s="220"/>
    </row>
    <row r="44" spans="3:27" ht="15.75" customHeight="1" x14ac:dyDescent="0.25">
      <c r="C44" s="220"/>
      <c r="D44" s="406" t="s">
        <v>151</v>
      </c>
      <c r="E44" s="408"/>
      <c r="F44" s="408"/>
      <c r="G44" s="408"/>
      <c r="H44" s="408"/>
      <c r="I44" s="408"/>
      <c r="J44" s="408"/>
      <c r="K44" s="408"/>
      <c r="L44" s="408"/>
      <c r="M44" s="408"/>
      <c r="N44" s="408"/>
      <c r="O44" s="408"/>
      <c r="P44" s="408"/>
      <c r="Q44" s="408"/>
      <c r="R44" s="408"/>
      <c r="S44" s="408"/>
      <c r="T44" s="408"/>
      <c r="U44" s="408"/>
      <c r="V44" s="408"/>
      <c r="W44" s="408"/>
      <c r="X44" s="408"/>
      <c r="Y44" s="396"/>
      <c r="Z44" s="221"/>
      <c r="AA44" s="221"/>
    </row>
    <row r="45" spans="3:27" ht="15.75" customHeight="1" x14ac:dyDescent="0.25">
      <c r="C45" s="207"/>
      <c r="D45" s="445" t="s">
        <v>152</v>
      </c>
      <c r="E45" s="408"/>
      <c r="F45" s="408"/>
      <c r="G45" s="408"/>
      <c r="H45" s="396"/>
      <c r="I45" s="441" t="s">
        <v>153</v>
      </c>
      <c r="J45" s="408"/>
      <c r="K45" s="408"/>
      <c r="L45" s="408"/>
      <c r="M45" s="408"/>
      <c r="N45" s="408"/>
      <c r="O45" s="408"/>
      <c r="P45" s="396"/>
      <c r="Q45" s="442" t="s">
        <v>154</v>
      </c>
      <c r="R45" s="408"/>
      <c r="S45" s="408"/>
      <c r="T45" s="408"/>
      <c r="U45" s="408"/>
      <c r="V45" s="408"/>
      <c r="W45" s="408"/>
      <c r="X45" s="408"/>
      <c r="Y45" s="396"/>
      <c r="Z45" s="221"/>
      <c r="AA45" s="221"/>
    </row>
    <row r="46" spans="3:27" ht="15.75" customHeight="1" x14ac:dyDescent="0.25">
      <c r="C46" s="38"/>
      <c r="D46" s="446" t="s">
        <v>155</v>
      </c>
      <c r="E46" s="408"/>
      <c r="F46" s="408"/>
      <c r="G46" s="408"/>
      <c r="H46" s="396"/>
      <c r="I46" s="443" t="s">
        <v>156</v>
      </c>
      <c r="J46" s="408"/>
      <c r="K46" s="408"/>
      <c r="L46" s="408"/>
      <c r="M46" s="408"/>
      <c r="N46" s="408"/>
      <c r="O46" s="408"/>
      <c r="P46" s="396"/>
      <c r="Q46" s="444" t="s">
        <v>157</v>
      </c>
      <c r="R46" s="408"/>
      <c r="S46" s="408"/>
      <c r="T46" s="408"/>
      <c r="U46" s="408"/>
      <c r="V46" s="408"/>
      <c r="W46" s="408"/>
      <c r="X46" s="408"/>
      <c r="Y46" s="396"/>
      <c r="Z46" s="230"/>
      <c r="AA46" s="230"/>
    </row>
    <row r="47" spans="3:27" ht="15.75" customHeight="1" x14ac:dyDescent="0.25">
      <c r="C47" s="231"/>
      <c r="D47" s="231"/>
      <c r="E47" s="231"/>
      <c r="F47" s="231"/>
      <c r="G47" s="232"/>
      <c r="H47" s="232"/>
      <c r="I47" s="232"/>
      <c r="J47" s="232"/>
      <c r="K47" s="232"/>
      <c r="L47" s="232"/>
      <c r="M47" s="232"/>
      <c r="N47" s="232"/>
      <c r="O47" s="232"/>
      <c r="P47" s="232"/>
      <c r="Q47" s="232"/>
      <c r="R47" s="232"/>
      <c r="S47" s="232"/>
      <c r="T47" s="232"/>
      <c r="U47" s="232"/>
      <c r="V47" s="232"/>
      <c r="W47" s="232"/>
      <c r="X47" s="232"/>
      <c r="Y47" s="232"/>
      <c r="Z47" s="231"/>
      <c r="AA47" s="231"/>
    </row>
    <row r="48" spans="3:27" ht="15.75" customHeight="1" x14ac:dyDescent="0.25">
      <c r="C48" s="434" t="s">
        <v>158</v>
      </c>
      <c r="D48" s="408"/>
      <c r="E48" s="408"/>
      <c r="F48" s="396"/>
      <c r="G48" s="439" t="s">
        <v>159</v>
      </c>
      <c r="H48" s="440" t="s">
        <v>160</v>
      </c>
      <c r="I48" s="422"/>
      <c r="J48" s="422"/>
      <c r="K48" s="422"/>
      <c r="L48" s="422"/>
      <c r="M48" s="422"/>
      <c r="N48" s="422"/>
      <c r="O48" s="422"/>
      <c r="P48" s="422"/>
      <c r="Q48" s="422"/>
      <c r="R48" s="422"/>
      <c r="S48" s="422"/>
      <c r="T48" s="422"/>
      <c r="U48" s="422"/>
      <c r="V48" s="422"/>
      <c r="W48" s="422"/>
      <c r="X48" s="422"/>
      <c r="Y48" s="422"/>
      <c r="Z48" s="422"/>
      <c r="AA48" s="423"/>
    </row>
    <row r="49" spans="2:28" ht="15.75" customHeight="1" x14ac:dyDescent="0.25">
      <c r="B49" s="39"/>
      <c r="C49" s="40" t="s">
        <v>161</v>
      </c>
      <c r="D49" s="41">
        <v>1.2</v>
      </c>
      <c r="E49" s="434" t="s">
        <v>162</v>
      </c>
      <c r="F49" s="396"/>
      <c r="G49" s="380"/>
      <c r="H49" s="425"/>
      <c r="I49" s="426"/>
      <c r="J49" s="426"/>
      <c r="K49" s="426"/>
      <c r="L49" s="426"/>
      <c r="M49" s="426"/>
      <c r="N49" s="426"/>
      <c r="O49" s="426"/>
      <c r="P49" s="426"/>
      <c r="Q49" s="426"/>
      <c r="R49" s="426"/>
      <c r="S49" s="426"/>
      <c r="T49" s="426"/>
      <c r="U49" s="426"/>
      <c r="V49" s="426"/>
      <c r="W49" s="426"/>
      <c r="X49" s="426"/>
      <c r="Y49" s="426"/>
      <c r="Z49" s="426"/>
      <c r="AA49" s="427"/>
      <c r="AB49" s="229"/>
    </row>
    <row r="50" spans="2:28" ht="15.75" customHeight="1" x14ac:dyDescent="0.25">
      <c r="B50" s="39"/>
      <c r="C50" s="42">
        <v>2024</v>
      </c>
      <c r="D50" s="43">
        <v>45474</v>
      </c>
      <c r="E50" s="433">
        <v>45656</v>
      </c>
      <c r="F50" s="396"/>
      <c r="G50" s="44">
        <v>1.2</v>
      </c>
      <c r="H50" s="438" t="s">
        <v>655</v>
      </c>
      <c r="I50" s="408"/>
      <c r="J50" s="408"/>
      <c r="K50" s="408"/>
      <c r="L50" s="408"/>
      <c r="M50" s="408"/>
      <c r="N50" s="408"/>
      <c r="O50" s="408"/>
      <c r="P50" s="408"/>
      <c r="Q50" s="408"/>
      <c r="R50" s="408"/>
      <c r="S50" s="408"/>
      <c r="T50" s="408"/>
      <c r="U50" s="408"/>
      <c r="V50" s="408"/>
      <c r="W50" s="408"/>
      <c r="X50" s="408"/>
      <c r="Y50" s="408"/>
      <c r="Z50" s="408"/>
      <c r="AA50" s="396"/>
      <c r="AB50" s="229"/>
    </row>
    <row r="51" spans="2:28" ht="15.75" customHeight="1" x14ac:dyDescent="0.25">
      <c r="B51" s="39"/>
      <c r="C51" s="42">
        <v>2025</v>
      </c>
      <c r="D51" s="43">
        <v>45658</v>
      </c>
      <c r="E51" s="433">
        <v>46021</v>
      </c>
      <c r="F51" s="396"/>
      <c r="G51" s="44">
        <v>1.7</v>
      </c>
      <c r="H51" s="438" t="s">
        <v>655</v>
      </c>
      <c r="I51" s="408"/>
      <c r="J51" s="408"/>
      <c r="K51" s="408"/>
      <c r="L51" s="408"/>
      <c r="M51" s="408"/>
      <c r="N51" s="408"/>
      <c r="O51" s="408"/>
      <c r="P51" s="408"/>
      <c r="Q51" s="408"/>
      <c r="R51" s="408"/>
      <c r="S51" s="408"/>
      <c r="T51" s="408"/>
      <c r="U51" s="408"/>
      <c r="V51" s="408"/>
      <c r="W51" s="408"/>
      <c r="X51" s="408"/>
      <c r="Y51" s="408"/>
      <c r="Z51" s="408"/>
      <c r="AA51" s="396"/>
      <c r="AB51" s="229"/>
    </row>
    <row r="52" spans="2:28" ht="15.75" customHeight="1" x14ac:dyDescent="0.25">
      <c r="B52" s="39"/>
      <c r="C52" s="42">
        <v>2026</v>
      </c>
      <c r="D52" s="43">
        <v>46023</v>
      </c>
      <c r="E52" s="433">
        <v>46386</v>
      </c>
      <c r="F52" s="396"/>
      <c r="G52" s="44">
        <v>1.1000000000000001</v>
      </c>
      <c r="H52" s="438" t="s">
        <v>655</v>
      </c>
      <c r="I52" s="408"/>
      <c r="J52" s="408"/>
      <c r="K52" s="408"/>
      <c r="L52" s="408"/>
      <c r="M52" s="408"/>
      <c r="N52" s="408"/>
      <c r="O52" s="408"/>
      <c r="P52" s="408"/>
      <c r="Q52" s="408"/>
      <c r="R52" s="408"/>
      <c r="S52" s="408"/>
      <c r="T52" s="408"/>
      <c r="U52" s="408"/>
      <c r="V52" s="408"/>
      <c r="W52" s="408"/>
      <c r="X52" s="408"/>
      <c r="Y52" s="408"/>
      <c r="Z52" s="408"/>
      <c r="AA52" s="396"/>
      <c r="AB52" s="229"/>
    </row>
    <row r="53" spans="2:28" ht="15.75" customHeight="1" x14ac:dyDescent="0.25">
      <c r="B53" s="39"/>
      <c r="C53" s="42">
        <v>2027</v>
      </c>
      <c r="D53" s="43">
        <v>46388</v>
      </c>
      <c r="E53" s="433">
        <v>46751</v>
      </c>
      <c r="F53" s="396"/>
      <c r="G53" s="44">
        <v>1</v>
      </c>
      <c r="H53" s="438" t="s">
        <v>655</v>
      </c>
      <c r="I53" s="408"/>
      <c r="J53" s="408"/>
      <c r="K53" s="408"/>
      <c r="L53" s="408"/>
      <c r="M53" s="408"/>
      <c r="N53" s="408"/>
      <c r="O53" s="408"/>
      <c r="P53" s="408"/>
      <c r="Q53" s="408"/>
      <c r="R53" s="408"/>
      <c r="S53" s="408"/>
      <c r="T53" s="408"/>
      <c r="U53" s="408"/>
      <c r="V53" s="408"/>
      <c r="W53" s="408"/>
      <c r="X53" s="408"/>
      <c r="Y53" s="408"/>
      <c r="Z53" s="408"/>
      <c r="AA53" s="396"/>
      <c r="AB53" s="229"/>
    </row>
    <row r="54" spans="2:28" ht="15.75" customHeight="1" x14ac:dyDescent="0.25">
      <c r="B54" s="39"/>
      <c r="C54" s="42"/>
      <c r="D54" s="42"/>
      <c r="E54" s="434"/>
      <c r="F54" s="396"/>
      <c r="G54" s="41"/>
      <c r="H54" s="434"/>
      <c r="I54" s="408"/>
      <c r="J54" s="408"/>
      <c r="K54" s="408"/>
      <c r="L54" s="408"/>
      <c r="M54" s="408"/>
      <c r="N54" s="408"/>
      <c r="O54" s="408"/>
      <c r="P54" s="408"/>
      <c r="Q54" s="408"/>
      <c r="R54" s="408"/>
      <c r="S54" s="408"/>
      <c r="T54" s="408"/>
      <c r="U54" s="408"/>
      <c r="V54" s="408"/>
      <c r="W54" s="408"/>
      <c r="X54" s="408"/>
      <c r="Y54" s="408"/>
      <c r="Z54" s="408"/>
      <c r="AA54" s="396"/>
      <c r="AB54" s="229"/>
    </row>
    <row r="55" spans="2:28" ht="15.75" customHeight="1" x14ac:dyDescent="0.25">
      <c r="B55" s="30"/>
      <c r="C55" s="207"/>
      <c r="D55" s="207"/>
      <c r="E55" s="207"/>
      <c r="F55" s="207"/>
      <c r="G55" s="207"/>
      <c r="H55" s="207"/>
      <c r="I55" s="207"/>
      <c r="J55" s="207"/>
      <c r="K55" s="207"/>
      <c r="L55" s="207"/>
      <c r="M55" s="207"/>
      <c r="N55" s="207"/>
      <c r="O55" s="207"/>
      <c r="P55" s="207"/>
      <c r="Q55" s="207"/>
      <c r="R55" s="207"/>
      <c r="S55" s="207"/>
      <c r="T55" s="207"/>
      <c r="U55" s="207"/>
      <c r="V55" s="207"/>
      <c r="W55" s="207"/>
      <c r="X55" s="207"/>
      <c r="Y55" s="207"/>
      <c r="Z55" s="207"/>
      <c r="AA55" s="207"/>
      <c r="AB55" s="215"/>
    </row>
    <row r="56" spans="2:28" ht="15.75" customHeight="1" x14ac:dyDescent="0.25">
      <c r="B56" s="30"/>
      <c r="C56" s="412" t="s">
        <v>163</v>
      </c>
      <c r="D56" s="404"/>
      <c r="E56" s="220"/>
      <c r="F56" s="211" t="s">
        <v>164</v>
      </c>
      <c r="G56" s="45"/>
      <c r="H56" s="222"/>
      <c r="I56" s="211" t="s">
        <v>165</v>
      </c>
      <c r="J56" s="207"/>
      <c r="K56" s="407"/>
      <c r="L56" s="396"/>
      <c r="M56" s="220"/>
      <c r="N56" s="207"/>
      <c r="O56" s="207"/>
      <c r="P56" s="207"/>
      <c r="Q56" s="207"/>
      <c r="R56" s="207"/>
      <c r="S56" s="207"/>
      <c r="T56" s="207"/>
      <c r="U56" s="207"/>
      <c r="V56" s="207"/>
      <c r="W56" s="207"/>
      <c r="X56" s="207"/>
      <c r="Y56" s="207"/>
      <c r="Z56" s="207"/>
      <c r="AA56" s="207"/>
      <c r="AB56" s="215"/>
    </row>
    <row r="57" spans="2:28" ht="15.75" customHeight="1" x14ac:dyDescent="0.25">
      <c r="B57" s="233"/>
      <c r="C57" s="226"/>
      <c r="D57" s="226"/>
      <c r="E57" s="226"/>
      <c r="F57" s="226"/>
      <c r="G57" s="226"/>
      <c r="H57" s="226"/>
      <c r="I57" s="226"/>
      <c r="J57" s="226"/>
      <c r="K57" s="226"/>
      <c r="L57" s="226"/>
      <c r="M57" s="226"/>
      <c r="N57" s="226"/>
      <c r="O57" s="226"/>
      <c r="P57" s="226"/>
      <c r="Q57" s="226"/>
      <c r="R57" s="226"/>
      <c r="S57" s="226"/>
      <c r="T57" s="226"/>
      <c r="U57" s="226"/>
      <c r="V57" s="226"/>
      <c r="W57" s="226"/>
      <c r="X57" s="226"/>
      <c r="Y57" s="226"/>
      <c r="Z57" s="226"/>
      <c r="AA57" s="226"/>
      <c r="AB57" s="234"/>
    </row>
    <row r="58" spans="2:28" ht="15.75" customHeight="1" x14ac:dyDescent="0.25">
      <c r="B58" s="432" t="s">
        <v>166</v>
      </c>
      <c r="C58" s="408"/>
      <c r="D58" s="408"/>
      <c r="E58" s="408"/>
      <c r="F58" s="408"/>
      <c r="G58" s="408"/>
      <c r="H58" s="408"/>
      <c r="I58" s="408"/>
      <c r="J58" s="408"/>
      <c r="K58" s="408"/>
      <c r="L58" s="408"/>
      <c r="M58" s="408"/>
      <c r="N58" s="408"/>
      <c r="O58" s="408"/>
      <c r="P58" s="408"/>
      <c r="Q58" s="408"/>
      <c r="R58" s="408"/>
      <c r="S58" s="408"/>
      <c r="T58" s="408"/>
      <c r="U58" s="408"/>
      <c r="V58" s="408"/>
      <c r="W58" s="408"/>
      <c r="X58" s="408"/>
      <c r="Y58" s="408"/>
      <c r="Z58" s="408"/>
      <c r="AA58" s="408"/>
      <c r="AB58" s="396"/>
    </row>
    <row r="59" spans="2:28" ht="15.75" customHeight="1" x14ac:dyDescent="0.25">
      <c r="B59" s="46"/>
      <c r="C59" s="235"/>
      <c r="D59" s="235"/>
      <c r="E59" s="235"/>
      <c r="F59" s="235"/>
      <c r="G59" s="235"/>
      <c r="H59" s="235"/>
      <c r="I59" s="235"/>
      <c r="J59" s="235"/>
      <c r="K59" s="235"/>
      <c r="L59" s="235"/>
      <c r="M59" s="235"/>
      <c r="N59" s="235"/>
      <c r="O59" s="235"/>
      <c r="P59" s="235"/>
      <c r="Q59" s="235"/>
      <c r="R59" s="235"/>
      <c r="S59" s="235"/>
      <c r="T59" s="235"/>
      <c r="U59" s="235"/>
      <c r="V59" s="235"/>
      <c r="W59" s="235"/>
      <c r="X59" s="235"/>
      <c r="Y59" s="235"/>
      <c r="Z59" s="235"/>
      <c r="AA59" s="235"/>
      <c r="AB59" s="47"/>
    </row>
    <row r="60" spans="2:28" ht="29.25" customHeight="1" x14ac:dyDescent="0.25">
      <c r="B60" s="434" t="s">
        <v>161</v>
      </c>
      <c r="C60" s="396"/>
      <c r="D60" s="41"/>
      <c r="E60" s="434" t="s">
        <v>167</v>
      </c>
      <c r="F60" s="396"/>
      <c r="G60" s="41"/>
      <c r="H60" s="406" t="s">
        <v>168</v>
      </c>
      <c r="I60" s="396"/>
      <c r="J60" s="434"/>
      <c r="K60" s="396"/>
      <c r="L60" s="437"/>
      <c r="M60" s="404"/>
      <c r="N60" s="41" t="s">
        <v>169</v>
      </c>
      <c r="O60" s="434"/>
      <c r="P60" s="408"/>
      <c r="Q60" s="396"/>
      <c r="R60" s="434" t="s">
        <v>170</v>
      </c>
      <c r="S60" s="408"/>
      <c r="T60" s="396"/>
      <c r="U60" s="434"/>
      <c r="V60" s="408"/>
      <c r="W60" s="396"/>
      <c r="X60" s="434" t="s">
        <v>171</v>
      </c>
      <c r="Y60" s="396"/>
      <c r="Z60" s="434"/>
      <c r="AA60" s="408"/>
      <c r="AB60" s="396"/>
    </row>
    <row r="61" spans="2:28" ht="15.75" customHeight="1" x14ac:dyDescent="0.25">
      <c r="B61" s="46"/>
      <c r="C61" s="235"/>
      <c r="D61" s="235"/>
      <c r="E61" s="235"/>
      <c r="F61" s="230"/>
      <c r="G61" s="236"/>
      <c r="H61" s="237"/>
      <c r="I61" s="237"/>
      <c r="J61" s="230"/>
      <c r="K61" s="230"/>
      <c r="L61" s="230"/>
      <c r="M61" s="230"/>
      <c r="N61" s="237"/>
      <c r="O61" s="230"/>
      <c r="P61" s="230"/>
      <c r="Q61" s="230"/>
      <c r="R61" s="230"/>
      <c r="S61" s="237"/>
      <c r="T61" s="217"/>
      <c r="U61" s="217"/>
      <c r="V61" s="207"/>
      <c r="W61" s="237"/>
      <c r="X61" s="227"/>
      <c r="Y61" s="227"/>
      <c r="Z61" s="48"/>
      <c r="AA61" s="27"/>
      <c r="AB61" s="49"/>
    </row>
    <row r="62" spans="2:28" ht="15.75" customHeight="1" x14ac:dyDescent="0.25">
      <c r="B62" s="432" t="s">
        <v>172</v>
      </c>
      <c r="C62" s="396"/>
      <c r="D62" s="435"/>
      <c r="E62" s="426"/>
      <c r="F62" s="426"/>
      <c r="G62" s="426"/>
      <c r="H62" s="426"/>
      <c r="I62" s="426"/>
      <c r="J62" s="426"/>
      <c r="K62" s="426"/>
      <c r="L62" s="426"/>
      <c r="M62" s="426"/>
      <c r="N62" s="426"/>
      <c r="O62" s="426"/>
      <c r="P62" s="426"/>
      <c r="Q62" s="426"/>
      <c r="R62" s="426"/>
      <c r="S62" s="426"/>
      <c r="T62" s="426"/>
      <c r="U62" s="426"/>
      <c r="V62" s="426"/>
      <c r="W62" s="426"/>
      <c r="X62" s="426"/>
      <c r="Y62" s="426"/>
      <c r="Z62" s="426"/>
      <c r="AA62" s="426"/>
      <c r="AB62" s="427"/>
    </row>
    <row r="63" spans="2:28" ht="15.75" customHeight="1" x14ac:dyDescent="0.25">
      <c r="B63" s="46"/>
      <c r="C63" s="235"/>
      <c r="D63" s="235"/>
      <c r="E63" s="235"/>
      <c r="F63" s="230"/>
      <c r="G63" s="236"/>
      <c r="H63" s="237"/>
      <c r="I63" s="237"/>
      <c r="J63" s="230"/>
      <c r="K63" s="230"/>
      <c r="L63" s="230"/>
      <c r="M63" s="230"/>
      <c r="N63" s="237"/>
      <c r="O63" s="230"/>
      <c r="P63" s="230"/>
      <c r="Q63" s="230"/>
      <c r="R63" s="230"/>
      <c r="S63" s="237"/>
      <c r="T63" s="217"/>
      <c r="U63" s="217"/>
      <c r="V63" s="207"/>
      <c r="W63" s="237"/>
      <c r="X63" s="227"/>
      <c r="Y63" s="227"/>
      <c r="Z63" s="48"/>
      <c r="AA63" s="27"/>
      <c r="AB63" s="49"/>
    </row>
    <row r="64" spans="2:28" ht="15.75" customHeight="1" x14ac:dyDescent="0.25">
      <c r="B64" s="432" t="s">
        <v>173</v>
      </c>
      <c r="C64" s="396"/>
      <c r="D64" s="436"/>
      <c r="E64" s="426"/>
      <c r="F64" s="426"/>
      <c r="G64" s="426"/>
      <c r="H64" s="426"/>
      <c r="I64" s="426"/>
      <c r="J64" s="426"/>
      <c r="K64" s="426"/>
      <c r="L64" s="426"/>
      <c r="M64" s="426"/>
      <c r="N64" s="426"/>
      <c r="O64" s="426"/>
      <c r="P64" s="426"/>
      <c r="Q64" s="426"/>
      <c r="R64" s="426"/>
      <c r="S64" s="426"/>
      <c r="T64" s="426"/>
      <c r="U64" s="426"/>
      <c r="V64" s="426"/>
      <c r="W64" s="426"/>
      <c r="X64" s="426"/>
      <c r="Y64" s="426"/>
      <c r="Z64" s="426"/>
      <c r="AA64" s="426"/>
      <c r="AB64" s="427"/>
    </row>
    <row r="66" spans="2:28" ht="15.75" customHeight="1" x14ac:dyDescent="0.25">
      <c r="B66" s="432" t="s">
        <v>174</v>
      </c>
      <c r="C66" s="396"/>
      <c r="D66" s="436"/>
      <c r="E66" s="426"/>
      <c r="F66" s="426"/>
      <c r="G66" s="426"/>
      <c r="H66" s="426"/>
      <c r="I66" s="426"/>
      <c r="J66" s="426"/>
      <c r="K66" s="426"/>
      <c r="L66" s="426"/>
      <c r="M66" s="426"/>
      <c r="N66" s="426"/>
      <c r="O66" s="426"/>
      <c r="P66" s="426"/>
      <c r="Q66" s="426"/>
      <c r="R66" s="426"/>
      <c r="S66" s="426"/>
      <c r="T66" s="426"/>
      <c r="U66" s="426"/>
      <c r="V66" s="426"/>
      <c r="W66" s="426"/>
      <c r="X66" s="426"/>
      <c r="Y66" s="426"/>
      <c r="Z66" s="426"/>
      <c r="AA66" s="426"/>
      <c r="AB66" s="427"/>
    </row>
    <row r="67" spans="2:28" ht="15.75" customHeight="1" x14ac:dyDescent="0.25">
      <c r="B67" s="46"/>
      <c r="C67" s="235"/>
      <c r="D67" s="235"/>
      <c r="E67" s="235"/>
      <c r="F67" s="230"/>
      <c r="G67" s="236"/>
      <c r="H67" s="237"/>
      <c r="I67" s="237"/>
      <c r="J67" s="230"/>
      <c r="K67" s="230"/>
      <c r="L67" s="230"/>
      <c r="M67" s="230"/>
      <c r="N67" s="237"/>
      <c r="O67" s="230"/>
      <c r="P67" s="230"/>
      <c r="Q67" s="230"/>
      <c r="R67" s="230"/>
      <c r="S67" s="237"/>
      <c r="T67" s="217"/>
      <c r="U67" s="217"/>
      <c r="V67" s="207"/>
      <c r="W67" s="237"/>
      <c r="X67" s="227"/>
      <c r="Y67" s="227"/>
      <c r="Z67" s="48"/>
      <c r="AA67" s="27"/>
      <c r="AB67" s="49"/>
    </row>
    <row r="68" spans="2:28" ht="15.75" customHeight="1" x14ac:dyDescent="0.25">
      <c r="B68" s="432" t="s">
        <v>175</v>
      </c>
      <c r="C68" s="396"/>
      <c r="D68" s="436"/>
      <c r="E68" s="426"/>
      <c r="F68" s="426"/>
      <c r="G68" s="426"/>
      <c r="H68" s="426"/>
      <c r="I68" s="426"/>
      <c r="J68" s="426"/>
      <c r="K68" s="426"/>
      <c r="L68" s="426"/>
      <c r="M68" s="426"/>
      <c r="N68" s="426"/>
      <c r="O68" s="426"/>
      <c r="P68" s="426"/>
      <c r="Q68" s="426"/>
      <c r="R68" s="426"/>
      <c r="S68" s="426"/>
      <c r="T68" s="426"/>
      <c r="U68" s="426"/>
      <c r="V68" s="426"/>
      <c r="W68" s="426"/>
      <c r="X68" s="426"/>
      <c r="Y68" s="426"/>
      <c r="Z68" s="426"/>
      <c r="AA68" s="426"/>
      <c r="AB68" s="427"/>
    </row>
    <row r="69" spans="2:28" ht="15.75" customHeight="1" x14ac:dyDescent="0.25">
      <c r="B69" s="46"/>
      <c r="C69" s="235"/>
      <c r="D69" s="235"/>
      <c r="E69" s="235"/>
      <c r="F69" s="230"/>
      <c r="G69" s="236"/>
      <c r="H69" s="237"/>
      <c r="I69" s="237"/>
      <c r="J69" s="230"/>
      <c r="K69" s="230"/>
      <c r="L69" s="230"/>
      <c r="M69" s="230"/>
      <c r="N69" s="237"/>
      <c r="O69" s="230"/>
      <c r="P69" s="230"/>
      <c r="Q69" s="230"/>
      <c r="R69" s="230"/>
      <c r="S69" s="237"/>
      <c r="T69" s="217"/>
      <c r="U69" s="217"/>
      <c r="V69" s="207"/>
      <c r="W69" s="237"/>
      <c r="X69" s="227"/>
      <c r="Y69" s="227"/>
      <c r="Z69" s="48"/>
      <c r="AA69" s="27"/>
      <c r="AB69" s="49"/>
    </row>
    <row r="70" spans="2:28" ht="15.75" customHeight="1" x14ac:dyDescent="0.25">
      <c r="B70" s="432" t="s">
        <v>176</v>
      </c>
      <c r="C70" s="396"/>
      <c r="D70" s="436"/>
      <c r="E70" s="426"/>
      <c r="F70" s="426"/>
      <c r="G70" s="426"/>
      <c r="H70" s="426"/>
      <c r="I70" s="426"/>
      <c r="J70" s="426"/>
      <c r="K70" s="426"/>
      <c r="L70" s="426"/>
      <c r="M70" s="426"/>
      <c r="N70" s="426"/>
      <c r="O70" s="426"/>
      <c r="P70" s="426"/>
      <c r="Q70" s="426"/>
      <c r="R70" s="426"/>
      <c r="S70" s="426"/>
      <c r="T70" s="426"/>
      <c r="U70" s="426"/>
      <c r="V70" s="426"/>
      <c r="W70" s="426"/>
      <c r="X70" s="426"/>
      <c r="Y70" s="426"/>
      <c r="Z70" s="426"/>
      <c r="AA70" s="426"/>
      <c r="AB70" s="427"/>
    </row>
    <row r="71" spans="2:28" ht="15.75" customHeight="1" x14ac:dyDescent="0.25">
      <c r="B71" s="46"/>
      <c r="C71" s="235"/>
      <c r="D71" s="235"/>
      <c r="E71" s="235"/>
      <c r="F71" s="230"/>
      <c r="G71" s="236"/>
      <c r="H71" s="237"/>
      <c r="I71" s="237"/>
      <c r="J71" s="230"/>
      <c r="K71" s="230"/>
      <c r="L71" s="230"/>
      <c r="M71" s="230"/>
      <c r="N71" s="237"/>
      <c r="O71" s="230"/>
      <c r="P71" s="230"/>
      <c r="Q71" s="230"/>
      <c r="R71" s="230"/>
      <c r="S71" s="237"/>
      <c r="T71" s="217"/>
      <c r="U71" s="217"/>
      <c r="V71" s="207"/>
      <c r="W71" s="237"/>
      <c r="X71" s="227"/>
      <c r="Y71" s="227"/>
      <c r="Z71" s="48"/>
      <c r="AA71" s="27"/>
      <c r="AB71" s="49"/>
    </row>
    <row r="72" spans="2:28" ht="15.75" customHeight="1" x14ac:dyDescent="0.25">
      <c r="B72" s="432" t="s">
        <v>177</v>
      </c>
      <c r="C72" s="408"/>
      <c r="D72" s="408"/>
      <c r="E72" s="408"/>
      <c r="F72" s="408"/>
      <c r="G72" s="408"/>
      <c r="H72" s="408"/>
      <c r="I72" s="408"/>
      <c r="J72" s="408"/>
      <c r="K72" s="408"/>
      <c r="L72" s="408"/>
      <c r="M72" s="408"/>
      <c r="N72" s="408"/>
      <c r="O72" s="408"/>
      <c r="P72" s="408"/>
      <c r="Q72" s="408"/>
      <c r="R72" s="408"/>
      <c r="S72" s="408"/>
      <c r="T72" s="408"/>
      <c r="U72" s="408"/>
      <c r="V72" s="408"/>
      <c r="W72" s="408"/>
      <c r="X72" s="408"/>
      <c r="Y72" s="408"/>
      <c r="Z72" s="408"/>
      <c r="AA72" s="408"/>
      <c r="AB72" s="396"/>
    </row>
    <row r="73" spans="2:28" ht="15.75" customHeight="1" x14ac:dyDescent="0.25">
      <c r="B73" s="406" t="s">
        <v>122</v>
      </c>
      <c r="C73" s="396"/>
      <c r="D73" s="50" t="s">
        <v>178</v>
      </c>
      <c r="E73" s="406" t="s">
        <v>179</v>
      </c>
      <c r="F73" s="396"/>
      <c r="G73" s="406" t="s">
        <v>177</v>
      </c>
      <c r="H73" s="408"/>
      <c r="I73" s="408"/>
      <c r="J73" s="408"/>
      <c r="K73" s="408"/>
      <c r="L73" s="408"/>
      <c r="M73" s="408"/>
      <c r="N73" s="408"/>
      <c r="O73" s="396"/>
      <c r="P73" s="406" t="s">
        <v>180</v>
      </c>
      <c r="Q73" s="408"/>
      <c r="R73" s="408"/>
      <c r="S73" s="408"/>
      <c r="T73" s="408"/>
      <c r="U73" s="408"/>
      <c r="V73" s="408"/>
      <c r="W73" s="408"/>
      <c r="X73" s="408"/>
      <c r="Y73" s="408"/>
      <c r="Z73" s="408"/>
      <c r="AA73" s="408"/>
      <c r="AB73" s="396"/>
    </row>
    <row r="74" spans="2:28" ht="15.75" customHeight="1" x14ac:dyDescent="0.25">
      <c r="B74" s="406"/>
      <c r="C74" s="396"/>
      <c r="D74" s="36"/>
      <c r="E74" s="406"/>
      <c r="F74" s="396"/>
      <c r="G74" s="431"/>
      <c r="H74" s="408"/>
      <c r="I74" s="408"/>
      <c r="J74" s="408"/>
      <c r="K74" s="408"/>
      <c r="L74" s="408"/>
      <c r="M74" s="408"/>
      <c r="N74" s="408"/>
      <c r="O74" s="396"/>
      <c r="P74" s="431"/>
      <c r="Q74" s="408"/>
      <c r="R74" s="408"/>
      <c r="S74" s="408"/>
      <c r="T74" s="408"/>
      <c r="U74" s="408"/>
      <c r="V74" s="408"/>
      <c r="W74" s="408"/>
      <c r="X74" s="408"/>
      <c r="Y74" s="408"/>
      <c r="Z74" s="408"/>
      <c r="AA74" s="408"/>
      <c r="AB74" s="396"/>
    </row>
    <row r="75" spans="2:28" ht="15.75" customHeight="1" x14ac:dyDescent="0.25">
      <c r="B75" s="406"/>
      <c r="C75" s="396"/>
      <c r="D75" s="36"/>
      <c r="E75" s="406"/>
      <c r="F75" s="396"/>
      <c r="G75" s="431"/>
      <c r="H75" s="408"/>
      <c r="I75" s="408"/>
      <c r="J75" s="408"/>
      <c r="K75" s="408"/>
      <c r="L75" s="408"/>
      <c r="M75" s="408"/>
      <c r="N75" s="408"/>
      <c r="O75" s="396"/>
      <c r="P75" s="431"/>
      <c r="Q75" s="408"/>
      <c r="R75" s="408"/>
      <c r="S75" s="408"/>
      <c r="T75" s="408"/>
      <c r="U75" s="408"/>
      <c r="V75" s="408"/>
      <c r="W75" s="408"/>
      <c r="X75" s="408"/>
      <c r="Y75" s="408"/>
      <c r="Z75" s="408"/>
      <c r="AA75" s="408"/>
      <c r="AB75" s="396"/>
    </row>
    <row r="76" spans="2:28" ht="26.25" customHeight="1" x14ac:dyDescent="0.25">
      <c r="B76" s="430" t="s">
        <v>181</v>
      </c>
      <c r="C76" s="408"/>
      <c r="D76" s="408"/>
      <c r="E76" s="408"/>
      <c r="F76" s="408"/>
      <c r="G76" s="408"/>
      <c r="H76" s="408"/>
      <c r="I76" s="408"/>
      <c r="J76" s="408"/>
      <c r="K76" s="408"/>
      <c r="L76" s="408"/>
      <c r="M76" s="408"/>
      <c r="N76" s="408"/>
      <c r="O76" s="408"/>
      <c r="P76" s="408"/>
      <c r="Q76" s="408"/>
      <c r="R76" s="408"/>
      <c r="S76" s="408"/>
      <c r="T76" s="408"/>
      <c r="U76" s="408"/>
      <c r="V76" s="408"/>
      <c r="W76" s="408"/>
      <c r="X76" s="408"/>
      <c r="Y76" s="408"/>
      <c r="Z76" s="408"/>
      <c r="AA76" s="408"/>
      <c r="AB76" s="396"/>
    </row>
  </sheetData>
  <mergeCells count="94">
    <mergeCell ref="D44:Y44"/>
    <mergeCell ref="I45:P45"/>
    <mergeCell ref="Q45:Y45"/>
    <mergeCell ref="I46:P46"/>
    <mergeCell ref="Q46:Y46"/>
    <mergeCell ref="D45:H45"/>
    <mergeCell ref="D46:H46"/>
    <mergeCell ref="C48:F48"/>
    <mergeCell ref="G48:G49"/>
    <mergeCell ref="E49:F49"/>
    <mergeCell ref="H48:AA49"/>
    <mergeCell ref="E50:F50"/>
    <mergeCell ref="H60:I60"/>
    <mergeCell ref="J60:K60"/>
    <mergeCell ref="L60:M60"/>
    <mergeCell ref="B62:C62"/>
    <mergeCell ref="H50:AA50"/>
    <mergeCell ref="H51:AA51"/>
    <mergeCell ref="U60:W60"/>
    <mergeCell ref="X60:Y60"/>
    <mergeCell ref="H52:AA52"/>
    <mergeCell ref="H53:AA53"/>
    <mergeCell ref="H54:AA54"/>
    <mergeCell ref="K56:L56"/>
    <mergeCell ref="B58:AB58"/>
    <mergeCell ref="O60:Q60"/>
    <mergeCell ref="R60:T60"/>
    <mergeCell ref="Z60:AB60"/>
    <mergeCell ref="B64:C64"/>
    <mergeCell ref="B66:C66"/>
    <mergeCell ref="B68:C68"/>
    <mergeCell ref="B70:C70"/>
    <mergeCell ref="E51:F51"/>
    <mergeCell ref="E52:F52"/>
    <mergeCell ref="E53:F53"/>
    <mergeCell ref="E54:F54"/>
    <mergeCell ref="C56:D56"/>
    <mergeCell ref="B60:C60"/>
    <mergeCell ref="E60:F60"/>
    <mergeCell ref="D62:AB62"/>
    <mergeCell ref="D64:AB64"/>
    <mergeCell ref="D66:AB66"/>
    <mergeCell ref="D68:AB68"/>
    <mergeCell ref="D70:AB70"/>
    <mergeCell ref="B72:AB72"/>
    <mergeCell ref="B74:C74"/>
    <mergeCell ref="B75:C75"/>
    <mergeCell ref="E75:F75"/>
    <mergeCell ref="G75:O75"/>
    <mergeCell ref="P75:AB75"/>
    <mergeCell ref="B76:AB76"/>
    <mergeCell ref="B73:C73"/>
    <mergeCell ref="E73:F73"/>
    <mergeCell ref="G73:O73"/>
    <mergeCell ref="P73:AB73"/>
    <mergeCell ref="E74:F74"/>
    <mergeCell ref="G74:O74"/>
    <mergeCell ref="P74:AB74"/>
    <mergeCell ref="B2:D6"/>
    <mergeCell ref="F2:AB6"/>
    <mergeCell ref="C7:D7"/>
    <mergeCell ref="C9:F9"/>
    <mergeCell ref="C10:D10"/>
    <mergeCell ref="E10:AA10"/>
    <mergeCell ref="AA11:AB11"/>
    <mergeCell ref="E12:AA12"/>
    <mergeCell ref="F14:AB14"/>
    <mergeCell ref="C15:AA15"/>
    <mergeCell ref="R18:AA18"/>
    <mergeCell ref="C11:F11"/>
    <mergeCell ref="C12:D12"/>
    <mergeCell ref="C13:D13"/>
    <mergeCell ref="C14:D14"/>
    <mergeCell ref="C18:P23"/>
    <mergeCell ref="W23:AA23"/>
    <mergeCell ref="C26:AA26"/>
    <mergeCell ref="C29:K29"/>
    <mergeCell ref="M29:AA29"/>
    <mergeCell ref="C32:AA32"/>
    <mergeCell ref="W38:AA38"/>
    <mergeCell ref="Q42:U42"/>
    <mergeCell ref="X42:AA42"/>
    <mergeCell ref="F34:G34"/>
    <mergeCell ref="F38:G38"/>
    <mergeCell ref="L38:N38"/>
    <mergeCell ref="D40:F40"/>
    <mergeCell ref="Q40:U40"/>
    <mergeCell ref="X40:AA40"/>
    <mergeCell ref="C34:D34"/>
    <mergeCell ref="K34:N34"/>
    <mergeCell ref="W34:AA34"/>
    <mergeCell ref="F36:M36"/>
    <mergeCell ref="P36:AA36"/>
    <mergeCell ref="D42:F42"/>
  </mergeCells>
  <pageMargins left="0.7" right="0.7" top="0.75" bottom="0.75" header="0" footer="0"/>
  <pageSetup orientation="landscape"/>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CCCFF"/>
  </sheetPr>
  <dimension ref="B2:AG76"/>
  <sheetViews>
    <sheetView workbookViewId="0"/>
  </sheetViews>
  <sheetFormatPr baseColWidth="10" defaultColWidth="14.42578125" defaultRowHeight="15" customHeight="1" x14ac:dyDescent="0.25"/>
  <cols>
    <col min="1" max="2" width="3.140625" customWidth="1"/>
    <col min="3" max="3" width="13.7109375" customWidth="1"/>
    <col min="4" max="4" width="19.140625" customWidth="1"/>
    <col min="5" max="5" width="2.42578125" customWidth="1"/>
    <col min="6" max="6" width="11.7109375" customWidth="1"/>
    <col min="7" max="7" width="17.7109375" customWidth="1"/>
    <col min="8" max="8" width="8" customWidth="1"/>
    <col min="9" max="9" width="7.7109375" customWidth="1"/>
    <col min="10" max="10" width="9" customWidth="1"/>
    <col min="11" max="12" width="7.42578125" customWidth="1"/>
    <col min="13" max="13" width="4.42578125" customWidth="1"/>
    <col min="14" max="14" width="13.42578125" customWidth="1"/>
    <col min="15" max="19" width="4.42578125" customWidth="1"/>
    <col min="20" max="20" width="8.42578125" customWidth="1"/>
    <col min="21" max="22" width="4.42578125" customWidth="1"/>
    <col min="23" max="23" width="9.85546875" customWidth="1"/>
    <col min="24" max="24" width="4.42578125" customWidth="1"/>
    <col min="25" max="25" width="12" customWidth="1"/>
    <col min="26" max="28" width="4.42578125" customWidth="1"/>
    <col min="29" max="29" width="2.42578125" customWidth="1"/>
    <col min="30" max="31" width="11.42578125" customWidth="1"/>
    <col min="32" max="32" width="28" customWidth="1"/>
    <col min="33" max="33" width="11.42578125" customWidth="1"/>
  </cols>
  <sheetData>
    <row r="2" spans="2:33" ht="12.75" customHeight="1" x14ac:dyDescent="0.25">
      <c r="B2" s="421"/>
      <c r="C2" s="422"/>
      <c r="D2" s="423"/>
      <c r="E2" s="24"/>
      <c r="F2" s="428" t="s">
        <v>120</v>
      </c>
      <c r="G2" s="422"/>
      <c r="H2" s="422"/>
      <c r="I2" s="422"/>
      <c r="J2" s="422"/>
      <c r="K2" s="422"/>
      <c r="L2" s="422"/>
      <c r="M2" s="422"/>
      <c r="N2" s="422"/>
      <c r="O2" s="422"/>
      <c r="P2" s="422"/>
      <c r="Q2" s="422"/>
      <c r="R2" s="422"/>
      <c r="S2" s="422"/>
      <c r="T2" s="422"/>
      <c r="U2" s="422"/>
      <c r="V2" s="422"/>
      <c r="W2" s="422"/>
      <c r="X2" s="422"/>
      <c r="Y2" s="422"/>
      <c r="Z2" s="422"/>
      <c r="AA2" s="422"/>
      <c r="AB2" s="423"/>
      <c r="AC2" s="207"/>
      <c r="AD2" s="207"/>
      <c r="AE2" s="207"/>
      <c r="AF2" s="207"/>
      <c r="AG2" s="207"/>
    </row>
    <row r="3" spans="2:33" ht="12.75" customHeight="1" x14ac:dyDescent="0.25">
      <c r="B3" s="424"/>
      <c r="C3" s="378"/>
      <c r="D3" s="416"/>
      <c r="E3" s="25"/>
      <c r="F3" s="404"/>
      <c r="G3" s="378"/>
      <c r="H3" s="378"/>
      <c r="I3" s="378"/>
      <c r="J3" s="378"/>
      <c r="K3" s="378"/>
      <c r="L3" s="378"/>
      <c r="M3" s="378"/>
      <c r="N3" s="378"/>
      <c r="O3" s="378"/>
      <c r="P3" s="378"/>
      <c r="Q3" s="378"/>
      <c r="R3" s="378"/>
      <c r="S3" s="378"/>
      <c r="T3" s="378"/>
      <c r="U3" s="378"/>
      <c r="V3" s="378"/>
      <c r="W3" s="378"/>
      <c r="X3" s="378"/>
      <c r="Y3" s="378"/>
      <c r="Z3" s="378"/>
      <c r="AA3" s="378"/>
      <c r="AB3" s="416"/>
      <c r="AC3" s="207"/>
      <c r="AD3" s="207"/>
      <c r="AE3" s="207"/>
      <c r="AF3" s="207"/>
      <c r="AG3" s="207"/>
    </row>
    <row r="4" spans="2:33" ht="12.75" customHeight="1" x14ac:dyDescent="0.25">
      <c r="B4" s="424"/>
      <c r="C4" s="378"/>
      <c r="D4" s="416"/>
      <c r="E4" s="25"/>
      <c r="F4" s="404"/>
      <c r="G4" s="378"/>
      <c r="H4" s="378"/>
      <c r="I4" s="378"/>
      <c r="J4" s="378"/>
      <c r="K4" s="378"/>
      <c r="L4" s="378"/>
      <c r="M4" s="378"/>
      <c r="N4" s="378"/>
      <c r="O4" s="378"/>
      <c r="P4" s="378"/>
      <c r="Q4" s="378"/>
      <c r="R4" s="378"/>
      <c r="S4" s="378"/>
      <c r="T4" s="378"/>
      <c r="U4" s="378"/>
      <c r="V4" s="378"/>
      <c r="W4" s="378"/>
      <c r="X4" s="378"/>
      <c r="Y4" s="378"/>
      <c r="Z4" s="378"/>
      <c r="AA4" s="378"/>
      <c r="AB4" s="416"/>
      <c r="AC4" s="207"/>
      <c r="AD4" s="207"/>
      <c r="AE4" s="207"/>
      <c r="AF4" s="207"/>
      <c r="AG4" s="207"/>
    </row>
    <row r="5" spans="2:33" ht="12.75" customHeight="1" x14ac:dyDescent="0.25">
      <c r="B5" s="424"/>
      <c r="C5" s="378"/>
      <c r="D5" s="416"/>
      <c r="E5" s="25"/>
      <c r="F5" s="404"/>
      <c r="G5" s="378"/>
      <c r="H5" s="378"/>
      <c r="I5" s="378"/>
      <c r="J5" s="378"/>
      <c r="K5" s="378"/>
      <c r="L5" s="378"/>
      <c r="M5" s="378"/>
      <c r="N5" s="378"/>
      <c r="O5" s="378"/>
      <c r="P5" s="378"/>
      <c r="Q5" s="378"/>
      <c r="R5" s="378"/>
      <c r="S5" s="378"/>
      <c r="T5" s="378"/>
      <c r="U5" s="378"/>
      <c r="V5" s="378"/>
      <c r="W5" s="378"/>
      <c r="X5" s="378"/>
      <c r="Y5" s="378"/>
      <c r="Z5" s="378"/>
      <c r="AA5" s="378"/>
      <c r="AB5" s="416"/>
      <c r="AC5" s="207"/>
      <c r="AD5" s="207"/>
      <c r="AE5" s="207"/>
      <c r="AF5" s="207"/>
      <c r="AG5" s="207"/>
    </row>
    <row r="6" spans="2:33" ht="37.5" customHeight="1" x14ac:dyDescent="0.25">
      <c r="B6" s="425"/>
      <c r="C6" s="426"/>
      <c r="D6" s="427"/>
      <c r="E6" s="208"/>
      <c r="F6" s="426"/>
      <c r="G6" s="426"/>
      <c r="H6" s="426"/>
      <c r="I6" s="426"/>
      <c r="J6" s="426"/>
      <c r="K6" s="426"/>
      <c r="L6" s="426"/>
      <c r="M6" s="426"/>
      <c r="N6" s="426"/>
      <c r="O6" s="426"/>
      <c r="P6" s="426"/>
      <c r="Q6" s="426"/>
      <c r="R6" s="426"/>
      <c r="S6" s="426"/>
      <c r="T6" s="426"/>
      <c r="U6" s="426"/>
      <c r="V6" s="426"/>
      <c r="W6" s="426"/>
      <c r="X6" s="426"/>
      <c r="Y6" s="426"/>
      <c r="Z6" s="426"/>
      <c r="AA6" s="426"/>
      <c r="AB6" s="427"/>
      <c r="AC6" s="207"/>
      <c r="AD6" s="207"/>
      <c r="AE6" s="207"/>
      <c r="AF6" s="207"/>
      <c r="AG6" s="207"/>
    </row>
    <row r="7" spans="2:33" ht="15" customHeight="1" x14ac:dyDescent="0.25">
      <c r="B7" s="26"/>
      <c r="C7" s="429"/>
      <c r="D7" s="422"/>
      <c r="E7" s="27"/>
      <c r="F7" s="28"/>
      <c r="G7" s="28"/>
      <c r="H7" s="28"/>
      <c r="I7" s="28"/>
      <c r="J7" s="28"/>
      <c r="K7" s="28"/>
      <c r="L7" s="28"/>
      <c r="M7" s="28"/>
      <c r="N7" s="28"/>
      <c r="O7" s="28"/>
      <c r="P7" s="28"/>
      <c r="Q7" s="28"/>
      <c r="R7" s="28"/>
      <c r="S7" s="28"/>
      <c r="T7" s="28"/>
      <c r="U7" s="28"/>
      <c r="V7" s="28"/>
      <c r="W7" s="28"/>
      <c r="X7" s="28"/>
      <c r="Y7" s="28"/>
      <c r="Z7" s="28"/>
      <c r="AA7" s="28"/>
      <c r="AB7" s="29"/>
      <c r="AC7" s="207"/>
      <c r="AD7" s="207"/>
      <c r="AE7" s="207"/>
      <c r="AF7" s="207"/>
      <c r="AG7" s="207"/>
    </row>
    <row r="8" spans="2:33" ht="15" customHeight="1" x14ac:dyDescent="0.25">
      <c r="B8" s="30"/>
      <c r="C8" s="209" t="s">
        <v>121</v>
      </c>
      <c r="D8" s="31"/>
      <c r="E8" s="32"/>
      <c r="F8" s="210" t="s">
        <v>122</v>
      </c>
      <c r="G8" s="33"/>
      <c r="H8" s="34"/>
      <c r="I8" s="207"/>
      <c r="J8" s="207"/>
      <c r="K8" s="211"/>
      <c r="L8" s="211"/>
      <c r="M8" s="211"/>
      <c r="N8" s="211"/>
      <c r="O8" s="211"/>
      <c r="P8" s="211"/>
      <c r="Q8" s="211"/>
      <c r="R8" s="211"/>
      <c r="S8" s="211"/>
      <c r="T8" s="211"/>
      <c r="U8" s="211"/>
      <c r="V8" s="211"/>
      <c r="W8" s="211"/>
      <c r="X8" s="211"/>
      <c r="Y8" s="211"/>
      <c r="Z8" s="211"/>
      <c r="AA8" s="211"/>
      <c r="AB8" s="212"/>
      <c r="AC8" s="207"/>
      <c r="AD8" s="207"/>
      <c r="AE8" s="207"/>
      <c r="AF8" s="914" t="s">
        <v>656</v>
      </c>
      <c r="AG8" s="404"/>
    </row>
    <row r="9" spans="2:33" ht="15" customHeight="1" x14ac:dyDescent="0.25">
      <c r="B9" s="30"/>
      <c r="C9" s="405"/>
      <c r="D9" s="404"/>
      <c r="E9" s="404"/>
      <c r="F9" s="404"/>
      <c r="G9" s="214"/>
      <c r="H9" s="207"/>
      <c r="I9" s="207"/>
      <c r="J9" s="207"/>
      <c r="K9" s="207"/>
      <c r="L9" s="207"/>
      <c r="M9" s="207"/>
      <c r="N9" s="207"/>
      <c r="O9" s="207"/>
      <c r="P9" s="207"/>
      <c r="Q9" s="207"/>
      <c r="R9" s="207"/>
      <c r="S9" s="207"/>
      <c r="T9" s="207"/>
      <c r="U9" s="207"/>
      <c r="V9" s="207"/>
      <c r="W9" s="207"/>
      <c r="X9" s="207"/>
      <c r="Y9" s="207"/>
      <c r="Z9" s="207"/>
      <c r="AA9" s="207"/>
      <c r="AB9" s="215"/>
      <c r="AC9" s="207"/>
      <c r="AD9" s="207"/>
      <c r="AE9" s="207"/>
      <c r="AF9" s="207"/>
      <c r="AG9" s="207"/>
    </row>
    <row r="10" spans="2:33" ht="30" customHeight="1" x14ac:dyDescent="0.25">
      <c r="B10" s="30"/>
      <c r="C10" s="405" t="s">
        <v>123</v>
      </c>
      <c r="D10" s="404"/>
      <c r="E10" s="406" t="s">
        <v>114</v>
      </c>
      <c r="F10" s="408"/>
      <c r="G10" s="408"/>
      <c r="H10" s="408"/>
      <c r="I10" s="408"/>
      <c r="J10" s="408"/>
      <c r="K10" s="408"/>
      <c r="L10" s="408"/>
      <c r="M10" s="408"/>
      <c r="N10" s="408"/>
      <c r="O10" s="408"/>
      <c r="P10" s="408"/>
      <c r="Q10" s="408"/>
      <c r="R10" s="408"/>
      <c r="S10" s="408"/>
      <c r="T10" s="408"/>
      <c r="U10" s="408"/>
      <c r="V10" s="408"/>
      <c r="W10" s="408"/>
      <c r="X10" s="408"/>
      <c r="Y10" s="408"/>
      <c r="Z10" s="408"/>
      <c r="AA10" s="396"/>
      <c r="AB10" s="216"/>
      <c r="AC10" s="207"/>
      <c r="AD10" s="207"/>
      <c r="AE10" s="207"/>
      <c r="AF10" s="207"/>
      <c r="AG10" s="207"/>
    </row>
    <row r="11" spans="2:33" ht="15" customHeight="1" x14ac:dyDescent="0.25">
      <c r="B11" s="30"/>
      <c r="C11" s="405"/>
      <c r="D11" s="404"/>
      <c r="E11" s="404"/>
      <c r="F11" s="404"/>
      <c r="G11" s="207"/>
      <c r="H11" s="207"/>
      <c r="I11" s="207"/>
      <c r="J11" s="207"/>
      <c r="K11" s="207"/>
      <c r="L11" s="207"/>
      <c r="M11" s="207"/>
      <c r="N11" s="207"/>
      <c r="O11" s="207"/>
      <c r="P11" s="207"/>
      <c r="Q11" s="207"/>
      <c r="R11" s="207"/>
      <c r="S11" s="207"/>
      <c r="T11" s="207"/>
      <c r="U11" s="207"/>
      <c r="V11" s="207"/>
      <c r="W11" s="207"/>
      <c r="X11" s="207"/>
      <c r="Y11" s="207"/>
      <c r="Z11" s="207"/>
      <c r="AA11" s="403"/>
      <c r="AB11" s="416"/>
      <c r="AC11" s="207"/>
      <c r="AD11" s="207"/>
      <c r="AE11" s="207"/>
      <c r="AF11" s="50" t="s">
        <v>657</v>
      </c>
      <c r="AG11" s="50" t="s">
        <v>658</v>
      </c>
    </row>
    <row r="12" spans="2:33" ht="29.25" customHeight="1" x14ac:dyDescent="0.25">
      <c r="B12" s="30"/>
      <c r="C12" s="419" t="s">
        <v>125</v>
      </c>
      <c r="D12" s="420"/>
      <c r="E12" s="417" t="s">
        <v>659</v>
      </c>
      <c r="F12" s="418"/>
      <c r="G12" s="418"/>
      <c r="H12" s="418"/>
      <c r="I12" s="418"/>
      <c r="J12" s="418"/>
      <c r="K12" s="418"/>
      <c r="L12" s="418"/>
      <c r="M12" s="418"/>
      <c r="N12" s="418"/>
      <c r="O12" s="418"/>
      <c r="P12" s="418"/>
      <c r="Q12" s="418"/>
      <c r="R12" s="418"/>
      <c r="S12" s="418"/>
      <c r="T12" s="418"/>
      <c r="U12" s="418"/>
      <c r="V12" s="418"/>
      <c r="W12" s="418"/>
      <c r="X12" s="418"/>
      <c r="Y12" s="418"/>
      <c r="Z12" s="418"/>
      <c r="AA12" s="418"/>
      <c r="AB12" s="35"/>
      <c r="AC12" s="207"/>
      <c r="AD12" s="207"/>
      <c r="AE12" s="207"/>
      <c r="AF12" s="36" t="s">
        <v>660</v>
      </c>
      <c r="AG12" s="36">
        <v>28</v>
      </c>
    </row>
    <row r="13" spans="2:33" ht="15" customHeight="1" x14ac:dyDescent="0.25">
      <c r="B13" s="30"/>
      <c r="C13" s="403"/>
      <c r="D13" s="404"/>
      <c r="E13" s="217"/>
      <c r="F13" s="207"/>
      <c r="G13" s="207"/>
      <c r="H13" s="207"/>
      <c r="I13" s="207"/>
      <c r="J13" s="207"/>
      <c r="K13" s="207"/>
      <c r="L13" s="207"/>
      <c r="M13" s="207"/>
      <c r="N13" s="207"/>
      <c r="O13" s="207"/>
      <c r="P13" s="207"/>
      <c r="Q13" s="207"/>
      <c r="R13" s="207"/>
      <c r="S13" s="207"/>
      <c r="T13" s="207"/>
      <c r="U13" s="207"/>
      <c r="V13" s="207"/>
      <c r="W13" s="207"/>
      <c r="X13" s="207"/>
      <c r="Y13" s="207"/>
      <c r="Z13" s="207"/>
      <c r="AA13" s="207"/>
      <c r="AB13" s="215"/>
      <c r="AC13" s="207"/>
      <c r="AD13" s="207"/>
      <c r="AE13" s="207"/>
      <c r="AF13" s="36" t="s">
        <v>661</v>
      </c>
      <c r="AG13" s="36">
        <v>100</v>
      </c>
    </row>
    <row r="14" spans="2:33" ht="15" customHeight="1" x14ac:dyDescent="0.25">
      <c r="B14" s="30"/>
      <c r="C14" s="405" t="s">
        <v>127</v>
      </c>
      <c r="D14" s="404"/>
      <c r="E14" s="218"/>
      <c r="F14" s="403"/>
      <c r="G14" s="404"/>
      <c r="H14" s="404"/>
      <c r="I14" s="404"/>
      <c r="J14" s="404"/>
      <c r="K14" s="404"/>
      <c r="L14" s="404"/>
      <c r="M14" s="404"/>
      <c r="N14" s="404"/>
      <c r="O14" s="404"/>
      <c r="P14" s="404"/>
      <c r="Q14" s="404"/>
      <c r="R14" s="404"/>
      <c r="S14" s="404"/>
      <c r="T14" s="404"/>
      <c r="U14" s="404"/>
      <c r="V14" s="404"/>
      <c r="W14" s="404"/>
      <c r="X14" s="404"/>
      <c r="Y14" s="404"/>
      <c r="Z14" s="404"/>
      <c r="AA14" s="404"/>
      <c r="AB14" s="416"/>
      <c r="AC14" s="207"/>
      <c r="AD14" s="207"/>
      <c r="AE14" s="207"/>
      <c r="AF14" s="36" t="s">
        <v>662</v>
      </c>
      <c r="AG14" s="36">
        <v>34</v>
      </c>
    </row>
    <row r="15" spans="2:33" ht="29.25" customHeight="1" x14ac:dyDescent="0.25">
      <c r="B15" s="30"/>
      <c r="C15" s="406" t="s">
        <v>663</v>
      </c>
      <c r="D15" s="408"/>
      <c r="E15" s="408"/>
      <c r="F15" s="408"/>
      <c r="G15" s="408"/>
      <c r="H15" s="408"/>
      <c r="I15" s="408"/>
      <c r="J15" s="408"/>
      <c r="K15" s="408"/>
      <c r="L15" s="408"/>
      <c r="M15" s="408"/>
      <c r="N15" s="408"/>
      <c r="O15" s="408"/>
      <c r="P15" s="408"/>
      <c r="Q15" s="408"/>
      <c r="R15" s="408"/>
      <c r="S15" s="408"/>
      <c r="T15" s="408"/>
      <c r="U15" s="408"/>
      <c r="V15" s="408"/>
      <c r="W15" s="408"/>
      <c r="X15" s="408"/>
      <c r="Y15" s="408"/>
      <c r="Z15" s="408"/>
      <c r="AA15" s="396"/>
      <c r="AB15" s="219"/>
      <c r="AC15" s="207"/>
      <c r="AD15" s="207"/>
      <c r="AE15" s="207"/>
      <c r="AF15" s="36" t="s">
        <v>664</v>
      </c>
      <c r="AG15" s="36">
        <v>100</v>
      </c>
    </row>
    <row r="16" spans="2:33" ht="15" customHeight="1" x14ac:dyDescent="0.25">
      <c r="B16" s="30"/>
      <c r="C16" s="220"/>
      <c r="D16" s="220"/>
      <c r="E16" s="220"/>
      <c r="F16" s="220"/>
      <c r="G16" s="220"/>
      <c r="H16" s="220"/>
      <c r="I16" s="220"/>
      <c r="J16" s="220"/>
      <c r="K16" s="220"/>
      <c r="L16" s="220"/>
      <c r="M16" s="220"/>
      <c r="N16" s="220"/>
      <c r="O16" s="220"/>
      <c r="P16" s="220"/>
      <c r="Q16" s="220"/>
      <c r="R16" s="220"/>
      <c r="S16" s="220"/>
      <c r="T16" s="220"/>
      <c r="U16" s="220"/>
      <c r="V16" s="220"/>
      <c r="W16" s="220"/>
      <c r="X16" s="220"/>
      <c r="Y16" s="220"/>
      <c r="Z16" s="220"/>
      <c r="AA16" s="220"/>
      <c r="AB16" s="219"/>
      <c r="AC16" s="207"/>
      <c r="AD16" s="207"/>
      <c r="AE16" s="207"/>
      <c r="AF16" s="36" t="s">
        <v>665</v>
      </c>
      <c r="AG16" s="36">
        <v>38</v>
      </c>
    </row>
    <row r="17" spans="3:33" ht="15" customHeight="1" x14ac:dyDescent="0.25">
      <c r="C17" s="221" t="s">
        <v>128</v>
      </c>
      <c r="D17" s="221"/>
      <c r="E17" s="207"/>
      <c r="F17" s="207"/>
      <c r="G17" s="207"/>
      <c r="H17" s="207"/>
      <c r="I17" s="207"/>
      <c r="J17" s="220"/>
      <c r="K17" s="220"/>
      <c r="L17" s="220"/>
      <c r="M17" s="220"/>
      <c r="N17" s="220"/>
      <c r="O17" s="220"/>
      <c r="P17" s="220"/>
      <c r="Q17" s="220"/>
      <c r="R17" s="220" t="s">
        <v>129</v>
      </c>
      <c r="S17" s="220"/>
      <c r="T17" s="220"/>
      <c r="U17" s="220"/>
      <c r="V17" s="220"/>
      <c r="W17" s="220"/>
      <c r="X17" s="220"/>
      <c r="Y17" s="220"/>
      <c r="Z17" s="220"/>
      <c r="AA17" s="220"/>
      <c r="AB17" s="219"/>
      <c r="AC17" s="207"/>
      <c r="AD17" s="207"/>
      <c r="AE17" s="207"/>
      <c r="AF17" s="36" t="s">
        <v>666</v>
      </c>
      <c r="AG17" s="36">
        <v>100</v>
      </c>
    </row>
    <row r="18" spans="3:33" ht="15" customHeight="1" x14ac:dyDescent="0.25">
      <c r="C18" s="421"/>
      <c r="D18" s="422"/>
      <c r="E18" s="422"/>
      <c r="F18" s="422"/>
      <c r="G18" s="422"/>
      <c r="H18" s="422"/>
      <c r="I18" s="422"/>
      <c r="J18" s="422"/>
      <c r="K18" s="422"/>
      <c r="L18" s="422"/>
      <c r="M18" s="422"/>
      <c r="N18" s="422"/>
      <c r="O18" s="422"/>
      <c r="P18" s="423"/>
      <c r="Q18" s="207"/>
      <c r="R18" s="407"/>
      <c r="S18" s="408"/>
      <c r="T18" s="408"/>
      <c r="U18" s="408"/>
      <c r="V18" s="408"/>
      <c r="W18" s="408"/>
      <c r="X18" s="408"/>
      <c r="Y18" s="408"/>
      <c r="Z18" s="408"/>
      <c r="AA18" s="396"/>
      <c r="AB18" s="215"/>
      <c r="AC18" s="207"/>
      <c r="AD18" s="207"/>
      <c r="AE18" s="207"/>
      <c r="AF18" s="36" t="s">
        <v>667</v>
      </c>
      <c r="AG18" s="36">
        <v>25</v>
      </c>
    </row>
    <row r="19" spans="3:33" ht="15" customHeight="1" x14ac:dyDescent="0.25">
      <c r="C19" s="424"/>
      <c r="D19" s="378"/>
      <c r="E19" s="378"/>
      <c r="F19" s="378"/>
      <c r="G19" s="378"/>
      <c r="H19" s="378"/>
      <c r="I19" s="378"/>
      <c r="J19" s="378"/>
      <c r="K19" s="378"/>
      <c r="L19" s="378"/>
      <c r="M19" s="378"/>
      <c r="N19" s="378"/>
      <c r="O19" s="378"/>
      <c r="P19" s="416"/>
      <c r="Q19" s="207"/>
      <c r="R19" s="207"/>
      <c r="S19" s="207"/>
      <c r="T19" s="207"/>
      <c r="U19" s="207"/>
      <c r="V19" s="207"/>
      <c r="W19" s="207"/>
      <c r="X19" s="207"/>
      <c r="Y19" s="207"/>
      <c r="Z19" s="207"/>
      <c r="AA19" s="207"/>
      <c r="AB19" s="215"/>
      <c r="AC19" s="207"/>
      <c r="AD19" s="207"/>
      <c r="AE19" s="207"/>
      <c r="AF19" s="207"/>
      <c r="AG19" s="207"/>
    </row>
    <row r="20" spans="3:33" ht="15" customHeight="1" x14ac:dyDescent="0.25">
      <c r="C20" s="424"/>
      <c r="D20" s="378"/>
      <c r="E20" s="378"/>
      <c r="F20" s="378"/>
      <c r="G20" s="378"/>
      <c r="H20" s="378"/>
      <c r="I20" s="378"/>
      <c r="J20" s="378"/>
      <c r="K20" s="378"/>
      <c r="L20" s="378"/>
      <c r="M20" s="378"/>
      <c r="N20" s="378"/>
      <c r="O20" s="378"/>
      <c r="P20" s="416"/>
      <c r="Q20" s="217"/>
      <c r="R20" s="220" t="s">
        <v>130</v>
      </c>
      <c r="S20" s="220"/>
      <c r="T20" s="220"/>
      <c r="U20" s="220"/>
      <c r="V20" s="220"/>
      <c r="W20" s="217"/>
      <c r="X20" s="217"/>
      <c r="Y20" s="217"/>
      <c r="Z20" s="207"/>
      <c r="AA20" s="217"/>
      <c r="AB20" s="215"/>
      <c r="AC20" s="207"/>
      <c r="AD20" s="207"/>
      <c r="AE20" s="207"/>
      <c r="AF20" s="207"/>
      <c r="AG20" s="207"/>
    </row>
    <row r="21" spans="3:33" ht="15" customHeight="1" x14ac:dyDescent="0.25">
      <c r="C21" s="424"/>
      <c r="D21" s="378"/>
      <c r="E21" s="378"/>
      <c r="F21" s="378"/>
      <c r="G21" s="378"/>
      <c r="H21" s="378"/>
      <c r="I21" s="378"/>
      <c r="J21" s="378"/>
      <c r="K21" s="378"/>
      <c r="L21" s="378"/>
      <c r="M21" s="378"/>
      <c r="N21" s="378"/>
      <c r="O21" s="378"/>
      <c r="P21" s="416"/>
      <c r="Q21" s="207"/>
      <c r="R21" s="36"/>
      <c r="S21" s="207" t="s">
        <v>15</v>
      </c>
      <c r="T21" s="207"/>
      <c r="U21" s="36"/>
      <c r="V21" s="207" t="s">
        <v>27</v>
      </c>
      <c r="W21" s="207"/>
      <c r="X21" s="36"/>
      <c r="Y21" s="222" t="s">
        <v>46</v>
      </c>
      <c r="Z21" s="207"/>
      <c r="AA21" s="207"/>
      <c r="AB21" s="215"/>
      <c r="AC21" s="207"/>
      <c r="AD21" s="207"/>
      <c r="AE21" s="207"/>
      <c r="AF21" s="207"/>
      <c r="AG21" s="207"/>
    </row>
    <row r="22" spans="3:33" ht="15" customHeight="1" x14ac:dyDescent="0.25">
      <c r="C22" s="424"/>
      <c r="D22" s="378"/>
      <c r="E22" s="378"/>
      <c r="F22" s="378"/>
      <c r="G22" s="378"/>
      <c r="H22" s="378"/>
      <c r="I22" s="378"/>
      <c r="J22" s="378"/>
      <c r="K22" s="378"/>
      <c r="L22" s="378"/>
      <c r="M22" s="378"/>
      <c r="N22" s="378"/>
      <c r="O22" s="378"/>
      <c r="P22" s="416"/>
      <c r="Q22" s="207"/>
      <c r="R22" s="207"/>
      <c r="S22" s="207"/>
      <c r="T22" s="207"/>
      <c r="U22" s="207"/>
      <c r="V22" s="207"/>
      <c r="W22" s="207"/>
      <c r="X22" s="207"/>
      <c r="Y22" s="207"/>
      <c r="Z22" s="207"/>
      <c r="AA22" s="207"/>
      <c r="AB22" s="215"/>
      <c r="AC22" s="207"/>
      <c r="AD22" s="207"/>
      <c r="AE22" s="207"/>
      <c r="AF22" s="207"/>
      <c r="AG22" s="207"/>
    </row>
    <row r="23" spans="3:33" ht="15" customHeight="1" x14ac:dyDescent="0.25">
      <c r="C23" s="425"/>
      <c r="D23" s="426"/>
      <c r="E23" s="426"/>
      <c r="F23" s="426"/>
      <c r="G23" s="426"/>
      <c r="H23" s="426"/>
      <c r="I23" s="426"/>
      <c r="J23" s="426"/>
      <c r="K23" s="426"/>
      <c r="L23" s="426"/>
      <c r="M23" s="426"/>
      <c r="N23" s="426"/>
      <c r="O23" s="426"/>
      <c r="P23" s="427"/>
      <c r="Q23" s="207"/>
      <c r="R23" s="220" t="s">
        <v>131</v>
      </c>
      <c r="S23" s="207"/>
      <c r="T23" s="207"/>
      <c r="U23" s="207"/>
      <c r="V23" s="207"/>
      <c r="W23" s="414" t="s">
        <v>33</v>
      </c>
      <c r="X23" s="408"/>
      <c r="Y23" s="408"/>
      <c r="Z23" s="408"/>
      <c r="AA23" s="396"/>
      <c r="AB23" s="215"/>
      <c r="AC23" s="207"/>
      <c r="AD23" s="207"/>
      <c r="AE23" s="207"/>
      <c r="AF23" s="207"/>
      <c r="AG23" s="207"/>
    </row>
    <row r="24" spans="3:33" ht="15" customHeight="1" x14ac:dyDescent="0.25">
      <c r="C24" s="217"/>
      <c r="D24" s="217"/>
      <c r="E24" s="217"/>
      <c r="F24" s="217"/>
      <c r="G24" s="217"/>
      <c r="H24" s="207"/>
      <c r="I24" s="207"/>
      <c r="J24" s="207"/>
      <c r="K24" s="207"/>
      <c r="L24" s="207"/>
      <c r="M24" s="207"/>
      <c r="N24" s="207"/>
      <c r="O24" s="207"/>
      <c r="P24" s="207"/>
      <c r="Q24" s="207"/>
      <c r="R24" s="220"/>
      <c r="S24" s="207"/>
      <c r="T24" s="207"/>
      <c r="U24" s="207"/>
      <c r="V24" s="207"/>
      <c r="W24" s="207"/>
      <c r="X24" s="207"/>
      <c r="Y24" s="207"/>
      <c r="Z24" s="207"/>
      <c r="AA24" s="207"/>
      <c r="AB24" s="215"/>
      <c r="AC24" s="207"/>
      <c r="AD24" s="207"/>
      <c r="AE24" s="207"/>
      <c r="AF24" s="207"/>
      <c r="AG24" s="207"/>
    </row>
    <row r="25" spans="3:33" ht="15" customHeight="1" x14ac:dyDescent="0.25">
      <c r="C25" s="220" t="s">
        <v>132</v>
      </c>
      <c r="D25" s="217"/>
      <c r="E25" s="217"/>
      <c r="F25" s="217"/>
      <c r="G25" s="217"/>
      <c r="H25" s="217"/>
      <c r="I25" s="207"/>
      <c r="J25" s="207"/>
      <c r="K25" s="207"/>
      <c r="L25" s="207"/>
      <c r="M25" s="207"/>
      <c r="N25" s="207"/>
      <c r="O25" s="207"/>
      <c r="P25" s="207"/>
      <c r="Q25" s="207"/>
      <c r="R25" s="207"/>
      <c r="S25" s="207"/>
      <c r="T25" s="207"/>
      <c r="U25" s="207"/>
      <c r="V25" s="207"/>
      <c r="W25" s="207"/>
      <c r="X25" s="207"/>
      <c r="Y25" s="207"/>
      <c r="Z25" s="207"/>
      <c r="AA25" s="207"/>
      <c r="AB25" s="215"/>
      <c r="AC25" s="207"/>
      <c r="AD25" s="207"/>
      <c r="AE25" s="207"/>
      <c r="AF25" s="207"/>
      <c r="AG25" s="207"/>
    </row>
    <row r="26" spans="3:33" ht="39.75" customHeight="1" x14ac:dyDescent="0.25">
      <c r="C26" s="913" t="s">
        <v>651</v>
      </c>
      <c r="D26" s="408"/>
      <c r="E26" s="408"/>
      <c r="F26" s="408"/>
      <c r="G26" s="408"/>
      <c r="H26" s="408"/>
      <c r="I26" s="408"/>
      <c r="J26" s="408"/>
      <c r="K26" s="408"/>
      <c r="L26" s="408"/>
      <c r="M26" s="408"/>
      <c r="N26" s="408"/>
      <c r="O26" s="408"/>
      <c r="P26" s="408"/>
      <c r="Q26" s="408"/>
      <c r="R26" s="408"/>
      <c r="S26" s="408"/>
      <c r="T26" s="408"/>
      <c r="U26" s="408"/>
      <c r="V26" s="408"/>
      <c r="W26" s="408"/>
      <c r="X26" s="408"/>
      <c r="Y26" s="408"/>
      <c r="Z26" s="408"/>
      <c r="AA26" s="396"/>
      <c r="AB26" s="215"/>
      <c r="AC26" s="207"/>
      <c r="AD26" s="207"/>
      <c r="AE26" s="207"/>
      <c r="AF26" s="239">
        <f>+(((((AG12/100)*AG13)+((AG14/100)*AG15)+((AG16/100)*AG17))*AG18)/100)</f>
        <v>25</v>
      </c>
      <c r="AG26" s="207"/>
    </row>
    <row r="27" spans="3:33" ht="15" customHeight="1" x14ac:dyDescent="0.25">
      <c r="C27" s="217"/>
      <c r="D27" s="217"/>
      <c r="E27" s="217"/>
      <c r="F27" s="217"/>
      <c r="G27" s="217"/>
      <c r="H27" s="217"/>
      <c r="I27" s="217"/>
      <c r="J27" s="217"/>
      <c r="K27" s="217"/>
      <c r="L27" s="217"/>
      <c r="M27" s="217"/>
      <c r="N27" s="217"/>
      <c r="O27" s="217"/>
      <c r="P27" s="217"/>
      <c r="Q27" s="217"/>
      <c r="R27" s="217"/>
      <c r="S27" s="217"/>
      <c r="T27" s="217"/>
      <c r="U27" s="217"/>
      <c r="V27" s="217"/>
      <c r="W27" s="217"/>
      <c r="X27" s="217"/>
      <c r="Y27" s="217"/>
      <c r="Z27" s="217"/>
      <c r="AA27" s="217"/>
      <c r="AB27" s="223"/>
      <c r="AC27" s="207"/>
      <c r="AD27" s="207"/>
      <c r="AE27" s="207"/>
      <c r="AF27" s="207"/>
      <c r="AG27" s="207"/>
    </row>
    <row r="28" spans="3:33" ht="15" customHeight="1" x14ac:dyDescent="0.25">
      <c r="C28" s="211" t="s">
        <v>134</v>
      </c>
      <c r="D28" s="217"/>
      <c r="E28" s="217"/>
      <c r="F28" s="217"/>
      <c r="G28" s="217"/>
      <c r="H28" s="217"/>
      <c r="I28" s="217"/>
      <c r="J28" s="217"/>
      <c r="K28" s="217"/>
      <c r="L28" s="217"/>
      <c r="M28" s="211" t="s">
        <v>134</v>
      </c>
      <c r="N28" s="217"/>
      <c r="O28" s="217"/>
      <c r="P28" s="217"/>
      <c r="Q28" s="217"/>
      <c r="R28" s="217"/>
      <c r="S28" s="217"/>
      <c r="T28" s="217"/>
      <c r="U28" s="217"/>
      <c r="V28" s="217"/>
      <c r="W28" s="217"/>
      <c r="X28" s="217"/>
      <c r="Y28" s="217"/>
      <c r="Z28" s="217"/>
      <c r="AA28" s="217"/>
      <c r="AB28" s="223"/>
      <c r="AC28" s="207"/>
      <c r="AD28" s="207"/>
      <c r="AE28" s="207"/>
      <c r="AF28" s="207"/>
      <c r="AG28" s="207"/>
    </row>
    <row r="29" spans="3:33" ht="29.25" customHeight="1" x14ac:dyDescent="0.25">
      <c r="C29" s="414" t="s">
        <v>652</v>
      </c>
      <c r="D29" s="408"/>
      <c r="E29" s="408"/>
      <c r="F29" s="408"/>
      <c r="G29" s="408"/>
      <c r="H29" s="408"/>
      <c r="I29" s="408"/>
      <c r="J29" s="408"/>
      <c r="K29" s="396"/>
      <c r="L29" s="217"/>
      <c r="M29" s="414"/>
      <c r="N29" s="408"/>
      <c r="O29" s="408"/>
      <c r="P29" s="408"/>
      <c r="Q29" s="408"/>
      <c r="R29" s="408"/>
      <c r="S29" s="408"/>
      <c r="T29" s="408"/>
      <c r="U29" s="408"/>
      <c r="V29" s="408"/>
      <c r="W29" s="408"/>
      <c r="X29" s="408"/>
      <c r="Y29" s="408"/>
      <c r="Z29" s="408"/>
      <c r="AA29" s="396"/>
      <c r="AB29" s="223"/>
      <c r="AC29" s="207"/>
      <c r="AD29" s="207"/>
      <c r="AE29" s="207"/>
      <c r="AF29" s="207"/>
      <c r="AG29" s="207"/>
    </row>
    <row r="30" spans="3:33" ht="15" customHeight="1" x14ac:dyDescent="0.25">
      <c r="C30" s="207"/>
      <c r="D30" s="207"/>
      <c r="E30" s="207"/>
      <c r="F30" s="207"/>
      <c r="G30" s="207"/>
      <c r="H30" s="207"/>
      <c r="I30" s="207"/>
      <c r="J30" s="207"/>
      <c r="K30" s="207"/>
      <c r="L30" s="207"/>
      <c r="M30" s="207"/>
      <c r="N30" s="207"/>
      <c r="O30" s="207"/>
      <c r="P30" s="207"/>
      <c r="Q30" s="207"/>
      <c r="R30" s="207"/>
      <c r="S30" s="207"/>
      <c r="T30" s="207"/>
      <c r="U30" s="207"/>
      <c r="V30" s="207"/>
      <c r="W30" s="207"/>
      <c r="X30" s="207"/>
      <c r="Y30" s="207"/>
      <c r="Z30" s="207"/>
      <c r="AA30" s="207"/>
      <c r="AB30" s="215"/>
      <c r="AC30" s="207"/>
      <c r="AD30" s="207"/>
      <c r="AE30" s="207"/>
      <c r="AF30" s="207"/>
      <c r="AG30" s="207"/>
    </row>
    <row r="31" spans="3:33" ht="15" customHeight="1" x14ac:dyDescent="0.25">
      <c r="C31" s="224" t="s">
        <v>137</v>
      </c>
      <c r="D31" s="224"/>
      <c r="E31" s="224"/>
      <c r="F31" s="224"/>
      <c r="G31" s="225"/>
      <c r="H31" s="226"/>
      <c r="I31" s="226"/>
      <c r="J31" s="226"/>
      <c r="K31" s="226"/>
      <c r="L31" s="226"/>
      <c r="M31" s="226"/>
      <c r="N31" s="226"/>
      <c r="O31" s="226"/>
      <c r="P31" s="226"/>
      <c r="Q31" s="226"/>
      <c r="R31" s="226"/>
      <c r="S31" s="226"/>
      <c r="T31" s="226"/>
      <c r="U31" s="226"/>
      <c r="V31" s="226"/>
      <c r="W31" s="226"/>
      <c r="X31" s="226"/>
      <c r="Y31" s="226"/>
      <c r="Z31" s="226"/>
      <c r="AA31" s="226"/>
      <c r="AB31" s="215"/>
      <c r="AC31" s="207"/>
      <c r="AD31" s="207"/>
      <c r="AE31" s="207"/>
      <c r="AF31" s="207"/>
      <c r="AG31" s="207"/>
    </row>
    <row r="32" spans="3:33" ht="90" customHeight="1" x14ac:dyDescent="0.25">
      <c r="C32" s="413" t="s">
        <v>653</v>
      </c>
      <c r="D32" s="408"/>
      <c r="E32" s="408"/>
      <c r="F32" s="408"/>
      <c r="G32" s="408"/>
      <c r="H32" s="408"/>
      <c r="I32" s="408"/>
      <c r="J32" s="408"/>
      <c r="K32" s="408"/>
      <c r="L32" s="408"/>
      <c r="M32" s="408"/>
      <c r="N32" s="408"/>
      <c r="O32" s="408"/>
      <c r="P32" s="408"/>
      <c r="Q32" s="408"/>
      <c r="R32" s="408"/>
      <c r="S32" s="408"/>
      <c r="T32" s="408"/>
      <c r="U32" s="408"/>
      <c r="V32" s="408"/>
      <c r="W32" s="408"/>
      <c r="X32" s="408"/>
      <c r="Y32" s="408"/>
      <c r="Z32" s="408"/>
      <c r="AA32" s="396"/>
      <c r="AB32" s="215"/>
      <c r="AC32" s="207"/>
      <c r="AD32" s="207"/>
      <c r="AE32" s="207"/>
      <c r="AF32" s="207"/>
      <c r="AG32" s="207"/>
    </row>
    <row r="34" spans="3:27" ht="15.75" customHeight="1" x14ac:dyDescent="0.25">
      <c r="C34" s="412" t="s">
        <v>139</v>
      </c>
      <c r="D34" s="404"/>
      <c r="E34" s="220"/>
      <c r="F34" s="406" t="s">
        <v>34</v>
      </c>
      <c r="G34" s="396"/>
      <c r="H34" s="220"/>
      <c r="I34" s="207"/>
      <c r="J34" s="227" t="s">
        <v>140</v>
      </c>
      <c r="K34" s="406">
        <v>25</v>
      </c>
      <c r="L34" s="408"/>
      <c r="M34" s="408"/>
      <c r="N34" s="396"/>
      <c r="O34" s="220"/>
      <c r="P34" s="220"/>
      <c r="Q34" s="211" t="s">
        <v>141</v>
      </c>
      <c r="R34" s="207"/>
      <c r="S34" s="220"/>
      <c r="T34" s="220"/>
      <c r="U34" s="220"/>
      <c r="V34" s="220"/>
      <c r="W34" s="406" t="s">
        <v>20</v>
      </c>
      <c r="X34" s="408"/>
      <c r="Y34" s="408"/>
      <c r="Z34" s="408"/>
      <c r="AA34" s="396"/>
    </row>
    <row r="35" spans="3:27" ht="15.75" customHeight="1" x14ac:dyDescent="0.25">
      <c r="C35" s="207"/>
      <c r="D35" s="207"/>
      <c r="E35" s="207"/>
      <c r="F35" s="222"/>
      <c r="G35" s="222"/>
      <c r="H35" s="222"/>
      <c r="I35" s="222"/>
      <c r="J35" s="222"/>
      <c r="K35" s="222"/>
      <c r="L35" s="222"/>
      <c r="M35" s="207"/>
      <c r="N35" s="207"/>
      <c r="O35" s="207"/>
      <c r="P35" s="207"/>
      <c r="Q35" s="207"/>
      <c r="R35" s="207"/>
      <c r="S35" s="207"/>
      <c r="T35" s="207"/>
      <c r="U35" s="207"/>
      <c r="V35" s="207"/>
      <c r="W35" s="207"/>
      <c r="X35" s="207"/>
      <c r="Y35" s="207"/>
      <c r="Z35" s="207"/>
      <c r="AA35" s="207"/>
    </row>
    <row r="36" spans="3:27" ht="32.25" customHeight="1" x14ac:dyDescent="0.25">
      <c r="C36" s="207"/>
      <c r="D36" s="227" t="s">
        <v>142</v>
      </c>
      <c r="E36" s="220"/>
      <c r="F36" s="413" t="s">
        <v>668</v>
      </c>
      <c r="G36" s="408"/>
      <c r="H36" s="408"/>
      <c r="I36" s="408"/>
      <c r="J36" s="408"/>
      <c r="K36" s="408"/>
      <c r="L36" s="408"/>
      <c r="M36" s="396"/>
      <c r="N36" s="207"/>
      <c r="O36" s="227" t="s">
        <v>144</v>
      </c>
      <c r="P36" s="414">
        <v>0</v>
      </c>
      <c r="Q36" s="408"/>
      <c r="R36" s="408"/>
      <c r="S36" s="408"/>
      <c r="T36" s="408"/>
      <c r="U36" s="408"/>
      <c r="V36" s="408"/>
      <c r="W36" s="408"/>
      <c r="X36" s="408"/>
      <c r="Y36" s="408"/>
      <c r="Z36" s="408"/>
      <c r="AA36" s="396"/>
    </row>
    <row r="37" spans="3:27" ht="15.75" customHeight="1" x14ac:dyDescent="0.25">
      <c r="C37" s="220"/>
      <c r="D37" s="220"/>
      <c r="E37" s="220"/>
      <c r="F37" s="222"/>
      <c r="G37" s="222"/>
      <c r="H37" s="222"/>
      <c r="I37" s="222"/>
      <c r="J37" s="222"/>
      <c r="K37" s="222"/>
      <c r="L37" s="222"/>
      <c r="M37" s="220"/>
      <c r="N37" s="220"/>
      <c r="O37" s="220"/>
      <c r="P37" s="220"/>
      <c r="Q37" s="220"/>
      <c r="R37" s="220"/>
      <c r="S37" s="220"/>
      <c r="T37" s="220"/>
      <c r="U37" s="220"/>
      <c r="V37" s="220"/>
      <c r="W37" s="220"/>
      <c r="X37" s="220"/>
      <c r="Y37" s="220"/>
      <c r="Z37" s="220"/>
      <c r="AA37" s="220"/>
    </row>
    <row r="38" spans="3:27" ht="15.75" customHeight="1" x14ac:dyDescent="0.25">
      <c r="C38" s="207"/>
      <c r="D38" s="227" t="s">
        <v>145</v>
      </c>
      <c r="E38" s="207"/>
      <c r="F38" s="407" t="s">
        <v>146</v>
      </c>
      <c r="G38" s="396"/>
      <c r="H38" s="207"/>
      <c r="I38" s="207"/>
      <c r="J38" s="220" t="s">
        <v>147</v>
      </c>
      <c r="K38" s="207"/>
      <c r="L38" s="407" t="s">
        <v>148</v>
      </c>
      <c r="M38" s="408"/>
      <c r="N38" s="396"/>
      <c r="O38" s="220"/>
      <c r="P38" s="220"/>
      <c r="Q38" s="207"/>
      <c r="R38" s="220" t="s">
        <v>149</v>
      </c>
      <c r="S38" s="220"/>
      <c r="T38" s="220"/>
      <c r="U38" s="220"/>
      <c r="V38" s="220"/>
      <c r="W38" s="415"/>
      <c r="X38" s="408"/>
      <c r="Y38" s="408"/>
      <c r="Z38" s="408"/>
      <c r="AA38" s="396"/>
    </row>
    <row r="39" spans="3:27" ht="15.75" customHeight="1" x14ac:dyDescent="0.25">
      <c r="C39" s="207"/>
      <c r="D39" s="207"/>
      <c r="E39" s="207"/>
      <c r="F39" s="28"/>
      <c r="G39" s="207"/>
      <c r="H39" s="207"/>
      <c r="I39" s="211"/>
      <c r="J39" s="211"/>
      <c r="K39" s="211"/>
      <c r="L39" s="211"/>
      <c r="M39" s="211"/>
      <c r="N39" s="211"/>
      <c r="O39" s="211"/>
      <c r="P39" s="211"/>
      <c r="Q39" s="211"/>
      <c r="R39" s="211"/>
      <c r="S39" s="211"/>
      <c r="T39" s="211"/>
      <c r="U39" s="211"/>
      <c r="V39" s="211"/>
      <c r="W39" s="211"/>
      <c r="X39" s="211"/>
      <c r="Y39" s="211"/>
      <c r="Z39" s="211"/>
      <c r="AA39" s="211"/>
    </row>
    <row r="40" spans="3:27" ht="15.75" customHeight="1" x14ac:dyDescent="0.25">
      <c r="C40" s="228" t="s">
        <v>150</v>
      </c>
      <c r="D40" s="409">
        <v>2024</v>
      </c>
      <c r="E40" s="410"/>
      <c r="F40" s="411"/>
      <c r="G40" s="34"/>
      <c r="H40" s="211"/>
      <c r="I40" s="211"/>
      <c r="J40" s="211"/>
      <c r="K40" s="211"/>
      <c r="L40" s="211"/>
      <c r="M40" s="211"/>
      <c r="N40" s="211"/>
      <c r="O40" s="211"/>
      <c r="P40" s="211"/>
      <c r="Q40" s="403"/>
      <c r="R40" s="404"/>
      <c r="S40" s="404"/>
      <c r="T40" s="404"/>
      <c r="U40" s="404"/>
      <c r="V40" s="211"/>
      <c r="W40" s="211"/>
      <c r="X40" s="405"/>
      <c r="Y40" s="404"/>
      <c r="Z40" s="404"/>
      <c r="AA40" s="404"/>
    </row>
    <row r="41" spans="3:27" ht="5.25" customHeight="1" x14ac:dyDescent="0.25">
      <c r="C41" s="220"/>
      <c r="D41" s="37"/>
      <c r="E41" s="37"/>
      <c r="F41" s="37"/>
      <c r="G41" s="207"/>
      <c r="H41" s="211"/>
      <c r="I41" s="211"/>
      <c r="J41" s="211"/>
      <c r="K41" s="211"/>
      <c r="L41" s="211"/>
      <c r="M41" s="211"/>
      <c r="N41" s="211"/>
      <c r="O41" s="211"/>
      <c r="P41" s="211"/>
      <c r="Q41" s="217"/>
      <c r="R41" s="217"/>
      <c r="S41" s="217"/>
      <c r="T41" s="217"/>
      <c r="U41" s="217"/>
      <c r="V41" s="211"/>
      <c r="W41" s="211"/>
      <c r="X41" s="213"/>
      <c r="Y41" s="213"/>
      <c r="Z41" s="213"/>
      <c r="AA41" s="213"/>
    </row>
    <row r="42" spans="3:27" ht="15.75" customHeight="1" x14ac:dyDescent="0.25">
      <c r="C42" s="220" t="s">
        <v>140</v>
      </c>
      <c r="D42" s="414">
        <v>25</v>
      </c>
      <c r="E42" s="408"/>
      <c r="F42" s="396"/>
      <c r="G42" s="207"/>
      <c r="H42" s="211"/>
      <c r="I42" s="211"/>
      <c r="J42" s="211"/>
      <c r="K42" s="211"/>
      <c r="L42" s="211"/>
      <c r="M42" s="211"/>
      <c r="N42" s="211"/>
      <c r="O42" s="211"/>
      <c r="P42" s="211"/>
      <c r="Q42" s="403"/>
      <c r="R42" s="404"/>
      <c r="S42" s="404"/>
      <c r="T42" s="404"/>
      <c r="U42" s="404"/>
      <c r="V42" s="211"/>
      <c r="W42" s="211"/>
      <c r="X42" s="405"/>
      <c r="Y42" s="404"/>
      <c r="Z42" s="404"/>
      <c r="AA42" s="404"/>
    </row>
    <row r="43" spans="3:27" ht="15.75" customHeight="1" x14ac:dyDescent="0.25">
      <c r="C43" s="207"/>
      <c r="D43" s="207"/>
      <c r="E43" s="207"/>
      <c r="F43" s="207"/>
      <c r="G43" s="207"/>
      <c r="H43" s="207"/>
      <c r="I43" s="211"/>
      <c r="J43" s="211"/>
      <c r="K43" s="220"/>
      <c r="L43" s="220"/>
      <c r="M43" s="220"/>
      <c r="N43" s="220"/>
      <c r="O43" s="220"/>
      <c r="P43" s="220"/>
      <c r="Q43" s="220"/>
      <c r="R43" s="220"/>
      <c r="S43" s="220"/>
      <c r="T43" s="220"/>
      <c r="U43" s="220"/>
      <c r="V43" s="220"/>
      <c r="W43" s="220"/>
      <c r="X43" s="220"/>
      <c r="Y43" s="220"/>
      <c r="Z43" s="220"/>
      <c r="AA43" s="220"/>
    </row>
    <row r="44" spans="3:27" ht="15.75" customHeight="1" x14ac:dyDescent="0.25">
      <c r="C44" s="220"/>
      <c r="D44" s="406" t="s">
        <v>151</v>
      </c>
      <c r="E44" s="408"/>
      <c r="F44" s="408"/>
      <c r="G44" s="408"/>
      <c r="H44" s="408"/>
      <c r="I44" s="408"/>
      <c r="J44" s="408"/>
      <c r="K44" s="408"/>
      <c r="L44" s="408"/>
      <c r="M44" s="408"/>
      <c r="N44" s="408"/>
      <c r="O44" s="408"/>
      <c r="P44" s="408"/>
      <c r="Q44" s="408"/>
      <c r="R44" s="408"/>
      <c r="S44" s="408"/>
      <c r="T44" s="408"/>
      <c r="U44" s="408"/>
      <c r="V44" s="408"/>
      <c r="W44" s="408"/>
      <c r="X44" s="408"/>
      <c r="Y44" s="396"/>
      <c r="Z44" s="221"/>
      <c r="AA44" s="221"/>
    </row>
    <row r="45" spans="3:27" ht="15.75" customHeight="1" x14ac:dyDescent="0.25">
      <c r="C45" s="207"/>
      <c r="D45" s="445" t="s">
        <v>152</v>
      </c>
      <c r="E45" s="408"/>
      <c r="F45" s="408"/>
      <c r="G45" s="408"/>
      <c r="H45" s="396"/>
      <c r="I45" s="441" t="s">
        <v>153</v>
      </c>
      <c r="J45" s="408"/>
      <c r="K45" s="408"/>
      <c r="L45" s="408"/>
      <c r="M45" s="408"/>
      <c r="N45" s="408"/>
      <c r="O45" s="408"/>
      <c r="P45" s="396"/>
      <c r="Q45" s="442" t="s">
        <v>154</v>
      </c>
      <c r="R45" s="408"/>
      <c r="S45" s="408"/>
      <c r="T45" s="408"/>
      <c r="U45" s="408"/>
      <c r="V45" s="408"/>
      <c r="W45" s="408"/>
      <c r="X45" s="408"/>
      <c r="Y45" s="396"/>
      <c r="Z45" s="221"/>
      <c r="AA45" s="221"/>
    </row>
    <row r="46" spans="3:27" ht="15.75" customHeight="1" x14ac:dyDescent="0.25">
      <c r="C46" s="38"/>
      <c r="D46" s="446" t="s">
        <v>155</v>
      </c>
      <c r="E46" s="408"/>
      <c r="F46" s="408"/>
      <c r="G46" s="408"/>
      <c r="H46" s="396"/>
      <c r="I46" s="443" t="s">
        <v>156</v>
      </c>
      <c r="J46" s="408"/>
      <c r="K46" s="408"/>
      <c r="L46" s="408"/>
      <c r="M46" s="408"/>
      <c r="N46" s="408"/>
      <c r="O46" s="408"/>
      <c r="P46" s="396"/>
      <c r="Q46" s="444" t="s">
        <v>157</v>
      </c>
      <c r="R46" s="408"/>
      <c r="S46" s="408"/>
      <c r="T46" s="408"/>
      <c r="U46" s="408"/>
      <c r="V46" s="408"/>
      <c r="W46" s="408"/>
      <c r="X46" s="408"/>
      <c r="Y46" s="396"/>
      <c r="Z46" s="230"/>
      <c r="AA46" s="230"/>
    </row>
    <row r="47" spans="3:27" ht="15.75" customHeight="1" x14ac:dyDescent="0.25">
      <c r="C47" s="231"/>
      <c r="D47" s="231"/>
      <c r="E47" s="231"/>
      <c r="F47" s="231"/>
      <c r="G47" s="232"/>
      <c r="H47" s="232"/>
      <c r="I47" s="232"/>
      <c r="J47" s="232"/>
      <c r="K47" s="232"/>
      <c r="L47" s="232"/>
      <c r="M47" s="232"/>
      <c r="N47" s="232"/>
      <c r="O47" s="232"/>
      <c r="P47" s="232"/>
      <c r="Q47" s="232"/>
      <c r="R47" s="232"/>
      <c r="S47" s="232"/>
      <c r="T47" s="232"/>
      <c r="U47" s="232"/>
      <c r="V47" s="232"/>
      <c r="W47" s="232"/>
      <c r="X47" s="232"/>
      <c r="Y47" s="232"/>
      <c r="Z47" s="231"/>
      <c r="AA47" s="231"/>
    </row>
    <row r="48" spans="3:27" ht="15.75" customHeight="1" x14ac:dyDescent="0.25">
      <c r="C48" s="434" t="s">
        <v>158</v>
      </c>
      <c r="D48" s="408"/>
      <c r="E48" s="408"/>
      <c r="F48" s="396"/>
      <c r="G48" s="439" t="s">
        <v>159</v>
      </c>
      <c r="H48" s="440" t="s">
        <v>160</v>
      </c>
      <c r="I48" s="422"/>
      <c r="J48" s="422"/>
      <c r="K48" s="422"/>
      <c r="L48" s="422"/>
      <c r="M48" s="422"/>
      <c r="N48" s="422"/>
      <c r="O48" s="422"/>
      <c r="P48" s="422"/>
      <c r="Q48" s="422"/>
      <c r="R48" s="422"/>
      <c r="S48" s="422"/>
      <c r="T48" s="422"/>
      <c r="U48" s="422"/>
      <c r="V48" s="422"/>
      <c r="W48" s="422"/>
      <c r="X48" s="422"/>
      <c r="Y48" s="422"/>
      <c r="Z48" s="422"/>
      <c r="AA48" s="423"/>
    </row>
    <row r="49" spans="2:28" ht="15.75" customHeight="1" x14ac:dyDescent="0.25">
      <c r="B49" s="39"/>
      <c r="C49" s="40" t="s">
        <v>161</v>
      </c>
      <c r="D49" s="41">
        <v>1.2</v>
      </c>
      <c r="E49" s="434" t="s">
        <v>162</v>
      </c>
      <c r="F49" s="396"/>
      <c r="G49" s="380"/>
      <c r="H49" s="425"/>
      <c r="I49" s="426"/>
      <c r="J49" s="426"/>
      <c r="K49" s="426"/>
      <c r="L49" s="426"/>
      <c r="M49" s="426"/>
      <c r="N49" s="426"/>
      <c r="O49" s="426"/>
      <c r="P49" s="426"/>
      <c r="Q49" s="426"/>
      <c r="R49" s="426"/>
      <c r="S49" s="426"/>
      <c r="T49" s="426"/>
      <c r="U49" s="426"/>
      <c r="V49" s="426"/>
      <c r="W49" s="426"/>
      <c r="X49" s="426"/>
      <c r="Y49" s="426"/>
      <c r="Z49" s="426"/>
      <c r="AA49" s="427"/>
      <c r="AB49" s="229"/>
    </row>
    <row r="50" spans="2:28" ht="15.75" customHeight="1" x14ac:dyDescent="0.25">
      <c r="B50" s="39"/>
      <c r="C50" s="42">
        <v>2024</v>
      </c>
      <c r="D50" s="43">
        <v>45474</v>
      </c>
      <c r="E50" s="433">
        <v>45656</v>
      </c>
      <c r="F50" s="396"/>
      <c r="G50" s="44">
        <v>25</v>
      </c>
      <c r="H50" s="438" t="s">
        <v>669</v>
      </c>
      <c r="I50" s="408"/>
      <c r="J50" s="408"/>
      <c r="K50" s="408"/>
      <c r="L50" s="408"/>
      <c r="M50" s="408"/>
      <c r="N50" s="408"/>
      <c r="O50" s="408"/>
      <c r="P50" s="408"/>
      <c r="Q50" s="408"/>
      <c r="R50" s="408"/>
      <c r="S50" s="408"/>
      <c r="T50" s="408"/>
      <c r="U50" s="408"/>
      <c r="V50" s="408"/>
      <c r="W50" s="408"/>
      <c r="X50" s="408"/>
      <c r="Y50" s="408"/>
      <c r="Z50" s="408"/>
      <c r="AA50" s="396"/>
      <c r="AB50" s="229"/>
    </row>
    <row r="51" spans="2:28" ht="15.75" customHeight="1" x14ac:dyDescent="0.25">
      <c r="B51" s="39"/>
      <c r="C51" s="42">
        <v>2025</v>
      </c>
      <c r="D51" s="43">
        <v>45658</v>
      </c>
      <c r="E51" s="433">
        <v>46021</v>
      </c>
      <c r="F51" s="396"/>
      <c r="G51" s="44">
        <v>65</v>
      </c>
      <c r="H51" s="438" t="s">
        <v>669</v>
      </c>
      <c r="I51" s="408"/>
      <c r="J51" s="408"/>
      <c r="K51" s="408"/>
      <c r="L51" s="408"/>
      <c r="M51" s="408"/>
      <c r="N51" s="408"/>
      <c r="O51" s="408"/>
      <c r="P51" s="408"/>
      <c r="Q51" s="408"/>
      <c r="R51" s="408"/>
      <c r="S51" s="408"/>
      <c r="T51" s="408"/>
      <c r="U51" s="408"/>
      <c r="V51" s="408"/>
      <c r="W51" s="408"/>
      <c r="X51" s="408"/>
      <c r="Y51" s="408"/>
      <c r="Z51" s="408"/>
      <c r="AA51" s="396"/>
      <c r="AB51" s="229"/>
    </row>
    <row r="52" spans="2:28" ht="15.75" customHeight="1" x14ac:dyDescent="0.25">
      <c r="B52" s="39"/>
      <c r="C52" s="42">
        <v>2026</v>
      </c>
      <c r="D52" s="43">
        <v>46023</v>
      </c>
      <c r="E52" s="433">
        <v>46386</v>
      </c>
      <c r="F52" s="396"/>
      <c r="G52" s="44">
        <v>85</v>
      </c>
      <c r="H52" s="438" t="s">
        <v>669</v>
      </c>
      <c r="I52" s="408"/>
      <c r="J52" s="408"/>
      <c r="K52" s="408"/>
      <c r="L52" s="408"/>
      <c r="M52" s="408"/>
      <c r="N52" s="408"/>
      <c r="O52" s="408"/>
      <c r="P52" s="408"/>
      <c r="Q52" s="408"/>
      <c r="R52" s="408"/>
      <c r="S52" s="408"/>
      <c r="T52" s="408"/>
      <c r="U52" s="408"/>
      <c r="V52" s="408"/>
      <c r="W52" s="408"/>
      <c r="X52" s="408"/>
      <c r="Y52" s="408"/>
      <c r="Z52" s="408"/>
      <c r="AA52" s="396"/>
      <c r="AB52" s="229"/>
    </row>
    <row r="53" spans="2:28" ht="15.75" customHeight="1" x14ac:dyDescent="0.25">
      <c r="B53" s="39"/>
      <c r="C53" s="42">
        <v>2027</v>
      </c>
      <c r="D53" s="43">
        <v>46388</v>
      </c>
      <c r="E53" s="433">
        <v>46751</v>
      </c>
      <c r="F53" s="396"/>
      <c r="G53" s="44">
        <v>100</v>
      </c>
      <c r="H53" s="438" t="s">
        <v>669</v>
      </c>
      <c r="I53" s="408"/>
      <c r="J53" s="408"/>
      <c r="K53" s="408"/>
      <c r="L53" s="408"/>
      <c r="M53" s="408"/>
      <c r="N53" s="408"/>
      <c r="O53" s="408"/>
      <c r="P53" s="408"/>
      <c r="Q53" s="408"/>
      <c r="R53" s="408"/>
      <c r="S53" s="408"/>
      <c r="T53" s="408"/>
      <c r="U53" s="408"/>
      <c r="V53" s="408"/>
      <c r="W53" s="408"/>
      <c r="X53" s="408"/>
      <c r="Y53" s="408"/>
      <c r="Z53" s="408"/>
      <c r="AA53" s="396"/>
      <c r="AB53" s="229"/>
    </row>
    <row r="54" spans="2:28" ht="15.75" customHeight="1" x14ac:dyDescent="0.25">
      <c r="B54" s="39"/>
      <c r="C54" s="42"/>
      <c r="D54" s="42"/>
      <c r="E54" s="434"/>
      <c r="F54" s="396"/>
      <c r="G54" s="41"/>
      <c r="H54" s="434"/>
      <c r="I54" s="408"/>
      <c r="J54" s="408"/>
      <c r="K54" s="408"/>
      <c r="L54" s="408"/>
      <c r="M54" s="408"/>
      <c r="N54" s="408"/>
      <c r="O54" s="408"/>
      <c r="P54" s="408"/>
      <c r="Q54" s="408"/>
      <c r="R54" s="408"/>
      <c r="S54" s="408"/>
      <c r="T54" s="408"/>
      <c r="U54" s="408"/>
      <c r="V54" s="408"/>
      <c r="W54" s="408"/>
      <c r="X54" s="408"/>
      <c r="Y54" s="408"/>
      <c r="Z54" s="408"/>
      <c r="AA54" s="396"/>
      <c r="AB54" s="229"/>
    </row>
    <row r="55" spans="2:28" ht="15.75" customHeight="1" x14ac:dyDescent="0.25">
      <c r="B55" s="30"/>
      <c r="C55" s="207"/>
      <c r="D55" s="207"/>
      <c r="E55" s="207"/>
      <c r="F55" s="207"/>
      <c r="G55" s="207"/>
      <c r="H55" s="207"/>
      <c r="I55" s="207"/>
      <c r="J55" s="207"/>
      <c r="K55" s="207"/>
      <c r="L55" s="207"/>
      <c r="M55" s="207"/>
      <c r="N55" s="207"/>
      <c r="O55" s="207"/>
      <c r="P55" s="207"/>
      <c r="Q55" s="207"/>
      <c r="R55" s="207"/>
      <c r="S55" s="207"/>
      <c r="T55" s="207"/>
      <c r="U55" s="207"/>
      <c r="V55" s="207"/>
      <c r="W55" s="207"/>
      <c r="X55" s="207"/>
      <c r="Y55" s="207"/>
      <c r="Z55" s="207"/>
      <c r="AA55" s="207"/>
      <c r="AB55" s="215"/>
    </row>
    <row r="56" spans="2:28" ht="15.75" customHeight="1" x14ac:dyDescent="0.25">
      <c r="B56" s="30"/>
      <c r="C56" s="412" t="s">
        <v>163</v>
      </c>
      <c r="D56" s="404"/>
      <c r="E56" s="220"/>
      <c r="F56" s="211" t="s">
        <v>164</v>
      </c>
      <c r="G56" s="45"/>
      <c r="H56" s="222"/>
      <c r="I56" s="211" t="s">
        <v>165</v>
      </c>
      <c r="J56" s="207"/>
      <c r="K56" s="407"/>
      <c r="L56" s="396"/>
      <c r="M56" s="220"/>
      <c r="N56" s="207"/>
      <c r="O56" s="207"/>
      <c r="P56" s="207"/>
      <c r="Q56" s="207"/>
      <c r="R56" s="207"/>
      <c r="S56" s="207"/>
      <c r="T56" s="207"/>
      <c r="U56" s="207"/>
      <c r="V56" s="207"/>
      <c r="W56" s="207"/>
      <c r="X56" s="207"/>
      <c r="Y56" s="207"/>
      <c r="Z56" s="207"/>
      <c r="AA56" s="207"/>
      <c r="AB56" s="215"/>
    </row>
    <row r="57" spans="2:28" ht="15.75" customHeight="1" x14ac:dyDescent="0.25">
      <c r="B57" s="233"/>
      <c r="C57" s="226"/>
      <c r="D57" s="226"/>
      <c r="E57" s="226"/>
      <c r="F57" s="226"/>
      <c r="G57" s="226"/>
      <c r="H57" s="226"/>
      <c r="I57" s="226"/>
      <c r="J57" s="226"/>
      <c r="K57" s="226"/>
      <c r="L57" s="226"/>
      <c r="M57" s="226"/>
      <c r="N57" s="226"/>
      <c r="O57" s="226"/>
      <c r="P57" s="226"/>
      <c r="Q57" s="226"/>
      <c r="R57" s="226"/>
      <c r="S57" s="226"/>
      <c r="T57" s="226"/>
      <c r="U57" s="226"/>
      <c r="V57" s="226"/>
      <c r="W57" s="226"/>
      <c r="X57" s="226"/>
      <c r="Y57" s="226"/>
      <c r="Z57" s="226"/>
      <c r="AA57" s="226"/>
      <c r="AB57" s="234"/>
    </row>
    <row r="58" spans="2:28" ht="15.75" customHeight="1" x14ac:dyDescent="0.25">
      <c r="B58" s="432" t="s">
        <v>166</v>
      </c>
      <c r="C58" s="408"/>
      <c r="D58" s="408"/>
      <c r="E58" s="408"/>
      <c r="F58" s="408"/>
      <c r="G58" s="408"/>
      <c r="H58" s="408"/>
      <c r="I58" s="408"/>
      <c r="J58" s="408"/>
      <c r="K58" s="408"/>
      <c r="L58" s="408"/>
      <c r="M58" s="408"/>
      <c r="N58" s="408"/>
      <c r="O58" s="408"/>
      <c r="P58" s="408"/>
      <c r="Q58" s="408"/>
      <c r="R58" s="408"/>
      <c r="S58" s="408"/>
      <c r="T58" s="408"/>
      <c r="U58" s="408"/>
      <c r="V58" s="408"/>
      <c r="W58" s="408"/>
      <c r="X58" s="408"/>
      <c r="Y58" s="408"/>
      <c r="Z58" s="408"/>
      <c r="AA58" s="408"/>
      <c r="AB58" s="396"/>
    </row>
    <row r="59" spans="2:28" ht="15.75" customHeight="1" x14ac:dyDescent="0.25">
      <c r="B59" s="46"/>
      <c r="C59" s="235"/>
      <c r="D59" s="235"/>
      <c r="E59" s="235"/>
      <c r="F59" s="235"/>
      <c r="G59" s="235"/>
      <c r="H59" s="235"/>
      <c r="I59" s="235"/>
      <c r="J59" s="235"/>
      <c r="K59" s="235"/>
      <c r="L59" s="235"/>
      <c r="M59" s="235"/>
      <c r="N59" s="235"/>
      <c r="O59" s="235"/>
      <c r="P59" s="235"/>
      <c r="Q59" s="235"/>
      <c r="R59" s="235"/>
      <c r="S59" s="235"/>
      <c r="T59" s="235"/>
      <c r="U59" s="235"/>
      <c r="V59" s="235"/>
      <c r="W59" s="235"/>
      <c r="X59" s="235"/>
      <c r="Y59" s="235"/>
      <c r="Z59" s="235"/>
      <c r="AA59" s="235"/>
      <c r="AB59" s="47"/>
    </row>
    <row r="60" spans="2:28" ht="29.25" customHeight="1" x14ac:dyDescent="0.25">
      <c r="B60" s="434" t="s">
        <v>161</v>
      </c>
      <c r="C60" s="396"/>
      <c r="D60" s="41"/>
      <c r="E60" s="434" t="s">
        <v>167</v>
      </c>
      <c r="F60" s="396"/>
      <c r="G60" s="41"/>
      <c r="H60" s="406" t="s">
        <v>168</v>
      </c>
      <c r="I60" s="396"/>
      <c r="J60" s="434"/>
      <c r="K60" s="396"/>
      <c r="L60" s="437"/>
      <c r="M60" s="404"/>
      <c r="N60" s="41" t="s">
        <v>169</v>
      </c>
      <c r="O60" s="434"/>
      <c r="P60" s="408"/>
      <c r="Q60" s="396"/>
      <c r="R60" s="434" t="s">
        <v>170</v>
      </c>
      <c r="S60" s="408"/>
      <c r="T60" s="396"/>
      <c r="U60" s="434"/>
      <c r="V60" s="408"/>
      <c r="W60" s="396"/>
      <c r="X60" s="434" t="s">
        <v>171</v>
      </c>
      <c r="Y60" s="396"/>
      <c r="Z60" s="434"/>
      <c r="AA60" s="408"/>
      <c r="AB60" s="396"/>
    </row>
    <row r="61" spans="2:28" ht="15.75" customHeight="1" x14ac:dyDescent="0.25">
      <c r="B61" s="46"/>
      <c r="C61" s="235"/>
      <c r="D61" s="235"/>
      <c r="E61" s="235"/>
      <c r="F61" s="230"/>
      <c r="G61" s="236"/>
      <c r="H61" s="237"/>
      <c r="I61" s="237"/>
      <c r="J61" s="230"/>
      <c r="K61" s="230"/>
      <c r="L61" s="230"/>
      <c r="M61" s="230"/>
      <c r="N61" s="237"/>
      <c r="O61" s="230"/>
      <c r="P61" s="230"/>
      <c r="Q61" s="230"/>
      <c r="R61" s="230"/>
      <c r="S61" s="237"/>
      <c r="T61" s="217"/>
      <c r="U61" s="217"/>
      <c r="V61" s="207"/>
      <c r="W61" s="237"/>
      <c r="X61" s="227"/>
      <c r="Y61" s="227"/>
      <c r="Z61" s="48"/>
      <c r="AA61" s="27"/>
      <c r="AB61" s="49"/>
    </row>
    <row r="62" spans="2:28" ht="15.75" customHeight="1" x14ac:dyDescent="0.25">
      <c r="B62" s="432" t="s">
        <v>172</v>
      </c>
      <c r="C62" s="396"/>
      <c r="D62" s="435"/>
      <c r="E62" s="426"/>
      <c r="F62" s="426"/>
      <c r="G62" s="426"/>
      <c r="H62" s="426"/>
      <c r="I62" s="426"/>
      <c r="J62" s="426"/>
      <c r="K62" s="426"/>
      <c r="L62" s="426"/>
      <c r="M62" s="426"/>
      <c r="N62" s="426"/>
      <c r="O62" s="426"/>
      <c r="P62" s="426"/>
      <c r="Q62" s="426"/>
      <c r="R62" s="426"/>
      <c r="S62" s="426"/>
      <c r="T62" s="426"/>
      <c r="U62" s="426"/>
      <c r="V62" s="426"/>
      <c r="W62" s="426"/>
      <c r="X62" s="426"/>
      <c r="Y62" s="426"/>
      <c r="Z62" s="426"/>
      <c r="AA62" s="426"/>
      <c r="AB62" s="427"/>
    </row>
    <row r="63" spans="2:28" ht="15.75" customHeight="1" x14ac:dyDescent="0.25">
      <c r="B63" s="46"/>
      <c r="C63" s="235"/>
      <c r="D63" s="235"/>
      <c r="E63" s="235"/>
      <c r="F63" s="230"/>
      <c r="G63" s="236"/>
      <c r="H63" s="237"/>
      <c r="I63" s="237"/>
      <c r="J63" s="230"/>
      <c r="K63" s="230"/>
      <c r="L63" s="230"/>
      <c r="M63" s="230"/>
      <c r="N63" s="237"/>
      <c r="O63" s="230"/>
      <c r="P63" s="230"/>
      <c r="Q63" s="230"/>
      <c r="R63" s="230"/>
      <c r="S63" s="237"/>
      <c r="T63" s="217"/>
      <c r="U63" s="217"/>
      <c r="V63" s="207"/>
      <c r="W63" s="237"/>
      <c r="X63" s="227"/>
      <c r="Y63" s="227"/>
      <c r="Z63" s="48"/>
      <c r="AA63" s="27"/>
      <c r="AB63" s="49"/>
    </row>
    <row r="64" spans="2:28" ht="15.75" customHeight="1" x14ac:dyDescent="0.25">
      <c r="B64" s="432" t="s">
        <v>173</v>
      </c>
      <c r="C64" s="396"/>
      <c r="D64" s="436"/>
      <c r="E64" s="426"/>
      <c r="F64" s="426"/>
      <c r="G64" s="426"/>
      <c r="H64" s="426"/>
      <c r="I64" s="426"/>
      <c r="J64" s="426"/>
      <c r="K64" s="426"/>
      <c r="L64" s="426"/>
      <c r="M64" s="426"/>
      <c r="N64" s="426"/>
      <c r="O64" s="426"/>
      <c r="P64" s="426"/>
      <c r="Q64" s="426"/>
      <c r="R64" s="426"/>
      <c r="S64" s="426"/>
      <c r="T64" s="426"/>
      <c r="U64" s="426"/>
      <c r="V64" s="426"/>
      <c r="W64" s="426"/>
      <c r="X64" s="426"/>
      <c r="Y64" s="426"/>
      <c r="Z64" s="426"/>
      <c r="AA64" s="426"/>
      <c r="AB64" s="427"/>
    </row>
    <row r="66" spans="2:28" ht="15.75" customHeight="1" x14ac:dyDescent="0.25">
      <c r="B66" s="432" t="s">
        <v>174</v>
      </c>
      <c r="C66" s="396"/>
      <c r="D66" s="436"/>
      <c r="E66" s="426"/>
      <c r="F66" s="426"/>
      <c r="G66" s="426"/>
      <c r="H66" s="426"/>
      <c r="I66" s="426"/>
      <c r="J66" s="426"/>
      <c r="K66" s="426"/>
      <c r="L66" s="426"/>
      <c r="M66" s="426"/>
      <c r="N66" s="426"/>
      <c r="O66" s="426"/>
      <c r="P66" s="426"/>
      <c r="Q66" s="426"/>
      <c r="R66" s="426"/>
      <c r="S66" s="426"/>
      <c r="T66" s="426"/>
      <c r="U66" s="426"/>
      <c r="V66" s="426"/>
      <c r="W66" s="426"/>
      <c r="X66" s="426"/>
      <c r="Y66" s="426"/>
      <c r="Z66" s="426"/>
      <c r="AA66" s="426"/>
      <c r="AB66" s="427"/>
    </row>
    <row r="67" spans="2:28" ht="15.75" customHeight="1" x14ac:dyDescent="0.25">
      <c r="B67" s="46"/>
      <c r="C67" s="235"/>
      <c r="D67" s="235"/>
      <c r="E67" s="235"/>
      <c r="F67" s="230"/>
      <c r="G67" s="236"/>
      <c r="H67" s="237"/>
      <c r="I67" s="237"/>
      <c r="J67" s="230"/>
      <c r="K67" s="230"/>
      <c r="L67" s="230"/>
      <c r="M67" s="230"/>
      <c r="N67" s="237"/>
      <c r="O67" s="230"/>
      <c r="P67" s="230"/>
      <c r="Q67" s="230"/>
      <c r="R67" s="230"/>
      <c r="S67" s="237"/>
      <c r="T67" s="217"/>
      <c r="U67" s="217"/>
      <c r="V67" s="207"/>
      <c r="W67" s="237"/>
      <c r="X67" s="227"/>
      <c r="Y67" s="227"/>
      <c r="Z67" s="48"/>
      <c r="AA67" s="27"/>
      <c r="AB67" s="49"/>
    </row>
    <row r="68" spans="2:28" ht="15.75" customHeight="1" x14ac:dyDescent="0.25">
      <c r="B68" s="432" t="s">
        <v>175</v>
      </c>
      <c r="C68" s="396"/>
      <c r="D68" s="436"/>
      <c r="E68" s="426"/>
      <c r="F68" s="426"/>
      <c r="G68" s="426"/>
      <c r="H68" s="426"/>
      <c r="I68" s="426"/>
      <c r="J68" s="426"/>
      <c r="K68" s="426"/>
      <c r="L68" s="426"/>
      <c r="M68" s="426"/>
      <c r="N68" s="426"/>
      <c r="O68" s="426"/>
      <c r="P68" s="426"/>
      <c r="Q68" s="426"/>
      <c r="R68" s="426"/>
      <c r="S68" s="426"/>
      <c r="T68" s="426"/>
      <c r="U68" s="426"/>
      <c r="V68" s="426"/>
      <c r="W68" s="426"/>
      <c r="X68" s="426"/>
      <c r="Y68" s="426"/>
      <c r="Z68" s="426"/>
      <c r="AA68" s="426"/>
      <c r="AB68" s="427"/>
    </row>
    <row r="69" spans="2:28" ht="15.75" customHeight="1" x14ac:dyDescent="0.25">
      <c r="B69" s="46"/>
      <c r="C69" s="235"/>
      <c r="D69" s="235"/>
      <c r="E69" s="235"/>
      <c r="F69" s="230"/>
      <c r="G69" s="236"/>
      <c r="H69" s="237"/>
      <c r="I69" s="237"/>
      <c r="J69" s="230"/>
      <c r="K69" s="230"/>
      <c r="L69" s="230"/>
      <c r="M69" s="230"/>
      <c r="N69" s="237"/>
      <c r="O69" s="230"/>
      <c r="P69" s="230"/>
      <c r="Q69" s="230"/>
      <c r="R69" s="230"/>
      <c r="S69" s="237"/>
      <c r="T69" s="217"/>
      <c r="U69" s="217"/>
      <c r="V69" s="207"/>
      <c r="W69" s="237"/>
      <c r="X69" s="227"/>
      <c r="Y69" s="227"/>
      <c r="Z69" s="48"/>
      <c r="AA69" s="27"/>
      <c r="AB69" s="49"/>
    </row>
    <row r="70" spans="2:28" ht="15.75" customHeight="1" x14ac:dyDescent="0.25">
      <c r="B70" s="432" t="s">
        <v>176</v>
      </c>
      <c r="C70" s="396"/>
      <c r="D70" s="436"/>
      <c r="E70" s="426"/>
      <c r="F70" s="426"/>
      <c r="G70" s="426"/>
      <c r="H70" s="426"/>
      <c r="I70" s="426"/>
      <c r="J70" s="426"/>
      <c r="K70" s="426"/>
      <c r="L70" s="426"/>
      <c r="M70" s="426"/>
      <c r="N70" s="426"/>
      <c r="O70" s="426"/>
      <c r="P70" s="426"/>
      <c r="Q70" s="426"/>
      <c r="R70" s="426"/>
      <c r="S70" s="426"/>
      <c r="T70" s="426"/>
      <c r="U70" s="426"/>
      <c r="V70" s="426"/>
      <c r="W70" s="426"/>
      <c r="X70" s="426"/>
      <c r="Y70" s="426"/>
      <c r="Z70" s="426"/>
      <c r="AA70" s="426"/>
      <c r="AB70" s="427"/>
    </row>
    <row r="71" spans="2:28" ht="15.75" customHeight="1" x14ac:dyDescent="0.25">
      <c r="B71" s="46"/>
      <c r="C71" s="235"/>
      <c r="D71" s="235"/>
      <c r="E71" s="235"/>
      <c r="F71" s="230"/>
      <c r="G71" s="236"/>
      <c r="H71" s="237"/>
      <c r="I71" s="237"/>
      <c r="J71" s="230"/>
      <c r="K71" s="230"/>
      <c r="L71" s="230"/>
      <c r="M71" s="230"/>
      <c r="N71" s="237"/>
      <c r="O71" s="230"/>
      <c r="P71" s="230"/>
      <c r="Q71" s="230"/>
      <c r="R71" s="230"/>
      <c r="S71" s="237"/>
      <c r="T71" s="217"/>
      <c r="U71" s="217"/>
      <c r="V71" s="207"/>
      <c r="W71" s="237"/>
      <c r="X71" s="227"/>
      <c r="Y71" s="227"/>
      <c r="Z71" s="48"/>
      <c r="AA71" s="27"/>
      <c r="AB71" s="49"/>
    </row>
    <row r="72" spans="2:28" ht="15.75" customHeight="1" x14ac:dyDescent="0.25">
      <c r="B72" s="432" t="s">
        <v>177</v>
      </c>
      <c r="C72" s="408"/>
      <c r="D72" s="408"/>
      <c r="E72" s="408"/>
      <c r="F72" s="408"/>
      <c r="G72" s="408"/>
      <c r="H72" s="408"/>
      <c r="I72" s="408"/>
      <c r="J72" s="408"/>
      <c r="K72" s="408"/>
      <c r="L72" s="408"/>
      <c r="M72" s="408"/>
      <c r="N72" s="408"/>
      <c r="O72" s="408"/>
      <c r="P72" s="408"/>
      <c r="Q72" s="408"/>
      <c r="R72" s="408"/>
      <c r="S72" s="408"/>
      <c r="T72" s="408"/>
      <c r="U72" s="408"/>
      <c r="V72" s="408"/>
      <c r="W72" s="408"/>
      <c r="X72" s="408"/>
      <c r="Y72" s="408"/>
      <c r="Z72" s="408"/>
      <c r="AA72" s="408"/>
      <c r="AB72" s="396"/>
    </row>
    <row r="73" spans="2:28" ht="15.75" customHeight="1" x14ac:dyDescent="0.25">
      <c r="B73" s="406" t="s">
        <v>122</v>
      </c>
      <c r="C73" s="396"/>
      <c r="D73" s="50" t="s">
        <v>178</v>
      </c>
      <c r="E73" s="406" t="s">
        <v>179</v>
      </c>
      <c r="F73" s="396"/>
      <c r="G73" s="406" t="s">
        <v>177</v>
      </c>
      <c r="H73" s="408"/>
      <c r="I73" s="408"/>
      <c r="J73" s="408"/>
      <c r="K73" s="408"/>
      <c r="L73" s="408"/>
      <c r="M73" s="408"/>
      <c r="N73" s="408"/>
      <c r="O73" s="396"/>
      <c r="P73" s="406" t="s">
        <v>180</v>
      </c>
      <c r="Q73" s="408"/>
      <c r="R73" s="408"/>
      <c r="S73" s="408"/>
      <c r="T73" s="408"/>
      <c r="U73" s="408"/>
      <c r="V73" s="408"/>
      <c r="W73" s="408"/>
      <c r="X73" s="408"/>
      <c r="Y73" s="408"/>
      <c r="Z73" s="408"/>
      <c r="AA73" s="408"/>
      <c r="AB73" s="396"/>
    </row>
    <row r="74" spans="2:28" ht="15.75" customHeight="1" x14ac:dyDescent="0.25">
      <c r="B74" s="406"/>
      <c r="C74" s="396"/>
      <c r="D74" s="36"/>
      <c r="E74" s="406"/>
      <c r="F74" s="396"/>
      <c r="G74" s="431"/>
      <c r="H74" s="408"/>
      <c r="I74" s="408"/>
      <c r="J74" s="408"/>
      <c r="K74" s="408"/>
      <c r="L74" s="408"/>
      <c r="M74" s="408"/>
      <c r="N74" s="408"/>
      <c r="O74" s="396"/>
      <c r="P74" s="431"/>
      <c r="Q74" s="408"/>
      <c r="R74" s="408"/>
      <c r="S74" s="408"/>
      <c r="T74" s="408"/>
      <c r="U74" s="408"/>
      <c r="V74" s="408"/>
      <c r="W74" s="408"/>
      <c r="X74" s="408"/>
      <c r="Y74" s="408"/>
      <c r="Z74" s="408"/>
      <c r="AA74" s="408"/>
      <c r="AB74" s="396"/>
    </row>
    <row r="75" spans="2:28" ht="15.75" customHeight="1" x14ac:dyDescent="0.25">
      <c r="B75" s="406"/>
      <c r="C75" s="396"/>
      <c r="D75" s="36"/>
      <c r="E75" s="406"/>
      <c r="F75" s="396"/>
      <c r="G75" s="431"/>
      <c r="H75" s="408"/>
      <c r="I75" s="408"/>
      <c r="J75" s="408"/>
      <c r="K75" s="408"/>
      <c r="L75" s="408"/>
      <c r="M75" s="408"/>
      <c r="N75" s="408"/>
      <c r="O75" s="396"/>
      <c r="P75" s="431"/>
      <c r="Q75" s="408"/>
      <c r="R75" s="408"/>
      <c r="S75" s="408"/>
      <c r="T75" s="408"/>
      <c r="U75" s="408"/>
      <c r="V75" s="408"/>
      <c r="W75" s="408"/>
      <c r="X75" s="408"/>
      <c r="Y75" s="408"/>
      <c r="Z75" s="408"/>
      <c r="AA75" s="408"/>
      <c r="AB75" s="396"/>
    </row>
    <row r="76" spans="2:28" ht="26.25" customHeight="1" x14ac:dyDescent="0.25">
      <c r="B76" s="430" t="s">
        <v>181</v>
      </c>
      <c r="C76" s="408"/>
      <c r="D76" s="408"/>
      <c r="E76" s="408"/>
      <c r="F76" s="408"/>
      <c r="G76" s="408"/>
      <c r="H76" s="408"/>
      <c r="I76" s="408"/>
      <c r="J76" s="408"/>
      <c r="K76" s="408"/>
      <c r="L76" s="408"/>
      <c r="M76" s="408"/>
      <c r="N76" s="408"/>
      <c r="O76" s="408"/>
      <c r="P76" s="408"/>
      <c r="Q76" s="408"/>
      <c r="R76" s="408"/>
      <c r="S76" s="408"/>
      <c r="T76" s="408"/>
      <c r="U76" s="408"/>
      <c r="V76" s="408"/>
      <c r="W76" s="408"/>
      <c r="X76" s="408"/>
      <c r="Y76" s="408"/>
      <c r="Z76" s="408"/>
      <c r="AA76" s="408"/>
      <c r="AB76" s="396"/>
    </row>
  </sheetData>
  <mergeCells count="95">
    <mergeCell ref="B2:D6"/>
    <mergeCell ref="F2:AB6"/>
    <mergeCell ref="C7:D7"/>
    <mergeCell ref="AF8:AG8"/>
    <mergeCell ref="C9:F9"/>
    <mergeCell ref="C10:D10"/>
    <mergeCell ref="E10:AA10"/>
    <mergeCell ref="C11:F11"/>
    <mergeCell ref="AA11:AB11"/>
    <mergeCell ref="C12:D12"/>
    <mergeCell ref="E12:AA12"/>
    <mergeCell ref="C13:D13"/>
    <mergeCell ref="F14:AB14"/>
    <mergeCell ref="C15:AA15"/>
    <mergeCell ref="R18:AA18"/>
    <mergeCell ref="C14:D14"/>
    <mergeCell ref="C18:P23"/>
    <mergeCell ref="W23:AA23"/>
    <mergeCell ref="C26:AA26"/>
    <mergeCell ref="C29:K29"/>
    <mergeCell ref="M29:AA29"/>
    <mergeCell ref="C32:AA32"/>
    <mergeCell ref="L38:N38"/>
    <mergeCell ref="W38:AA38"/>
    <mergeCell ref="C34:D34"/>
    <mergeCell ref="F34:G34"/>
    <mergeCell ref="K34:N34"/>
    <mergeCell ref="W34:AA34"/>
    <mergeCell ref="F36:M36"/>
    <mergeCell ref="P36:AA36"/>
    <mergeCell ref="F38:G38"/>
    <mergeCell ref="D40:F40"/>
    <mergeCell ref="Q40:U40"/>
    <mergeCell ref="X40:AA40"/>
    <mergeCell ref="D42:F42"/>
    <mergeCell ref="Q42:U42"/>
    <mergeCell ref="X42:AA42"/>
    <mergeCell ref="D44:Y44"/>
    <mergeCell ref="D45:H45"/>
    <mergeCell ref="I45:P45"/>
    <mergeCell ref="Q45:Y45"/>
    <mergeCell ref="D46:H46"/>
    <mergeCell ref="I46:P46"/>
    <mergeCell ref="Q46:Y46"/>
    <mergeCell ref="C48:F48"/>
    <mergeCell ref="P75:AB75"/>
    <mergeCell ref="B76:AB76"/>
    <mergeCell ref="D70:AB70"/>
    <mergeCell ref="B72:AB72"/>
    <mergeCell ref="G73:O73"/>
    <mergeCell ref="P73:AB73"/>
    <mergeCell ref="G74:O74"/>
    <mergeCell ref="P74:AB74"/>
    <mergeCell ref="G75:O75"/>
    <mergeCell ref="H51:AA51"/>
    <mergeCell ref="H52:AA52"/>
    <mergeCell ref="G48:G49"/>
    <mergeCell ref="H48:AA49"/>
    <mergeCell ref="E49:F49"/>
    <mergeCell ref="E50:F50"/>
    <mergeCell ref="H50:AA50"/>
    <mergeCell ref="E51:F51"/>
    <mergeCell ref="E52:F52"/>
    <mergeCell ref="E53:F53"/>
    <mergeCell ref="H53:AA53"/>
    <mergeCell ref="E54:F54"/>
    <mergeCell ref="H54:AA54"/>
    <mergeCell ref="C56:D56"/>
    <mergeCell ref="K56:L56"/>
    <mergeCell ref="B58:AB58"/>
    <mergeCell ref="U60:W60"/>
    <mergeCell ref="X60:Y60"/>
    <mergeCell ref="Z60:AB60"/>
    <mergeCell ref="B60:C60"/>
    <mergeCell ref="E60:F60"/>
    <mergeCell ref="H60:I60"/>
    <mergeCell ref="J60:K60"/>
    <mergeCell ref="L60:M60"/>
    <mergeCell ref="O60:Q60"/>
    <mergeCell ref="R60:T60"/>
    <mergeCell ref="B75:C75"/>
    <mergeCell ref="E75:F75"/>
    <mergeCell ref="B62:C62"/>
    <mergeCell ref="D62:AB62"/>
    <mergeCell ref="B64:C64"/>
    <mergeCell ref="D64:AB64"/>
    <mergeCell ref="B66:C66"/>
    <mergeCell ref="D66:AB66"/>
    <mergeCell ref="D68:AB68"/>
    <mergeCell ref="B68:C68"/>
    <mergeCell ref="B70:C70"/>
    <mergeCell ref="B73:C73"/>
    <mergeCell ref="E73:F73"/>
    <mergeCell ref="B74:C74"/>
    <mergeCell ref="E74:F74"/>
  </mergeCells>
  <pageMargins left="0.7" right="0.7" top="0.75" bottom="0.75" header="0" footer="0"/>
  <pageSetup orientation="landscape"/>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C0C0C0"/>
  </sheetPr>
  <dimension ref="B2:AH76"/>
  <sheetViews>
    <sheetView workbookViewId="0"/>
  </sheetViews>
  <sheetFormatPr baseColWidth="10" defaultColWidth="14.42578125" defaultRowHeight="15" customHeight="1" x14ac:dyDescent="0.25"/>
  <cols>
    <col min="1" max="2" width="3.140625" customWidth="1"/>
    <col min="3" max="3" width="13.7109375" customWidth="1"/>
    <col min="4" max="4" width="19.140625" customWidth="1"/>
    <col min="5" max="5" width="2.42578125" customWidth="1"/>
    <col min="6" max="6" width="11.7109375" customWidth="1"/>
    <col min="7" max="7" width="17.7109375" customWidth="1"/>
    <col min="8" max="8" width="8" customWidth="1"/>
    <col min="9" max="9" width="7.7109375" customWidth="1"/>
    <col min="10" max="10" width="9" customWidth="1"/>
    <col min="11" max="12" width="7.42578125" customWidth="1"/>
    <col min="13" max="13" width="4.42578125" customWidth="1"/>
    <col min="14" max="14" width="13.42578125" customWidth="1"/>
    <col min="15" max="19" width="4.42578125" customWidth="1"/>
    <col min="20" max="20" width="8.42578125" customWidth="1"/>
    <col min="21" max="22" width="4.42578125" customWidth="1"/>
    <col min="23" max="23" width="9.85546875" customWidth="1"/>
    <col min="24" max="24" width="4.42578125" customWidth="1"/>
    <col min="25" max="25" width="12" customWidth="1"/>
    <col min="26" max="28" width="4.42578125" customWidth="1"/>
    <col min="29" max="29" width="2.42578125" customWidth="1"/>
    <col min="30" max="32" width="11.42578125" customWidth="1"/>
    <col min="33" max="33" width="19.7109375" customWidth="1"/>
    <col min="34" max="34" width="14.85546875" customWidth="1"/>
  </cols>
  <sheetData>
    <row r="2" spans="2:34" ht="12.75" customHeight="1" x14ac:dyDescent="0.25">
      <c r="B2" s="421"/>
      <c r="C2" s="422"/>
      <c r="D2" s="423"/>
      <c r="E2" s="24"/>
      <c r="F2" s="428" t="s">
        <v>120</v>
      </c>
      <c r="G2" s="422"/>
      <c r="H2" s="422"/>
      <c r="I2" s="422"/>
      <c r="J2" s="422"/>
      <c r="K2" s="422"/>
      <c r="L2" s="422"/>
      <c r="M2" s="422"/>
      <c r="N2" s="422"/>
      <c r="O2" s="422"/>
      <c r="P2" s="422"/>
      <c r="Q2" s="422"/>
      <c r="R2" s="422"/>
      <c r="S2" s="422"/>
      <c r="T2" s="422"/>
      <c r="U2" s="422"/>
      <c r="V2" s="422"/>
      <c r="W2" s="422"/>
      <c r="X2" s="422"/>
      <c r="Y2" s="422"/>
      <c r="Z2" s="422"/>
      <c r="AA2" s="422"/>
      <c r="AB2" s="423"/>
      <c r="AC2" s="207"/>
      <c r="AD2" s="207"/>
      <c r="AE2" s="207"/>
      <c r="AF2" s="207"/>
      <c r="AG2" s="207"/>
      <c r="AH2" s="207"/>
    </row>
    <row r="3" spans="2:34" ht="12.75" customHeight="1" x14ac:dyDescent="0.25">
      <c r="B3" s="424"/>
      <c r="C3" s="378"/>
      <c r="D3" s="416"/>
      <c r="E3" s="25"/>
      <c r="F3" s="404"/>
      <c r="G3" s="378"/>
      <c r="H3" s="378"/>
      <c r="I3" s="378"/>
      <c r="J3" s="378"/>
      <c r="K3" s="378"/>
      <c r="L3" s="378"/>
      <c r="M3" s="378"/>
      <c r="N3" s="378"/>
      <c r="O3" s="378"/>
      <c r="P3" s="378"/>
      <c r="Q3" s="378"/>
      <c r="R3" s="378"/>
      <c r="S3" s="378"/>
      <c r="T3" s="378"/>
      <c r="U3" s="378"/>
      <c r="V3" s="378"/>
      <c r="W3" s="378"/>
      <c r="X3" s="378"/>
      <c r="Y3" s="378"/>
      <c r="Z3" s="378"/>
      <c r="AA3" s="378"/>
      <c r="AB3" s="416"/>
      <c r="AC3" s="207"/>
      <c r="AD3" s="207"/>
      <c r="AE3" s="207"/>
      <c r="AF3" s="207"/>
      <c r="AG3" s="207"/>
      <c r="AH3" s="207"/>
    </row>
    <row r="4" spans="2:34" ht="12.75" customHeight="1" x14ac:dyDescent="0.25">
      <c r="B4" s="424"/>
      <c r="C4" s="378"/>
      <c r="D4" s="416"/>
      <c r="E4" s="25"/>
      <c r="F4" s="404"/>
      <c r="G4" s="378"/>
      <c r="H4" s="378"/>
      <c r="I4" s="378"/>
      <c r="J4" s="378"/>
      <c r="K4" s="378"/>
      <c r="L4" s="378"/>
      <c r="M4" s="378"/>
      <c r="N4" s="378"/>
      <c r="O4" s="378"/>
      <c r="P4" s="378"/>
      <c r="Q4" s="378"/>
      <c r="R4" s="378"/>
      <c r="S4" s="378"/>
      <c r="T4" s="378"/>
      <c r="U4" s="378"/>
      <c r="V4" s="378"/>
      <c r="W4" s="378"/>
      <c r="X4" s="378"/>
      <c r="Y4" s="378"/>
      <c r="Z4" s="378"/>
      <c r="AA4" s="378"/>
      <c r="AB4" s="416"/>
      <c r="AC4" s="207"/>
      <c r="AD4" s="207"/>
      <c r="AE4" s="207"/>
      <c r="AF4" s="207"/>
      <c r="AG4" s="207"/>
      <c r="AH4" s="207"/>
    </row>
    <row r="5" spans="2:34" ht="12.75" customHeight="1" x14ac:dyDescent="0.25">
      <c r="B5" s="424"/>
      <c r="C5" s="378"/>
      <c r="D5" s="416"/>
      <c r="E5" s="25"/>
      <c r="F5" s="404"/>
      <c r="G5" s="378"/>
      <c r="H5" s="378"/>
      <c r="I5" s="378"/>
      <c r="J5" s="378"/>
      <c r="K5" s="378"/>
      <c r="L5" s="378"/>
      <c r="M5" s="378"/>
      <c r="N5" s="378"/>
      <c r="O5" s="378"/>
      <c r="P5" s="378"/>
      <c r="Q5" s="378"/>
      <c r="R5" s="378"/>
      <c r="S5" s="378"/>
      <c r="T5" s="378"/>
      <c r="U5" s="378"/>
      <c r="V5" s="378"/>
      <c r="W5" s="378"/>
      <c r="X5" s="378"/>
      <c r="Y5" s="378"/>
      <c r="Z5" s="378"/>
      <c r="AA5" s="378"/>
      <c r="AB5" s="416"/>
      <c r="AC5" s="207"/>
      <c r="AD5" s="207"/>
      <c r="AE5" s="207"/>
      <c r="AF5" s="207"/>
      <c r="AG5" s="207"/>
      <c r="AH5" s="207"/>
    </row>
    <row r="6" spans="2:34" ht="37.5" customHeight="1" x14ac:dyDescent="0.25">
      <c r="B6" s="425"/>
      <c r="C6" s="426"/>
      <c r="D6" s="427"/>
      <c r="E6" s="208"/>
      <c r="F6" s="426"/>
      <c r="G6" s="426"/>
      <c r="H6" s="426"/>
      <c r="I6" s="426"/>
      <c r="J6" s="426"/>
      <c r="K6" s="426"/>
      <c r="L6" s="426"/>
      <c r="M6" s="426"/>
      <c r="N6" s="426"/>
      <c r="O6" s="426"/>
      <c r="P6" s="426"/>
      <c r="Q6" s="426"/>
      <c r="R6" s="426"/>
      <c r="S6" s="426"/>
      <c r="T6" s="426"/>
      <c r="U6" s="426"/>
      <c r="V6" s="426"/>
      <c r="W6" s="426"/>
      <c r="X6" s="426"/>
      <c r="Y6" s="426"/>
      <c r="Z6" s="426"/>
      <c r="AA6" s="426"/>
      <c r="AB6" s="427"/>
      <c r="AC6" s="207"/>
      <c r="AD6" s="207"/>
      <c r="AE6" s="207"/>
      <c r="AF6" s="207"/>
      <c r="AG6" s="207"/>
      <c r="AH6" s="207"/>
    </row>
    <row r="7" spans="2:34" ht="15" customHeight="1" x14ac:dyDescent="0.25">
      <c r="B7" s="26"/>
      <c r="C7" s="429"/>
      <c r="D7" s="422"/>
      <c r="E7" s="27"/>
      <c r="F7" s="28"/>
      <c r="G7" s="28"/>
      <c r="H7" s="28"/>
      <c r="I7" s="28"/>
      <c r="J7" s="28"/>
      <c r="K7" s="28"/>
      <c r="L7" s="28"/>
      <c r="M7" s="28"/>
      <c r="N7" s="28"/>
      <c r="O7" s="28"/>
      <c r="P7" s="28"/>
      <c r="Q7" s="28"/>
      <c r="R7" s="28"/>
      <c r="S7" s="28"/>
      <c r="T7" s="28"/>
      <c r="U7" s="28"/>
      <c r="V7" s="28"/>
      <c r="W7" s="28"/>
      <c r="X7" s="28"/>
      <c r="Y7" s="28"/>
      <c r="Z7" s="28"/>
      <c r="AA7" s="28"/>
      <c r="AB7" s="29"/>
      <c r="AC7" s="207"/>
      <c r="AD7" s="207"/>
      <c r="AE7" s="207"/>
      <c r="AF7" s="207"/>
      <c r="AG7" s="207"/>
      <c r="AH7" s="207"/>
    </row>
    <row r="8" spans="2:34" ht="15" customHeight="1" x14ac:dyDescent="0.25">
      <c r="B8" s="30"/>
      <c r="C8" s="209" t="s">
        <v>121</v>
      </c>
      <c r="D8" s="31"/>
      <c r="E8" s="32"/>
      <c r="F8" s="210" t="s">
        <v>122</v>
      </c>
      <c r="G8" s="33"/>
      <c r="H8" s="34"/>
      <c r="I8" s="207"/>
      <c r="J8" s="207"/>
      <c r="K8" s="211"/>
      <c r="L8" s="211"/>
      <c r="M8" s="211"/>
      <c r="N8" s="211"/>
      <c r="O8" s="211"/>
      <c r="P8" s="211"/>
      <c r="Q8" s="211"/>
      <c r="R8" s="211"/>
      <c r="S8" s="211"/>
      <c r="T8" s="211"/>
      <c r="U8" s="211"/>
      <c r="V8" s="211"/>
      <c r="W8" s="211"/>
      <c r="X8" s="211"/>
      <c r="Y8" s="211"/>
      <c r="Z8" s="211"/>
      <c r="AA8" s="211"/>
      <c r="AB8" s="212"/>
      <c r="AC8" s="207"/>
      <c r="AD8" s="207"/>
      <c r="AE8" s="207"/>
      <c r="AF8" s="207"/>
      <c r="AG8" s="207"/>
      <c r="AH8" s="207"/>
    </row>
    <row r="9" spans="2:34" ht="15" customHeight="1" x14ac:dyDescent="0.25">
      <c r="B9" s="30"/>
      <c r="C9" s="405"/>
      <c r="D9" s="404"/>
      <c r="E9" s="404"/>
      <c r="F9" s="404"/>
      <c r="G9" s="214"/>
      <c r="H9" s="207"/>
      <c r="I9" s="207"/>
      <c r="J9" s="207"/>
      <c r="K9" s="207"/>
      <c r="L9" s="207"/>
      <c r="M9" s="207"/>
      <c r="N9" s="207"/>
      <c r="O9" s="207"/>
      <c r="P9" s="207"/>
      <c r="Q9" s="207"/>
      <c r="R9" s="207"/>
      <c r="S9" s="207"/>
      <c r="T9" s="207"/>
      <c r="U9" s="207"/>
      <c r="V9" s="207"/>
      <c r="W9" s="207"/>
      <c r="X9" s="207"/>
      <c r="Y9" s="207"/>
      <c r="Z9" s="207"/>
      <c r="AA9" s="207"/>
      <c r="AB9" s="215"/>
      <c r="AC9" s="207"/>
      <c r="AD9" s="207"/>
      <c r="AE9" s="207"/>
      <c r="AF9" s="207"/>
      <c r="AG9" s="914" t="s">
        <v>656</v>
      </c>
      <c r="AH9" s="404"/>
    </row>
    <row r="10" spans="2:34" ht="30" customHeight="1" x14ac:dyDescent="0.25">
      <c r="B10" s="30"/>
      <c r="C10" s="405" t="s">
        <v>123</v>
      </c>
      <c r="D10" s="404"/>
      <c r="E10" s="406" t="s">
        <v>670</v>
      </c>
      <c r="F10" s="408"/>
      <c r="G10" s="408"/>
      <c r="H10" s="408"/>
      <c r="I10" s="408"/>
      <c r="J10" s="408"/>
      <c r="K10" s="408"/>
      <c r="L10" s="408"/>
      <c r="M10" s="408"/>
      <c r="N10" s="408"/>
      <c r="O10" s="408"/>
      <c r="P10" s="408"/>
      <c r="Q10" s="408"/>
      <c r="R10" s="408"/>
      <c r="S10" s="408"/>
      <c r="T10" s="408"/>
      <c r="U10" s="408"/>
      <c r="V10" s="408"/>
      <c r="W10" s="408"/>
      <c r="X10" s="408"/>
      <c r="Y10" s="408"/>
      <c r="Z10" s="408"/>
      <c r="AA10" s="396"/>
      <c r="AB10" s="216"/>
      <c r="AC10" s="207"/>
      <c r="AD10" s="207"/>
      <c r="AE10" s="207"/>
      <c r="AF10" s="207"/>
      <c r="AG10" s="207"/>
      <c r="AH10" s="207"/>
    </row>
    <row r="11" spans="2:34" ht="15" customHeight="1" x14ac:dyDescent="0.25">
      <c r="B11" s="30"/>
      <c r="C11" s="405"/>
      <c r="D11" s="404"/>
      <c r="E11" s="404"/>
      <c r="F11" s="404"/>
      <c r="G11" s="207"/>
      <c r="H11" s="207"/>
      <c r="I11" s="207"/>
      <c r="J11" s="207"/>
      <c r="K11" s="207"/>
      <c r="L11" s="207"/>
      <c r="M11" s="207"/>
      <c r="N11" s="207"/>
      <c r="O11" s="207"/>
      <c r="P11" s="207"/>
      <c r="Q11" s="207"/>
      <c r="R11" s="207"/>
      <c r="S11" s="207"/>
      <c r="T11" s="207"/>
      <c r="U11" s="207"/>
      <c r="V11" s="207"/>
      <c r="W11" s="207"/>
      <c r="X11" s="207"/>
      <c r="Y11" s="207"/>
      <c r="Z11" s="207"/>
      <c r="AA11" s="403"/>
      <c r="AB11" s="416"/>
      <c r="AC11" s="207"/>
      <c r="AD11" s="207"/>
      <c r="AE11" s="207"/>
      <c r="AF11" s="207"/>
      <c r="AG11" s="207"/>
      <c r="AH11" s="207"/>
    </row>
    <row r="12" spans="2:34" ht="29.25" customHeight="1" x14ac:dyDescent="0.25">
      <c r="B12" s="30"/>
      <c r="C12" s="419" t="s">
        <v>125</v>
      </c>
      <c r="D12" s="420"/>
      <c r="E12" s="417" t="s">
        <v>659</v>
      </c>
      <c r="F12" s="418"/>
      <c r="G12" s="418"/>
      <c r="H12" s="418"/>
      <c r="I12" s="418"/>
      <c r="J12" s="418"/>
      <c r="K12" s="418"/>
      <c r="L12" s="418"/>
      <c r="M12" s="418"/>
      <c r="N12" s="418"/>
      <c r="O12" s="418"/>
      <c r="P12" s="418"/>
      <c r="Q12" s="418"/>
      <c r="R12" s="418"/>
      <c r="S12" s="418"/>
      <c r="T12" s="418"/>
      <c r="U12" s="418"/>
      <c r="V12" s="418"/>
      <c r="W12" s="418"/>
      <c r="X12" s="418"/>
      <c r="Y12" s="418"/>
      <c r="Z12" s="418"/>
      <c r="AA12" s="418"/>
      <c r="AB12" s="35"/>
      <c r="AC12" s="207"/>
      <c r="AD12" s="207"/>
      <c r="AE12" s="207"/>
      <c r="AF12" s="207"/>
      <c r="AG12" s="50" t="s">
        <v>657</v>
      </c>
      <c r="AH12" s="50" t="s">
        <v>658</v>
      </c>
    </row>
    <row r="13" spans="2:34" ht="15" customHeight="1" x14ac:dyDescent="0.25">
      <c r="B13" s="30"/>
      <c r="C13" s="403"/>
      <c r="D13" s="404"/>
      <c r="E13" s="217"/>
      <c r="F13" s="207"/>
      <c r="G13" s="207"/>
      <c r="H13" s="207"/>
      <c r="I13" s="207"/>
      <c r="J13" s="207"/>
      <c r="K13" s="207"/>
      <c r="L13" s="207"/>
      <c r="M13" s="207"/>
      <c r="N13" s="207"/>
      <c r="O13" s="207"/>
      <c r="P13" s="207"/>
      <c r="Q13" s="207"/>
      <c r="R13" s="207"/>
      <c r="S13" s="207"/>
      <c r="T13" s="207"/>
      <c r="U13" s="207"/>
      <c r="V13" s="207"/>
      <c r="W13" s="207"/>
      <c r="X13" s="207"/>
      <c r="Y13" s="207"/>
      <c r="Z13" s="207"/>
      <c r="AA13" s="207"/>
      <c r="AB13" s="215"/>
      <c r="AC13" s="207"/>
      <c r="AD13" s="207"/>
      <c r="AE13" s="207"/>
      <c r="AF13" s="207"/>
      <c r="AG13" s="36" t="s">
        <v>660</v>
      </c>
      <c r="AH13" s="36">
        <v>28</v>
      </c>
    </row>
    <row r="14" spans="2:34" ht="15" customHeight="1" x14ac:dyDescent="0.25">
      <c r="B14" s="30"/>
      <c r="C14" s="405" t="s">
        <v>127</v>
      </c>
      <c r="D14" s="404"/>
      <c r="E14" s="218"/>
      <c r="F14" s="403"/>
      <c r="G14" s="404"/>
      <c r="H14" s="404"/>
      <c r="I14" s="404"/>
      <c r="J14" s="404"/>
      <c r="K14" s="404"/>
      <c r="L14" s="404"/>
      <c r="M14" s="404"/>
      <c r="N14" s="404"/>
      <c r="O14" s="404"/>
      <c r="P14" s="404"/>
      <c r="Q14" s="404"/>
      <c r="R14" s="404"/>
      <c r="S14" s="404"/>
      <c r="T14" s="404"/>
      <c r="U14" s="404"/>
      <c r="V14" s="404"/>
      <c r="W14" s="404"/>
      <c r="X14" s="404"/>
      <c r="Y14" s="404"/>
      <c r="Z14" s="404"/>
      <c r="AA14" s="404"/>
      <c r="AB14" s="416"/>
      <c r="AC14" s="207"/>
      <c r="AD14" s="207"/>
      <c r="AE14" s="207"/>
      <c r="AF14" s="207"/>
      <c r="AG14" s="36" t="s">
        <v>661</v>
      </c>
      <c r="AH14" s="36">
        <v>100</v>
      </c>
    </row>
    <row r="15" spans="2:34" ht="29.25" customHeight="1" x14ac:dyDescent="0.25">
      <c r="B15" s="30"/>
      <c r="C15" s="406" t="s">
        <v>671</v>
      </c>
      <c r="D15" s="408"/>
      <c r="E15" s="408"/>
      <c r="F15" s="408"/>
      <c r="G15" s="408"/>
      <c r="H15" s="408"/>
      <c r="I15" s="408"/>
      <c r="J15" s="408"/>
      <c r="K15" s="408"/>
      <c r="L15" s="408"/>
      <c r="M15" s="408"/>
      <c r="N15" s="408"/>
      <c r="O15" s="408"/>
      <c r="P15" s="408"/>
      <c r="Q15" s="408"/>
      <c r="R15" s="408"/>
      <c r="S15" s="408"/>
      <c r="T15" s="408"/>
      <c r="U15" s="408"/>
      <c r="V15" s="408"/>
      <c r="W15" s="408"/>
      <c r="X15" s="408"/>
      <c r="Y15" s="408"/>
      <c r="Z15" s="408"/>
      <c r="AA15" s="396"/>
      <c r="AB15" s="219"/>
      <c r="AC15" s="207"/>
      <c r="AD15" s="207"/>
      <c r="AE15" s="207"/>
      <c r="AF15" s="207"/>
      <c r="AG15" s="36" t="s">
        <v>662</v>
      </c>
      <c r="AH15" s="36">
        <v>34</v>
      </c>
    </row>
    <row r="16" spans="2:34" ht="15" customHeight="1" x14ac:dyDescent="0.25">
      <c r="B16" s="30"/>
      <c r="C16" s="220"/>
      <c r="D16" s="220"/>
      <c r="E16" s="220"/>
      <c r="F16" s="220"/>
      <c r="G16" s="220"/>
      <c r="H16" s="220"/>
      <c r="I16" s="220"/>
      <c r="J16" s="220"/>
      <c r="K16" s="220"/>
      <c r="L16" s="220"/>
      <c r="M16" s="220"/>
      <c r="N16" s="220"/>
      <c r="O16" s="220"/>
      <c r="P16" s="220"/>
      <c r="Q16" s="220"/>
      <c r="R16" s="220"/>
      <c r="S16" s="220"/>
      <c r="T16" s="220"/>
      <c r="U16" s="220"/>
      <c r="V16" s="220"/>
      <c r="W16" s="220"/>
      <c r="X16" s="220"/>
      <c r="Y16" s="220"/>
      <c r="Z16" s="220"/>
      <c r="AA16" s="220"/>
      <c r="AB16" s="219"/>
      <c r="AC16" s="207"/>
      <c r="AD16" s="207"/>
      <c r="AE16" s="207"/>
      <c r="AF16" s="207"/>
      <c r="AG16" s="36" t="s">
        <v>664</v>
      </c>
      <c r="AH16" s="36">
        <v>100</v>
      </c>
    </row>
    <row r="17" spans="3:34" ht="15" customHeight="1" x14ac:dyDescent="0.25">
      <c r="C17" s="221" t="s">
        <v>128</v>
      </c>
      <c r="D17" s="221"/>
      <c r="E17" s="207"/>
      <c r="F17" s="207"/>
      <c r="G17" s="207"/>
      <c r="H17" s="207"/>
      <c r="I17" s="207"/>
      <c r="J17" s="220"/>
      <c r="K17" s="220"/>
      <c r="L17" s="220"/>
      <c r="M17" s="220"/>
      <c r="N17" s="220"/>
      <c r="O17" s="220"/>
      <c r="P17" s="220"/>
      <c r="Q17" s="220"/>
      <c r="R17" s="220" t="s">
        <v>129</v>
      </c>
      <c r="S17" s="220"/>
      <c r="T17" s="220"/>
      <c r="U17" s="220"/>
      <c r="V17" s="220"/>
      <c r="W17" s="220"/>
      <c r="X17" s="220"/>
      <c r="Y17" s="220"/>
      <c r="Z17" s="220"/>
      <c r="AA17" s="220"/>
      <c r="AB17" s="219"/>
      <c r="AC17" s="207"/>
      <c r="AD17" s="207"/>
      <c r="AE17" s="207"/>
      <c r="AF17" s="207"/>
      <c r="AG17" s="36" t="s">
        <v>665</v>
      </c>
      <c r="AH17" s="36">
        <v>38</v>
      </c>
    </row>
    <row r="18" spans="3:34" ht="15" customHeight="1" x14ac:dyDescent="0.25">
      <c r="C18" s="421"/>
      <c r="D18" s="422"/>
      <c r="E18" s="422"/>
      <c r="F18" s="422"/>
      <c r="G18" s="422"/>
      <c r="H18" s="422"/>
      <c r="I18" s="422"/>
      <c r="J18" s="422"/>
      <c r="K18" s="422"/>
      <c r="L18" s="422"/>
      <c r="M18" s="422"/>
      <c r="N18" s="422"/>
      <c r="O18" s="422"/>
      <c r="P18" s="423"/>
      <c r="Q18" s="207"/>
      <c r="R18" s="407"/>
      <c r="S18" s="408"/>
      <c r="T18" s="408"/>
      <c r="U18" s="408"/>
      <c r="V18" s="408"/>
      <c r="W18" s="408"/>
      <c r="X18" s="408"/>
      <c r="Y18" s="408"/>
      <c r="Z18" s="408"/>
      <c r="AA18" s="396"/>
      <c r="AB18" s="215"/>
      <c r="AC18" s="207"/>
      <c r="AD18" s="207"/>
      <c r="AE18" s="207"/>
      <c r="AF18" s="207"/>
      <c r="AG18" s="36" t="s">
        <v>666</v>
      </c>
      <c r="AH18" s="36">
        <v>100</v>
      </c>
    </row>
    <row r="19" spans="3:34" ht="15" customHeight="1" x14ac:dyDescent="0.25">
      <c r="C19" s="424"/>
      <c r="D19" s="378"/>
      <c r="E19" s="378"/>
      <c r="F19" s="378"/>
      <c r="G19" s="378"/>
      <c r="H19" s="378"/>
      <c r="I19" s="378"/>
      <c r="J19" s="378"/>
      <c r="K19" s="378"/>
      <c r="L19" s="378"/>
      <c r="M19" s="378"/>
      <c r="N19" s="378"/>
      <c r="O19" s="378"/>
      <c r="P19" s="416"/>
      <c r="Q19" s="207"/>
      <c r="R19" s="207"/>
      <c r="S19" s="207"/>
      <c r="T19" s="207"/>
      <c r="U19" s="207"/>
      <c r="V19" s="207"/>
      <c r="W19" s="207"/>
      <c r="X19" s="207"/>
      <c r="Y19" s="207"/>
      <c r="Z19" s="207"/>
      <c r="AA19" s="207"/>
      <c r="AB19" s="215"/>
      <c r="AC19" s="207"/>
      <c r="AD19" s="207"/>
      <c r="AE19" s="207"/>
      <c r="AF19" s="207"/>
      <c r="AG19" s="36" t="s">
        <v>667</v>
      </c>
      <c r="AH19" s="36">
        <v>25</v>
      </c>
    </row>
    <row r="20" spans="3:34" ht="15" customHeight="1" x14ac:dyDescent="0.25">
      <c r="C20" s="424"/>
      <c r="D20" s="378"/>
      <c r="E20" s="378"/>
      <c r="F20" s="378"/>
      <c r="G20" s="378"/>
      <c r="H20" s="378"/>
      <c r="I20" s="378"/>
      <c r="J20" s="378"/>
      <c r="K20" s="378"/>
      <c r="L20" s="378"/>
      <c r="M20" s="378"/>
      <c r="N20" s="378"/>
      <c r="O20" s="378"/>
      <c r="P20" s="416"/>
      <c r="Q20" s="217"/>
      <c r="R20" s="220" t="s">
        <v>130</v>
      </c>
      <c r="S20" s="220"/>
      <c r="T20" s="220"/>
      <c r="U20" s="220"/>
      <c r="V20" s="220"/>
      <c r="W20" s="217"/>
      <c r="X20" s="217"/>
      <c r="Y20" s="217"/>
      <c r="Z20" s="207"/>
      <c r="AA20" s="217"/>
      <c r="AB20" s="215"/>
      <c r="AC20" s="207"/>
      <c r="AD20" s="207"/>
      <c r="AE20" s="207"/>
      <c r="AF20" s="207"/>
      <c r="AG20" s="207"/>
      <c r="AH20" s="207"/>
    </row>
    <row r="21" spans="3:34" ht="15" customHeight="1" x14ac:dyDescent="0.25">
      <c r="C21" s="424"/>
      <c r="D21" s="378"/>
      <c r="E21" s="378"/>
      <c r="F21" s="378"/>
      <c r="G21" s="378"/>
      <c r="H21" s="378"/>
      <c r="I21" s="378"/>
      <c r="J21" s="378"/>
      <c r="K21" s="378"/>
      <c r="L21" s="378"/>
      <c r="M21" s="378"/>
      <c r="N21" s="378"/>
      <c r="O21" s="378"/>
      <c r="P21" s="416"/>
      <c r="Q21" s="207"/>
      <c r="R21" s="36"/>
      <c r="S21" s="207" t="s">
        <v>15</v>
      </c>
      <c r="T21" s="207"/>
      <c r="U21" s="36"/>
      <c r="V21" s="207" t="s">
        <v>27</v>
      </c>
      <c r="W21" s="207"/>
      <c r="X21" s="36"/>
      <c r="Y21" s="222" t="s">
        <v>46</v>
      </c>
      <c r="Z21" s="207"/>
      <c r="AA21" s="207"/>
      <c r="AB21" s="215"/>
      <c r="AC21" s="207"/>
      <c r="AD21" s="207"/>
      <c r="AE21" s="207"/>
      <c r="AF21" s="207"/>
      <c r="AG21" s="207"/>
      <c r="AH21" s="207"/>
    </row>
    <row r="22" spans="3:34" ht="15" customHeight="1" x14ac:dyDescent="0.25">
      <c r="C22" s="424"/>
      <c r="D22" s="378"/>
      <c r="E22" s="378"/>
      <c r="F22" s="378"/>
      <c r="G22" s="378"/>
      <c r="H22" s="378"/>
      <c r="I22" s="378"/>
      <c r="J22" s="378"/>
      <c r="K22" s="378"/>
      <c r="L22" s="378"/>
      <c r="M22" s="378"/>
      <c r="N22" s="378"/>
      <c r="O22" s="378"/>
      <c r="P22" s="416"/>
      <c r="Q22" s="207"/>
      <c r="R22" s="207"/>
      <c r="S22" s="207"/>
      <c r="T22" s="207"/>
      <c r="U22" s="207"/>
      <c r="V22" s="207"/>
      <c r="W22" s="207"/>
      <c r="X22" s="207"/>
      <c r="Y22" s="207"/>
      <c r="Z22" s="207"/>
      <c r="AA22" s="207"/>
      <c r="AB22" s="215"/>
      <c r="AC22" s="207"/>
      <c r="AD22" s="207"/>
      <c r="AE22" s="207"/>
      <c r="AF22" s="207"/>
      <c r="AG22" s="207"/>
      <c r="AH22" s="207"/>
    </row>
    <row r="23" spans="3:34" ht="15" customHeight="1" x14ac:dyDescent="0.25">
      <c r="C23" s="425"/>
      <c r="D23" s="426"/>
      <c r="E23" s="426"/>
      <c r="F23" s="426"/>
      <c r="G23" s="426"/>
      <c r="H23" s="426"/>
      <c r="I23" s="426"/>
      <c r="J23" s="426"/>
      <c r="K23" s="426"/>
      <c r="L23" s="426"/>
      <c r="M23" s="426"/>
      <c r="N23" s="426"/>
      <c r="O23" s="426"/>
      <c r="P23" s="427"/>
      <c r="Q23" s="207"/>
      <c r="R23" s="220" t="s">
        <v>131</v>
      </c>
      <c r="S23" s="207"/>
      <c r="T23" s="207"/>
      <c r="U23" s="207"/>
      <c r="V23" s="207"/>
      <c r="W23" s="414" t="s">
        <v>33</v>
      </c>
      <c r="X23" s="408"/>
      <c r="Y23" s="408"/>
      <c r="Z23" s="408"/>
      <c r="AA23" s="396"/>
      <c r="AB23" s="215"/>
      <c r="AC23" s="207"/>
      <c r="AD23" s="207"/>
      <c r="AE23" s="207"/>
      <c r="AF23" s="207"/>
      <c r="AG23" s="239">
        <f>+(((((AH13/100)*AH14)+((AH15/100)*AH16)+((AH17/100)*AH18))*AH19)/100)</f>
        <v>25</v>
      </c>
      <c r="AH23" s="207"/>
    </row>
    <row r="24" spans="3:34" ht="15" customHeight="1" x14ac:dyDescent="0.25">
      <c r="C24" s="217"/>
      <c r="D24" s="217"/>
      <c r="E24" s="217"/>
      <c r="F24" s="217"/>
      <c r="G24" s="217"/>
      <c r="H24" s="207"/>
      <c r="I24" s="207"/>
      <c r="J24" s="207"/>
      <c r="K24" s="207"/>
      <c r="L24" s="207"/>
      <c r="M24" s="207"/>
      <c r="N24" s="207"/>
      <c r="O24" s="207"/>
      <c r="P24" s="207"/>
      <c r="Q24" s="207"/>
      <c r="R24" s="220"/>
      <c r="S24" s="207"/>
      <c r="T24" s="207"/>
      <c r="U24" s="207"/>
      <c r="V24" s="207"/>
      <c r="W24" s="207"/>
      <c r="X24" s="207"/>
      <c r="Y24" s="207"/>
      <c r="Z24" s="207"/>
      <c r="AA24" s="207"/>
      <c r="AB24" s="215"/>
      <c r="AC24" s="207"/>
      <c r="AD24" s="207"/>
      <c r="AE24" s="207"/>
      <c r="AF24" s="207"/>
      <c r="AG24" s="207"/>
      <c r="AH24" s="207"/>
    </row>
    <row r="25" spans="3:34" ht="15" customHeight="1" x14ac:dyDescent="0.25">
      <c r="C25" s="220" t="s">
        <v>132</v>
      </c>
      <c r="D25" s="217"/>
      <c r="E25" s="217"/>
      <c r="F25" s="217"/>
      <c r="G25" s="217"/>
      <c r="H25" s="217"/>
      <c r="I25" s="207"/>
      <c r="J25" s="207"/>
      <c r="K25" s="207"/>
      <c r="L25" s="207"/>
      <c r="M25" s="207"/>
      <c r="N25" s="207"/>
      <c r="O25" s="207"/>
      <c r="P25" s="207"/>
      <c r="Q25" s="207"/>
      <c r="R25" s="207"/>
      <c r="S25" s="207"/>
      <c r="T25" s="207"/>
      <c r="U25" s="207"/>
      <c r="V25" s="207"/>
      <c r="W25" s="207"/>
      <c r="X25" s="207"/>
      <c r="Y25" s="207"/>
      <c r="Z25" s="207"/>
      <c r="AA25" s="207"/>
      <c r="AB25" s="215"/>
      <c r="AC25" s="207"/>
      <c r="AD25" s="207"/>
      <c r="AE25" s="207"/>
      <c r="AF25" s="207"/>
      <c r="AG25" s="207"/>
      <c r="AH25" s="207"/>
    </row>
    <row r="26" spans="3:34" ht="39.75" customHeight="1" x14ac:dyDescent="0.25">
      <c r="C26" s="913" t="s">
        <v>651</v>
      </c>
      <c r="D26" s="408"/>
      <c r="E26" s="408"/>
      <c r="F26" s="408"/>
      <c r="G26" s="408"/>
      <c r="H26" s="408"/>
      <c r="I26" s="408"/>
      <c r="J26" s="408"/>
      <c r="K26" s="408"/>
      <c r="L26" s="408"/>
      <c r="M26" s="408"/>
      <c r="N26" s="408"/>
      <c r="O26" s="408"/>
      <c r="P26" s="408"/>
      <c r="Q26" s="408"/>
      <c r="R26" s="408"/>
      <c r="S26" s="408"/>
      <c r="T26" s="408"/>
      <c r="U26" s="408"/>
      <c r="V26" s="408"/>
      <c r="W26" s="408"/>
      <c r="X26" s="408"/>
      <c r="Y26" s="408"/>
      <c r="Z26" s="408"/>
      <c r="AA26" s="396"/>
      <c r="AB26" s="215"/>
      <c r="AC26" s="207"/>
      <c r="AD26" s="207"/>
      <c r="AE26" s="207"/>
      <c r="AF26" s="207"/>
      <c r="AG26" s="207"/>
      <c r="AH26" s="207"/>
    </row>
    <row r="27" spans="3:34" ht="15" customHeight="1" x14ac:dyDescent="0.25">
      <c r="C27" s="217"/>
      <c r="D27" s="217"/>
      <c r="E27" s="217"/>
      <c r="F27" s="217"/>
      <c r="G27" s="217"/>
      <c r="H27" s="217"/>
      <c r="I27" s="217"/>
      <c r="J27" s="217"/>
      <c r="K27" s="217"/>
      <c r="L27" s="217"/>
      <c r="M27" s="217"/>
      <c r="N27" s="217"/>
      <c r="O27" s="217"/>
      <c r="P27" s="217"/>
      <c r="Q27" s="217"/>
      <c r="R27" s="217"/>
      <c r="S27" s="217"/>
      <c r="T27" s="217"/>
      <c r="U27" s="217"/>
      <c r="V27" s="217"/>
      <c r="W27" s="217"/>
      <c r="X27" s="217"/>
      <c r="Y27" s="217"/>
      <c r="Z27" s="217"/>
      <c r="AA27" s="217"/>
      <c r="AB27" s="223"/>
      <c r="AC27" s="207"/>
      <c r="AD27" s="207"/>
      <c r="AE27" s="207"/>
      <c r="AF27" s="207"/>
      <c r="AG27" s="207"/>
      <c r="AH27" s="207"/>
    </row>
    <row r="28" spans="3:34" ht="15" customHeight="1" x14ac:dyDescent="0.25">
      <c r="C28" s="211" t="s">
        <v>134</v>
      </c>
      <c r="D28" s="217"/>
      <c r="E28" s="217"/>
      <c r="F28" s="217"/>
      <c r="G28" s="217"/>
      <c r="H28" s="217"/>
      <c r="I28" s="217"/>
      <c r="J28" s="217"/>
      <c r="K28" s="217"/>
      <c r="L28" s="217"/>
      <c r="M28" s="211" t="s">
        <v>134</v>
      </c>
      <c r="N28" s="217"/>
      <c r="O28" s="217"/>
      <c r="P28" s="217"/>
      <c r="Q28" s="217"/>
      <c r="R28" s="217"/>
      <c r="S28" s="217"/>
      <c r="T28" s="217"/>
      <c r="U28" s="217"/>
      <c r="V28" s="217"/>
      <c r="W28" s="217"/>
      <c r="X28" s="217"/>
      <c r="Y28" s="217"/>
      <c r="Z28" s="217"/>
      <c r="AA28" s="217"/>
      <c r="AB28" s="223"/>
      <c r="AC28" s="207"/>
      <c r="AD28" s="207"/>
      <c r="AE28" s="207"/>
      <c r="AF28" s="207"/>
      <c r="AG28" s="207"/>
      <c r="AH28" s="207"/>
    </row>
    <row r="29" spans="3:34" ht="29.25" customHeight="1" x14ac:dyDescent="0.25">
      <c r="C29" s="414" t="s">
        <v>652</v>
      </c>
      <c r="D29" s="408"/>
      <c r="E29" s="408"/>
      <c r="F29" s="408"/>
      <c r="G29" s="408"/>
      <c r="H29" s="408"/>
      <c r="I29" s="408"/>
      <c r="J29" s="408"/>
      <c r="K29" s="396"/>
      <c r="L29" s="217"/>
      <c r="M29" s="414"/>
      <c r="N29" s="408"/>
      <c r="O29" s="408"/>
      <c r="P29" s="408"/>
      <c r="Q29" s="408"/>
      <c r="R29" s="408"/>
      <c r="S29" s="408"/>
      <c r="T29" s="408"/>
      <c r="U29" s="408"/>
      <c r="V29" s="408"/>
      <c r="W29" s="408"/>
      <c r="X29" s="408"/>
      <c r="Y29" s="408"/>
      <c r="Z29" s="408"/>
      <c r="AA29" s="396"/>
      <c r="AB29" s="223"/>
      <c r="AC29" s="207"/>
      <c r="AD29" s="207"/>
      <c r="AE29" s="207"/>
      <c r="AF29" s="207"/>
      <c r="AG29" s="207"/>
      <c r="AH29" s="207"/>
    </row>
    <row r="30" spans="3:34" ht="15" customHeight="1" x14ac:dyDescent="0.25">
      <c r="C30" s="207"/>
      <c r="D30" s="207"/>
      <c r="E30" s="207"/>
      <c r="F30" s="207"/>
      <c r="G30" s="207"/>
      <c r="H30" s="207"/>
      <c r="I30" s="207"/>
      <c r="J30" s="207"/>
      <c r="K30" s="207"/>
      <c r="L30" s="207"/>
      <c r="M30" s="207"/>
      <c r="N30" s="207"/>
      <c r="O30" s="207"/>
      <c r="P30" s="207"/>
      <c r="Q30" s="207"/>
      <c r="R30" s="207"/>
      <c r="S30" s="207"/>
      <c r="T30" s="207"/>
      <c r="U30" s="207"/>
      <c r="V30" s="207"/>
      <c r="W30" s="207"/>
      <c r="X30" s="207"/>
      <c r="Y30" s="207"/>
      <c r="Z30" s="207"/>
      <c r="AA30" s="207"/>
      <c r="AB30" s="215"/>
      <c r="AC30" s="207"/>
      <c r="AD30" s="207"/>
      <c r="AE30" s="207"/>
      <c r="AF30" s="207"/>
      <c r="AG30" s="207"/>
      <c r="AH30" s="207"/>
    </row>
    <row r="31" spans="3:34" ht="15" customHeight="1" x14ac:dyDescent="0.25">
      <c r="C31" s="224" t="s">
        <v>137</v>
      </c>
      <c r="D31" s="224"/>
      <c r="E31" s="224"/>
      <c r="F31" s="224"/>
      <c r="G31" s="225"/>
      <c r="H31" s="226"/>
      <c r="I31" s="226"/>
      <c r="J31" s="226"/>
      <c r="K31" s="226"/>
      <c r="L31" s="226"/>
      <c r="M31" s="226"/>
      <c r="N31" s="226"/>
      <c r="O31" s="226"/>
      <c r="P31" s="226"/>
      <c r="Q31" s="226"/>
      <c r="R31" s="226"/>
      <c r="S31" s="226"/>
      <c r="T31" s="226"/>
      <c r="U31" s="226"/>
      <c r="V31" s="226"/>
      <c r="W31" s="226"/>
      <c r="X31" s="226"/>
      <c r="Y31" s="226"/>
      <c r="Z31" s="226"/>
      <c r="AA31" s="226"/>
      <c r="AB31" s="215"/>
      <c r="AC31" s="207"/>
      <c r="AD31" s="207"/>
      <c r="AE31" s="207"/>
      <c r="AF31" s="207"/>
      <c r="AG31" s="207"/>
      <c r="AH31" s="207"/>
    </row>
    <row r="32" spans="3:34" ht="90" customHeight="1" x14ac:dyDescent="0.25">
      <c r="C32" s="413" t="s">
        <v>653</v>
      </c>
      <c r="D32" s="408"/>
      <c r="E32" s="408"/>
      <c r="F32" s="408"/>
      <c r="G32" s="408"/>
      <c r="H32" s="408"/>
      <c r="I32" s="408"/>
      <c r="J32" s="408"/>
      <c r="K32" s="408"/>
      <c r="L32" s="408"/>
      <c r="M32" s="408"/>
      <c r="N32" s="408"/>
      <c r="O32" s="408"/>
      <c r="P32" s="408"/>
      <c r="Q32" s="408"/>
      <c r="R32" s="408"/>
      <c r="S32" s="408"/>
      <c r="T32" s="408"/>
      <c r="U32" s="408"/>
      <c r="V32" s="408"/>
      <c r="W32" s="408"/>
      <c r="X32" s="408"/>
      <c r="Y32" s="408"/>
      <c r="Z32" s="408"/>
      <c r="AA32" s="396"/>
      <c r="AB32" s="215"/>
      <c r="AC32" s="207"/>
      <c r="AD32" s="207"/>
      <c r="AE32" s="207"/>
      <c r="AF32" s="207"/>
      <c r="AG32" s="207"/>
      <c r="AH32" s="207"/>
    </row>
    <row r="34" spans="3:27" ht="15.75" customHeight="1" x14ac:dyDescent="0.25">
      <c r="C34" s="412" t="s">
        <v>139</v>
      </c>
      <c r="D34" s="404"/>
      <c r="E34" s="220"/>
      <c r="F34" s="406" t="s">
        <v>34</v>
      </c>
      <c r="G34" s="396"/>
      <c r="H34" s="220"/>
      <c r="I34" s="207"/>
      <c r="J34" s="227" t="s">
        <v>140</v>
      </c>
      <c r="K34" s="406">
        <v>25</v>
      </c>
      <c r="L34" s="408"/>
      <c r="M34" s="408"/>
      <c r="N34" s="396"/>
      <c r="O34" s="220"/>
      <c r="P34" s="220"/>
      <c r="Q34" s="211" t="s">
        <v>141</v>
      </c>
      <c r="R34" s="207"/>
      <c r="S34" s="220"/>
      <c r="T34" s="220"/>
      <c r="U34" s="220"/>
      <c r="V34" s="220"/>
      <c r="W34" s="406" t="s">
        <v>20</v>
      </c>
      <c r="X34" s="408"/>
      <c r="Y34" s="408"/>
      <c r="Z34" s="408"/>
      <c r="AA34" s="396"/>
    </row>
    <row r="35" spans="3:27" ht="15.75" customHeight="1" x14ac:dyDescent="0.25">
      <c r="C35" s="207"/>
      <c r="D35" s="207"/>
      <c r="E35" s="207"/>
      <c r="F35" s="222"/>
      <c r="G35" s="222"/>
      <c r="H35" s="222"/>
      <c r="I35" s="222"/>
      <c r="J35" s="222"/>
      <c r="K35" s="222"/>
      <c r="L35" s="222"/>
      <c r="M35" s="207"/>
      <c r="N35" s="207"/>
      <c r="O35" s="207"/>
      <c r="P35" s="207"/>
      <c r="Q35" s="207"/>
      <c r="R35" s="207"/>
      <c r="S35" s="207"/>
      <c r="T35" s="207"/>
      <c r="U35" s="207"/>
      <c r="V35" s="207"/>
      <c r="W35" s="207"/>
      <c r="X35" s="207"/>
      <c r="Y35" s="207"/>
      <c r="Z35" s="207"/>
      <c r="AA35" s="207"/>
    </row>
    <row r="36" spans="3:27" ht="32.25" customHeight="1" x14ac:dyDescent="0.25">
      <c r="C36" s="207"/>
      <c r="D36" s="227" t="s">
        <v>142</v>
      </c>
      <c r="E36" s="220"/>
      <c r="F36" s="413" t="s">
        <v>672</v>
      </c>
      <c r="G36" s="408"/>
      <c r="H36" s="408"/>
      <c r="I36" s="408"/>
      <c r="J36" s="408"/>
      <c r="K36" s="408"/>
      <c r="L36" s="408"/>
      <c r="M36" s="396"/>
      <c r="N36" s="207"/>
      <c r="O36" s="227" t="s">
        <v>144</v>
      </c>
      <c r="P36" s="414">
        <v>0</v>
      </c>
      <c r="Q36" s="408"/>
      <c r="R36" s="408"/>
      <c r="S36" s="408"/>
      <c r="T36" s="408"/>
      <c r="U36" s="408"/>
      <c r="V36" s="408"/>
      <c r="W36" s="408"/>
      <c r="X36" s="408"/>
      <c r="Y36" s="408"/>
      <c r="Z36" s="408"/>
      <c r="AA36" s="396"/>
    </row>
    <row r="37" spans="3:27" ht="15.75" customHeight="1" x14ac:dyDescent="0.25">
      <c r="C37" s="220"/>
      <c r="D37" s="220"/>
      <c r="E37" s="220"/>
      <c r="F37" s="222"/>
      <c r="G37" s="222"/>
      <c r="H37" s="222"/>
      <c r="I37" s="222"/>
      <c r="J37" s="222"/>
      <c r="K37" s="222"/>
      <c r="L37" s="222"/>
      <c r="M37" s="220"/>
      <c r="N37" s="220"/>
      <c r="O37" s="220"/>
      <c r="P37" s="220"/>
      <c r="Q37" s="220"/>
      <c r="R37" s="220"/>
      <c r="S37" s="220"/>
      <c r="T37" s="220"/>
      <c r="U37" s="220"/>
      <c r="V37" s="220"/>
      <c r="W37" s="220"/>
      <c r="X37" s="220"/>
      <c r="Y37" s="220"/>
      <c r="Z37" s="220"/>
      <c r="AA37" s="220"/>
    </row>
    <row r="38" spans="3:27" ht="15.75" customHeight="1" x14ac:dyDescent="0.25">
      <c r="C38" s="207"/>
      <c r="D38" s="227" t="s">
        <v>145</v>
      </c>
      <c r="E38" s="207"/>
      <c r="F38" s="407" t="s">
        <v>146</v>
      </c>
      <c r="G38" s="396"/>
      <c r="H38" s="207"/>
      <c r="I38" s="207"/>
      <c r="J38" s="220" t="s">
        <v>147</v>
      </c>
      <c r="K38" s="207"/>
      <c r="L38" s="407" t="s">
        <v>148</v>
      </c>
      <c r="M38" s="408"/>
      <c r="N38" s="396"/>
      <c r="O38" s="220"/>
      <c r="P38" s="220"/>
      <c r="Q38" s="207"/>
      <c r="R38" s="220" t="s">
        <v>149</v>
      </c>
      <c r="S38" s="220"/>
      <c r="T38" s="220"/>
      <c r="U38" s="220"/>
      <c r="V38" s="220"/>
      <c r="W38" s="415"/>
      <c r="X38" s="408"/>
      <c r="Y38" s="408"/>
      <c r="Z38" s="408"/>
      <c r="AA38" s="396"/>
    </row>
    <row r="39" spans="3:27" ht="15.75" customHeight="1" x14ac:dyDescent="0.25">
      <c r="C39" s="207"/>
      <c r="D39" s="207"/>
      <c r="E39" s="207"/>
      <c r="F39" s="28"/>
      <c r="G39" s="207"/>
      <c r="H39" s="207"/>
      <c r="I39" s="211"/>
      <c r="J39" s="211"/>
      <c r="K39" s="211"/>
      <c r="L39" s="211"/>
      <c r="M39" s="211"/>
      <c r="N39" s="211"/>
      <c r="O39" s="211"/>
      <c r="P39" s="211"/>
      <c r="Q39" s="211"/>
      <c r="R39" s="211"/>
      <c r="S39" s="211"/>
      <c r="T39" s="211"/>
      <c r="U39" s="211"/>
      <c r="V39" s="211"/>
      <c r="W39" s="211"/>
      <c r="X39" s="211"/>
      <c r="Y39" s="211"/>
      <c r="Z39" s="211"/>
      <c r="AA39" s="211"/>
    </row>
    <row r="40" spans="3:27" ht="15.75" customHeight="1" x14ac:dyDescent="0.25">
      <c r="C40" s="228" t="s">
        <v>150</v>
      </c>
      <c r="D40" s="409">
        <v>2024</v>
      </c>
      <c r="E40" s="410"/>
      <c r="F40" s="411"/>
      <c r="G40" s="34"/>
      <c r="H40" s="211"/>
      <c r="I40" s="211"/>
      <c r="J40" s="211"/>
      <c r="K40" s="211"/>
      <c r="L40" s="211"/>
      <c r="M40" s="211"/>
      <c r="N40" s="211"/>
      <c r="O40" s="211"/>
      <c r="P40" s="211"/>
      <c r="Q40" s="403"/>
      <c r="R40" s="404"/>
      <c r="S40" s="404"/>
      <c r="T40" s="404"/>
      <c r="U40" s="404"/>
      <c r="V40" s="211"/>
      <c r="W40" s="211"/>
      <c r="X40" s="405"/>
      <c r="Y40" s="404"/>
      <c r="Z40" s="404"/>
      <c r="AA40" s="404"/>
    </row>
    <row r="41" spans="3:27" ht="5.25" customHeight="1" x14ac:dyDescent="0.25">
      <c r="C41" s="220"/>
      <c r="D41" s="37"/>
      <c r="E41" s="37"/>
      <c r="F41" s="37"/>
      <c r="G41" s="207"/>
      <c r="H41" s="211"/>
      <c r="I41" s="211"/>
      <c r="J41" s="211"/>
      <c r="K41" s="211"/>
      <c r="L41" s="211"/>
      <c r="M41" s="211"/>
      <c r="N41" s="211"/>
      <c r="O41" s="211"/>
      <c r="P41" s="211"/>
      <c r="Q41" s="217"/>
      <c r="R41" s="217"/>
      <c r="S41" s="217"/>
      <c r="T41" s="217"/>
      <c r="U41" s="217"/>
      <c r="V41" s="211"/>
      <c r="W41" s="211"/>
      <c r="X41" s="213"/>
      <c r="Y41" s="213"/>
      <c r="Z41" s="213"/>
      <c r="AA41" s="213"/>
    </row>
    <row r="42" spans="3:27" ht="15.75" customHeight="1" x14ac:dyDescent="0.25">
      <c r="C42" s="220" t="s">
        <v>140</v>
      </c>
      <c r="D42" s="414">
        <v>1</v>
      </c>
      <c r="E42" s="408"/>
      <c r="F42" s="396"/>
      <c r="G42" s="207"/>
      <c r="H42" s="211"/>
      <c r="I42" s="211"/>
      <c r="J42" s="211"/>
      <c r="K42" s="211"/>
      <c r="L42" s="211"/>
      <c r="M42" s="211"/>
      <c r="N42" s="211"/>
      <c r="O42" s="211"/>
      <c r="P42" s="211"/>
      <c r="Q42" s="403"/>
      <c r="R42" s="404"/>
      <c r="S42" s="404"/>
      <c r="T42" s="404"/>
      <c r="U42" s="404"/>
      <c r="V42" s="211"/>
      <c r="W42" s="211"/>
      <c r="X42" s="405"/>
      <c r="Y42" s="404"/>
      <c r="Z42" s="404"/>
      <c r="AA42" s="404"/>
    </row>
    <row r="43" spans="3:27" ht="15.75" customHeight="1" x14ac:dyDescent="0.25">
      <c r="C43" s="207"/>
      <c r="D43" s="207"/>
      <c r="E43" s="207"/>
      <c r="F43" s="207"/>
      <c r="G43" s="207"/>
      <c r="H43" s="207"/>
      <c r="I43" s="211"/>
      <c r="J43" s="211"/>
      <c r="K43" s="220"/>
      <c r="L43" s="220"/>
      <c r="M43" s="220"/>
      <c r="N43" s="220"/>
      <c r="O43" s="220"/>
      <c r="P43" s="220"/>
      <c r="Q43" s="220"/>
      <c r="R43" s="220"/>
      <c r="S43" s="220"/>
      <c r="T43" s="220"/>
      <c r="U43" s="220"/>
      <c r="V43" s="220"/>
      <c r="W43" s="220"/>
      <c r="X43" s="220"/>
      <c r="Y43" s="220"/>
      <c r="Z43" s="220"/>
      <c r="AA43" s="220"/>
    </row>
    <row r="44" spans="3:27" ht="15.75" customHeight="1" x14ac:dyDescent="0.25">
      <c r="C44" s="220"/>
      <c r="D44" s="406" t="s">
        <v>151</v>
      </c>
      <c r="E44" s="408"/>
      <c r="F44" s="408"/>
      <c r="G44" s="408"/>
      <c r="H44" s="408"/>
      <c r="I44" s="408"/>
      <c r="J44" s="408"/>
      <c r="K44" s="408"/>
      <c r="L44" s="408"/>
      <c r="M44" s="408"/>
      <c r="N44" s="408"/>
      <c r="O44" s="408"/>
      <c r="P44" s="408"/>
      <c r="Q44" s="408"/>
      <c r="R44" s="408"/>
      <c r="S44" s="408"/>
      <c r="T44" s="408"/>
      <c r="U44" s="408"/>
      <c r="V44" s="408"/>
      <c r="W44" s="408"/>
      <c r="X44" s="408"/>
      <c r="Y44" s="396"/>
      <c r="Z44" s="221"/>
      <c r="AA44" s="221"/>
    </row>
    <row r="45" spans="3:27" ht="15.75" customHeight="1" x14ac:dyDescent="0.25">
      <c r="C45" s="207"/>
      <c r="D45" s="445" t="s">
        <v>152</v>
      </c>
      <c r="E45" s="408"/>
      <c r="F45" s="408"/>
      <c r="G45" s="408"/>
      <c r="H45" s="396"/>
      <c r="I45" s="441" t="s">
        <v>153</v>
      </c>
      <c r="J45" s="408"/>
      <c r="K45" s="408"/>
      <c r="L45" s="408"/>
      <c r="M45" s="408"/>
      <c r="N45" s="408"/>
      <c r="O45" s="408"/>
      <c r="P45" s="396"/>
      <c r="Q45" s="442" t="s">
        <v>154</v>
      </c>
      <c r="R45" s="408"/>
      <c r="S45" s="408"/>
      <c r="T45" s="408"/>
      <c r="U45" s="408"/>
      <c r="V45" s="408"/>
      <c r="W45" s="408"/>
      <c r="X45" s="408"/>
      <c r="Y45" s="396"/>
      <c r="Z45" s="221"/>
      <c r="AA45" s="221"/>
    </row>
    <row r="46" spans="3:27" ht="15.75" customHeight="1" x14ac:dyDescent="0.25">
      <c r="C46" s="38"/>
      <c r="D46" s="446" t="s">
        <v>155</v>
      </c>
      <c r="E46" s="408"/>
      <c r="F46" s="408"/>
      <c r="G46" s="408"/>
      <c r="H46" s="396"/>
      <c r="I46" s="443" t="s">
        <v>156</v>
      </c>
      <c r="J46" s="408"/>
      <c r="K46" s="408"/>
      <c r="L46" s="408"/>
      <c r="M46" s="408"/>
      <c r="N46" s="408"/>
      <c r="O46" s="408"/>
      <c r="P46" s="396"/>
      <c r="Q46" s="444" t="s">
        <v>157</v>
      </c>
      <c r="R46" s="408"/>
      <c r="S46" s="408"/>
      <c r="T46" s="408"/>
      <c r="U46" s="408"/>
      <c r="V46" s="408"/>
      <c r="W46" s="408"/>
      <c r="X46" s="408"/>
      <c r="Y46" s="396"/>
      <c r="Z46" s="230"/>
      <c r="AA46" s="230"/>
    </row>
    <row r="47" spans="3:27" ht="15.75" customHeight="1" x14ac:dyDescent="0.25">
      <c r="C47" s="231"/>
      <c r="D47" s="231"/>
      <c r="E47" s="231"/>
      <c r="F47" s="231"/>
      <c r="G47" s="232"/>
      <c r="H47" s="232"/>
      <c r="I47" s="232"/>
      <c r="J47" s="232"/>
      <c r="K47" s="232"/>
      <c r="L47" s="232"/>
      <c r="M47" s="232"/>
      <c r="N47" s="232"/>
      <c r="O47" s="232"/>
      <c r="P47" s="232"/>
      <c r="Q47" s="232"/>
      <c r="R47" s="232"/>
      <c r="S47" s="232"/>
      <c r="T47" s="232"/>
      <c r="U47" s="232"/>
      <c r="V47" s="232"/>
      <c r="W47" s="232"/>
      <c r="X47" s="232"/>
      <c r="Y47" s="232"/>
      <c r="Z47" s="231"/>
      <c r="AA47" s="231"/>
    </row>
    <row r="48" spans="3:27" ht="15.75" customHeight="1" x14ac:dyDescent="0.25">
      <c r="C48" s="434" t="s">
        <v>158</v>
      </c>
      <c r="D48" s="408"/>
      <c r="E48" s="408"/>
      <c r="F48" s="396"/>
      <c r="G48" s="439" t="s">
        <v>159</v>
      </c>
      <c r="H48" s="440" t="s">
        <v>160</v>
      </c>
      <c r="I48" s="422"/>
      <c r="J48" s="422"/>
      <c r="K48" s="422"/>
      <c r="L48" s="422"/>
      <c r="M48" s="422"/>
      <c r="N48" s="422"/>
      <c r="O48" s="422"/>
      <c r="P48" s="422"/>
      <c r="Q48" s="422"/>
      <c r="R48" s="422"/>
      <c r="S48" s="422"/>
      <c r="T48" s="422"/>
      <c r="U48" s="422"/>
      <c r="V48" s="422"/>
      <c r="W48" s="422"/>
      <c r="X48" s="422"/>
      <c r="Y48" s="422"/>
      <c r="Z48" s="422"/>
      <c r="AA48" s="423"/>
    </row>
    <row r="49" spans="2:28" ht="15.75" customHeight="1" x14ac:dyDescent="0.25">
      <c r="B49" s="39"/>
      <c r="C49" s="40" t="s">
        <v>161</v>
      </c>
      <c r="D49" s="41">
        <v>1.2</v>
      </c>
      <c r="E49" s="434" t="s">
        <v>162</v>
      </c>
      <c r="F49" s="396"/>
      <c r="G49" s="380"/>
      <c r="H49" s="425"/>
      <c r="I49" s="426"/>
      <c r="J49" s="426"/>
      <c r="K49" s="426"/>
      <c r="L49" s="426"/>
      <c r="M49" s="426"/>
      <c r="N49" s="426"/>
      <c r="O49" s="426"/>
      <c r="P49" s="426"/>
      <c r="Q49" s="426"/>
      <c r="R49" s="426"/>
      <c r="S49" s="426"/>
      <c r="T49" s="426"/>
      <c r="U49" s="426"/>
      <c r="V49" s="426"/>
      <c r="W49" s="426"/>
      <c r="X49" s="426"/>
      <c r="Y49" s="426"/>
      <c r="Z49" s="426"/>
      <c r="AA49" s="427"/>
      <c r="AB49" s="229"/>
    </row>
    <row r="50" spans="2:28" ht="15.75" customHeight="1" x14ac:dyDescent="0.25">
      <c r="B50" s="39"/>
      <c r="C50" s="42">
        <v>2024</v>
      </c>
      <c r="D50" s="43">
        <v>45474</v>
      </c>
      <c r="E50" s="433">
        <v>45656</v>
      </c>
      <c r="F50" s="396"/>
      <c r="G50" s="44">
        <v>25</v>
      </c>
      <c r="H50" s="438" t="s">
        <v>673</v>
      </c>
      <c r="I50" s="408"/>
      <c r="J50" s="408"/>
      <c r="K50" s="408"/>
      <c r="L50" s="408"/>
      <c r="M50" s="408"/>
      <c r="N50" s="408"/>
      <c r="O50" s="408"/>
      <c r="P50" s="408"/>
      <c r="Q50" s="408"/>
      <c r="R50" s="408"/>
      <c r="S50" s="408"/>
      <c r="T50" s="408"/>
      <c r="U50" s="408"/>
      <c r="V50" s="408"/>
      <c r="W50" s="408"/>
      <c r="X50" s="408"/>
      <c r="Y50" s="408"/>
      <c r="Z50" s="408"/>
      <c r="AA50" s="396"/>
      <c r="AB50" s="229"/>
    </row>
    <row r="51" spans="2:28" ht="15.75" customHeight="1" x14ac:dyDescent="0.25">
      <c r="B51" s="39"/>
      <c r="C51" s="42">
        <v>2025</v>
      </c>
      <c r="D51" s="43">
        <v>45658</v>
      </c>
      <c r="E51" s="433">
        <v>46021</v>
      </c>
      <c r="F51" s="396"/>
      <c r="G51" s="44">
        <v>65</v>
      </c>
      <c r="H51" s="438" t="s">
        <v>673</v>
      </c>
      <c r="I51" s="408"/>
      <c r="J51" s="408"/>
      <c r="K51" s="408"/>
      <c r="L51" s="408"/>
      <c r="M51" s="408"/>
      <c r="N51" s="408"/>
      <c r="O51" s="408"/>
      <c r="P51" s="408"/>
      <c r="Q51" s="408"/>
      <c r="R51" s="408"/>
      <c r="S51" s="408"/>
      <c r="T51" s="408"/>
      <c r="U51" s="408"/>
      <c r="V51" s="408"/>
      <c r="W51" s="408"/>
      <c r="X51" s="408"/>
      <c r="Y51" s="408"/>
      <c r="Z51" s="408"/>
      <c r="AA51" s="396"/>
      <c r="AB51" s="229"/>
    </row>
    <row r="52" spans="2:28" ht="15.75" customHeight="1" x14ac:dyDescent="0.25">
      <c r="B52" s="39"/>
      <c r="C52" s="42">
        <v>2026</v>
      </c>
      <c r="D52" s="43">
        <v>46023</v>
      </c>
      <c r="E52" s="433">
        <v>46386</v>
      </c>
      <c r="F52" s="396"/>
      <c r="G52" s="44">
        <v>85</v>
      </c>
      <c r="H52" s="438" t="s">
        <v>673</v>
      </c>
      <c r="I52" s="408"/>
      <c r="J52" s="408"/>
      <c r="K52" s="408"/>
      <c r="L52" s="408"/>
      <c r="M52" s="408"/>
      <c r="N52" s="408"/>
      <c r="O52" s="408"/>
      <c r="P52" s="408"/>
      <c r="Q52" s="408"/>
      <c r="R52" s="408"/>
      <c r="S52" s="408"/>
      <c r="T52" s="408"/>
      <c r="U52" s="408"/>
      <c r="V52" s="408"/>
      <c r="W52" s="408"/>
      <c r="X52" s="408"/>
      <c r="Y52" s="408"/>
      <c r="Z52" s="408"/>
      <c r="AA52" s="396"/>
      <c r="AB52" s="229"/>
    </row>
    <row r="53" spans="2:28" ht="15.75" customHeight="1" x14ac:dyDescent="0.25">
      <c r="B53" s="39"/>
      <c r="C53" s="42">
        <v>2027</v>
      </c>
      <c r="D53" s="43">
        <v>46388</v>
      </c>
      <c r="E53" s="433">
        <v>46751</v>
      </c>
      <c r="F53" s="396"/>
      <c r="G53" s="44">
        <v>100</v>
      </c>
      <c r="H53" s="438" t="s">
        <v>673</v>
      </c>
      <c r="I53" s="408"/>
      <c r="J53" s="408"/>
      <c r="K53" s="408"/>
      <c r="L53" s="408"/>
      <c r="M53" s="408"/>
      <c r="N53" s="408"/>
      <c r="O53" s="408"/>
      <c r="P53" s="408"/>
      <c r="Q53" s="408"/>
      <c r="R53" s="408"/>
      <c r="S53" s="408"/>
      <c r="T53" s="408"/>
      <c r="U53" s="408"/>
      <c r="V53" s="408"/>
      <c r="W53" s="408"/>
      <c r="X53" s="408"/>
      <c r="Y53" s="408"/>
      <c r="Z53" s="408"/>
      <c r="AA53" s="396"/>
      <c r="AB53" s="229"/>
    </row>
    <row r="54" spans="2:28" ht="15.75" customHeight="1" x14ac:dyDescent="0.25">
      <c r="B54" s="39"/>
      <c r="C54" s="42"/>
      <c r="D54" s="42"/>
      <c r="E54" s="434"/>
      <c r="F54" s="396"/>
      <c r="G54" s="41"/>
      <c r="H54" s="434"/>
      <c r="I54" s="408"/>
      <c r="J54" s="408"/>
      <c r="K54" s="408"/>
      <c r="L54" s="408"/>
      <c r="M54" s="408"/>
      <c r="N54" s="408"/>
      <c r="O54" s="408"/>
      <c r="P54" s="408"/>
      <c r="Q54" s="408"/>
      <c r="R54" s="408"/>
      <c r="S54" s="408"/>
      <c r="T54" s="408"/>
      <c r="U54" s="408"/>
      <c r="V54" s="408"/>
      <c r="W54" s="408"/>
      <c r="X54" s="408"/>
      <c r="Y54" s="408"/>
      <c r="Z54" s="408"/>
      <c r="AA54" s="396"/>
      <c r="AB54" s="229"/>
    </row>
    <row r="55" spans="2:28" ht="15.75" customHeight="1" x14ac:dyDescent="0.25">
      <c r="B55" s="30"/>
      <c r="C55" s="207"/>
      <c r="D55" s="207"/>
      <c r="E55" s="207"/>
      <c r="F55" s="207"/>
      <c r="G55" s="207"/>
      <c r="H55" s="207"/>
      <c r="I55" s="207"/>
      <c r="J55" s="207"/>
      <c r="K55" s="207"/>
      <c r="L55" s="207"/>
      <c r="M55" s="207"/>
      <c r="N55" s="207"/>
      <c r="O55" s="207"/>
      <c r="P55" s="207"/>
      <c r="Q55" s="207"/>
      <c r="R55" s="207"/>
      <c r="S55" s="207"/>
      <c r="T55" s="207"/>
      <c r="U55" s="207"/>
      <c r="V55" s="207"/>
      <c r="W55" s="207"/>
      <c r="X55" s="207"/>
      <c r="Y55" s="207"/>
      <c r="Z55" s="207"/>
      <c r="AA55" s="207"/>
      <c r="AB55" s="215"/>
    </row>
    <row r="56" spans="2:28" ht="15.75" customHeight="1" x14ac:dyDescent="0.25">
      <c r="B56" s="30"/>
      <c r="C56" s="412" t="s">
        <v>163</v>
      </c>
      <c r="D56" s="404"/>
      <c r="E56" s="220"/>
      <c r="F56" s="211" t="s">
        <v>164</v>
      </c>
      <c r="G56" s="45"/>
      <c r="H56" s="222"/>
      <c r="I56" s="211" t="s">
        <v>165</v>
      </c>
      <c r="J56" s="207"/>
      <c r="K56" s="407"/>
      <c r="L56" s="396"/>
      <c r="M56" s="220"/>
      <c r="N56" s="207"/>
      <c r="O56" s="207"/>
      <c r="P56" s="207"/>
      <c r="Q56" s="207"/>
      <c r="R56" s="207"/>
      <c r="S56" s="207"/>
      <c r="T56" s="207"/>
      <c r="U56" s="207"/>
      <c r="V56" s="207"/>
      <c r="W56" s="207"/>
      <c r="X56" s="207"/>
      <c r="Y56" s="207"/>
      <c r="Z56" s="207"/>
      <c r="AA56" s="207"/>
      <c r="AB56" s="215"/>
    </row>
    <row r="57" spans="2:28" ht="15.75" customHeight="1" x14ac:dyDescent="0.25">
      <c r="B57" s="233"/>
      <c r="C57" s="226"/>
      <c r="D57" s="226"/>
      <c r="E57" s="226"/>
      <c r="F57" s="226"/>
      <c r="G57" s="226"/>
      <c r="H57" s="226"/>
      <c r="I57" s="226"/>
      <c r="J57" s="226"/>
      <c r="K57" s="226"/>
      <c r="L57" s="226"/>
      <c r="M57" s="226"/>
      <c r="N57" s="226"/>
      <c r="O57" s="226"/>
      <c r="P57" s="226"/>
      <c r="Q57" s="226"/>
      <c r="R57" s="226"/>
      <c r="S57" s="226"/>
      <c r="T57" s="226"/>
      <c r="U57" s="226"/>
      <c r="V57" s="226"/>
      <c r="W57" s="226"/>
      <c r="X57" s="226"/>
      <c r="Y57" s="226"/>
      <c r="Z57" s="226"/>
      <c r="AA57" s="226"/>
      <c r="AB57" s="234"/>
    </row>
    <row r="58" spans="2:28" ht="15.75" customHeight="1" x14ac:dyDescent="0.25">
      <c r="B58" s="432" t="s">
        <v>166</v>
      </c>
      <c r="C58" s="408"/>
      <c r="D58" s="408"/>
      <c r="E58" s="408"/>
      <c r="F58" s="408"/>
      <c r="G58" s="408"/>
      <c r="H58" s="408"/>
      <c r="I58" s="408"/>
      <c r="J58" s="408"/>
      <c r="K58" s="408"/>
      <c r="L58" s="408"/>
      <c r="M58" s="408"/>
      <c r="N58" s="408"/>
      <c r="O58" s="408"/>
      <c r="P58" s="408"/>
      <c r="Q58" s="408"/>
      <c r="R58" s="408"/>
      <c r="S58" s="408"/>
      <c r="T58" s="408"/>
      <c r="U58" s="408"/>
      <c r="V58" s="408"/>
      <c r="W58" s="408"/>
      <c r="X58" s="408"/>
      <c r="Y58" s="408"/>
      <c r="Z58" s="408"/>
      <c r="AA58" s="408"/>
      <c r="AB58" s="396"/>
    </row>
    <row r="59" spans="2:28" ht="15.75" customHeight="1" x14ac:dyDescent="0.25">
      <c r="B59" s="46"/>
      <c r="C59" s="235"/>
      <c r="D59" s="235"/>
      <c r="E59" s="235"/>
      <c r="F59" s="235"/>
      <c r="G59" s="235"/>
      <c r="H59" s="235"/>
      <c r="I59" s="235"/>
      <c r="J59" s="235"/>
      <c r="K59" s="235"/>
      <c r="L59" s="235"/>
      <c r="M59" s="235"/>
      <c r="N59" s="235"/>
      <c r="O59" s="235"/>
      <c r="P59" s="235"/>
      <c r="Q59" s="235"/>
      <c r="R59" s="235"/>
      <c r="S59" s="235"/>
      <c r="T59" s="235"/>
      <c r="U59" s="235"/>
      <c r="V59" s="235"/>
      <c r="W59" s="235"/>
      <c r="X59" s="235"/>
      <c r="Y59" s="235"/>
      <c r="Z59" s="235"/>
      <c r="AA59" s="235"/>
      <c r="AB59" s="47"/>
    </row>
    <row r="60" spans="2:28" ht="29.25" customHeight="1" x14ac:dyDescent="0.25">
      <c r="B60" s="434" t="s">
        <v>161</v>
      </c>
      <c r="C60" s="396"/>
      <c r="D60" s="41"/>
      <c r="E60" s="434" t="s">
        <v>167</v>
      </c>
      <c r="F60" s="396"/>
      <c r="G60" s="41"/>
      <c r="H60" s="406" t="s">
        <v>168</v>
      </c>
      <c r="I60" s="396"/>
      <c r="J60" s="434"/>
      <c r="K60" s="396"/>
      <c r="L60" s="437"/>
      <c r="M60" s="404"/>
      <c r="N60" s="41" t="s">
        <v>169</v>
      </c>
      <c r="O60" s="434"/>
      <c r="P60" s="408"/>
      <c r="Q60" s="396"/>
      <c r="R60" s="434" t="s">
        <v>170</v>
      </c>
      <c r="S60" s="408"/>
      <c r="T60" s="396"/>
      <c r="U60" s="434"/>
      <c r="V60" s="408"/>
      <c r="W60" s="396"/>
      <c r="X60" s="434" t="s">
        <v>171</v>
      </c>
      <c r="Y60" s="396"/>
      <c r="Z60" s="434"/>
      <c r="AA60" s="408"/>
      <c r="AB60" s="396"/>
    </row>
    <row r="61" spans="2:28" ht="15.75" customHeight="1" x14ac:dyDescent="0.25">
      <c r="B61" s="46"/>
      <c r="C61" s="235"/>
      <c r="D61" s="235"/>
      <c r="E61" s="235"/>
      <c r="F61" s="230"/>
      <c r="G61" s="236"/>
      <c r="H61" s="237"/>
      <c r="I61" s="237"/>
      <c r="J61" s="230"/>
      <c r="K61" s="230"/>
      <c r="L61" s="230"/>
      <c r="M61" s="230"/>
      <c r="N61" s="237"/>
      <c r="O61" s="230"/>
      <c r="P61" s="230"/>
      <c r="Q61" s="230"/>
      <c r="R61" s="230"/>
      <c r="S61" s="237"/>
      <c r="T61" s="217"/>
      <c r="U61" s="217"/>
      <c r="V61" s="207"/>
      <c r="W61" s="237"/>
      <c r="X61" s="227"/>
      <c r="Y61" s="227"/>
      <c r="Z61" s="48"/>
      <c r="AA61" s="27"/>
      <c r="AB61" s="49"/>
    </row>
    <row r="62" spans="2:28" ht="15.75" customHeight="1" x14ac:dyDescent="0.25">
      <c r="B62" s="432" t="s">
        <v>172</v>
      </c>
      <c r="C62" s="396"/>
      <c r="D62" s="435"/>
      <c r="E62" s="426"/>
      <c r="F62" s="426"/>
      <c r="G62" s="426"/>
      <c r="H62" s="426"/>
      <c r="I62" s="426"/>
      <c r="J62" s="426"/>
      <c r="K62" s="426"/>
      <c r="L62" s="426"/>
      <c r="M62" s="426"/>
      <c r="N62" s="426"/>
      <c r="O62" s="426"/>
      <c r="P62" s="426"/>
      <c r="Q62" s="426"/>
      <c r="R62" s="426"/>
      <c r="S62" s="426"/>
      <c r="T62" s="426"/>
      <c r="U62" s="426"/>
      <c r="V62" s="426"/>
      <c r="W62" s="426"/>
      <c r="X62" s="426"/>
      <c r="Y62" s="426"/>
      <c r="Z62" s="426"/>
      <c r="AA62" s="426"/>
      <c r="AB62" s="427"/>
    </row>
    <row r="63" spans="2:28" ht="15.75" customHeight="1" x14ac:dyDescent="0.25">
      <c r="B63" s="46"/>
      <c r="C63" s="235"/>
      <c r="D63" s="235"/>
      <c r="E63" s="235"/>
      <c r="F63" s="230"/>
      <c r="G63" s="236"/>
      <c r="H63" s="237"/>
      <c r="I63" s="237"/>
      <c r="J63" s="230"/>
      <c r="K63" s="230"/>
      <c r="L63" s="230"/>
      <c r="M63" s="230"/>
      <c r="N63" s="237"/>
      <c r="O63" s="230"/>
      <c r="P63" s="230"/>
      <c r="Q63" s="230"/>
      <c r="R63" s="230"/>
      <c r="S63" s="237"/>
      <c r="T63" s="217"/>
      <c r="U63" s="217"/>
      <c r="V63" s="207"/>
      <c r="W63" s="237"/>
      <c r="X63" s="227"/>
      <c r="Y63" s="227"/>
      <c r="Z63" s="48"/>
      <c r="AA63" s="27"/>
      <c r="AB63" s="49"/>
    </row>
    <row r="64" spans="2:28" ht="15.75" customHeight="1" x14ac:dyDescent="0.25">
      <c r="B64" s="432" t="s">
        <v>173</v>
      </c>
      <c r="C64" s="396"/>
      <c r="D64" s="436"/>
      <c r="E64" s="426"/>
      <c r="F64" s="426"/>
      <c r="G64" s="426"/>
      <c r="H64" s="426"/>
      <c r="I64" s="426"/>
      <c r="J64" s="426"/>
      <c r="K64" s="426"/>
      <c r="L64" s="426"/>
      <c r="M64" s="426"/>
      <c r="N64" s="426"/>
      <c r="O64" s="426"/>
      <c r="P64" s="426"/>
      <c r="Q64" s="426"/>
      <c r="R64" s="426"/>
      <c r="S64" s="426"/>
      <c r="T64" s="426"/>
      <c r="U64" s="426"/>
      <c r="V64" s="426"/>
      <c r="W64" s="426"/>
      <c r="X64" s="426"/>
      <c r="Y64" s="426"/>
      <c r="Z64" s="426"/>
      <c r="AA64" s="426"/>
      <c r="AB64" s="427"/>
    </row>
    <row r="66" spans="2:28" ht="15.75" customHeight="1" x14ac:dyDescent="0.25">
      <c r="B66" s="432" t="s">
        <v>174</v>
      </c>
      <c r="C66" s="396"/>
      <c r="D66" s="436"/>
      <c r="E66" s="426"/>
      <c r="F66" s="426"/>
      <c r="G66" s="426"/>
      <c r="H66" s="426"/>
      <c r="I66" s="426"/>
      <c r="J66" s="426"/>
      <c r="K66" s="426"/>
      <c r="L66" s="426"/>
      <c r="M66" s="426"/>
      <c r="N66" s="426"/>
      <c r="O66" s="426"/>
      <c r="P66" s="426"/>
      <c r="Q66" s="426"/>
      <c r="R66" s="426"/>
      <c r="S66" s="426"/>
      <c r="T66" s="426"/>
      <c r="U66" s="426"/>
      <c r="V66" s="426"/>
      <c r="W66" s="426"/>
      <c r="X66" s="426"/>
      <c r="Y66" s="426"/>
      <c r="Z66" s="426"/>
      <c r="AA66" s="426"/>
      <c r="AB66" s="427"/>
    </row>
    <row r="67" spans="2:28" ht="15.75" customHeight="1" x14ac:dyDescent="0.25">
      <c r="B67" s="46"/>
      <c r="C67" s="235"/>
      <c r="D67" s="235"/>
      <c r="E67" s="235"/>
      <c r="F67" s="230"/>
      <c r="G67" s="236"/>
      <c r="H67" s="237"/>
      <c r="I67" s="237"/>
      <c r="J67" s="230"/>
      <c r="K67" s="230"/>
      <c r="L67" s="230"/>
      <c r="M67" s="230"/>
      <c r="N67" s="237"/>
      <c r="O67" s="230"/>
      <c r="P67" s="230"/>
      <c r="Q67" s="230"/>
      <c r="R67" s="230"/>
      <c r="S67" s="237"/>
      <c r="T67" s="217"/>
      <c r="U67" s="217"/>
      <c r="V67" s="207"/>
      <c r="W67" s="237"/>
      <c r="X67" s="227"/>
      <c r="Y67" s="227"/>
      <c r="Z67" s="48"/>
      <c r="AA67" s="27"/>
      <c r="AB67" s="49"/>
    </row>
    <row r="68" spans="2:28" ht="15.75" customHeight="1" x14ac:dyDescent="0.25">
      <c r="B68" s="432" t="s">
        <v>175</v>
      </c>
      <c r="C68" s="396"/>
      <c r="D68" s="436"/>
      <c r="E68" s="426"/>
      <c r="F68" s="426"/>
      <c r="G68" s="426"/>
      <c r="H68" s="426"/>
      <c r="I68" s="426"/>
      <c r="J68" s="426"/>
      <c r="K68" s="426"/>
      <c r="L68" s="426"/>
      <c r="M68" s="426"/>
      <c r="N68" s="426"/>
      <c r="O68" s="426"/>
      <c r="P68" s="426"/>
      <c r="Q68" s="426"/>
      <c r="R68" s="426"/>
      <c r="S68" s="426"/>
      <c r="T68" s="426"/>
      <c r="U68" s="426"/>
      <c r="V68" s="426"/>
      <c r="W68" s="426"/>
      <c r="X68" s="426"/>
      <c r="Y68" s="426"/>
      <c r="Z68" s="426"/>
      <c r="AA68" s="426"/>
      <c r="AB68" s="427"/>
    </row>
    <row r="69" spans="2:28" ht="15.75" customHeight="1" x14ac:dyDescent="0.25">
      <c r="B69" s="46"/>
      <c r="C69" s="235"/>
      <c r="D69" s="235"/>
      <c r="E69" s="235"/>
      <c r="F69" s="230"/>
      <c r="G69" s="236"/>
      <c r="H69" s="237"/>
      <c r="I69" s="237"/>
      <c r="J69" s="230"/>
      <c r="K69" s="230"/>
      <c r="L69" s="230"/>
      <c r="M69" s="230"/>
      <c r="N69" s="237"/>
      <c r="O69" s="230"/>
      <c r="P69" s="230"/>
      <c r="Q69" s="230"/>
      <c r="R69" s="230"/>
      <c r="S69" s="237"/>
      <c r="T69" s="217"/>
      <c r="U69" s="217"/>
      <c r="V69" s="207"/>
      <c r="W69" s="237"/>
      <c r="X69" s="227"/>
      <c r="Y69" s="227"/>
      <c r="Z69" s="48"/>
      <c r="AA69" s="27"/>
      <c r="AB69" s="49"/>
    </row>
    <row r="70" spans="2:28" ht="15.75" customHeight="1" x14ac:dyDescent="0.25">
      <c r="B70" s="432" t="s">
        <v>176</v>
      </c>
      <c r="C70" s="396"/>
      <c r="D70" s="436"/>
      <c r="E70" s="426"/>
      <c r="F70" s="426"/>
      <c r="G70" s="426"/>
      <c r="H70" s="426"/>
      <c r="I70" s="426"/>
      <c r="J70" s="426"/>
      <c r="K70" s="426"/>
      <c r="L70" s="426"/>
      <c r="M70" s="426"/>
      <c r="N70" s="426"/>
      <c r="O70" s="426"/>
      <c r="P70" s="426"/>
      <c r="Q70" s="426"/>
      <c r="R70" s="426"/>
      <c r="S70" s="426"/>
      <c r="T70" s="426"/>
      <c r="U70" s="426"/>
      <c r="V70" s="426"/>
      <c r="W70" s="426"/>
      <c r="X70" s="426"/>
      <c r="Y70" s="426"/>
      <c r="Z70" s="426"/>
      <c r="AA70" s="426"/>
      <c r="AB70" s="427"/>
    </row>
    <row r="71" spans="2:28" ht="15.75" customHeight="1" x14ac:dyDescent="0.25">
      <c r="B71" s="46"/>
      <c r="C71" s="235"/>
      <c r="D71" s="235"/>
      <c r="E71" s="235"/>
      <c r="F71" s="230"/>
      <c r="G71" s="236"/>
      <c r="H71" s="237"/>
      <c r="I71" s="237"/>
      <c r="J71" s="230"/>
      <c r="K71" s="230"/>
      <c r="L71" s="230"/>
      <c r="M71" s="230"/>
      <c r="N71" s="237"/>
      <c r="O71" s="230"/>
      <c r="P71" s="230"/>
      <c r="Q71" s="230"/>
      <c r="R71" s="230"/>
      <c r="S71" s="237"/>
      <c r="T71" s="217"/>
      <c r="U71" s="217"/>
      <c r="V71" s="207"/>
      <c r="W71" s="237"/>
      <c r="X71" s="227"/>
      <c r="Y71" s="227"/>
      <c r="Z71" s="48"/>
      <c r="AA71" s="27"/>
      <c r="AB71" s="49"/>
    </row>
    <row r="72" spans="2:28" ht="15.75" customHeight="1" x14ac:dyDescent="0.25">
      <c r="B72" s="432" t="s">
        <v>177</v>
      </c>
      <c r="C72" s="408"/>
      <c r="D72" s="408"/>
      <c r="E72" s="408"/>
      <c r="F72" s="408"/>
      <c r="G72" s="408"/>
      <c r="H72" s="408"/>
      <c r="I72" s="408"/>
      <c r="J72" s="408"/>
      <c r="K72" s="408"/>
      <c r="L72" s="408"/>
      <c r="M72" s="408"/>
      <c r="N72" s="408"/>
      <c r="O72" s="408"/>
      <c r="P72" s="408"/>
      <c r="Q72" s="408"/>
      <c r="R72" s="408"/>
      <c r="S72" s="408"/>
      <c r="T72" s="408"/>
      <c r="U72" s="408"/>
      <c r="V72" s="408"/>
      <c r="W72" s="408"/>
      <c r="X72" s="408"/>
      <c r="Y72" s="408"/>
      <c r="Z72" s="408"/>
      <c r="AA72" s="408"/>
      <c r="AB72" s="396"/>
    </row>
    <row r="73" spans="2:28" ht="15.75" customHeight="1" x14ac:dyDescent="0.25">
      <c r="B73" s="406" t="s">
        <v>122</v>
      </c>
      <c r="C73" s="396"/>
      <c r="D73" s="50" t="s">
        <v>178</v>
      </c>
      <c r="E73" s="406" t="s">
        <v>179</v>
      </c>
      <c r="F73" s="396"/>
      <c r="G73" s="406" t="s">
        <v>177</v>
      </c>
      <c r="H73" s="408"/>
      <c r="I73" s="408"/>
      <c r="J73" s="408"/>
      <c r="K73" s="408"/>
      <c r="L73" s="408"/>
      <c r="M73" s="408"/>
      <c r="N73" s="408"/>
      <c r="O73" s="396"/>
      <c r="P73" s="406" t="s">
        <v>180</v>
      </c>
      <c r="Q73" s="408"/>
      <c r="R73" s="408"/>
      <c r="S73" s="408"/>
      <c r="T73" s="408"/>
      <c r="U73" s="408"/>
      <c r="V73" s="408"/>
      <c r="W73" s="408"/>
      <c r="X73" s="408"/>
      <c r="Y73" s="408"/>
      <c r="Z73" s="408"/>
      <c r="AA73" s="408"/>
      <c r="AB73" s="396"/>
    </row>
    <row r="74" spans="2:28" ht="15.75" customHeight="1" x14ac:dyDescent="0.25">
      <c r="B74" s="406"/>
      <c r="C74" s="396"/>
      <c r="D74" s="36"/>
      <c r="E74" s="406"/>
      <c r="F74" s="396"/>
      <c r="G74" s="431"/>
      <c r="H74" s="408"/>
      <c r="I74" s="408"/>
      <c r="J74" s="408"/>
      <c r="K74" s="408"/>
      <c r="L74" s="408"/>
      <c r="M74" s="408"/>
      <c r="N74" s="408"/>
      <c r="O74" s="396"/>
      <c r="P74" s="431"/>
      <c r="Q74" s="408"/>
      <c r="R74" s="408"/>
      <c r="S74" s="408"/>
      <c r="T74" s="408"/>
      <c r="U74" s="408"/>
      <c r="V74" s="408"/>
      <c r="W74" s="408"/>
      <c r="X74" s="408"/>
      <c r="Y74" s="408"/>
      <c r="Z74" s="408"/>
      <c r="AA74" s="408"/>
      <c r="AB74" s="396"/>
    </row>
    <row r="75" spans="2:28" ht="15.75" customHeight="1" x14ac:dyDescent="0.25">
      <c r="B75" s="406"/>
      <c r="C75" s="396"/>
      <c r="D75" s="36"/>
      <c r="E75" s="406"/>
      <c r="F75" s="396"/>
      <c r="G75" s="431"/>
      <c r="H75" s="408"/>
      <c r="I75" s="408"/>
      <c r="J75" s="408"/>
      <c r="K75" s="408"/>
      <c r="L75" s="408"/>
      <c r="M75" s="408"/>
      <c r="N75" s="408"/>
      <c r="O75" s="396"/>
      <c r="P75" s="431"/>
      <c r="Q75" s="408"/>
      <c r="R75" s="408"/>
      <c r="S75" s="408"/>
      <c r="T75" s="408"/>
      <c r="U75" s="408"/>
      <c r="V75" s="408"/>
      <c r="W75" s="408"/>
      <c r="X75" s="408"/>
      <c r="Y75" s="408"/>
      <c r="Z75" s="408"/>
      <c r="AA75" s="408"/>
      <c r="AB75" s="396"/>
    </row>
    <row r="76" spans="2:28" ht="26.25" customHeight="1" x14ac:dyDescent="0.25">
      <c r="B76" s="430" t="s">
        <v>181</v>
      </c>
      <c r="C76" s="408"/>
      <c r="D76" s="408"/>
      <c r="E76" s="408"/>
      <c r="F76" s="408"/>
      <c r="G76" s="408"/>
      <c r="H76" s="408"/>
      <c r="I76" s="408"/>
      <c r="J76" s="408"/>
      <c r="K76" s="408"/>
      <c r="L76" s="408"/>
      <c r="M76" s="408"/>
      <c r="N76" s="408"/>
      <c r="O76" s="408"/>
      <c r="P76" s="408"/>
      <c r="Q76" s="408"/>
      <c r="R76" s="408"/>
      <c r="S76" s="408"/>
      <c r="T76" s="408"/>
      <c r="U76" s="408"/>
      <c r="V76" s="408"/>
      <c r="W76" s="408"/>
      <c r="X76" s="408"/>
      <c r="Y76" s="408"/>
      <c r="Z76" s="408"/>
      <c r="AA76" s="408"/>
      <c r="AB76" s="396"/>
    </row>
  </sheetData>
  <mergeCells count="95">
    <mergeCell ref="B2:D6"/>
    <mergeCell ref="F2:AB6"/>
    <mergeCell ref="C7:D7"/>
    <mergeCell ref="C9:F9"/>
    <mergeCell ref="AG9:AH9"/>
    <mergeCell ref="C10:D10"/>
    <mergeCell ref="E10:AA10"/>
    <mergeCell ref="C11:F11"/>
    <mergeCell ref="AA11:AB11"/>
    <mergeCell ref="C12:D12"/>
    <mergeCell ref="E12:AA12"/>
    <mergeCell ref="C13:D13"/>
    <mergeCell ref="F14:AB14"/>
    <mergeCell ref="C15:AA15"/>
    <mergeCell ref="R18:AA18"/>
    <mergeCell ref="C14:D14"/>
    <mergeCell ref="C18:P23"/>
    <mergeCell ref="W23:AA23"/>
    <mergeCell ref="C26:AA26"/>
    <mergeCell ref="C29:K29"/>
    <mergeCell ref="M29:AA29"/>
    <mergeCell ref="C32:AA32"/>
    <mergeCell ref="L38:N38"/>
    <mergeCell ref="W38:AA38"/>
    <mergeCell ref="C34:D34"/>
    <mergeCell ref="F34:G34"/>
    <mergeCell ref="K34:N34"/>
    <mergeCell ref="W34:AA34"/>
    <mergeCell ref="F36:M36"/>
    <mergeCell ref="P36:AA36"/>
    <mergeCell ref="F38:G38"/>
    <mergeCell ref="D40:F40"/>
    <mergeCell ref="Q40:U40"/>
    <mergeCell ref="X40:AA40"/>
    <mergeCell ref="D42:F42"/>
    <mergeCell ref="Q42:U42"/>
    <mergeCell ref="X42:AA42"/>
    <mergeCell ref="D44:Y44"/>
    <mergeCell ref="D45:H45"/>
    <mergeCell ref="I45:P45"/>
    <mergeCell ref="Q45:Y45"/>
    <mergeCell ref="D46:H46"/>
    <mergeCell ref="I46:P46"/>
    <mergeCell ref="Q46:Y46"/>
    <mergeCell ref="C48:F48"/>
    <mergeCell ref="P75:AB75"/>
    <mergeCell ref="B76:AB76"/>
    <mergeCell ref="D70:AB70"/>
    <mergeCell ref="B72:AB72"/>
    <mergeCell ref="G73:O73"/>
    <mergeCell ref="P73:AB73"/>
    <mergeCell ref="G74:O74"/>
    <mergeCell ref="P74:AB74"/>
    <mergeCell ref="G75:O75"/>
    <mergeCell ref="H51:AA51"/>
    <mergeCell ref="H52:AA52"/>
    <mergeCell ref="G48:G49"/>
    <mergeCell ref="H48:AA49"/>
    <mergeCell ref="E49:F49"/>
    <mergeCell ref="E50:F50"/>
    <mergeCell ref="H50:AA50"/>
    <mergeCell ref="E51:F51"/>
    <mergeCell ref="E52:F52"/>
    <mergeCell ref="E53:F53"/>
    <mergeCell ref="H53:AA53"/>
    <mergeCell ref="E54:F54"/>
    <mergeCell ref="H54:AA54"/>
    <mergeCell ref="C56:D56"/>
    <mergeCell ref="K56:L56"/>
    <mergeCell ref="B58:AB58"/>
    <mergeCell ref="U60:W60"/>
    <mergeCell ref="X60:Y60"/>
    <mergeCell ref="Z60:AB60"/>
    <mergeCell ref="B60:C60"/>
    <mergeCell ref="E60:F60"/>
    <mergeCell ref="H60:I60"/>
    <mergeCell ref="J60:K60"/>
    <mergeCell ref="L60:M60"/>
    <mergeCell ref="O60:Q60"/>
    <mergeCell ref="R60:T60"/>
    <mergeCell ref="B75:C75"/>
    <mergeCell ref="E75:F75"/>
    <mergeCell ref="B62:C62"/>
    <mergeCell ref="D62:AB62"/>
    <mergeCell ref="B64:C64"/>
    <mergeCell ref="D64:AB64"/>
    <mergeCell ref="B66:C66"/>
    <mergeCell ref="D66:AB66"/>
    <mergeCell ref="D68:AB68"/>
    <mergeCell ref="B68:C68"/>
    <mergeCell ref="B70:C70"/>
    <mergeCell ref="B73:C73"/>
    <mergeCell ref="E73:F73"/>
    <mergeCell ref="B74:C74"/>
    <mergeCell ref="E74:F74"/>
  </mergeCells>
  <pageMargins left="0.7" right="0.7" top="0.75" bottom="0.75" header="0" footer="0"/>
  <pageSetup orientation="landscape"/>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CCCFF"/>
  </sheetPr>
  <dimension ref="B2:AH76"/>
  <sheetViews>
    <sheetView workbookViewId="0"/>
  </sheetViews>
  <sheetFormatPr baseColWidth="10" defaultColWidth="14.42578125" defaultRowHeight="15" customHeight="1" x14ac:dyDescent="0.25"/>
  <cols>
    <col min="1" max="2" width="3.140625" customWidth="1"/>
    <col min="3" max="3" width="13.7109375" customWidth="1"/>
    <col min="4" max="4" width="19.140625" customWidth="1"/>
    <col min="5" max="5" width="2.42578125" customWidth="1"/>
    <col min="6" max="6" width="11.7109375" customWidth="1"/>
    <col min="7" max="7" width="17.7109375" customWidth="1"/>
    <col min="8" max="8" width="8" customWidth="1"/>
    <col min="9" max="9" width="7.7109375" customWidth="1"/>
    <col min="10" max="10" width="9" customWidth="1"/>
    <col min="11" max="12" width="7.42578125" customWidth="1"/>
    <col min="13" max="13" width="4.42578125" customWidth="1"/>
    <col min="14" max="14" width="13.42578125" customWidth="1"/>
    <col min="15" max="19" width="4.42578125" customWidth="1"/>
    <col min="20" max="20" width="8.42578125" customWidth="1"/>
    <col min="21" max="22" width="4.42578125" customWidth="1"/>
    <col min="23" max="23" width="9.85546875" customWidth="1"/>
    <col min="24" max="24" width="4.42578125" customWidth="1"/>
    <col min="25" max="25" width="12" customWidth="1"/>
    <col min="26" max="28" width="4.42578125" customWidth="1"/>
    <col min="29" max="29" width="2.42578125" customWidth="1"/>
    <col min="30" max="32" width="11.42578125" customWidth="1"/>
    <col min="33" max="33" width="19.7109375" customWidth="1"/>
    <col min="34" max="34" width="11.42578125" customWidth="1"/>
  </cols>
  <sheetData>
    <row r="2" spans="2:34" ht="12.75" customHeight="1" x14ac:dyDescent="0.25">
      <c r="B2" s="421"/>
      <c r="C2" s="422"/>
      <c r="D2" s="423"/>
      <c r="E2" s="24"/>
      <c r="F2" s="428" t="s">
        <v>120</v>
      </c>
      <c r="G2" s="422"/>
      <c r="H2" s="422"/>
      <c r="I2" s="422"/>
      <c r="J2" s="422"/>
      <c r="K2" s="422"/>
      <c r="L2" s="422"/>
      <c r="M2" s="422"/>
      <c r="N2" s="422"/>
      <c r="O2" s="422"/>
      <c r="P2" s="422"/>
      <c r="Q2" s="422"/>
      <c r="R2" s="422"/>
      <c r="S2" s="422"/>
      <c r="T2" s="422"/>
      <c r="U2" s="422"/>
      <c r="V2" s="422"/>
      <c r="W2" s="422"/>
      <c r="X2" s="422"/>
      <c r="Y2" s="422"/>
      <c r="Z2" s="422"/>
      <c r="AA2" s="422"/>
      <c r="AB2" s="423"/>
      <c r="AC2" s="207"/>
      <c r="AD2" s="207"/>
      <c r="AE2" s="207"/>
      <c r="AF2" s="207"/>
      <c r="AG2" s="207"/>
      <c r="AH2" s="207"/>
    </row>
    <row r="3" spans="2:34" ht="12.75" customHeight="1" x14ac:dyDescent="0.25">
      <c r="B3" s="424"/>
      <c r="C3" s="378"/>
      <c r="D3" s="416"/>
      <c r="E3" s="25"/>
      <c r="F3" s="404"/>
      <c r="G3" s="378"/>
      <c r="H3" s="378"/>
      <c r="I3" s="378"/>
      <c r="J3" s="378"/>
      <c r="K3" s="378"/>
      <c r="L3" s="378"/>
      <c r="M3" s="378"/>
      <c r="N3" s="378"/>
      <c r="O3" s="378"/>
      <c r="P3" s="378"/>
      <c r="Q3" s="378"/>
      <c r="R3" s="378"/>
      <c r="S3" s="378"/>
      <c r="T3" s="378"/>
      <c r="U3" s="378"/>
      <c r="V3" s="378"/>
      <c r="W3" s="378"/>
      <c r="X3" s="378"/>
      <c r="Y3" s="378"/>
      <c r="Z3" s="378"/>
      <c r="AA3" s="378"/>
      <c r="AB3" s="416"/>
      <c r="AC3" s="207"/>
      <c r="AD3" s="207"/>
      <c r="AE3" s="207"/>
      <c r="AF3" s="207"/>
      <c r="AG3" s="207"/>
      <c r="AH3" s="207"/>
    </row>
    <row r="4" spans="2:34" ht="12.75" customHeight="1" x14ac:dyDescent="0.25">
      <c r="B4" s="424"/>
      <c r="C4" s="378"/>
      <c r="D4" s="416"/>
      <c r="E4" s="25"/>
      <c r="F4" s="404"/>
      <c r="G4" s="378"/>
      <c r="H4" s="378"/>
      <c r="I4" s="378"/>
      <c r="J4" s="378"/>
      <c r="K4" s="378"/>
      <c r="L4" s="378"/>
      <c r="M4" s="378"/>
      <c r="N4" s="378"/>
      <c r="O4" s="378"/>
      <c r="P4" s="378"/>
      <c r="Q4" s="378"/>
      <c r="R4" s="378"/>
      <c r="S4" s="378"/>
      <c r="T4" s="378"/>
      <c r="U4" s="378"/>
      <c r="V4" s="378"/>
      <c r="W4" s="378"/>
      <c r="X4" s="378"/>
      <c r="Y4" s="378"/>
      <c r="Z4" s="378"/>
      <c r="AA4" s="378"/>
      <c r="AB4" s="416"/>
      <c r="AC4" s="207"/>
      <c r="AD4" s="207"/>
      <c r="AE4" s="207"/>
      <c r="AF4" s="207"/>
      <c r="AG4" s="207"/>
      <c r="AH4" s="207"/>
    </row>
    <row r="5" spans="2:34" ht="12.75" customHeight="1" x14ac:dyDescent="0.25">
      <c r="B5" s="424"/>
      <c r="C5" s="378"/>
      <c r="D5" s="416"/>
      <c r="E5" s="25"/>
      <c r="F5" s="404"/>
      <c r="G5" s="378"/>
      <c r="H5" s="378"/>
      <c r="I5" s="378"/>
      <c r="J5" s="378"/>
      <c r="K5" s="378"/>
      <c r="L5" s="378"/>
      <c r="M5" s="378"/>
      <c r="N5" s="378"/>
      <c r="O5" s="378"/>
      <c r="P5" s="378"/>
      <c r="Q5" s="378"/>
      <c r="R5" s="378"/>
      <c r="S5" s="378"/>
      <c r="T5" s="378"/>
      <c r="U5" s="378"/>
      <c r="V5" s="378"/>
      <c r="W5" s="378"/>
      <c r="X5" s="378"/>
      <c r="Y5" s="378"/>
      <c r="Z5" s="378"/>
      <c r="AA5" s="378"/>
      <c r="AB5" s="416"/>
      <c r="AC5" s="207"/>
      <c r="AD5" s="207"/>
      <c r="AE5" s="207"/>
      <c r="AF5" s="207"/>
      <c r="AG5" s="207"/>
      <c r="AH5" s="207"/>
    </row>
    <row r="6" spans="2:34" ht="37.5" customHeight="1" x14ac:dyDescent="0.25">
      <c r="B6" s="425"/>
      <c r="C6" s="426"/>
      <c r="D6" s="427"/>
      <c r="E6" s="208"/>
      <c r="F6" s="426"/>
      <c r="G6" s="426"/>
      <c r="H6" s="426"/>
      <c r="I6" s="426"/>
      <c r="J6" s="426"/>
      <c r="K6" s="426"/>
      <c r="L6" s="426"/>
      <c r="M6" s="426"/>
      <c r="N6" s="426"/>
      <c r="O6" s="426"/>
      <c r="P6" s="426"/>
      <c r="Q6" s="426"/>
      <c r="R6" s="426"/>
      <c r="S6" s="426"/>
      <c r="T6" s="426"/>
      <c r="U6" s="426"/>
      <c r="V6" s="426"/>
      <c r="W6" s="426"/>
      <c r="X6" s="426"/>
      <c r="Y6" s="426"/>
      <c r="Z6" s="426"/>
      <c r="AA6" s="426"/>
      <c r="AB6" s="427"/>
      <c r="AC6" s="207"/>
      <c r="AD6" s="207"/>
      <c r="AE6" s="207"/>
      <c r="AF6" s="207"/>
      <c r="AG6" s="914" t="s">
        <v>656</v>
      </c>
      <c r="AH6" s="404"/>
    </row>
    <row r="7" spans="2:34" ht="15" customHeight="1" x14ac:dyDescent="0.25">
      <c r="B7" s="26"/>
      <c r="C7" s="429"/>
      <c r="D7" s="422"/>
      <c r="E7" s="27"/>
      <c r="F7" s="28"/>
      <c r="G7" s="28"/>
      <c r="H7" s="28"/>
      <c r="I7" s="28"/>
      <c r="J7" s="28"/>
      <c r="K7" s="28"/>
      <c r="L7" s="28"/>
      <c r="M7" s="28"/>
      <c r="N7" s="28"/>
      <c r="O7" s="28"/>
      <c r="P7" s="28"/>
      <c r="Q7" s="28"/>
      <c r="R7" s="28"/>
      <c r="S7" s="28"/>
      <c r="T7" s="28"/>
      <c r="U7" s="28"/>
      <c r="V7" s="28"/>
      <c r="W7" s="28"/>
      <c r="X7" s="28"/>
      <c r="Y7" s="28"/>
      <c r="Z7" s="28"/>
      <c r="AA7" s="28"/>
      <c r="AB7" s="29"/>
      <c r="AC7" s="207"/>
      <c r="AD7" s="207"/>
      <c r="AE7" s="207"/>
      <c r="AF7" s="207"/>
      <c r="AG7" s="207"/>
      <c r="AH7" s="207"/>
    </row>
    <row r="8" spans="2:34" ht="15" customHeight="1" x14ac:dyDescent="0.25">
      <c r="B8" s="30"/>
      <c r="C8" s="209" t="s">
        <v>121</v>
      </c>
      <c r="D8" s="31"/>
      <c r="E8" s="32"/>
      <c r="F8" s="210" t="s">
        <v>122</v>
      </c>
      <c r="G8" s="33"/>
      <c r="H8" s="34"/>
      <c r="I8" s="207"/>
      <c r="J8" s="207"/>
      <c r="K8" s="211"/>
      <c r="L8" s="211"/>
      <c r="M8" s="211"/>
      <c r="N8" s="211"/>
      <c r="O8" s="211"/>
      <c r="P8" s="211"/>
      <c r="Q8" s="211"/>
      <c r="R8" s="211"/>
      <c r="S8" s="211"/>
      <c r="T8" s="211"/>
      <c r="U8" s="211"/>
      <c r="V8" s="211"/>
      <c r="W8" s="211"/>
      <c r="X8" s="211"/>
      <c r="Y8" s="211"/>
      <c r="Z8" s="211"/>
      <c r="AA8" s="211"/>
      <c r="AB8" s="212"/>
      <c r="AC8" s="207"/>
      <c r="AD8" s="207"/>
      <c r="AE8" s="207"/>
      <c r="AF8" s="207"/>
      <c r="AG8" s="207"/>
      <c r="AH8" s="207"/>
    </row>
    <row r="9" spans="2:34" ht="15" customHeight="1" x14ac:dyDescent="0.25">
      <c r="B9" s="30"/>
      <c r="C9" s="405"/>
      <c r="D9" s="404"/>
      <c r="E9" s="404"/>
      <c r="F9" s="404"/>
      <c r="G9" s="214"/>
      <c r="H9" s="207"/>
      <c r="I9" s="207"/>
      <c r="J9" s="207"/>
      <c r="K9" s="207"/>
      <c r="L9" s="207"/>
      <c r="M9" s="207"/>
      <c r="N9" s="207"/>
      <c r="O9" s="207"/>
      <c r="P9" s="207"/>
      <c r="Q9" s="207"/>
      <c r="R9" s="207"/>
      <c r="S9" s="207"/>
      <c r="T9" s="207"/>
      <c r="U9" s="207"/>
      <c r="V9" s="207"/>
      <c r="W9" s="207"/>
      <c r="X9" s="207"/>
      <c r="Y9" s="207"/>
      <c r="Z9" s="207"/>
      <c r="AA9" s="207"/>
      <c r="AB9" s="215"/>
      <c r="AC9" s="207"/>
      <c r="AD9" s="207"/>
      <c r="AE9" s="207"/>
      <c r="AF9" s="207"/>
      <c r="AG9" s="50" t="s">
        <v>657</v>
      </c>
      <c r="AH9" s="50" t="s">
        <v>658</v>
      </c>
    </row>
    <row r="10" spans="2:34" ht="30" customHeight="1" x14ac:dyDescent="0.25">
      <c r="B10" s="30"/>
      <c r="C10" s="405" t="s">
        <v>123</v>
      </c>
      <c r="D10" s="404"/>
      <c r="E10" s="406" t="s">
        <v>118</v>
      </c>
      <c r="F10" s="408"/>
      <c r="G10" s="408"/>
      <c r="H10" s="408"/>
      <c r="I10" s="408"/>
      <c r="J10" s="408"/>
      <c r="K10" s="408"/>
      <c r="L10" s="408"/>
      <c r="M10" s="408"/>
      <c r="N10" s="408"/>
      <c r="O10" s="408"/>
      <c r="P10" s="408"/>
      <c r="Q10" s="408"/>
      <c r="R10" s="408"/>
      <c r="S10" s="408"/>
      <c r="T10" s="408"/>
      <c r="U10" s="408"/>
      <c r="V10" s="408"/>
      <c r="W10" s="408"/>
      <c r="X10" s="408"/>
      <c r="Y10" s="408"/>
      <c r="Z10" s="408"/>
      <c r="AA10" s="396"/>
      <c r="AB10" s="216"/>
      <c r="AC10" s="207"/>
      <c r="AD10" s="207"/>
      <c r="AE10" s="207"/>
      <c r="AF10" s="207"/>
      <c r="AG10" s="36" t="s">
        <v>660</v>
      </c>
      <c r="AH10" s="36">
        <v>28</v>
      </c>
    </row>
    <row r="11" spans="2:34" ht="15" customHeight="1" x14ac:dyDescent="0.25">
      <c r="B11" s="30"/>
      <c r="C11" s="405"/>
      <c r="D11" s="404"/>
      <c r="E11" s="404"/>
      <c r="F11" s="404"/>
      <c r="G11" s="207"/>
      <c r="H11" s="207"/>
      <c r="I11" s="207"/>
      <c r="J11" s="207"/>
      <c r="K11" s="207"/>
      <c r="L11" s="207"/>
      <c r="M11" s="207"/>
      <c r="N11" s="207"/>
      <c r="O11" s="207"/>
      <c r="P11" s="207"/>
      <c r="Q11" s="207"/>
      <c r="R11" s="207"/>
      <c r="S11" s="207"/>
      <c r="T11" s="207"/>
      <c r="U11" s="207"/>
      <c r="V11" s="207"/>
      <c r="W11" s="207"/>
      <c r="X11" s="207"/>
      <c r="Y11" s="207"/>
      <c r="Z11" s="207"/>
      <c r="AA11" s="403"/>
      <c r="AB11" s="416"/>
      <c r="AC11" s="207"/>
      <c r="AD11" s="207"/>
      <c r="AE11" s="207"/>
      <c r="AF11" s="207"/>
      <c r="AG11" s="36" t="s">
        <v>661</v>
      </c>
      <c r="AH11" s="36">
        <v>100</v>
      </c>
    </row>
    <row r="12" spans="2:34" ht="29.25" customHeight="1" x14ac:dyDescent="0.25">
      <c r="B12" s="30"/>
      <c r="C12" s="419" t="s">
        <v>125</v>
      </c>
      <c r="D12" s="420"/>
      <c r="E12" s="417" t="s">
        <v>674</v>
      </c>
      <c r="F12" s="418"/>
      <c r="G12" s="418"/>
      <c r="H12" s="418"/>
      <c r="I12" s="418"/>
      <c r="J12" s="418"/>
      <c r="K12" s="418"/>
      <c r="L12" s="418"/>
      <c r="M12" s="418"/>
      <c r="N12" s="418"/>
      <c r="O12" s="418"/>
      <c r="P12" s="418"/>
      <c r="Q12" s="418"/>
      <c r="R12" s="418"/>
      <c r="S12" s="418"/>
      <c r="T12" s="418"/>
      <c r="U12" s="418"/>
      <c r="V12" s="418"/>
      <c r="W12" s="418"/>
      <c r="X12" s="418"/>
      <c r="Y12" s="418"/>
      <c r="Z12" s="418"/>
      <c r="AA12" s="418"/>
      <c r="AB12" s="35"/>
      <c r="AC12" s="207"/>
      <c r="AD12" s="207"/>
      <c r="AE12" s="207"/>
      <c r="AF12" s="207"/>
      <c r="AG12" s="36" t="s">
        <v>662</v>
      </c>
      <c r="AH12" s="36">
        <v>34</v>
      </c>
    </row>
    <row r="13" spans="2:34" ht="15" customHeight="1" x14ac:dyDescent="0.25">
      <c r="B13" s="30"/>
      <c r="C13" s="403"/>
      <c r="D13" s="404"/>
      <c r="E13" s="217"/>
      <c r="F13" s="207"/>
      <c r="G13" s="207"/>
      <c r="H13" s="207"/>
      <c r="I13" s="207"/>
      <c r="J13" s="207"/>
      <c r="K13" s="207"/>
      <c r="L13" s="207"/>
      <c r="M13" s="207"/>
      <c r="N13" s="207"/>
      <c r="O13" s="207"/>
      <c r="P13" s="207"/>
      <c r="Q13" s="207"/>
      <c r="R13" s="207"/>
      <c r="S13" s="207"/>
      <c r="T13" s="207"/>
      <c r="U13" s="207"/>
      <c r="V13" s="207"/>
      <c r="W13" s="207"/>
      <c r="X13" s="207"/>
      <c r="Y13" s="207"/>
      <c r="Z13" s="207"/>
      <c r="AA13" s="207"/>
      <c r="AB13" s="215"/>
      <c r="AC13" s="207"/>
      <c r="AD13" s="207"/>
      <c r="AE13" s="207"/>
      <c r="AF13" s="207"/>
      <c r="AG13" s="36" t="s">
        <v>664</v>
      </c>
      <c r="AH13" s="36">
        <v>100</v>
      </c>
    </row>
    <row r="14" spans="2:34" ht="15" customHeight="1" x14ac:dyDescent="0.25">
      <c r="B14" s="30"/>
      <c r="C14" s="405" t="s">
        <v>127</v>
      </c>
      <c r="D14" s="404"/>
      <c r="E14" s="218"/>
      <c r="F14" s="403"/>
      <c r="G14" s="404"/>
      <c r="H14" s="404"/>
      <c r="I14" s="404"/>
      <c r="J14" s="404"/>
      <c r="K14" s="404"/>
      <c r="L14" s="404"/>
      <c r="M14" s="404"/>
      <c r="N14" s="404"/>
      <c r="O14" s="404"/>
      <c r="P14" s="404"/>
      <c r="Q14" s="404"/>
      <c r="R14" s="404"/>
      <c r="S14" s="404"/>
      <c r="T14" s="404"/>
      <c r="U14" s="404"/>
      <c r="V14" s="404"/>
      <c r="W14" s="404"/>
      <c r="X14" s="404"/>
      <c r="Y14" s="404"/>
      <c r="Z14" s="404"/>
      <c r="AA14" s="404"/>
      <c r="AB14" s="416"/>
      <c r="AC14" s="207"/>
      <c r="AD14" s="207"/>
      <c r="AE14" s="207"/>
      <c r="AF14" s="207"/>
      <c r="AG14" s="36" t="s">
        <v>665</v>
      </c>
      <c r="AH14" s="36">
        <v>38</v>
      </c>
    </row>
    <row r="15" spans="2:34" ht="29.25" customHeight="1" x14ac:dyDescent="0.25">
      <c r="B15" s="30"/>
      <c r="C15" s="406" t="s">
        <v>675</v>
      </c>
      <c r="D15" s="408"/>
      <c r="E15" s="408"/>
      <c r="F15" s="408"/>
      <c r="G15" s="408"/>
      <c r="H15" s="408"/>
      <c r="I15" s="408"/>
      <c r="J15" s="408"/>
      <c r="K15" s="408"/>
      <c r="L15" s="408"/>
      <c r="M15" s="408"/>
      <c r="N15" s="408"/>
      <c r="O15" s="408"/>
      <c r="P15" s="408"/>
      <c r="Q15" s="408"/>
      <c r="R15" s="408"/>
      <c r="S15" s="408"/>
      <c r="T15" s="408"/>
      <c r="U15" s="408"/>
      <c r="V15" s="408"/>
      <c r="W15" s="408"/>
      <c r="X15" s="408"/>
      <c r="Y15" s="408"/>
      <c r="Z15" s="408"/>
      <c r="AA15" s="396"/>
      <c r="AB15" s="219"/>
      <c r="AC15" s="207"/>
      <c r="AD15" s="207"/>
      <c r="AE15" s="207"/>
      <c r="AF15" s="207"/>
      <c r="AG15" s="36" t="s">
        <v>666</v>
      </c>
      <c r="AH15" s="36">
        <v>100</v>
      </c>
    </row>
    <row r="16" spans="2:34" ht="15" customHeight="1" x14ac:dyDescent="0.25">
      <c r="B16" s="30"/>
      <c r="C16" s="220"/>
      <c r="D16" s="220"/>
      <c r="E16" s="220"/>
      <c r="F16" s="220"/>
      <c r="G16" s="220"/>
      <c r="H16" s="220"/>
      <c r="I16" s="220"/>
      <c r="J16" s="220"/>
      <c r="K16" s="220"/>
      <c r="L16" s="220"/>
      <c r="M16" s="220"/>
      <c r="N16" s="220"/>
      <c r="O16" s="220"/>
      <c r="P16" s="220"/>
      <c r="Q16" s="220"/>
      <c r="R16" s="220"/>
      <c r="S16" s="220"/>
      <c r="T16" s="220"/>
      <c r="U16" s="220"/>
      <c r="V16" s="220"/>
      <c r="W16" s="220"/>
      <c r="X16" s="220"/>
      <c r="Y16" s="220"/>
      <c r="Z16" s="220"/>
      <c r="AA16" s="220"/>
      <c r="AB16" s="219"/>
      <c r="AC16" s="207"/>
      <c r="AD16" s="207"/>
      <c r="AE16" s="207"/>
      <c r="AF16" s="207"/>
      <c r="AG16" s="36" t="s">
        <v>667</v>
      </c>
      <c r="AH16" s="36">
        <v>15</v>
      </c>
    </row>
    <row r="17" spans="3:33" ht="15" customHeight="1" x14ac:dyDescent="0.25">
      <c r="C17" s="221" t="s">
        <v>128</v>
      </c>
      <c r="D17" s="221"/>
      <c r="E17" s="207"/>
      <c r="F17" s="207"/>
      <c r="G17" s="207"/>
      <c r="H17" s="207"/>
      <c r="I17" s="207"/>
      <c r="J17" s="220"/>
      <c r="K17" s="220"/>
      <c r="L17" s="220"/>
      <c r="M17" s="220"/>
      <c r="N17" s="220"/>
      <c r="O17" s="220"/>
      <c r="P17" s="220"/>
      <c r="Q17" s="220"/>
      <c r="R17" s="220" t="s">
        <v>129</v>
      </c>
      <c r="S17" s="220"/>
      <c r="T17" s="220"/>
      <c r="U17" s="220"/>
      <c r="V17" s="220"/>
      <c r="W17" s="220"/>
      <c r="X17" s="220"/>
      <c r="Y17" s="220"/>
      <c r="Z17" s="220"/>
      <c r="AA17" s="220"/>
      <c r="AB17" s="219"/>
      <c r="AC17" s="207"/>
      <c r="AD17" s="207"/>
      <c r="AE17" s="207"/>
      <c r="AF17" s="207"/>
      <c r="AG17" s="207"/>
    </row>
    <row r="18" spans="3:33" ht="15" customHeight="1" x14ac:dyDescent="0.25">
      <c r="C18" s="421"/>
      <c r="D18" s="422"/>
      <c r="E18" s="422"/>
      <c r="F18" s="422"/>
      <c r="G18" s="422"/>
      <c r="H18" s="422"/>
      <c r="I18" s="422"/>
      <c r="J18" s="422"/>
      <c r="K18" s="422"/>
      <c r="L18" s="422"/>
      <c r="M18" s="422"/>
      <c r="N18" s="422"/>
      <c r="O18" s="422"/>
      <c r="P18" s="423"/>
      <c r="Q18" s="207"/>
      <c r="R18" s="407"/>
      <c r="S18" s="408"/>
      <c r="T18" s="408"/>
      <c r="U18" s="408"/>
      <c r="V18" s="408"/>
      <c r="W18" s="408"/>
      <c r="X18" s="408"/>
      <c r="Y18" s="408"/>
      <c r="Z18" s="408"/>
      <c r="AA18" s="396"/>
      <c r="AB18" s="215"/>
      <c r="AC18" s="207"/>
      <c r="AD18" s="207"/>
      <c r="AE18" s="207"/>
      <c r="AF18" s="207"/>
      <c r="AG18" s="207"/>
    </row>
    <row r="19" spans="3:33" ht="15" customHeight="1" x14ac:dyDescent="0.25">
      <c r="C19" s="424"/>
      <c r="D19" s="378"/>
      <c r="E19" s="378"/>
      <c r="F19" s="378"/>
      <c r="G19" s="378"/>
      <c r="H19" s="378"/>
      <c r="I19" s="378"/>
      <c r="J19" s="378"/>
      <c r="K19" s="378"/>
      <c r="L19" s="378"/>
      <c r="M19" s="378"/>
      <c r="N19" s="378"/>
      <c r="O19" s="378"/>
      <c r="P19" s="416"/>
      <c r="Q19" s="207"/>
      <c r="R19" s="207"/>
      <c r="S19" s="207"/>
      <c r="T19" s="207"/>
      <c r="U19" s="207"/>
      <c r="V19" s="207"/>
      <c r="W19" s="207"/>
      <c r="X19" s="207"/>
      <c r="Y19" s="207"/>
      <c r="Z19" s="207"/>
      <c r="AA19" s="207"/>
      <c r="AB19" s="215"/>
      <c r="AC19" s="207"/>
      <c r="AD19" s="207"/>
      <c r="AE19" s="207"/>
      <c r="AF19" s="207"/>
      <c r="AG19" s="207"/>
    </row>
    <row r="20" spans="3:33" ht="15" customHeight="1" x14ac:dyDescent="0.25">
      <c r="C20" s="424"/>
      <c r="D20" s="378"/>
      <c r="E20" s="378"/>
      <c r="F20" s="378"/>
      <c r="G20" s="378"/>
      <c r="H20" s="378"/>
      <c r="I20" s="378"/>
      <c r="J20" s="378"/>
      <c r="K20" s="378"/>
      <c r="L20" s="378"/>
      <c r="M20" s="378"/>
      <c r="N20" s="378"/>
      <c r="O20" s="378"/>
      <c r="P20" s="416"/>
      <c r="Q20" s="217"/>
      <c r="R20" s="220" t="s">
        <v>130</v>
      </c>
      <c r="S20" s="220"/>
      <c r="T20" s="220"/>
      <c r="U20" s="220"/>
      <c r="V20" s="220"/>
      <c r="W20" s="217"/>
      <c r="X20" s="217"/>
      <c r="Y20" s="217"/>
      <c r="Z20" s="207"/>
      <c r="AA20" s="217"/>
      <c r="AB20" s="215"/>
      <c r="AC20" s="207"/>
      <c r="AD20" s="207"/>
      <c r="AE20" s="207"/>
      <c r="AF20" s="207"/>
      <c r="AG20" s="239">
        <f>+(((((AH10/100)*AH11)+((AH12/100)*AH13)+((AH14/100)*AH15))*AH16)/100)</f>
        <v>15</v>
      </c>
    </row>
    <row r="21" spans="3:33" ht="15" customHeight="1" x14ac:dyDescent="0.25">
      <c r="C21" s="424"/>
      <c r="D21" s="378"/>
      <c r="E21" s="378"/>
      <c r="F21" s="378"/>
      <c r="G21" s="378"/>
      <c r="H21" s="378"/>
      <c r="I21" s="378"/>
      <c r="J21" s="378"/>
      <c r="K21" s="378"/>
      <c r="L21" s="378"/>
      <c r="M21" s="378"/>
      <c r="N21" s="378"/>
      <c r="O21" s="378"/>
      <c r="P21" s="416"/>
      <c r="Q21" s="207"/>
      <c r="R21" s="36"/>
      <c r="S21" s="207" t="s">
        <v>15</v>
      </c>
      <c r="T21" s="207"/>
      <c r="U21" s="36"/>
      <c r="V21" s="207" t="s">
        <v>27</v>
      </c>
      <c r="W21" s="207"/>
      <c r="X21" s="36"/>
      <c r="Y21" s="222" t="s">
        <v>46</v>
      </c>
      <c r="Z21" s="207"/>
      <c r="AA21" s="207"/>
      <c r="AB21" s="215"/>
      <c r="AC21" s="207"/>
      <c r="AD21" s="207"/>
      <c r="AE21" s="207"/>
      <c r="AF21" s="207"/>
      <c r="AG21" s="207"/>
    </row>
    <row r="22" spans="3:33" ht="15" customHeight="1" x14ac:dyDescent="0.25">
      <c r="C22" s="424"/>
      <c r="D22" s="378"/>
      <c r="E22" s="378"/>
      <c r="F22" s="378"/>
      <c r="G22" s="378"/>
      <c r="H22" s="378"/>
      <c r="I22" s="378"/>
      <c r="J22" s="378"/>
      <c r="K22" s="378"/>
      <c r="L22" s="378"/>
      <c r="M22" s="378"/>
      <c r="N22" s="378"/>
      <c r="O22" s="378"/>
      <c r="P22" s="416"/>
      <c r="Q22" s="207"/>
      <c r="R22" s="207"/>
      <c r="S22" s="207"/>
      <c r="T22" s="207"/>
      <c r="U22" s="207"/>
      <c r="V22" s="207"/>
      <c r="W22" s="207"/>
      <c r="X22" s="207"/>
      <c r="Y22" s="207"/>
      <c r="Z22" s="207"/>
      <c r="AA22" s="207"/>
      <c r="AB22" s="215"/>
      <c r="AC22" s="207"/>
      <c r="AD22" s="207"/>
      <c r="AE22" s="207"/>
      <c r="AF22" s="207"/>
      <c r="AG22" s="207"/>
    </row>
    <row r="23" spans="3:33" ht="15" customHeight="1" x14ac:dyDescent="0.25">
      <c r="C23" s="425"/>
      <c r="D23" s="426"/>
      <c r="E23" s="426"/>
      <c r="F23" s="426"/>
      <c r="G23" s="426"/>
      <c r="H23" s="426"/>
      <c r="I23" s="426"/>
      <c r="J23" s="426"/>
      <c r="K23" s="426"/>
      <c r="L23" s="426"/>
      <c r="M23" s="426"/>
      <c r="N23" s="426"/>
      <c r="O23" s="426"/>
      <c r="P23" s="427"/>
      <c r="Q23" s="207"/>
      <c r="R23" s="220" t="s">
        <v>131</v>
      </c>
      <c r="S23" s="207"/>
      <c r="T23" s="207"/>
      <c r="U23" s="207"/>
      <c r="V23" s="207"/>
      <c r="W23" s="414" t="s">
        <v>33</v>
      </c>
      <c r="X23" s="408"/>
      <c r="Y23" s="408"/>
      <c r="Z23" s="408"/>
      <c r="AA23" s="396"/>
      <c r="AB23" s="215"/>
      <c r="AC23" s="207"/>
      <c r="AD23" s="207"/>
      <c r="AE23" s="207"/>
      <c r="AF23" s="207"/>
      <c r="AG23" s="207"/>
    </row>
    <row r="24" spans="3:33" ht="15" customHeight="1" x14ac:dyDescent="0.25">
      <c r="C24" s="217"/>
      <c r="D24" s="217"/>
      <c r="E24" s="217"/>
      <c r="F24" s="217"/>
      <c r="G24" s="217"/>
      <c r="H24" s="207"/>
      <c r="I24" s="207"/>
      <c r="J24" s="207"/>
      <c r="K24" s="207"/>
      <c r="L24" s="207"/>
      <c r="M24" s="207"/>
      <c r="N24" s="207"/>
      <c r="O24" s="207"/>
      <c r="P24" s="207"/>
      <c r="Q24" s="207"/>
      <c r="R24" s="220"/>
      <c r="S24" s="207"/>
      <c r="T24" s="207"/>
      <c r="U24" s="207"/>
      <c r="V24" s="207"/>
      <c r="W24" s="207"/>
      <c r="X24" s="207"/>
      <c r="Y24" s="207"/>
      <c r="Z24" s="207"/>
      <c r="AA24" s="207"/>
      <c r="AB24" s="215"/>
      <c r="AC24" s="207"/>
      <c r="AD24" s="207"/>
      <c r="AE24" s="207"/>
      <c r="AF24" s="207"/>
      <c r="AG24" s="207"/>
    </row>
    <row r="25" spans="3:33" ht="15" customHeight="1" x14ac:dyDescent="0.25">
      <c r="C25" s="220" t="s">
        <v>132</v>
      </c>
      <c r="D25" s="217"/>
      <c r="E25" s="217"/>
      <c r="F25" s="217"/>
      <c r="G25" s="217"/>
      <c r="H25" s="217"/>
      <c r="I25" s="207"/>
      <c r="J25" s="207"/>
      <c r="K25" s="207"/>
      <c r="L25" s="207"/>
      <c r="M25" s="207"/>
      <c r="N25" s="207"/>
      <c r="O25" s="207"/>
      <c r="P25" s="207"/>
      <c r="Q25" s="207"/>
      <c r="R25" s="207"/>
      <c r="S25" s="207"/>
      <c r="T25" s="207"/>
      <c r="U25" s="207"/>
      <c r="V25" s="207"/>
      <c r="W25" s="207"/>
      <c r="X25" s="207"/>
      <c r="Y25" s="207"/>
      <c r="Z25" s="207"/>
      <c r="AA25" s="207"/>
      <c r="AB25" s="215"/>
      <c r="AC25" s="207"/>
      <c r="AD25" s="207"/>
      <c r="AE25" s="207"/>
      <c r="AF25" s="207"/>
      <c r="AG25" s="207"/>
    </row>
    <row r="26" spans="3:33" ht="39.75" customHeight="1" x14ac:dyDescent="0.25">
      <c r="C26" s="913" t="s">
        <v>676</v>
      </c>
      <c r="D26" s="408"/>
      <c r="E26" s="408"/>
      <c r="F26" s="408"/>
      <c r="G26" s="408"/>
      <c r="H26" s="408"/>
      <c r="I26" s="408"/>
      <c r="J26" s="408"/>
      <c r="K26" s="408"/>
      <c r="L26" s="408"/>
      <c r="M26" s="408"/>
      <c r="N26" s="408"/>
      <c r="O26" s="408"/>
      <c r="P26" s="408"/>
      <c r="Q26" s="408"/>
      <c r="R26" s="408"/>
      <c r="S26" s="408"/>
      <c r="T26" s="408"/>
      <c r="U26" s="408"/>
      <c r="V26" s="408"/>
      <c r="W26" s="408"/>
      <c r="X26" s="408"/>
      <c r="Y26" s="408"/>
      <c r="Z26" s="408"/>
      <c r="AA26" s="396"/>
      <c r="AB26" s="215"/>
      <c r="AC26" s="207"/>
      <c r="AD26" s="207"/>
      <c r="AE26" s="207"/>
      <c r="AF26" s="207"/>
      <c r="AG26" s="207"/>
    </row>
    <row r="27" spans="3:33" ht="15" customHeight="1" x14ac:dyDescent="0.25">
      <c r="C27" s="217"/>
      <c r="D27" s="217"/>
      <c r="E27" s="217"/>
      <c r="F27" s="217"/>
      <c r="G27" s="217"/>
      <c r="H27" s="217"/>
      <c r="I27" s="217"/>
      <c r="J27" s="217"/>
      <c r="K27" s="217"/>
      <c r="L27" s="217"/>
      <c r="M27" s="217"/>
      <c r="N27" s="217"/>
      <c r="O27" s="217"/>
      <c r="P27" s="217"/>
      <c r="Q27" s="217"/>
      <c r="R27" s="217"/>
      <c r="S27" s="217"/>
      <c r="T27" s="217"/>
      <c r="U27" s="217"/>
      <c r="V27" s="217"/>
      <c r="W27" s="217"/>
      <c r="X27" s="217"/>
      <c r="Y27" s="217"/>
      <c r="Z27" s="217"/>
      <c r="AA27" s="217"/>
      <c r="AB27" s="223"/>
      <c r="AC27" s="207"/>
      <c r="AD27" s="207"/>
      <c r="AE27" s="207"/>
      <c r="AF27" s="207"/>
      <c r="AG27" s="207"/>
    </row>
    <row r="28" spans="3:33" ht="15" customHeight="1" x14ac:dyDescent="0.25">
      <c r="C28" s="211" t="s">
        <v>134</v>
      </c>
      <c r="D28" s="217"/>
      <c r="E28" s="217"/>
      <c r="F28" s="217"/>
      <c r="G28" s="217"/>
      <c r="H28" s="217"/>
      <c r="I28" s="217"/>
      <c r="J28" s="217"/>
      <c r="K28" s="217"/>
      <c r="L28" s="217"/>
      <c r="M28" s="211" t="s">
        <v>134</v>
      </c>
      <c r="N28" s="217"/>
      <c r="O28" s="217"/>
      <c r="P28" s="217"/>
      <c r="Q28" s="217"/>
      <c r="R28" s="217"/>
      <c r="S28" s="217"/>
      <c r="T28" s="217"/>
      <c r="U28" s="217"/>
      <c r="V28" s="217"/>
      <c r="W28" s="217"/>
      <c r="X28" s="217"/>
      <c r="Y28" s="217"/>
      <c r="Z28" s="217"/>
      <c r="AA28" s="217"/>
      <c r="AB28" s="223"/>
      <c r="AC28" s="207"/>
      <c r="AD28" s="207"/>
      <c r="AE28" s="207"/>
      <c r="AF28" s="207"/>
      <c r="AG28" s="207"/>
    </row>
    <row r="29" spans="3:33" ht="29.25" customHeight="1" x14ac:dyDescent="0.25">
      <c r="C29" s="414" t="s">
        <v>652</v>
      </c>
      <c r="D29" s="408"/>
      <c r="E29" s="408"/>
      <c r="F29" s="408"/>
      <c r="G29" s="408"/>
      <c r="H29" s="408"/>
      <c r="I29" s="408"/>
      <c r="J29" s="408"/>
      <c r="K29" s="396"/>
      <c r="L29" s="217"/>
      <c r="M29" s="414"/>
      <c r="N29" s="408"/>
      <c r="O29" s="408"/>
      <c r="P29" s="408"/>
      <c r="Q29" s="408"/>
      <c r="R29" s="408"/>
      <c r="S29" s="408"/>
      <c r="T29" s="408"/>
      <c r="U29" s="408"/>
      <c r="V29" s="408"/>
      <c r="W29" s="408"/>
      <c r="X29" s="408"/>
      <c r="Y29" s="408"/>
      <c r="Z29" s="408"/>
      <c r="AA29" s="396"/>
      <c r="AB29" s="223"/>
      <c r="AC29" s="207"/>
      <c r="AD29" s="207"/>
      <c r="AE29" s="207"/>
      <c r="AF29" s="207"/>
      <c r="AG29" s="207"/>
    </row>
    <row r="30" spans="3:33" ht="15" customHeight="1" x14ac:dyDescent="0.25">
      <c r="C30" s="207"/>
      <c r="D30" s="207"/>
      <c r="E30" s="207"/>
      <c r="F30" s="207"/>
      <c r="G30" s="207"/>
      <c r="H30" s="207"/>
      <c r="I30" s="207"/>
      <c r="J30" s="207"/>
      <c r="K30" s="207"/>
      <c r="L30" s="207"/>
      <c r="M30" s="207"/>
      <c r="N30" s="207"/>
      <c r="O30" s="207"/>
      <c r="P30" s="207"/>
      <c r="Q30" s="207"/>
      <c r="R30" s="207"/>
      <c r="S30" s="207"/>
      <c r="T30" s="207"/>
      <c r="U30" s="207"/>
      <c r="V30" s="207"/>
      <c r="W30" s="207"/>
      <c r="X30" s="207"/>
      <c r="Y30" s="207"/>
      <c r="Z30" s="207"/>
      <c r="AA30" s="207"/>
      <c r="AB30" s="215"/>
      <c r="AC30" s="207"/>
      <c r="AD30" s="207"/>
      <c r="AE30" s="207"/>
      <c r="AF30" s="207"/>
      <c r="AG30" s="207"/>
    </row>
    <row r="31" spans="3:33" ht="15" customHeight="1" x14ac:dyDescent="0.25">
      <c r="C31" s="224" t="s">
        <v>137</v>
      </c>
      <c r="D31" s="224"/>
      <c r="E31" s="224"/>
      <c r="F31" s="224"/>
      <c r="G31" s="225"/>
      <c r="H31" s="226"/>
      <c r="I31" s="226"/>
      <c r="J31" s="226"/>
      <c r="K31" s="226"/>
      <c r="L31" s="226"/>
      <c r="M31" s="226"/>
      <c r="N31" s="226"/>
      <c r="O31" s="226"/>
      <c r="P31" s="226"/>
      <c r="Q31" s="226"/>
      <c r="R31" s="226"/>
      <c r="S31" s="226"/>
      <c r="T31" s="226"/>
      <c r="U31" s="226"/>
      <c r="V31" s="226"/>
      <c r="W31" s="226"/>
      <c r="X31" s="226"/>
      <c r="Y31" s="226"/>
      <c r="Z31" s="226"/>
      <c r="AA31" s="226"/>
      <c r="AB31" s="215"/>
      <c r="AC31" s="207"/>
      <c r="AD31" s="207"/>
      <c r="AE31" s="207"/>
      <c r="AF31" s="207"/>
      <c r="AG31" s="207"/>
    </row>
    <row r="32" spans="3:33" ht="90" customHeight="1" x14ac:dyDescent="0.25">
      <c r="C32" s="413" t="s">
        <v>653</v>
      </c>
      <c r="D32" s="408"/>
      <c r="E32" s="408"/>
      <c r="F32" s="408"/>
      <c r="G32" s="408"/>
      <c r="H32" s="408"/>
      <c r="I32" s="408"/>
      <c r="J32" s="408"/>
      <c r="K32" s="408"/>
      <c r="L32" s="408"/>
      <c r="M32" s="408"/>
      <c r="N32" s="408"/>
      <c r="O32" s="408"/>
      <c r="P32" s="408"/>
      <c r="Q32" s="408"/>
      <c r="R32" s="408"/>
      <c r="S32" s="408"/>
      <c r="T32" s="408"/>
      <c r="U32" s="408"/>
      <c r="V32" s="408"/>
      <c r="W32" s="408"/>
      <c r="X32" s="408"/>
      <c r="Y32" s="408"/>
      <c r="Z32" s="408"/>
      <c r="AA32" s="396"/>
      <c r="AB32" s="215"/>
      <c r="AC32" s="207"/>
      <c r="AD32" s="207"/>
      <c r="AE32" s="207"/>
      <c r="AF32" s="207"/>
      <c r="AG32" s="207"/>
    </row>
    <row r="34" spans="3:27" ht="15.75" customHeight="1" x14ac:dyDescent="0.25">
      <c r="C34" s="412" t="s">
        <v>139</v>
      </c>
      <c r="D34" s="404"/>
      <c r="E34" s="220"/>
      <c r="F34" s="406" t="s">
        <v>34</v>
      </c>
      <c r="G34" s="396"/>
      <c r="H34" s="220"/>
      <c r="I34" s="207"/>
      <c r="J34" s="227" t="s">
        <v>140</v>
      </c>
      <c r="K34" s="406">
        <v>15</v>
      </c>
      <c r="L34" s="408"/>
      <c r="M34" s="408"/>
      <c r="N34" s="396"/>
      <c r="O34" s="220"/>
      <c r="P34" s="220"/>
      <c r="Q34" s="211" t="s">
        <v>141</v>
      </c>
      <c r="R34" s="207"/>
      <c r="S34" s="220"/>
      <c r="T34" s="220"/>
      <c r="U34" s="220"/>
      <c r="V34" s="220"/>
      <c r="W34" s="406" t="s">
        <v>20</v>
      </c>
      <c r="X34" s="408"/>
      <c r="Y34" s="408"/>
      <c r="Z34" s="408"/>
      <c r="AA34" s="396"/>
    </row>
    <row r="35" spans="3:27" ht="15.75" customHeight="1" x14ac:dyDescent="0.25">
      <c r="C35" s="207"/>
      <c r="D35" s="207"/>
      <c r="E35" s="207"/>
      <c r="F35" s="222"/>
      <c r="G35" s="222"/>
      <c r="H35" s="222"/>
      <c r="I35" s="222"/>
      <c r="J35" s="222"/>
      <c r="K35" s="222"/>
      <c r="L35" s="222"/>
      <c r="M35" s="207"/>
      <c r="N35" s="207"/>
      <c r="O35" s="207"/>
      <c r="P35" s="207"/>
      <c r="Q35" s="207"/>
      <c r="R35" s="207"/>
      <c r="S35" s="207"/>
      <c r="T35" s="207"/>
      <c r="U35" s="207"/>
      <c r="V35" s="207"/>
      <c r="W35" s="207"/>
      <c r="X35" s="207"/>
      <c r="Y35" s="207"/>
      <c r="Z35" s="207"/>
      <c r="AA35" s="207"/>
    </row>
    <row r="36" spans="3:27" ht="32.25" customHeight="1" x14ac:dyDescent="0.25">
      <c r="C36" s="207"/>
      <c r="D36" s="227" t="s">
        <v>142</v>
      </c>
      <c r="E36" s="220"/>
      <c r="F36" s="413" t="s">
        <v>677</v>
      </c>
      <c r="G36" s="408"/>
      <c r="H36" s="408"/>
      <c r="I36" s="408"/>
      <c r="J36" s="408"/>
      <c r="K36" s="408"/>
      <c r="L36" s="408"/>
      <c r="M36" s="396"/>
      <c r="N36" s="207"/>
      <c r="O36" s="227" t="s">
        <v>144</v>
      </c>
      <c r="P36" s="414">
        <v>0</v>
      </c>
      <c r="Q36" s="408"/>
      <c r="R36" s="408"/>
      <c r="S36" s="408"/>
      <c r="T36" s="408"/>
      <c r="U36" s="408"/>
      <c r="V36" s="408"/>
      <c r="W36" s="408"/>
      <c r="X36" s="408"/>
      <c r="Y36" s="408"/>
      <c r="Z36" s="408"/>
      <c r="AA36" s="396"/>
    </row>
    <row r="37" spans="3:27" ht="15.75" customHeight="1" x14ac:dyDescent="0.25">
      <c r="C37" s="220"/>
      <c r="D37" s="220"/>
      <c r="E37" s="220"/>
      <c r="F37" s="222"/>
      <c r="G37" s="222"/>
      <c r="H37" s="222"/>
      <c r="I37" s="222"/>
      <c r="J37" s="222"/>
      <c r="K37" s="222"/>
      <c r="L37" s="222"/>
      <c r="M37" s="220"/>
      <c r="N37" s="220"/>
      <c r="O37" s="220"/>
      <c r="P37" s="220"/>
      <c r="Q37" s="220"/>
      <c r="R37" s="220"/>
      <c r="S37" s="220"/>
      <c r="T37" s="220"/>
      <c r="U37" s="220"/>
      <c r="V37" s="220"/>
      <c r="W37" s="220"/>
      <c r="X37" s="220"/>
      <c r="Y37" s="220"/>
      <c r="Z37" s="220"/>
      <c r="AA37" s="220"/>
    </row>
    <row r="38" spans="3:27" ht="15.75" customHeight="1" x14ac:dyDescent="0.25">
      <c r="C38" s="207"/>
      <c r="D38" s="227" t="s">
        <v>145</v>
      </c>
      <c r="E38" s="207"/>
      <c r="F38" s="407" t="s">
        <v>146</v>
      </c>
      <c r="G38" s="396"/>
      <c r="H38" s="207"/>
      <c r="I38" s="207"/>
      <c r="J38" s="220" t="s">
        <v>147</v>
      </c>
      <c r="K38" s="207"/>
      <c r="L38" s="407" t="s">
        <v>148</v>
      </c>
      <c r="M38" s="408"/>
      <c r="N38" s="396"/>
      <c r="O38" s="220"/>
      <c r="P38" s="220"/>
      <c r="Q38" s="207"/>
      <c r="R38" s="220" t="s">
        <v>149</v>
      </c>
      <c r="S38" s="220"/>
      <c r="T38" s="220"/>
      <c r="U38" s="220"/>
      <c r="V38" s="220"/>
      <c r="W38" s="415"/>
      <c r="X38" s="408"/>
      <c r="Y38" s="408"/>
      <c r="Z38" s="408"/>
      <c r="AA38" s="396"/>
    </row>
    <row r="39" spans="3:27" ht="15.75" customHeight="1" x14ac:dyDescent="0.25">
      <c r="C39" s="207"/>
      <c r="D39" s="207"/>
      <c r="E39" s="207"/>
      <c r="F39" s="28"/>
      <c r="G39" s="207"/>
      <c r="H39" s="207"/>
      <c r="I39" s="211"/>
      <c r="J39" s="211"/>
      <c r="K39" s="211"/>
      <c r="L39" s="211"/>
      <c r="M39" s="211"/>
      <c r="N39" s="211"/>
      <c r="O39" s="211"/>
      <c r="P39" s="211"/>
      <c r="Q39" s="211"/>
      <c r="R39" s="211"/>
      <c r="S39" s="211"/>
      <c r="T39" s="211"/>
      <c r="U39" s="211"/>
      <c r="V39" s="211"/>
      <c r="W39" s="211"/>
      <c r="X39" s="211"/>
      <c r="Y39" s="211"/>
      <c r="Z39" s="211"/>
      <c r="AA39" s="211"/>
    </row>
    <row r="40" spans="3:27" ht="15.75" customHeight="1" x14ac:dyDescent="0.25">
      <c r="C40" s="228" t="s">
        <v>150</v>
      </c>
      <c r="D40" s="409">
        <v>2024</v>
      </c>
      <c r="E40" s="410"/>
      <c r="F40" s="411"/>
      <c r="G40" s="34"/>
      <c r="H40" s="211"/>
      <c r="I40" s="211"/>
      <c r="J40" s="211"/>
      <c r="K40" s="211"/>
      <c r="L40" s="211"/>
      <c r="M40" s="211"/>
      <c r="N40" s="211"/>
      <c r="O40" s="211"/>
      <c r="P40" s="211"/>
      <c r="Q40" s="403"/>
      <c r="R40" s="404"/>
      <c r="S40" s="404"/>
      <c r="T40" s="404"/>
      <c r="U40" s="404"/>
      <c r="V40" s="211"/>
      <c r="W40" s="211"/>
      <c r="X40" s="405"/>
      <c r="Y40" s="404"/>
      <c r="Z40" s="404"/>
      <c r="AA40" s="404"/>
    </row>
    <row r="41" spans="3:27" ht="5.25" customHeight="1" x14ac:dyDescent="0.25">
      <c r="C41" s="220"/>
      <c r="D41" s="37"/>
      <c r="E41" s="37"/>
      <c r="F41" s="37"/>
      <c r="G41" s="207"/>
      <c r="H41" s="211"/>
      <c r="I41" s="211"/>
      <c r="J41" s="211"/>
      <c r="K41" s="211"/>
      <c r="L41" s="211"/>
      <c r="M41" s="211"/>
      <c r="N41" s="211"/>
      <c r="O41" s="211"/>
      <c r="P41" s="211"/>
      <c r="Q41" s="217"/>
      <c r="R41" s="217"/>
      <c r="S41" s="217"/>
      <c r="T41" s="217"/>
      <c r="U41" s="217"/>
      <c r="V41" s="211"/>
      <c r="W41" s="211"/>
      <c r="X41" s="213"/>
      <c r="Y41" s="213"/>
      <c r="Z41" s="213"/>
      <c r="AA41" s="213"/>
    </row>
    <row r="42" spans="3:27" ht="15.75" customHeight="1" x14ac:dyDescent="0.25">
      <c r="C42" s="220" t="s">
        <v>140</v>
      </c>
      <c r="D42" s="414">
        <v>15</v>
      </c>
      <c r="E42" s="408"/>
      <c r="F42" s="396"/>
      <c r="G42" s="207"/>
      <c r="H42" s="211"/>
      <c r="I42" s="211"/>
      <c r="J42" s="211"/>
      <c r="K42" s="211"/>
      <c r="L42" s="211"/>
      <c r="M42" s="211"/>
      <c r="N42" s="211"/>
      <c r="O42" s="211"/>
      <c r="P42" s="211"/>
      <c r="Q42" s="403"/>
      <c r="R42" s="404"/>
      <c r="S42" s="404"/>
      <c r="T42" s="404"/>
      <c r="U42" s="404"/>
      <c r="V42" s="211"/>
      <c r="W42" s="211"/>
      <c r="X42" s="405"/>
      <c r="Y42" s="404"/>
      <c r="Z42" s="404"/>
      <c r="AA42" s="404"/>
    </row>
    <row r="43" spans="3:27" ht="15.75" customHeight="1" x14ac:dyDescent="0.25">
      <c r="C43" s="207"/>
      <c r="D43" s="207"/>
      <c r="E43" s="207"/>
      <c r="F43" s="207"/>
      <c r="G43" s="207"/>
      <c r="H43" s="207"/>
      <c r="I43" s="211"/>
      <c r="J43" s="211"/>
      <c r="K43" s="220"/>
      <c r="L43" s="220"/>
      <c r="M43" s="220"/>
      <c r="N43" s="220"/>
      <c r="O43" s="220"/>
      <c r="P43" s="220"/>
      <c r="Q43" s="220"/>
      <c r="R43" s="220"/>
      <c r="S43" s="220"/>
      <c r="T43" s="220"/>
      <c r="U43" s="220"/>
      <c r="V43" s="220"/>
      <c r="W43" s="220"/>
      <c r="X43" s="220"/>
      <c r="Y43" s="220"/>
      <c r="Z43" s="220"/>
      <c r="AA43" s="220"/>
    </row>
    <row r="44" spans="3:27" ht="15.75" customHeight="1" x14ac:dyDescent="0.25">
      <c r="C44" s="220"/>
      <c r="D44" s="406" t="s">
        <v>151</v>
      </c>
      <c r="E44" s="408"/>
      <c r="F44" s="408"/>
      <c r="G44" s="408"/>
      <c r="H44" s="408"/>
      <c r="I44" s="408"/>
      <c r="J44" s="408"/>
      <c r="K44" s="408"/>
      <c r="L44" s="408"/>
      <c r="M44" s="408"/>
      <c r="N44" s="408"/>
      <c r="O44" s="408"/>
      <c r="P44" s="408"/>
      <c r="Q44" s="408"/>
      <c r="R44" s="408"/>
      <c r="S44" s="408"/>
      <c r="T44" s="408"/>
      <c r="U44" s="408"/>
      <c r="V44" s="408"/>
      <c r="W44" s="408"/>
      <c r="X44" s="408"/>
      <c r="Y44" s="396"/>
      <c r="Z44" s="221"/>
      <c r="AA44" s="221"/>
    </row>
    <row r="45" spans="3:27" ht="15.75" customHeight="1" x14ac:dyDescent="0.25">
      <c r="C45" s="207"/>
      <c r="D45" s="445" t="s">
        <v>152</v>
      </c>
      <c r="E45" s="408"/>
      <c r="F45" s="408"/>
      <c r="G45" s="408"/>
      <c r="H45" s="396"/>
      <c r="I45" s="441" t="s">
        <v>153</v>
      </c>
      <c r="J45" s="408"/>
      <c r="K45" s="408"/>
      <c r="L45" s="408"/>
      <c r="M45" s="408"/>
      <c r="N45" s="408"/>
      <c r="O45" s="408"/>
      <c r="P45" s="396"/>
      <c r="Q45" s="442" t="s">
        <v>154</v>
      </c>
      <c r="R45" s="408"/>
      <c r="S45" s="408"/>
      <c r="T45" s="408"/>
      <c r="U45" s="408"/>
      <c r="V45" s="408"/>
      <c r="W45" s="408"/>
      <c r="X45" s="408"/>
      <c r="Y45" s="396"/>
      <c r="Z45" s="221"/>
      <c r="AA45" s="221"/>
    </row>
    <row r="46" spans="3:27" ht="15.75" customHeight="1" x14ac:dyDescent="0.25">
      <c r="C46" s="38"/>
      <c r="D46" s="446" t="s">
        <v>155</v>
      </c>
      <c r="E46" s="408"/>
      <c r="F46" s="408"/>
      <c r="G46" s="408"/>
      <c r="H46" s="396"/>
      <c r="I46" s="443" t="s">
        <v>156</v>
      </c>
      <c r="J46" s="408"/>
      <c r="K46" s="408"/>
      <c r="L46" s="408"/>
      <c r="M46" s="408"/>
      <c r="N46" s="408"/>
      <c r="O46" s="408"/>
      <c r="P46" s="396"/>
      <c r="Q46" s="444" t="s">
        <v>157</v>
      </c>
      <c r="R46" s="408"/>
      <c r="S46" s="408"/>
      <c r="T46" s="408"/>
      <c r="U46" s="408"/>
      <c r="V46" s="408"/>
      <c r="W46" s="408"/>
      <c r="X46" s="408"/>
      <c r="Y46" s="396"/>
      <c r="Z46" s="230"/>
      <c r="AA46" s="230"/>
    </row>
    <row r="47" spans="3:27" ht="15.75" customHeight="1" x14ac:dyDescent="0.25">
      <c r="C47" s="231"/>
      <c r="D47" s="231"/>
      <c r="E47" s="231"/>
      <c r="F47" s="231"/>
      <c r="G47" s="232"/>
      <c r="H47" s="232"/>
      <c r="I47" s="232"/>
      <c r="J47" s="232"/>
      <c r="K47" s="232"/>
      <c r="L47" s="232"/>
      <c r="M47" s="232"/>
      <c r="N47" s="232"/>
      <c r="O47" s="232"/>
      <c r="P47" s="232"/>
      <c r="Q47" s="232"/>
      <c r="R47" s="232"/>
      <c r="S47" s="232"/>
      <c r="T47" s="232"/>
      <c r="U47" s="232"/>
      <c r="V47" s="232"/>
      <c r="W47" s="232"/>
      <c r="X47" s="232"/>
      <c r="Y47" s="232"/>
      <c r="Z47" s="231"/>
      <c r="AA47" s="231"/>
    </row>
    <row r="48" spans="3:27" ht="15.75" customHeight="1" x14ac:dyDescent="0.25">
      <c r="C48" s="434" t="s">
        <v>158</v>
      </c>
      <c r="D48" s="408"/>
      <c r="E48" s="408"/>
      <c r="F48" s="396"/>
      <c r="G48" s="439" t="s">
        <v>159</v>
      </c>
      <c r="H48" s="440" t="s">
        <v>160</v>
      </c>
      <c r="I48" s="422"/>
      <c r="J48" s="422"/>
      <c r="K48" s="422"/>
      <c r="L48" s="422"/>
      <c r="M48" s="422"/>
      <c r="N48" s="422"/>
      <c r="O48" s="422"/>
      <c r="P48" s="422"/>
      <c r="Q48" s="422"/>
      <c r="R48" s="422"/>
      <c r="S48" s="422"/>
      <c r="T48" s="422"/>
      <c r="U48" s="422"/>
      <c r="V48" s="422"/>
      <c r="W48" s="422"/>
      <c r="X48" s="422"/>
      <c r="Y48" s="422"/>
      <c r="Z48" s="422"/>
      <c r="AA48" s="423"/>
    </row>
    <row r="49" spans="2:28" ht="15.75" customHeight="1" x14ac:dyDescent="0.25">
      <c r="B49" s="39"/>
      <c r="C49" s="40" t="s">
        <v>161</v>
      </c>
      <c r="D49" s="41">
        <v>1.2</v>
      </c>
      <c r="E49" s="434" t="s">
        <v>162</v>
      </c>
      <c r="F49" s="396"/>
      <c r="G49" s="380"/>
      <c r="H49" s="425"/>
      <c r="I49" s="426"/>
      <c r="J49" s="426"/>
      <c r="K49" s="426"/>
      <c r="L49" s="426"/>
      <c r="M49" s="426"/>
      <c r="N49" s="426"/>
      <c r="O49" s="426"/>
      <c r="P49" s="426"/>
      <c r="Q49" s="426"/>
      <c r="R49" s="426"/>
      <c r="S49" s="426"/>
      <c r="T49" s="426"/>
      <c r="U49" s="426"/>
      <c r="V49" s="426"/>
      <c r="W49" s="426"/>
      <c r="X49" s="426"/>
      <c r="Y49" s="426"/>
      <c r="Z49" s="426"/>
      <c r="AA49" s="427"/>
      <c r="AB49" s="229"/>
    </row>
    <row r="50" spans="2:28" ht="15.75" customHeight="1" x14ac:dyDescent="0.25">
      <c r="B50" s="39"/>
      <c r="C50" s="42">
        <v>2024</v>
      </c>
      <c r="D50" s="43">
        <v>45474</v>
      </c>
      <c r="E50" s="433">
        <v>45656</v>
      </c>
      <c r="F50" s="396"/>
      <c r="G50" s="44">
        <v>15</v>
      </c>
      <c r="H50" s="438" t="s">
        <v>669</v>
      </c>
      <c r="I50" s="408"/>
      <c r="J50" s="408"/>
      <c r="K50" s="408"/>
      <c r="L50" s="408"/>
      <c r="M50" s="408"/>
      <c r="N50" s="408"/>
      <c r="O50" s="408"/>
      <c r="P50" s="408"/>
      <c r="Q50" s="408"/>
      <c r="R50" s="408"/>
      <c r="S50" s="408"/>
      <c r="T50" s="408"/>
      <c r="U50" s="408"/>
      <c r="V50" s="408"/>
      <c r="W50" s="408"/>
      <c r="X50" s="408"/>
      <c r="Y50" s="408"/>
      <c r="Z50" s="408"/>
      <c r="AA50" s="396"/>
      <c r="AB50" s="229"/>
    </row>
    <row r="51" spans="2:28" ht="15.75" customHeight="1" x14ac:dyDescent="0.25">
      <c r="B51" s="39"/>
      <c r="C51" s="42">
        <v>2025</v>
      </c>
      <c r="D51" s="43">
        <v>45658</v>
      </c>
      <c r="E51" s="433">
        <v>46021</v>
      </c>
      <c r="F51" s="396"/>
      <c r="G51" s="44">
        <v>30</v>
      </c>
      <c r="H51" s="438" t="s">
        <v>669</v>
      </c>
      <c r="I51" s="408"/>
      <c r="J51" s="408"/>
      <c r="K51" s="408"/>
      <c r="L51" s="408"/>
      <c r="M51" s="408"/>
      <c r="N51" s="408"/>
      <c r="O51" s="408"/>
      <c r="P51" s="408"/>
      <c r="Q51" s="408"/>
      <c r="R51" s="408"/>
      <c r="S51" s="408"/>
      <c r="T51" s="408"/>
      <c r="U51" s="408"/>
      <c r="V51" s="408"/>
      <c r="W51" s="408"/>
      <c r="X51" s="408"/>
      <c r="Y51" s="408"/>
      <c r="Z51" s="408"/>
      <c r="AA51" s="396"/>
      <c r="AB51" s="229"/>
    </row>
    <row r="52" spans="2:28" ht="15.75" customHeight="1" x14ac:dyDescent="0.25">
      <c r="B52" s="39"/>
      <c r="C52" s="42">
        <v>2026</v>
      </c>
      <c r="D52" s="43">
        <v>46023</v>
      </c>
      <c r="E52" s="433">
        <v>46386</v>
      </c>
      <c r="F52" s="396"/>
      <c r="G52" s="44">
        <v>45</v>
      </c>
      <c r="H52" s="438" t="s">
        <v>669</v>
      </c>
      <c r="I52" s="408"/>
      <c r="J52" s="408"/>
      <c r="K52" s="408"/>
      <c r="L52" s="408"/>
      <c r="M52" s="408"/>
      <c r="N52" s="408"/>
      <c r="O52" s="408"/>
      <c r="P52" s="408"/>
      <c r="Q52" s="408"/>
      <c r="R52" s="408"/>
      <c r="S52" s="408"/>
      <c r="T52" s="408"/>
      <c r="U52" s="408"/>
      <c r="V52" s="408"/>
      <c r="W52" s="408"/>
      <c r="X52" s="408"/>
      <c r="Y52" s="408"/>
      <c r="Z52" s="408"/>
      <c r="AA52" s="396"/>
      <c r="AB52" s="229"/>
    </row>
    <row r="53" spans="2:28" ht="15.75" customHeight="1" x14ac:dyDescent="0.25">
      <c r="B53" s="39"/>
      <c r="C53" s="42">
        <v>2027</v>
      </c>
      <c r="D53" s="43">
        <v>46388</v>
      </c>
      <c r="E53" s="433">
        <v>46751</v>
      </c>
      <c r="F53" s="396"/>
      <c r="G53" s="44">
        <v>60</v>
      </c>
      <c r="H53" s="438" t="s">
        <v>669</v>
      </c>
      <c r="I53" s="408"/>
      <c r="J53" s="408"/>
      <c r="K53" s="408"/>
      <c r="L53" s="408"/>
      <c r="M53" s="408"/>
      <c r="N53" s="408"/>
      <c r="O53" s="408"/>
      <c r="P53" s="408"/>
      <c r="Q53" s="408"/>
      <c r="R53" s="408"/>
      <c r="S53" s="408"/>
      <c r="T53" s="408"/>
      <c r="U53" s="408"/>
      <c r="V53" s="408"/>
      <c r="W53" s="408"/>
      <c r="X53" s="408"/>
      <c r="Y53" s="408"/>
      <c r="Z53" s="408"/>
      <c r="AA53" s="396"/>
      <c r="AB53" s="229"/>
    </row>
    <row r="54" spans="2:28" ht="15.75" customHeight="1" x14ac:dyDescent="0.25">
      <c r="B54" s="39"/>
      <c r="C54" s="42"/>
      <c r="D54" s="42"/>
      <c r="E54" s="434"/>
      <c r="F54" s="396"/>
      <c r="G54" s="41"/>
      <c r="H54" s="434"/>
      <c r="I54" s="408"/>
      <c r="J54" s="408"/>
      <c r="K54" s="408"/>
      <c r="L54" s="408"/>
      <c r="M54" s="408"/>
      <c r="N54" s="408"/>
      <c r="O54" s="408"/>
      <c r="P54" s="408"/>
      <c r="Q54" s="408"/>
      <c r="R54" s="408"/>
      <c r="S54" s="408"/>
      <c r="T54" s="408"/>
      <c r="U54" s="408"/>
      <c r="V54" s="408"/>
      <c r="W54" s="408"/>
      <c r="X54" s="408"/>
      <c r="Y54" s="408"/>
      <c r="Z54" s="408"/>
      <c r="AA54" s="396"/>
      <c r="AB54" s="229"/>
    </row>
    <row r="55" spans="2:28" ht="15.75" customHeight="1" x14ac:dyDescent="0.25">
      <c r="B55" s="30"/>
      <c r="C55" s="207"/>
      <c r="D55" s="207"/>
      <c r="E55" s="207"/>
      <c r="F55" s="207"/>
      <c r="G55" s="207"/>
      <c r="H55" s="207"/>
      <c r="I55" s="207"/>
      <c r="J55" s="207"/>
      <c r="K55" s="207"/>
      <c r="L55" s="207"/>
      <c r="M55" s="207"/>
      <c r="N55" s="207"/>
      <c r="O55" s="207"/>
      <c r="P55" s="207"/>
      <c r="Q55" s="207"/>
      <c r="R55" s="207"/>
      <c r="S55" s="207"/>
      <c r="T55" s="207"/>
      <c r="U55" s="207"/>
      <c r="V55" s="207"/>
      <c r="W55" s="207"/>
      <c r="X55" s="207"/>
      <c r="Y55" s="207"/>
      <c r="Z55" s="207"/>
      <c r="AA55" s="207"/>
      <c r="AB55" s="215"/>
    </row>
    <row r="56" spans="2:28" ht="15.75" customHeight="1" x14ac:dyDescent="0.25">
      <c r="B56" s="30"/>
      <c r="C56" s="412" t="s">
        <v>163</v>
      </c>
      <c r="D56" s="404"/>
      <c r="E56" s="220"/>
      <c r="F56" s="211" t="s">
        <v>164</v>
      </c>
      <c r="G56" s="45"/>
      <c r="H56" s="222"/>
      <c r="I56" s="211" t="s">
        <v>165</v>
      </c>
      <c r="J56" s="207"/>
      <c r="K56" s="407"/>
      <c r="L56" s="396"/>
      <c r="M56" s="220"/>
      <c r="N56" s="207"/>
      <c r="O56" s="207"/>
      <c r="P56" s="207"/>
      <c r="Q56" s="207"/>
      <c r="R56" s="207"/>
      <c r="S56" s="207"/>
      <c r="T56" s="207"/>
      <c r="U56" s="207"/>
      <c r="V56" s="207"/>
      <c r="W56" s="207"/>
      <c r="X56" s="207"/>
      <c r="Y56" s="207"/>
      <c r="Z56" s="207"/>
      <c r="AA56" s="207"/>
      <c r="AB56" s="215"/>
    </row>
    <row r="57" spans="2:28" ht="15.75" customHeight="1" x14ac:dyDescent="0.25">
      <c r="B57" s="233"/>
      <c r="C57" s="226"/>
      <c r="D57" s="226"/>
      <c r="E57" s="226"/>
      <c r="F57" s="226"/>
      <c r="G57" s="226"/>
      <c r="H57" s="226"/>
      <c r="I57" s="226"/>
      <c r="J57" s="226"/>
      <c r="K57" s="226"/>
      <c r="L57" s="226"/>
      <c r="M57" s="226"/>
      <c r="N57" s="226"/>
      <c r="O57" s="226"/>
      <c r="P57" s="226"/>
      <c r="Q57" s="226"/>
      <c r="R57" s="226"/>
      <c r="S57" s="226"/>
      <c r="T57" s="226"/>
      <c r="U57" s="226"/>
      <c r="V57" s="226"/>
      <c r="W57" s="226"/>
      <c r="X57" s="226"/>
      <c r="Y57" s="226"/>
      <c r="Z57" s="226"/>
      <c r="AA57" s="226"/>
      <c r="AB57" s="234"/>
    </row>
    <row r="58" spans="2:28" ht="15.75" customHeight="1" x14ac:dyDescent="0.25">
      <c r="B58" s="432" t="s">
        <v>166</v>
      </c>
      <c r="C58" s="408"/>
      <c r="D58" s="408"/>
      <c r="E58" s="408"/>
      <c r="F58" s="408"/>
      <c r="G58" s="408"/>
      <c r="H58" s="408"/>
      <c r="I58" s="408"/>
      <c r="J58" s="408"/>
      <c r="K58" s="408"/>
      <c r="L58" s="408"/>
      <c r="M58" s="408"/>
      <c r="N58" s="408"/>
      <c r="O58" s="408"/>
      <c r="P58" s="408"/>
      <c r="Q58" s="408"/>
      <c r="R58" s="408"/>
      <c r="S58" s="408"/>
      <c r="T58" s="408"/>
      <c r="U58" s="408"/>
      <c r="V58" s="408"/>
      <c r="W58" s="408"/>
      <c r="X58" s="408"/>
      <c r="Y58" s="408"/>
      <c r="Z58" s="408"/>
      <c r="AA58" s="408"/>
      <c r="AB58" s="396"/>
    </row>
    <row r="59" spans="2:28" ht="15.75" customHeight="1" x14ac:dyDescent="0.25">
      <c r="B59" s="46"/>
      <c r="C59" s="235"/>
      <c r="D59" s="235"/>
      <c r="E59" s="235"/>
      <c r="F59" s="235"/>
      <c r="G59" s="235"/>
      <c r="H59" s="235"/>
      <c r="I59" s="235"/>
      <c r="J59" s="235"/>
      <c r="K59" s="235"/>
      <c r="L59" s="235"/>
      <c r="M59" s="235"/>
      <c r="N59" s="235"/>
      <c r="O59" s="235"/>
      <c r="P59" s="235"/>
      <c r="Q59" s="235"/>
      <c r="R59" s="235"/>
      <c r="S59" s="235"/>
      <c r="T59" s="235"/>
      <c r="U59" s="235"/>
      <c r="V59" s="235"/>
      <c r="W59" s="235"/>
      <c r="X59" s="235"/>
      <c r="Y59" s="235"/>
      <c r="Z59" s="235"/>
      <c r="AA59" s="235"/>
      <c r="AB59" s="47"/>
    </row>
    <row r="60" spans="2:28" ht="29.25" customHeight="1" x14ac:dyDescent="0.25">
      <c r="B60" s="434" t="s">
        <v>161</v>
      </c>
      <c r="C60" s="396"/>
      <c r="D60" s="41"/>
      <c r="E60" s="434" t="s">
        <v>167</v>
      </c>
      <c r="F60" s="396"/>
      <c r="G60" s="41"/>
      <c r="H60" s="406" t="s">
        <v>168</v>
      </c>
      <c r="I60" s="396"/>
      <c r="J60" s="434"/>
      <c r="K60" s="396"/>
      <c r="L60" s="437"/>
      <c r="M60" s="404"/>
      <c r="N60" s="41" t="s">
        <v>169</v>
      </c>
      <c r="O60" s="434"/>
      <c r="P60" s="408"/>
      <c r="Q60" s="396"/>
      <c r="R60" s="434" t="s">
        <v>170</v>
      </c>
      <c r="S60" s="408"/>
      <c r="T60" s="396"/>
      <c r="U60" s="434"/>
      <c r="V60" s="408"/>
      <c r="W60" s="396"/>
      <c r="X60" s="434" t="s">
        <v>171</v>
      </c>
      <c r="Y60" s="396"/>
      <c r="Z60" s="434"/>
      <c r="AA60" s="408"/>
      <c r="AB60" s="396"/>
    </row>
    <row r="61" spans="2:28" ht="15.75" customHeight="1" x14ac:dyDescent="0.25">
      <c r="B61" s="46"/>
      <c r="C61" s="235"/>
      <c r="D61" s="235"/>
      <c r="E61" s="235"/>
      <c r="F61" s="230"/>
      <c r="G61" s="236"/>
      <c r="H61" s="237"/>
      <c r="I61" s="237"/>
      <c r="J61" s="230"/>
      <c r="K61" s="230"/>
      <c r="L61" s="230"/>
      <c r="M61" s="230"/>
      <c r="N61" s="237"/>
      <c r="O61" s="230"/>
      <c r="P61" s="230"/>
      <c r="Q61" s="230"/>
      <c r="R61" s="230"/>
      <c r="S61" s="237"/>
      <c r="T61" s="217"/>
      <c r="U61" s="217"/>
      <c r="V61" s="207"/>
      <c r="W61" s="237"/>
      <c r="X61" s="227"/>
      <c r="Y61" s="227"/>
      <c r="Z61" s="48"/>
      <c r="AA61" s="27"/>
      <c r="AB61" s="49"/>
    </row>
    <row r="62" spans="2:28" ht="15.75" customHeight="1" x14ac:dyDescent="0.25">
      <c r="B62" s="432" t="s">
        <v>172</v>
      </c>
      <c r="C62" s="396"/>
      <c r="D62" s="435"/>
      <c r="E62" s="426"/>
      <c r="F62" s="426"/>
      <c r="G62" s="426"/>
      <c r="H62" s="426"/>
      <c r="I62" s="426"/>
      <c r="J62" s="426"/>
      <c r="K62" s="426"/>
      <c r="L62" s="426"/>
      <c r="M62" s="426"/>
      <c r="N62" s="426"/>
      <c r="O62" s="426"/>
      <c r="P62" s="426"/>
      <c r="Q62" s="426"/>
      <c r="R62" s="426"/>
      <c r="S62" s="426"/>
      <c r="T62" s="426"/>
      <c r="U62" s="426"/>
      <c r="V62" s="426"/>
      <c r="W62" s="426"/>
      <c r="X62" s="426"/>
      <c r="Y62" s="426"/>
      <c r="Z62" s="426"/>
      <c r="AA62" s="426"/>
      <c r="AB62" s="427"/>
    </row>
    <row r="63" spans="2:28" ht="15.75" customHeight="1" x14ac:dyDescent="0.25">
      <c r="B63" s="46"/>
      <c r="C63" s="235"/>
      <c r="D63" s="235"/>
      <c r="E63" s="235"/>
      <c r="F63" s="230"/>
      <c r="G63" s="236"/>
      <c r="H63" s="237"/>
      <c r="I63" s="237"/>
      <c r="J63" s="230"/>
      <c r="K63" s="230"/>
      <c r="L63" s="230"/>
      <c r="M63" s="230"/>
      <c r="N63" s="237"/>
      <c r="O63" s="230"/>
      <c r="P63" s="230"/>
      <c r="Q63" s="230"/>
      <c r="R63" s="230"/>
      <c r="S63" s="237"/>
      <c r="T63" s="217"/>
      <c r="U63" s="217"/>
      <c r="V63" s="207"/>
      <c r="W63" s="237"/>
      <c r="X63" s="227"/>
      <c r="Y63" s="227"/>
      <c r="Z63" s="48"/>
      <c r="AA63" s="27"/>
      <c r="AB63" s="49"/>
    </row>
    <row r="64" spans="2:28" ht="15.75" customHeight="1" x14ac:dyDescent="0.25">
      <c r="B64" s="432" t="s">
        <v>173</v>
      </c>
      <c r="C64" s="396"/>
      <c r="D64" s="436"/>
      <c r="E64" s="426"/>
      <c r="F64" s="426"/>
      <c r="G64" s="426"/>
      <c r="H64" s="426"/>
      <c r="I64" s="426"/>
      <c r="J64" s="426"/>
      <c r="K64" s="426"/>
      <c r="L64" s="426"/>
      <c r="M64" s="426"/>
      <c r="N64" s="426"/>
      <c r="O64" s="426"/>
      <c r="P64" s="426"/>
      <c r="Q64" s="426"/>
      <c r="R64" s="426"/>
      <c r="S64" s="426"/>
      <c r="T64" s="426"/>
      <c r="U64" s="426"/>
      <c r="V64" s="426"/>
      <c r="W64" s="426"/>
      <c r="X64" s="426"/>
      <c r="Y64" s="426"/>
      <c r="Z64" s="426"/>
      <c r="AA64" s="426"/>
      <c r="AB64" s="427"/>
    </row>
    <row r="66" spans="2:28" ht="15.75" customHeight="1" x14ac:dyDescent="0.25">
      <c r="B66" s="432" t="s">
        <v>174</v>
      </c>
      <c r="C66" s="396"/>
      <c r="D66" s="436"/>
      <c r="E66" s="426"/>
      <c r="F66" s="426"/>
      <c r="G66" s="426"/>
      <c r="H66" s="426"/>
      <c r="I66" s="426"/>
      <c r="J66" s="426"/>
      <c r="K66" s="426"/>
      <c r="L66" s="426"/>
      <c r="M66" s="426"/>
      <c r="N66" s="426"/>
      <c r="O66" s="426"/>
      <c r="P66" s="426"/>
      <c r="Q66" s="426"/>
      <c r="R66" s="426"/>
      <c r="S66" s="426"/>
      <c r="T66" s="426"/>
      <c r="U66" s="426"/>
      <c r="V66" s="426"/>
      <c r="W66" s="426"/>
      <c r="X66" s="426"/>
      <c r="Y66" s="426"/>
      <c r="Z66" s="426"/>
      <c r="AA66" s="426"/>
      <c r="AB66" s="427"/>
    </row>
    <row r="67" spans="2:28" ht="15.75" customHeight="1" x14ac:dyDescent="0.25">
      <c r="B67" s="46"/>
      <c r="C67" s="235"/>
      <c r="D67" s="235"/>
      <c r="E67" s="235"/>
      <c r="F67" s="230"/>
      <c r="G67" s="236"/>
      <c r="H67" s="237"/>
      <c r="I67" s="237"/>
      <c r="J67" s="230"/>
      <c r="K67" s="230"/>
      <c r="L67" s="230"/>
      <c r="M67" s="230"/>
      <c r="N67" s="237"/>
      <c r="O67" s="230"/>
      <c r="P67" s="230"/>
      <c r="Q67" s="230"/>
      <c r="R67" s="230"/>
      <c r="S67" s="237"/>
      <c r="T67" s="217"/>
      <c r="U67" s="217"/>
      <c r="V67" s="207"/>
      <c r="W67" s="237"/>
      <c r="X67" s="227"/>
      <c r="Y67" s="227"/>
      <c r="Z67" s="48"/>
      <c r="AA67" s="27"/>
      <c r="AB67" s="49"/>
    </row>
    <row r="68" spans="2:28" ht="15.75" customHeight="1" x14ac:dyDescent="0.25">
      <c r="B68" s="432" t="s">
        <v>175</v>
      </c>
      <c r="C68" s="396"/>
      <c r="D68" s="436"/>
      <c r="E68" s="426"/>
      <c r="F68" s="426"/>
      <c r="G68" s="426"/>
      <c r="H68" s="426"/>
      <c r="I68" s="426"/>
      <c r="J68" s="426"/>
      <c r="K68" s="426"/>
      <c r="L68" s="426"/>
      <c r="M68" s="426"/>
      <c r="N68" s="426"/>
      <c r="O68" s="426"/>
      <c r="P68" s="426"/>
      <c r="Q68" s="426"/>
      <c r="R68" s="426"/>
      <c r="S68" s="426"/>
      <c r="T68" s="426"/>
      <c r="U68" s="426"/>
      <c r="V68" s="426"/>
      <c r="W68" s="426"/>
      <c r="X68" s="426"/>
      <c r="Y68" s="426"/>
      <c r="Z68" s="426"/>
      <c r="AA68" s="426"/>
      <c r="AB68" s="427"/>
    </row>
    <row r="69" spans="2:28" ht="15.75" customHeight="1" x14ac:dyDescent="0.25">
      <c r="B69" s="46"/>
      <c r="C69" s="235"/>
      <c r="D69" s="235"/>
      <c r="E69" s="235"/>
      <c r="F69" s="230"/>
      <c r="G69" s="236"/>
      <c r="H69" s="237"/>
      <c r="I69" s="237"/>
      <c r="J69" s="230"/>
      <c r="K69" s="230"/>
      <c r="L69" s="230"/>
      <c r="M69" s="230"/>
      <c r="N69" s="237"/>
      <c r="O69" s="230"/>
      <c r="P69" s="230"/>
      <c r="Q69" s="230"/>
      <c r="R69" s="230"/>
      <c r="S69" s="237"/>
      <c r="T69" s="217"/>
      <c r="U69" s="217"/>
      <c r="V69" s="207"/>
      <c r="W69" s="237"/>
      <c r="X69" s="227"/>
      <c r="Y69" s="227"/>
      <c r="Z69" s="48"/>
      <c r="AA69" s="27"/>
      <c r="AB69" s="49"/>
    </row>
    <row r="70" spans="2:28" ht="15.75" customHeight="1" x14ac:dyDescent="0.25">
      <c r="B70" s="432" t="s">
        <v>176</v>
      </c>
      <c r="C70" s="396"/>
      <c r="D70" s="436"/>
      <c r="E70" s="426"/>
      <c r="F70" s="426"/>
      <c r="G70" s="426"/>
      <c r="H70" s="426"/>
      <c r="I70" s="426"/>
      <c r="J70" s="426"/>
      <c r="K70" s="426"/>
      <c r="L70" s="426"/>
      <c r="M70" s="426"/>
      <c r="N70" s="426"/>
      <c r="O70" s="426"/>
      <c r="P70" s="426"/>
      <c r="Q70" s="426"/>
      <c r="R70" s="426"/>
      <c r="S70" s="426"/>
      <c r="T70" s="426"/>
      <c r="U70" s="426"/>
      <c r="V70" s="426"/>
      <c r="W70" s="426"/>
      <c r="X70" s="426"/>
      <c r="Y70" s="426"/>
      <c r="Z70" s="426"/>
      <c r="AA70" s="426"/>
      <c r="AB70" s="427"/>
    </row>
    <row r="71" spans="2:28" ht="15.75" customHeight="1" x14ac:dyDescent="0.25">
      <c r="B71" s="46"/>
      <c r="C71" s="235"/>
      <c r="D71" s="235"/>
      <c r="E71" s="235"/>
      <c r="F71" s="230"/>
      <c r="G71" s="236"/>
      <c r="H71" s="237"/>
      <c r="I71" s="237"/>
      <c r="J71" s="230"/>
      <c r="K71" s="230"/>
      <c r="L71" s="230"/>
      <c r="M71" s="230"/>
      <c r="N71" s="237"/>
      <c r="O71" s="230"/>
      <c r="P71" s="230"/>
      <c r="Q71" s="230"/>
      <c r="R71" s="230"/>
      <c r="S71" s="237"/>
      <c r="T71" s="217"/>
      <c r="U71" s="217"/>
      <c r="V71" s="207"/>
      <c r="W71" s="237"/>
      <c r="X71" s="227"/>
      <c r="Y71" s="227"/>
      <c r="Z71" s="48"/>
      <c r="AA71" s="27"/>
      <c r="AB71" s="49"/>
    </row>
    <row r="72" spans="2:28" ht="15.75" customHeight="1" x14ac:dyDescent="0.25">
      <c r="B72" s="432" t="s">
        <v>177</v>
      </c>
      <c r="C72" s="408"/>
      <c r="D72" s="408"/>
      <c r="E72" s="408"/>
      <c r="F72" s="408"/>
      <c r="G72" s="408"/>
      <c r="H72" s="408"/>
      <c r="I72" s="408"/>
      <c r="J72" s="408"/>
      <c r="K72" s="408"/>
      <c r="L72" s="408"/>
      <c r="M72" s="408"/>
      <c r="N72" s="408"/>
      <c r="O72" s="408"/>
      <c r="P72" s="408"/>
      <c r="Q72" s="408"/>
      <c r="R72" s="408"/>
      <c r="S72" s="408"/>
      <c r="T72" s="408"/>
      <c r="U72" s="408"/>
      <c r="V72" s="408"/>
      <c r="W72" s="408"/>
      <c r="X72" s="408"/>
      <c r="Y72" s="408"/>
      <c r="Z72" s="408"/>
      <c r="AA72" s="408"/>
      <c r="AB72" s="396"/>
    </row>
    <row r="73" spans="2:28" ht="15.75" customHeight="1" x14ac:dyDescent="0.25">
      <c r="B73" s="406" t="s">
        <v>122</v>
      </c>
      <c r="C73" s="396"/>
      <c r="D73" s="50" t="s">
        <v>178</v>
      </c>
      <c r="E73" s="406" t="s">
        <v>179</v>
      </c>
      <c r="F73" s="396"/>
      <c r="G73" s="406" t="s">
        <v>177</v>
      </c>
      <c r="H73" s="408"/>
      <c r="I73" s="408"/>
      <c r="J73" s="408"/>
      <c r="K73" s="408"/>
      <c r="L73" s="408"/>
      <c r="M73" s="408"/>
      <c r="N73" s="408"/>
      <c r="O73" s="396"/>
      <c r="P73" s="406" t="s">
        <v>180</v>
      </c>
      <c r="Q73" s="408"/>
      <c r="R73" s="408"/>
      <c r="S73" s="408"/>
      <c r="T73" s="408"/>
      <c r="U73" s="408"/>
      <c r="V73" s="408"/>
      <c r="W73" s="408"/>
      <c r="X73" s="408"/>
      <c r="Y73" s="408"/>
      <c r="Z73" s="408"/>
      <c r="AA73" s="408"/>
      <c r="AB73" s="396"/>
    </row>
    <row r="74" spans="2:28" ht="15.75" customHeight="1" x14ac:dyDescent="0.25">
      <c r="B74" s="406"/>
      <c r="C74" s="396"/>
      <c r="D74" s="36"/>
      <c r="E74" s="406"/>
      <c r="F74" s="396"/>
      <c r="G74" s="431"/>
      <c r="H74" s="408"/>
      <c r="I74" s="408"/>
      <c r="J74" s="408"/>
      <c r="K74" s="408"/>
      <c r="L74" s="408"/>
      <c r="M74" s="408"/>
      <c r="N74" s="408"/>
      <c r="O74" s="396"/>
      <c r="P74" s="431"/>
      <c r="Q74" s="408"/>
      <c r="R74" s="408"/>
      <c r="S74" s="408"/>
      <c r="T74" s="408"/>
      <c r="U74" s="408"/>
      <c r="V74" s="408"/>
      <c r="W74" s="408"/>
      <c r="X74" s="408"/>
      <c r="Y74" s="408"/>
      <c r="Z74" s="408"/>
      <c r="AA74" s="408"/>
      <c r="AB74" s="396"/>
    </row>
    <row r="75" spans="2:28" ht="15.75" customHeight="1" x14ac:dyDescent="0.25">
      <c r="B75" s="406"/>
      <c r="C75" s="396"/>
      <c r="D75" s="36"/>
      <c r="E75" s="406"/>
      <c r="F75" s="396"/>
      <c r="G75" s="431"/>
      <c r="H75" s="408"/>
      <c r="I75" s="408"/>
      <c r="J75" s="408"/>
      <c r="K75" s="408"/>
      <c r="L75" s="408"/>
      <c r="M75" s="408"/>
      <c r="N75" s="408"/>
      <c r="O75" s="396"/>
      <c r="P75" s="431"/>
      <c r="Q75" s="408"/>
      <c r="R75" s="408"/>
      <c r="S75" s="408"/>
      <c r="T75" s="408"/>
      <c r="U75" s="408"/>
      <c r="V75" s="408"/>
      <c r="W75" s="408"/>
      <c r="X75" s="408"/>
      <c r="Y75" s="408"/>
      <c r="Z75" s="408"/>
      <c r="AA75" s="408"/>
      <c r="AB75" s="396"/>
    </row>
    <row r="76" spans="2:28" ht="26.25" customHeight="1" x14ac:dyDescent="0.25">
      <c r="B76" s="430" t="s">
        <v>181</v>
      </c>
      <c r="C76" s="408"/>
      <c r="D76" s="408"/>
      <c r="E76" s="408"/>
      <c r="F76" s="408"/>
      <c r="G76" s="408"/>
      <c r="H76" s="408"/>
      <c r="I76" s="408"/>
      <c r="J76" s="408"/>
      <c r="K76" s="408"/>
      <c r="L76" s="408"/>
      <c r="M76" s="408"/>
      <c r="N76" s="408"/>
      <c r="O76" s="408"/>
      <c r="P76" s="408"/>
      <c r="Q76" s="408"/>
      <c r="R76" s="408"/>
      <c r="S76" s="408"/>
      <c r="T76" s="408"/>
      <c r="U76" s="408"/>
      <c r="V76" s="408"/>
      <c r="W76" s="408"/>
      <c r="X76" s="408"/>
      <c r="Y76" s="408"/>
      <c r="Z76" s="408"/>
      <c r="AA76" s="408"/>
      <c r="AB76" s="396"/>
    </row>
  </sheetData>
  <mergeCells count="95">
    <mergeCell ref="B2:D6"/>
    <mergeCell ref="F2:AB6"/>
    <mergeCell ref="AG6:AH6"/>
    <mergeCell ref="C7:D7"/>
    <mergeCell ref="C9:F9"/>
    <mergeCell ref="C10:D10"/>
    <mergeCell ref="E10:AA10"/>
    <mergeCell ref="C11:F11"/>
    <mergeCell ref="AA11:AB11"/>
    <mergeCell ref="C12:D12"/>
    <mergeCell ref="E12:AA12"/>
    <mergeCell ref="C13:D13"/>
    <mergeCell ref="F14:AB14"/>
    <mergeCell ref="C15:AA15"/>
    <mergeCell ref="R18:AA18"/>
    <mergeCell ref="C14:D14"/>
    <mergeCell ref="C18:P23"/>
    <mergeCell ref="W23:AA23"/>
    <mergeCell ref="C26:AA26"/>
    <mergeCell ref="C29:K29"/>
    <mergeCell ref="M29:AA29"/>
    <mergeCell ref="C32:AA32"/>
    <mergeCell ref="L38:N38"/>
    <mergeCell ref="W38:AA38"/>
    <mergeCell ref="C34:D34"/>
    <mergeCell ref="F34:G34"/>
    <mergeCell ref="K34:N34"/>
    <mergeCell ref="W34:AA34"/>
    <mergeCell ref="F36:M36"/>
    <mergeCell ref="P36:AA36"/>
    <mergeCell ref="F38:G38"/>
    <mergeCell ref="D40:F40"/>
    <mergeCell ref="Q40:U40"/>
    <mergeCell ref="X40:AA40"/>
    <mergeCell ref="D42:F42"/>
    <mergeCell ref="Q42:U42"/>
    <mergeCell ref="X42:AA42"/>
    <mergeCell ref="D44:Y44"/>
    <mergeCell ref="D45:H45"/>
    <mergeCell ref="I45:P45"/>
    <mergeCell ref="Q45:Y45"/>
    <mergeCell ref="D46:H46"/>
    <mergeCell ref="I46:P46"/>
    <mergeCell ref="Q46:Y46"/>
    <mergeCell ref="C48:F48"/>
    <mergeCell ref="P75:AB75"/>
    <mergeCell ref="B76:AB76"/>
    <mergeCell ref="D70:AB70"/>
    <mergeCell ref="B72:AB72"/>
    <mergeCell ref="G73:O73"/>
    <mergeCell ref="P73:AB73"/>
    <mergeCell ref="G74:O74"/>
    <mergeCell ref="P74:AB74"/>
    <mergeCell ref="G75:O75"/>
    <mergeCell ref="H51:AA51"/>
    <mergeCell ref="H52:AA52"/>
    <mergeCell ref="G48:G49"/>
    <mergeCell ref="H48:AA49"/>
    <mergeCell ref="E49:F49"/>
    <mergeCell ref="E50:F50"/>
    <mergeCell ref="H50:AA50"/>
    <mergeCell ref="E51:F51"/>
    <mergeCell ref="E52:F52"/>
    <mergeCell ref="E53:F53"/>
    <mergeCell ref="H53:AA53"/>
    <mergeCell ref="E54:F54"/>
    <mergeCell ref="H54:AA54"/>
    <mergeCell ref="C56:D56"/>
    <mergeCell ref="K56:L56"/>
    <mergeCell ref="B58:AB58"/>
    <mergeCell ref="U60:W60"/>
    <mergeCell ref="X60:Y60"/>
    <mergeCell ref="Z60:AB60"/>
    <mergeCell ref="B60:C60"/>
    <mergeCell ref="E60:F60"/>
    <mergeCell ref="H60:I60"/>
    <mergeCell ref="J60:K60"/>
    <mergeCell ref="L60:M60"/>
    <mergeCell ref="O60:Q60"/>
    <mergeCell ref="R60:T60"/>
    <mergeCell ref="B75:C75"/>
    <mergeCell ref="E75:F75"/>
    <mergeCell ref="B62:C62"/>
    <mergeCell ref="D62:AB62"/>
    <mergeCell ref="B64:C64"/>
    <mergeCell ref="D64:AB64"/>
    <mergeCell ref="B66:C66"/>
    <mergeCell ref="D66:AB66"/>
    <mergeCell ref="D68:AB68"/>
    <mergeCell ref="B68:C68"/>
    <mergeCell ref="B70:C70"/>
    <mergeCell ref="B73:C73"/>
    <mergeCell ref="E73:F73"/>
    <mergeCell ref="B74:C74"/>
    <mergeCell ref="E74:F74"/>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O71"/>
  <sheetViews>
    <sheetView showGridLines="0" workbookViewId="0">
      <selection activeCell="J63" sqref="J63"/>
    </sheetView>
  </sheetViews>
  <sheetFormatPr baseColWidth="10" defaultColWidth="14.42578125" defaultRowHeight="15" customHeight="1" x14ac:dyDescent="0.25"/>
  <cols>
    <col min="1" max="1" width="5.42578125" customWidth="1"/>
    <col min="2" max="2" width="34.7109375" customWidth="1"/>
    <col min="3" max="3" width="1.28515625" customWidth="1"/>
    <col min="4" max="4" width="10.85546875" customWidth="1"/>
    <col min="5" max="5" width="1.140625" customWidth="1"/>
    <col min="6" max="6" width="12.28515625" customWidth="1"/>
    <col min="7" max="7" width="1.42578125" customWidth="1"/>
    <col min="8" max="8" width="12.7109375" customWidth="1"/>
    <col min="9" max="9" width="1.42578125" customWidth="1"/>
    <col min="10" max="10" width="15.28515625" customWidth="1"/>
    <col min="11" max="11" width="14.28515625" customWidth="1"/>
    <col min="12" max="12" width="16.42578125" customWidth="1"/>
    <col min="13" max="13" width="14.42578125" customWidth="1"/>
    <col min="14" max="14" width="14.7109375" bestFit="1" customWidth="1"/>
    <col min="15" max="15" width="14.42578125" bestFit="1" customWidth="1"/>
    <col min="16" max="16" width="11.42578125" customWidth="1"/>
    <col min="17" max="17" width="13" customWidth="1"/>
    <col min="18" max="28" width="10" customWidth="1"/>
  </cols>
  <sheetData>
    <row r="3" spans="1:15" ht="21" hidden="1" customHeight="1" x14ac:dyDescent="0.35">
      <c r="A3" s="392"/>
      <c r="B3" s="378"/>
      <c r="C3" s="378"/>
      <c r="D3" s="378"/>
      <c r="E3" s="378"/>
      <c r="F3" s="378"/>
      <c r="G3" s="378"/>
      <c r="H3" s="378"/>
      <c r="I3" s="378"/>
      <c r="J3" s="378"/>
      <c r="K3" s="378"/>
      <c r="L3" s="378"/>
      <c r="M3" s="378"/>
      <c r="N3" s="378"/>
      <c r="O3" s="378"/>
    </row>
    <row r="4" spans="1:15" ht="39.75" customHeight="1" x14ac:dyDescent="0.25">
      <c r="A4" s="393" t="s">
        <v>91</v>
      </c>
      <c r="B4" s="378"/>
      <c r="C4" s="378"/>
      <c r="D4" s="378"/>
      <c r="E4" s="378"/>
      <c r="F4" s="378"/>
      <c r="G4" s="378"/>
      <c r="H4" s="378"/>
      <c r="I4" s="378"/>
      <c r="J4" s="378"/>
      <c r="K4" s="378"/>
      <c r="L4" s="378"/>
      <c r="M4" s="378"/>
      <c r="N4" s="378"/>
      <c r="O4" s="378"/>
    </row>
    <row r="5" spans="1:15" ht="21" hidden="1" customHeight="1" x14ac:dyDescent="0.35">
      <c r="A5" s="392"/>
      <c r="B5" s="378"/>
      <c r="C5" s="378"/>
      <c r="D5" s="378"/>
      <c r="E5" s="378"/>
      <c r="F5" s="378"/>
      <c r="G5" s="378"/>
      <c r="H5" s="378"/>
      <c r="I5" s="378"/>
      <c r="J5" s="378"/>
      <c r="K5" s="378"/>
      <c r="L5" s="378"/>
      <c r="M5" s="378"/>
      <c r="N5" s="378"/>
      <c r="O5" s="378"/>
    </row>
    <row r="6" spans="1:15" ht="15" hidden="1" customHeight="1" x14ac:dyDescent="0.25">
      <c r="A6" s="1"/>
      <c r="B6" s="1"/>
      <c r="C6" s="1"/>
      <c r="D6" s="1"/>
      <c r="E6" s="1"/>
      <c r="F6" s="1"/>
      <c r="G6" s="1"/>
      <c r="H6" s="1"/>
      <c r="I6" s="1"/>
      <c r="J6" s="1"/>
      <c r="K6" s="1"/>
      <c r="L6" s="1"/>
      <c r="M6" s="1"/>
      <c r="N6" s="1"/>
      <c r="O6" s="1"/>
    </row>
    <row r="7" spans="1:15" ht="15" hidden="1" customHeight="1" x14ac:dyDescent="0.25">
      <c r="A7" s="1"/>
      <c r="B7" s="394" t="s">
        <v>92</v>
      </c>
      <c r="C7" s="378"/>
      <c r="D7" s="378"/>
      <c r="E7" s="1"/>
      <c r="F7" s="395">
        <v>2024</v>
      </c>
      <c r="G7" s="396"/>
      <c r="H7" s="52"/>
      <c r="I7" s="52"/>
      <c r="J7" s="2">
        <v>2025</v>
      </c>
      <c r="K7" s="2">
        <v>2026</v>
      </c>
      <c r="L7" s="2">
        <v>2027</v>
      </c>
      <c r="M7" s="2">
        <v>2028</v>
      </c>
      <c r="N7" s="2" t="s">
        <v>93</v>
      </c>
      <c r="O7" s="1"/>
    </row>
    <row r="8" spans="1:15" ht="15" hidden="1" customHeight="1" x14ac:dyDescent="0.25">
      <c r="A8" s="1"/>
      <c r="B8" s="378"/>
      <c r="C8" s="378"/>
      <c r="D8" s="378"/>
      <c r="E8" s="1"/>
      <c r="F8" s="397">
        <v>16263770000</v>
      </c>
      <c r="G8" s="396"/>
      <c r="H8" s="52"/>
      <c r="I8" s="52"/>
      <c r="J8" s="3">
        <v>33040000000</v>
      </c>
      <c r="K8" s="3">
        <v>14970000000</v>
      </c>
      <c r="L8" s="3">
        <v>10555000000</v>
      </c>
      <c r="M8" s="3">
        <v>0</v>
      </c>
      <c r="N8" s="3">
        <f>SUM(F8:M8)</f>
        <v>74828770000</v>
      </c>
      <c r="O8" s="1"/>
    </row>
    <row r="9" spans="1:15" ht="15" hidden="1" customHeight="1" x14ac:dyDescent="0.25">
      <c r="A9" s="1"/>
      <c r="B9" s="1"/>
      <c r="C9" s="1"/>
      <c r="D9" s="1"/>
      <c r="E9" s="1"/>
      <c r="F9" s="1"/>
      <c r="G9" s="1"/>
      <c r="H9" s="1"/>
      <c r="I9" s="1"/>
      <c r="J9" s="1"/>
      <c r="K9" s="1"/>
      <c r="L9" s="1"/>
      <c r="M9" s="1"/>
      <c r="N9" s="1"/>
      <c r="O9" s="1"/>
    </row>
    <row r="10" spans="1:15" ht="15" hidden="1" customHeight="1" x14ac:dyDescent="0.25">
      <c r="A10" s="4"/>
      <c r="B10" s="4"/>
      <c r="C10" s="4"/>
      <c r="D10" s="4"/>
      <c r="E10" s="4"/>
      <c r="F10" s="4"/>
      <c r="G10" s="4"/>
      <c r="H10" s="4"/>
      <c r="I10" s="4"/>
      <c r="J10" s="4"/>
      <c r="K10" s="4"/>
      <c r="L10" s="4"/>
      <c r="M10" s="4"/>
      <c r="N10" s="4"/>
      <c r="O10" s="4"/>
    </row>
    <row r="11" spans="1:15" ht="20.25" customHeight="1" x14ac:dyDescent="0.25">
      <c r="A11" s="381" t="s">
        <v>94</v>
      </c>
      <c r="B11" s="378"/>
      <c r="C11" s="378"/>
      <c r="D11" s="378"/>
      <c r="E11" s="378"/>
      <c r="F11" s="378"/>
      <c r="G11" s="378"/>
      <c r="H11" s="378"/>
      <c r="I11" s="378"/>
      <c r="J11" s="378"/>
      <c r="K11" s="378"/>
      <c r="L11" s="378"/>
      <c r="M11" s="378"/>
      <c r="N11" s="378"/>
      <c r="O11" s="378"/>
    </row>
    <row r="12" spans="1:15" ht="9" customHeight="1" x14ac:dyDescent="0.25">
      <c r="A12" s="5"/>
      <c r="B12" s="5"/>
      <c r="C12" s="5"/>
      <c r="D12" s="5"/>
      <c r="E12" s="5"/>
      <c r="F12" s="5"/>
      <c r="G12" s="5"/>
      <c r="H12" s="5"/>
      <c r="I12" s="5"/>
      <c r="J12" s="5"/>
      <c r="K12" s="5"/>
      <c r="L12" s="5"/>
      <c r="M12" s="5"/>
      <c r="N12" s="5"/>
      <c r="O12" s="5"/>
    </row>
    <row r="13" spans="1:15" ht="21.75" customHeight="1" x14ac:dyDescent="0.25">
      <c r="A13" s="382" t="s">
        <v>95</v>
      </c>
      <c r="B13" s="383" t="s">
        <v>96</v>
      </c>
      <c r="C13" s="4"/>
      <c r="D13" s="6" t="s">
        <v>97</v>
      </c>
      <c r="E13" s="4"/>
      <c r="F13" s="7" t="s">
        <v>98</v>
      </c>
      <c r="G13" s="4"/>
      <c r="H13" s="7" t="s">
        <v>98</v>
      </c>
      <c r="I13" s="4"/>
      <c r="J13" s="7" t="s">
        <v>99</v>
      </c>
      <c r="K13" s="8">
        <v>2024</v>
      </c>
      <c r="L13" s="8">
        <v>2025</v>
      </c>
      <c r="M13" s="8">
        <v>2026</v>
      </c>
      <c r="N13" s="8">
        <v>2027</v>
      </c>
      <c r="O13" s="8" t="s">
        <v>93</v>
      </c>
    </row>
    <row r="14" spans="1:15" ht="21.75" customHeight="1" x14ac:dyDescent="0.25">
      <c r="A14" s="378"/>
      <c r="B14" s="384"/>
      <c r="C14" s="4"/>
      <c r="D14" s="379">
        <v>1</v>
      </c>
      <c r="E14" s="4"/>
      <c r="F14" s="379" t="s">
        <v>21</v>
      </c>
      <c r="G14" s="4"/>
      <c r="H14" s="379"/>
      <c r="I14" s="4"/>
      <c r="J14" s="9" t="s">
        <v>100</v>
      </c>
      <c r="K14" s="10">
        <v>15</v>
      </c>
      <c r="L14" s="11">
        <v>50</v>
      </c>
      <c r="M14" s="11">
        <v>85</v>
      </c>
      <c r="N14" s="12">
        <v>100</v>
      </c>
      <c r="O14" s="10">
        <v>100</v>
      </c>
    </row>
    <row r="15" spans="1:15" ht="21.75" customHeight="1" x14ac:dyDescent="0.25">
      <c r="A15" s="378"/>
      <c r="B15" s="380"/>
      <c r="C15" s="4"/>
      <c r="D15" s="380"/>
      <c r="E15" s="4"/>
      <c r="F15" s="380"/>
      <c r="G15" s="4"/>
      <c r="H15" s="380"/>
      <c r="I15" s="4"/>
      <c r="J15" s="9" t="s">
        <v>101</v>
      </c>
      <c r="K15" s="3"/>
      <c r="L15" s="3"/>
      <c r="M15" s="3"/>
      <c r="N15" s="3"/>
      <c r="O15" s="3">
        <f t="shared" ref="O15" si="0">SUM(K15:N15)</f>
        <v>0</v>
      </c>
    </row>
    <row r="17" spans="1:15" ht="15" customHeight="1" x14ac:dyDescent="0.25">
      <c r="A17" s="377" t="s">
        <v>102</v>
      </c>
      <c r="B17" s="378"/>
      <c r="C17" s="378"/>
      <c r="D17" s="378"/>
      <c r="E17" s="378"/>
      <c r="F17" s="378"/>
      <c r="G17" s="378"/>
      <c r="H17" s="378"/>
      <c r="I17" s="378"/>
      <c r="J17" s="378"/>
      <c r="K17" s="378"/>
      <c r="L17" s="378"/>
      <c r="M17" s="378"/>
      <c r="N17" s="378"/>
      <c r="O17" s="378"/>
    </row>
    <row r="18" spans="1:15" ht="26.25" customHeight="1" x14ac:dyDescent="0.25">
      <c r="A18" s="382" t="s">
        <v>103</v>
      </c>
      <c r="B18" s="391" t="s">
        <v>104</v>
      </c>
      <c r="C18" s="4"/>
      <c r="D18" s="53" t="s">
        <v>105</v>
      </c>
      <c r="E18" s="4"/>
      <c r="F18" s="54" t="s">
        <v>98</v>
      </c>
      <c r="G18" s="4"/>
      <c r="H18" s="56" t="s">
        <v>106</v>
      </c>
      <c r="I18" s="4"/>
      <c r="J18" s="54" t="s">
        <v>99</v>
      </c>
      <c r="K18" s="55">
        <v>2024</v>
      </c>
      <c r="L18" s="55">
        <v>2025</v>
      </c>
      <c r="M18" s="55">
        <v>2026</v>
      </c>
      <c r="N18" s="55">
        <v>2027</v>
      </c>
      <c r="O18" s="55" t="s">
        <v>93</v>
      </c>
    </row>
    <row r="19" spans="1:15" ht="15" customHeight="1" x14ac:dyDescent="0.25">
      <c r="A19" s="378"/>
      <c r="B19" s="384"/>
      <c r="C19" s="4"/>
      <c r="D19" s="379">
        <v>1</v>
      </c>
      <c r="E19" s="4"/>
      <c r="F19" s="379" t="s">
        <v>23</v>
      </c>
      <c r="G19" s="4"/>
      <c r="H19" s="379">
        <v>10</v>
      </c>
      <c r="I19" s="4"/>
      <c r="J19" s="9" t="s">
        <v>100</v>
      </c>
      <c r="K19" s="10">
        <v>1</v>
      </c>
      <c r="L19" s="11">
        <v>1</v>
      </c>
      <c r="M19" s="11">
        <v>1</v>
      </c>
      <c r="N19" s="11">
        <v>1</v>
      </c>
      <c r="O19" s="14">
        <v>1</v>
      </c>
    </row>
    <row r="20" spans="1:15" ht="15" customHeight="1" x14ac:dyDescent="0.25">
      <c r="A20" s="378"/>
      <c r="B20" s="380"/>
      <c r="C20" s="4"/>
      <c r="D20" s="380"/>
      <c r="E20" s="4"/>
      <c r="F20" s="380"/>
      <c r="G20" s="4"/>
      <c r="H20" s="380"/>
      <c r="I20" s="4"/>
      <c r="J20" s="9" t="s">
        <v>101</v>
      </c>
      <c r="K20" s="15">
        <v>888953000</v>
      </c>
      <c r="L20" s="15">
        <v>1449000000</v>
      </c>
      <c r="M20" s="15">
        <v>1491000000</v>
      </c>
      <c r="N20" s="15">
        <v>1535000000</v>
      </c>
      <c r="O20" s="14">
        <f>+SUM(K20:N20)</f>
        <v>5363953000</v>
      </c>
    </row>
    <row r="21" spans="1:15" ht="15" customHeight="1" x14ac:dyDescent="0.25">
      <c r="A21" s="16"/>
      <c r="B21" s="17"/>
      <c r="C21" s="4"/>
      <c r="D21" s="1"/>
      <c r="E21" s="4"/>
      <c r="F21" s="4"/>
      <c r="G21" s="4"/>
      <c r="H21" s="4"/>
      <c r="I21" s="4"/>
      <c r="J21" s="4"/>
      <c r="K21" s="4"/>
      <c r="L21" s="4"/>
      <c r="M21" s="4"/>
      <c r="N21" s="4"/>
      <c r="O21" s="4"/>
    </row>
    <row r="22" spans="1:15" ht="26.25" customHeight="1" x14ac:dyDescent="0.25">
      <c r="A22" s="382" t="s">
        <v>103</v>
      </c>
      <c r="B22" s="401" t="s">
        <v>107</v>
      </c>
      <c r="C22" s="4"/>
      <c r="D22" s="57" t="s">
        <v>105</v>
      </c>
      <c r="E22" s="4"/>
      <c r="F22" s="58" t="s">
        <v>98</v>
      </c>
      <c r="G22" s="4"/>
      <c r="H22" s="58" t="s">
        <v>106</v>
      </c>
      <c r="I22" s="4"/>
      <c r="J22" s="58" t="s">
        <v>99</v>
      </c>
      <c r="K22" s="59">
        <v>2024</v>
      </c>
      <c r="L22" s="59">
        <v>2025</v>
      </c>
      <c r="M22" s="59">
        <v>2026</v>
      </c>
      <c r="N22" s="59">
        <v>2027</v>
      </c>
      <c r="O22" s="59" t="s">
        <v>93</v>
      </c>
    </row>
    <row r="23" spans="1:15" ht="15" customHeight="1" x14ac:dyDescent="0.25">
      <c r="A23" s="378"/>
      <c r="B23" s="384"/>
      <c r="C23" s="4"/>
      <c r="D23" s="379">
        <v>1</v>
      </c>
      <c r="E23" s="4"/>
      <c r="F23" s="379" t="s">
        <v>23</v>
      </c>
      <c r="G23" s="4"/>
      <c r="H23" s="379">
        <v>10</v>
      </c>
      <c r="I23" s="4"/>
      <c r="J23" s="9" t="s">
        <v>100</v>
      </c>
      <c r="K23" s="10">
        <v>1</v>
      </c>
      <c r="L23" s="11">
        <v>1</v>
      </c>
      <c r="M23" s="11">
        <v>1</v>
      </c>
      <c r="N23" s="11">
        <v>1</v>
      </c>
      <c r="O23" s="14">
        <v>1</v>
      </c>
    </row>
    <row r="24" spans="1:15" ht="15" customHeight="1" x14ac:dyDescent="0.25">
      <c r="A24" s="378"/>
      <c r="B24" s="380"/>
      <c r="C24" s="4"/>
      <c r="D24" s="380"/>
      <c r="E24" s="4"/>
      <c r="F24" s="380"/>
      <c r="G24" s="4"/>
      <c r="H24" s="380"/>
      <c r="I24" s="4"/>
      <c r="J24" s="9" t="s">
        <v>101</v>
      </c>
      <c r="K24" s="15">
        <v>4981991000</v>
      </c>
      <c r="L24" s="15">
        <v>4590500000</v>
      </c>
      <c r="M24" s="15">
        <v>4888100000</v>
      </c>
      <c r="N24" s="15">
        <v>10463515000</v>
      </c>
      <c r="O24" s="14">
        <f>+SUM(K24:N24)</f>
        <v>24924106000</v>
      </c>
    </row>
    <row r="25" spans="1:15" ht="15" customHeight="1" x14ac:dyDescent="0.25">
      <c r="A25" s="16"/>
      <c r="B25" s="17"/>
      <c r="C25" s="4"/>
      <c r="D25" s="1"/>
      <c r="E25" s="4"/>
      <c r="F25" s="4"/>
      <c r="G25" s="4"/>
      <c r="H25" s="4"/>
      <c r="I25" s="4"/>
      <c r="J25" s="4"/>
      <c r="K25" s="4"/>
      <c r="L25" s="4"/>
      <c r="M25" s="4"/>
      <c r="N25" s="4"/>
      <c r="O25" s="4"/>
    </row>
    <row r="26" spans="1:15" ht="26.25" customHeight="1" x14ac:dyDescent="0.25">
      <c r="A26" s="382" t="s">
        <v>103</v>
      </c>
      <c r="B26" s="398" t="s">
        <v>108</v>
      </c>
      <c r="C26" s="4"/>
      <c r="D26" s="60" t="s">
        <v>105</v>
      </c>
      <c r="E26" s="4"/>
      <c r="F26" s="61" t="s">
        <v>98</v>
      </c>
      <c r="G26" s="4"/>
      <c r="H26" s="61" t="s">
        <v>106</v>
      </c>
      <c r="I26" s="4"/>
      <c r="J26" s="61" t="s">
        <v>99</v>
      </c>
      <c r="K26" s="62">
        <v>2024</v>
      </c>
      <c r="L26" s="62">
        <v>2025</v>
      </c>
      <c r="M26" s="62">
        <v>2026</v>
      </c>
      <c r="N26" s="62">
        <v>2027</v>
      </c>
      <c r="O26" s="62" t="s">
        <v>93</v>
      </c>
    </row>
    <row r="27" spans="1:15" ht="15" customHeight="1" x14ac:dyDescent="0.25">
      <c r="A27" s="378"/>
      <c r="B27" s="399"/>
      <c r="C27" s="4"/>
      <c r="D27" s="379">
        <v>1</v>
      </c>
      <c r="E27" s="4"/>
      <c r="F27" s="379" t="s">
        <v>23</v>
      </c>
      <c r="G27" s="4"/>
      <c r="H27" s="379">
        <v>10</v>
      </c>
      <c r="I27" s="4"/>
      <c r="J27" s="9" t="s">
        <v>100</v>
      </c>
      <c r="K27" s="10">
        <v>1</v>
      </c>
      <c r="L27" s="11">
        <v>1</v>
      </c>
      <c r="M27" s="11">
        <v>1</v>
      </c>
      <c r="N27" s="11">
        <v>1</v>
      </c>
      <c r="O27" s="14">
        <v>1</v>
      </c>
    </row>
    <row r="28" spans="1:15" ht="15" customHeight="1" x14ac:dyDescent="0.25">
      <c r="A28" s="378"/>
      <c r="B28" s="400"/>
      <c r="C28" s="4"/>
      <c r="D28" s="380"/>
      <c r="E28" s="4"/>
      <c r="F28" s="380"/>
      <c r="G28" s="4"/>
      <c r="H28" s="380"/>
      <c r="I28" s="4"/>
      <c r="J28" s="9" t="s">
        <v>101</v>
      </c>
      <c r="K28" s="15">
        <v>140634000</v>
      </c>
      <c r="L28" s="15">
        <v>332000000</v>
      </c>
      <c r="M28" s="15">
        <v>400000000</v>
      </c>
      <c r="N28" s="15">
        <v>332000000</v>
      </c>
      <c r="O28" s="14">
        <f>+SUM(K28:N28)</f>
        <v>1204634000</v>
      </c>
    </row>
    <row r="29" spans="1:15" ht="15" customHeight="1" x14ac:dyDescent="0.25">
      <c r="A29" s="16"/>
      <c r="B29" s="17"/>
      <c r="C29" s="4"/>
      <c r="D29" s="1"/>
      <c r="E29" s="4"/>
      <c r="F29" s="4"/>
      <c r="G29" s="4"/>
      <c r="H29" s="4"/>
      <c r="I29" s="4"/>
      <c r="J29" s="4"/>
      <c r="K29" s="4"/>
      <c r="L29" s="4"/>
      <c r="M29" s="4"/>
      <c r="N29" s="4"/>
      <c r="O29" s="4"/>
    </row>
    <row r="30" spans="1:15" ht="26.25" customHeight="1" x14ac:dyDescent="0.25">
      <c r="A30" s="382" t="s">
        <v>103</v>
      </c>
      <c r="B30" s="390" t="s">
        <v>109</v>
      </c>
      <c r="C30" s="4"/>
      <c r="D30" s="63" t="s">
        <v>105</v>
      </c>
      <c r="E30" s="4"/>
      <c r="F30" s="64" t="s">
        <v>98</v>
      </c>
      <c r="G30" s="4"/>
      <c r="H30" s="64" t="s">
        <v>106</v>
      </c>
      <c r="I30" s="4"/>
      <c r="J30" s="64" t="s">
        <v>99</v>
      </c>
      <c r="K30" s="65">
        <v>2024</v>
      </c>
      <c r="L30" s="65">
        <v>2025</v>
      </c>
      <c r="M30" s="65">
        <v>2026</v>
      </c>
      <c r="N30" s="65">
        <v>2027</v>
      </c>
      <c r="O30" s="65" t="s">
        <v>93</v>
      </c>
    </row>
    <row r="31" spans="1:15" ht="15" customHeight="1" x14ac:dyDescent="0.25">
      <c r="A31" s="378"/>
      <c r="B31" s="384"/>
      <c r="C31" s="4"/>
      <c r="D31" s="379">
        <v>100</v>
      </c>
      <c r="E31" s="4"/>
      <c r="F31" s="379" t="s">
        <v>33</v>
      </c>
      <c r="G31" s="4"/>
      <c r="H31" s="379">
        <v>15</v>
      </c>
      <c r="I31" s="4"/>
      <c r="J31" s="9" t="s">
        <v>100</v>
      </c>
      <c r="K31" s="18">
        <v>0.15</v>
      </c>
      <c r="L31" s="18">
        <v>0.5</v>
      </c>
      <c r="M31" s="18">
        <v>0.85</v>
      </c>
      <c r="N31" s="18">
        <v>1</v>
      </c>
      <c r="O31" s="19">
        <v>100</v>
      </c>
    </row>
    <row r="32" spans="1:15" ht="15" customHeight="1" x14ac:dyDescent="0.25">
      <c r="A32" s="378"/>
      <c r="B32" s="380"/>
      <c r="C32" s="4"/>
      <c r="D32" s="380"/>
      <c r="E32" s="4"/>
      <c r="F32" s="380"/>
      <c r="G32" s="4"/>
      <c r="H32" s="380"/>
      <c r="I32" s="4"/>
      <c r="J32" s="9" t="s">
        <v>101</v>
      </c>
      <c r="K32" s="15">
        <v>265950000</v>
      </c>
      <c r="L32" s="15">
        <v>699000000</v>
      </c>
      <c r="M32" s="15">
        <v>808000000</v>
      </c>
      <c r="N32" s="15">
        <v>812000000</v>
      </c>
      <c r="O32" s="14">
        <f>+SUM(K32:N32)</f>
        <v>2584950000</v>
      </c>
    </row>
    <row r="34" spans="1:15" ht="15" customHeight="1" x14ac:dyDescent="0.25">
      <c r="A34" s="381" t="s">
        <v>110</v>
      </c>
      <c r="B34" s="378"/>
      <c r="C34" s="378"/>
      <c r="D34" s="378"/>
      <c r="E34" s="378"/>
      <c r="F34" s="378"/>
      <c r="G34" s="378"/>
      <c r="H34" s="378"/>
      <c r="I34" s="378"/>
      <c r="J34" s="378"/>
      <c r="K34" s="378"/>
      <c r="L34" s="378"/>
      <c r="M34" s="378"/>
      <c r="N34" s="378"/>
      <c r="O34" s="378"/>
    </row>
    <row r="35" spans="1:15" ht="9" customHeight="1" x14ac:dyDescent="0.25">
      <c r="A35" s="5"/>
      <c r="B35" s="5"/>
      <c r="C35" s="5"/>
      <c r="D35" s="5"/>
      <c r="E35" s="5"/>
      <c r="F35" s="5"/>
      <c r="G35" s="5"/>
      <c r="H35" s="5"/>
      <c r="I35" s="5"/>
      <c r="J35" s="5"/>
      <c r="K35" s="5"/>
      <c r="L35" s="5"/>
      <c r="M35" s="5"/>
      <c r="N35" s="5"/>
      <c r="O35" s="5"/>
    </row>
    <row r="36" spans="1:15" ht="21.75" customHeight="1" x14ac:dyDescent="0.25">
      <c r="A36" s="382" t="s">
        <v>95</v>
      </c>
      <c r="B36" s="383" t="s">
        <v>111</v>
      </c>
      <c r="C36" s="4"/>
      <c r="D36" s="6" t="s">
        <v>97</v>
      </c>
      <c r="E36" s="4"/>
      <c r="F36" s="7" t="s">
        <v>98</v>
      </c>
      <c r="G36" s="4"/>
      <c r="H36" s="7" t="s">
        <v>106</v>
      </c>
      <c r="I36" s="4"/>
      <c r="J36" s="7" t="s">
        <v>99</v>
      </c>
      <c r="K36" s="8">
        <v>2024</v>
      </c>
      <c r="L36" s="8">
        <v>2025</v>
      </c>
      <c r="M36" s="8">
        <v>2026</v>
      </c>
      <c r="N36" s="8">
        <v>2027</v>
      </c>
      <c r="O36" s="8" t="s">
        <v>93</v>
      </c>
    </row>
    <row r="37" spans="1:15" ht="21.75" customHeight="1" x14ac:dyDescent="0.25">
      <c r="A37" s="378"/>
      <c r="B37" s="384"/>
      <c r="C37" s="4"/>
      <c r="D37" s="379">
        <v>5</v>
      </c>
      <c r="E37" s="4"/>
      <c r="F37" s="379" t="s">
        <v>21</v>
      </c>
      <c r="G37" s="4"/>
      <c r="H37" s="379">
        <v>15</v>
      </c>
      <c r="I37" s="4"/>
      <c r="J37" s="9" t="s">
        <v>100</v>
      </c>
      <c r="K37" s="20">
        <v>1.7</v>
      </c>
      <c r="L37" s="20">
        <v>1.6</v>
      </c>
      <c r="M37" s="20">
        <v>0.9</v>
      </c>
      <c r="N37" s="20">
        <v>0.8</v>
      </c>
      <c r="O37" s="21">
        <f t="shared" ref="O37:O38" si="1">SUM(K37:N37)</f>
        <v>5</v>
      </c>
    </row>
    <row r="38" spans="1:15" ht="21.75" customHeight="1" x14ac:dyDescent="0.25">
      <c r="A38" s="378"/>
      <c r="B38" s="380"/>
      <c r="C38" s="4"/>
      <c r="D38" s="380"/>
      <c r="E38" s="4"/>
      <c r="F38" s="380"/>
      <c r="G38" s="4"/>
      <c r="H38" s="380"/>
      <c r="I38" s="4"/>
      <c r="J38" s="9" t="s">
        <v>101</v>
      </c>
      <c r="K38" s="3">
        <v>5128476000</v>
      </c>
      <c r="L38" s="3">
        <v>12620465000</v>
      </c>
      <c r="M38" s="3">
        <v>12136050000</v>
      </c>
      <c r="N38" s="3">
        <v>6868716000</v>
      </c>
      <c r="O38" s="22">
        <f t="shared" si="1"/>
        <v>36753707000</v>
      </c>
    </row>
    <row r="39" spans="1:15" ht="15" customHeight="1" x14ac:dyDescent="0.25">
      <c r="A39" s="4"/>
      <c r="B39" s="17"/>
      <c r="C39" s="4"/>
      <c r="D39" s="4"/>
      <c r="E39" s="4"/>
      <c r="F39" s="4"/>
      <c r="G39" s="4"/>
      <c r="H39" s="4"/>
      <c r="I39" s="4"/>
      <c r="J39" s="4"/>
      <c r="K39" s="4"/>
      <c r="L39" s="4"/>
      <c r="M39" s="4"/>
      <c r="N39" s="4"/>
      <c r="O39" s="4"/>
    </row>
    <row r="40" spans="1:15" ht="15" customHeight="1" x14ac:dyDescent="0.25">
      <c r="A40" s="4"/>
      <c r="B40" s="17"/>
      <c r="C40" s="4"/>
      <c r="D40" s="4"/>
      <c r="E40" s="4"/>
      <c r="F40" s="4"/>
      <c r="G40" s="4"/>
      <c r="H40" s="4"/>
      <c r="I40" s="4"/>
      <c r="J40" s="4"/>
      <c r="K40" s="4"/>
      <c r="L40" s="4"/>
      <c r="M40" s="4"/>
      <c r="N40" s="4"/>
      <c r="O40" s="4"/>
    </row>
    <row r="41" spans="1:15" ht="26.25" customHeight="1" x14ac:dyDescent="0.25">
      <c r="A41" s="382" t="s">
        <v>103</v>
      </c>
      <c r="B41" s="391" t="s">
        <v>112</v>
      </c>
      <c r="C41" s="4"/>
      <c r="D41" s="53" t="s">
        <v>105</v>
      </c>
      <c r="E41" s="4"/>
      <c r="F41" s="54" t="s">
        <v>98</v>
      </c>
      <c r="G41" s="4"/>
      <c r="H41" s="54" t="s">
        <v>106</v>
      </c>
      <c r="I41" s="4"/>
      <c r="J41" s="54" t="s">
        <v>99</v>
      </c>
      <c r="K41" s="55">
        <v>2024</v>
      </c>
      <c r="L41" s="55">
        <v>2025</v>
      </c>
      <c r="M41" s="55">
        <v>2026</v>
      </c>
      <c r="N41" s="55">
        <v>2027</v>
      </c>
      <c r="O41" s="55" t="s">
        <v>93</v>
      </c>
    </row>
    <row r="42" spans="1:15" ht="15" customHeight="1" x14ac:dyDescent="0.25">
      <c r="A42" s="378"/>
      <c r="B42" s="384"/>
      <c r="C42" s="4"/>
      <c r="D42" s="379">
        <v>5</v>
      </c>
      <c r="E42" s="4"/>
      <c r="F42" s="379" t="s">
        <v>21</v>
      </c>
      <c r="G42" s="4"/>
      <c r="H42" s="379">
        <v>15</v>
      </c>
      <c r="I42" s="4"/>
      <c r="J42" s="9" t="s">
        <v>100</v>
      </c>
      <c r="K42" s="20">
        <v>1.7</v>
      </c>
      <c r="L42" s="20">
        <v>1.6</v>
      </c>
      <c r="M42" s="20">
        <v>0.9</v>
      </c>
      <c r="N42" s="20">
        <v>0.8</v>
      </c>
      <c r="O42" s="21">
        <f>SUM(K42:N42)</f>
        <v>5</v>
      </c>
    </row>
    <row r="43" spans="1:15" ht="15" customHeight="1" x14ac:dyDescent="0.25">
      <c r="A43" s="378"/>
      <c r="B43" s="380"/>
      <c r="C43" s="4"/>
      <c r="D43" s="380"/>
      <c r="E43" s="4"/>
      <c r="F43" s="380"/>
      <c r="G43" s="4"/>
      <c r="H43" s="380"/>
      <c r="I43" s="4"/>
      <c r="J43" s="9" t="s">
        <v>101</v>
      </c>
      <c r="K43" s="3">
        <v>5128476000</v>
      </c>
      <c r="L43" s="3">
        <v>12620465000</v>
      </c>
      <c r="M43" s="3">
        <v>12136050000</v>
      </c>
      <c r="N43" s="3">
        <v>6868716000</v>
      </c>
      <c r="O43" s="14">
        <f>+SUM(K43:N43)</f>
        <v>36753707000</v>
      </c>
    </row>
    <row r="44" spans="1:15" ht="15" customHeight="1" x14ac:dyDescent="0.25">
      <c r="A44" s="1"/>
      <c r="B44" s="1"/>
      <c r="C44" s="1"/>
      <c r="D44" s="1">
        <v>1.2</v>
      </c>
      <c r="E44" s="1"/>
      <c r="F44" s="1"/>
      <c r="G44" s="1"/>
      <c r="H44" s="1"/>
      <c r="I44" s="1"/>
      <c r="J44" s="1"/>
      <c r="K44" s="1"/>
      <c r="L44" s="1"/>
      <c r="M44" s="1"/>
      <c r="N44" s="1"/>
      <c r="O44" s="1"/>
    </row>
    <row r="45" spans="1:15" ht="15" customHeight="1" x14ac:dyDescent="0.25">
      <c r="A45" s="1"/>
      <c r="B45" s="1"/>
      <c r="C45" s="1"/>
      <c r="D45" s="1"/>
      <c r="E45" s="1"/>
      <c r="F45" s="1"/>
      <c r="G45" s="1"/>
      <c r="H45" s="1"/>
      <c r="I45" s="1"/>
      <c r="J45" s="1"/>
      <c r="K45" s="1"/>
      <c r="L45" s="1"/>
      <c r="M45" s="1"/>
      <c r="N45" s="1"/>
      <c r="O45" s="1"/>
    </row>
    <row r="46" spans="1:15" ht="20.25" customHeight="1" x14ac:dyDescent="0.25">
      <c r="A46" s="381" t="s">
        <v>113</v>
      </c>
      <c r="B46" s="378"/>
      <c r="C46" s="378"/>
      <c r="D46" s="378"/>
      <c r="E46" s="378"/>
      <c r="F46" s="378"/>
      <c r="G46" s="378"/>
      <c r="H46" s="378"/>
      <c r="I46" s="378"/>
      <c r="J46" s="378"/>
      <c r="K46" s="378"/>
      <c r="L46" s="378"/>
      <c r="M46" s="378"/>
      <c r="N46" s="378"/>
      <c r="O46" s="378"/>
    </row>
    <row r="47" spans="1:15" ht="9" customHeight="1" x14ac:dyDescent="0.25">
      <c r="A47" s="5"/>
      <c r="B47" s="5"/>
      <c r="C47" s="5"/>
      <c r="D47" s="5"/>
      <c r="E47" s="5"/>
      <c r="F47" s="5"/>
      <c r="G47" s="5"/>
      <c r="H47" s="5"/>
      <c r="I47" s="5"/>
      <c r="J47" s="5"/>
      <c r="K47" s="5"/>
      <c r="L47" s="5"/>
      <c r="M47" s="5"/>
      <c r="N47" s="5"/>
      <c r="O47" s="5"/>
    </row>
    <row r="48" spans="1:15" ht="30" customHeight="1" x14ac:dyDescent="0.25">
      <c r="A48" s="382" t="s">
        <v>95</v>
      </c>
      <c r="B48" s="383" t="s">
        <v>114</v>
      </c>
      <c r="C48" s="4"/>
      <c r="D48" s="6" t="s">
        <v>97</v>
      </c>
      <c r="E48" s="4"/>
      <c r="F48" s="7" t="s">
        <v>98</v>
      </c>
      <c r="G48" s="4"/>
      <c r="H48" s="7" t="s">
        <v>106</v>
      </c>
      <c r="I48" s="4"/>
      <c r="J48" s="7" t="s">
        <v>99</v>
      </c>
      <c r="K48" s="8">
        <v>2024</v>
      </c>
      <c r="L48" s="8">
        <v>2025</v>
      </c>
      <c r="M48" s="8">
        <v>2026</v>
      </c>
      <c r="N48" s="8">
        <v>2027</v>
      </c>
      <c r="O48" s="8" t="s">
        <v>93</v>
      </c>
    </row>
    <row r="49" spans="1:15" ht="21.75" customHeight="1" x14ac:dyDescent="0.25">
      <c r="A49" s="378"/>
      <c r="B49" s="384"/>
      <c r="C49" s="4"/>
      <c r="D49" s="379">
        <v>100</v>
      </c>
      <c r="E49" s="4"/>
      <c r="F49" s="379" t="s">
        <v>33</v>
      </c>
      <c r="G49" s="4"/>
      <c r="H49" s="379">
        <f>+H54+H58</f>
        <v>28</v>
      </c>
      <c r="I49" s="4"/>
      <c r="J49" s="9" t="s">
        <v>100</v>
      </c>
      <c r="K49" s="23"/>
      <c r="L49" s="23"/>
      <c r="M49" s="23"/>
      <c r="N49" s="23"/>
      <c r="O49" s="14">
        <v>100</v>
      </c>
    </row>
    <row r="50" spans="1:15" ht="21.75" customHeight="1" x14ac:dyDescent="0.25">
      <c r="A50" s="378"/>
      <c r="B50" s="380"/>
      <c r="C50" s="4"/>
      <c r="D50" s="380"/>
      <c r="E50" s="4"/>
      <c r="F50" s="380"/>
      <c r="G50" s="4"/>
      <c r="H50" s="380"/>
      <c r="I50" s="4"/>
      <c r="J50" s="9" t="s">
        <v>101</v>
      </c>
      <c r="K50" s="3">
        <v>767728000</v>
      </c>
      <c r="L50" s="3">
        <v>1580000000</v>
      </c>
      <c r="M50" s="3">
        <v>1846000000</v>
      </c>
      <c r="N50" s="3">
        <v>631200000</v>
      </c>
      <c r="O50" s="22">
        <f>SUM(K50:N50)</f>
        <v>4824928000</v>
      </c>
    </row>
    <row r="51" spans="1:15" ht="15" customHeight="1" x14ac:dyDescent="0.25">
      <c r="A51" s="4"/>
      <c r="B51" s="4"/>
      <c r="C51" s="4"/>
      <c r="D51" s="1"/>
      <c r="E51" s="4"/>
      <c r="F51" s="4"/>
      <c r="G51" s="4"/>
      <c r="H51" s="4"/>
      <c r="I51" s="4"/>
      <c r="J51" s="1"/>
      <c r="K51" s="13"/>
      <c r="L51" s="13"/>
      <c r="M51" s="13"/>
      <c r="N51" s="13"/>
      <c r="O51" s="13"/>
    </row>
    <row r="52" spans="1:15" ht="15" customHeight="1" x14ac:dyDescent="0.25">
      <c r="A52" s="402" t="s">
        <v>102</v>
      </c>
      <c r="B52" s="402"/>
      <c r="C52" s="402"/>
      <c r="D52" s="402"/>
      <c r="E52" s="402"/>
      <c r="F52" s="402"/>
      <c r="G52" s="402"/>
      <c r="H52" s="402"/>
      <c r="I52" s="402"/>
      <c r="J52" s="402"/>
      <c r="K52" s="402"/>
      <c r="L52" s="402"/>
      <c r="M52" s="402"/>
      <c r="N52" s="402"/>
      <c r="O52" s="402"/>
    </row>
    <row r="53" spans="1:15" ht="26.25" customHeight="1" x14ac:dyDescent="0.25">
      <c r="A53" s="385" t="s">
        <v>103</v>
      </c>
      <c r="B53" s="386" t="s">
        <v>115</v>
      </c>
      <c r="C53" s="4"/>
      <c r="D53" s="53" t="s">
        <v>105</v>
      </c>
      <c r="E53" s="4"/>
      <c r="F53" s="54" t="s">
        <v>98</v>
      </c>
      <c r="G53" s="4"/>
      <c r="H53" s="54" t="s">
        <v>106</v>
      </c>
      <c r="I53" s="4"/>
      <c r="J53" s="54" t="s">
        <v>99</v>
      </c>
      <c r="K53" s="55">
        <v>2024</v>
      </c>
      <c r="L53" s="55">
        <v>2025</v>
      </c>
      <c r="M53" s="55">
        <v>2026</v>
      </c>
      <c r="N53" s="55">
        <v>2027</v>
      </c>
      <c r="O53" s="55" t="s">
        <v>93</v>
      </c>
    </row>
    <row r="54" spans="1:15" ht="15" customHeight="1" x14ac:dyDescent="0.25">
      <c r="A54" s="385"/>
      <c r="B54" s="387"/>
      <c r="C54" s="4"/>
      <c r="D54" s="379">
        <v>100</v>
      </c>
      <c r="E54" s="4"/>
      <c r="F54" s="379" t="s">
        <v>33</v>
      </c>
      <c r="G54" s="4"/>
      <c r="H54" s="379">
        <v>15</v>
      </c>
      <c r="I54" s="4"/>
      <c r="J54" s="9" t="s">
        <v>100</v>
      </c>
      <c r="K54" s="23">
        <v>0.1</v>
      </c>
      <c r="L54" s="23">
        <v>0.5</v>
      </c>
      <c r="M54" s="23"/>
      <c r="N54" s="23"/>
      <c r="O54" s="14">
        <v>100</v>
      </c>
    </row>
    <row r="55" spans="1:15" ht="15" customHeight="1" x14ac:dyDescent="0.25">
      <c r="A55" s="385"/>
      <c r="B55" s="388"/>
      <c r="C55" s="4"/>
      <c r="D55" s="389"/>
      <c r="E55" s="4"/>
      <c r="F55" s="389"/>
      <c r="G55" s="4"/>
      <c r="H55" s="380"/>
      <c r="I55" s="4"/>
      <c r="J55" s="9" t="s">
        <v>101</v>
      </c>
      <c r="K55" s="15">
        <v>627228000</v>
      </c>
      <c r="L55" s="15">
        <v>1260000000</v>
      </c>
      <c r="M55" s="15">
        <v>1516000000</v>
      </c>
      <c r="N55" s="15">
        <v>516794000</v>
      </c>
      <c r="O55" s="14">
        <f>+SUM(K55:N55)</f>
        <v>3920022000</v>
      </c>
    </row>
    <row r="56" spans="1:15" ht="15" customHeight="1" x14ac:dyDescent="0.25">
      <c r="A56" s="16"/>
      <c r="B56" s="17"/>
      <c r="C56" s="4"/>
      <c r="D56" s="1"/>
      <c r="E56" s="4"/>
      <c r="F56" s="4"/>
      <c r="G56" s="4"/>
      <c r="H56" s="4"/>
      <c r="I56" s="4"/>
      <c r="J56" s="4"/>
      <c r="K56" s="4"/>
      <c r="L56" s="4"/>
      <c r="M56" s="4"/>
      <c r="N56" s="4"/>
      <c r="O56" s="4"/>
    </row>
    <row r="57" spans="1:15" ht="26.25" customHeight="1" x14ac:dyDescent="0.25">
      <c r="A57" s="382" t="s">
        <v>103</v>
      </c>
      <c r="B57" s="401" t="s">
        <v>116</v>
      </c>
      <c r="C57" s="4"/>
      <c r="D57" s="57" t="s">
        <v>105</v>
      </c>
      <c r="E57" s="4"/>
      <c r="F57" s="58" t="s">
        <v>98</v>
      </c>
      <c r="G57" s="4"/>
      <c r="H57" s="58" t="s">
        <v>106</v>
      </c>
      <c r="I57" s="4"/>
      <c r="J57" s="58" t="s">
        <v>99</v>
      </c>
      <c r="K57" s="59">
        <v>2024</v>
      </c>
      <c r="L57" s="59">
        <v>2025</v>
      </c>
      <c r="M57" s="59">
        <v>2026</v>
      </c>
      <c r="N57" s="59">
        <v>2027</v>
      </c>
      <c r="O57" s="59" t="s">
        <v>93</v>
      </c>
    </row>
    <row r="58" spans="1:15" ht="15" customHeight="1" x14ac:dyDescent="0.25">
      <c r="A58" s="378"/>
      <c r="B58" s="384"/>
      <c r="C58" s="4"/>
      <c r="D58" s="379">
        <v>100</v>
      </c>
      <c r="E58" s="4"/>
      <c r="F58" s="379" t="s">
        <v>23</v>
      </c>
      <c r="G58" s="4"/>
      <c r="H58" s="379">
        <v>13</v>
      </c>
      <c r="I58" s="4"/>
      <c r="J58" s="9" t="s">
        <v>100</v>
      </c>
      <c r="K58" s="23">
        <v>0.05</v>
      </c>
      <c r="L58" s="23"/>
      <c r="M58" s="23"/>
      <c r="N58" s="23"/>
      <c r="O58" s="14">
        <v>100</v>
      </c>
    </row>
    <row r="59" spans="1:15" ht="15" customHeight="1" x14ac:dyDescent="0.25">
      <c r="A59" s="378"/>
      <c r="B59" s="380"/>
      <c r="C59" s="4"/>
      <c r="D59" s="380"/>
      <c r="E59" s="4"/>
      <c r="F59" s="380"/>
      <c r="G59" s="4"/>
      <c r="H59" s="380"/>
      <c r="I59" s="4"/>
      <c r="J59" s="9" t="s">
        <v>101</v>
      </c>
      <c r="K59" s="15">
        <v>140500000</v>
      </c>
      <c r="L59" s="15">
        <v>320000000</v>
      </c>
      <c r="M59" s="15">
        <v>330000000</v>
      </c>
      <c r="N59" s="15">
        <v>114406000</v>
      </c>
      <c r="O59" s="14">
        <f>+SUM(K59:N59)</f>
        <v>904906000</v>
      </c>
    </row>
    <row r="60" spans="1:15" ht="15" customHeight="1" x14ac:dyDescent="0.25">
      <c r="A60" s="16"/>
      <c r="B60" s="17"/>
      <c r="C60" s="4"/>
      <c r="D60" s="1"/>
      <c r="E60" s="4"/>
      <c r="F60" s="4"/>
      <c r="G60" s="4"/>
      <c r="H60" s="4"/>
      <c r="I60" s="4"/>
      <c r="J60" s="4"/>
      <c r="K60" s="4"/>
      <c r="L60" s="4"/>
      <c r="M60" s="4"/>
      <c r="N60" s="4"/>
      <c r="O60" s="4"/>
    </row>
    <row r="61" spans="1:15" ht="15" customHeight="1" x14ac:dyDescent="0.25">
      <c r="A61" s="1"/>
      <c r="B61" s="1"/>
      <c r="C61" s="1"/>
      <c r="D61" s="1"/>
      <c r="E61" s="1"/>
      <c r="F61" s="1"/>
      <c r="G61" s="1"/>
      <c r="H61" s="1"/>
      <c r="I61" s="1"/>
      <c r="J61" s="1"/>
      <c r="K61" s="1"/>
      <c r="L61" s="1"/>
      <c r="M61" s="1"/>
      <c r="N61" s="1"/>
      <c r="O61" s="1"/>
    </row>
    <row r="62" spans="1:15" ht="15" customHeight="1" x14ac:dyDescent="0.25">
      <c r="A62" s="381" t="s">
        <v>117</v>
      </c>
      <c r="B62" s="378"/>
      <c r="C62" s="378"/>
      <c r="D62" s="378"/>
      <c r="E62" s="378"/>
      <c r="F62" s="378"/>
      <c r="G62" s="378"/>
      <c r="H62" s="378"/>
      <c r="I62" s="378"/>
      <c r="J62" s="378"/>
      <c r="K62" s="378"/>
      <c r="L62" s="378"/>
      <c r="M62" s="378"/>
      <c r="N62" s="378"/>
      <c r="O62" s="378"/>
    </row>
    <row r="63" spans="1:15" ht="15" customHeight="1" x14ac:dyDescent="0.25">
      <c r="A63" s="5"/>
      <c r="B63" s="5"/>
      <c r="C63" s="5"/>
      <c r="D63" s="5"/>
      <c r="E63" s="5"/>
      <c r="F63" s="5"/>
      <c r="G63" s="5"/>
      <c r="H63" s="5"/>
      <c r="I63" s="5"/>
      <c r="J63" s="5"/>
      <c r="K63" s="5"/>
      <c r="L63" s="5"/>
      <c r="M63" s="5"/>
      <c r="N63" s="5"/>
      <c r="O63" s="5"/>
    </row>
    <row r="64" spans="1:15" ht="25.5" x14ac:dyDescent="0.25">
      <c r="A64" s="382" t="s">
        <v>95</v>
      </c>
      <c r="B64" s="383" t="s">
        <v>118</v>
      </c>
      <c r="C64" s="4"/>
      <c r="D64" s="6" t="s">
        <v>97</v>
      </c>
      <c r="E64" s="4"/>
      <c r="F64" s="7" t="s">
        <v>98</v>
      </c>
      <c r="G64" s="4"/>
      <c r="H64" s="7" t="s">
        <v>106</v>
      </c>
      <c r="I64" s="4"/>
      <c r="J64" s="7" t="s">
        <v>99</v>
      </c>
      <c r="K64" s="8">
        <v>2024</v>
      </c>
      <c r="L64" s="8">
        <v>2025</v>
      </c>
      <c r="M64" s="8">
        <v>2026</v>
      </c>
      <c r="N64" s="8">
        <v>2027</v>
      </c>
      <c r="O64" s="8" t="s">
        <v>93</v>
      </c>
    </row>
    <row r="65" spans="1:15" ht="15" customHeight="1" x14ac:dyDescent="0.25">
      <c r="A65" s="378"/>
      <c r="B65" s="384"/>
      <c r="C65" s="4"/>
      <c r="D65" s="379">
        <v>60</v>
      </c>
      <c r="E65" s="4"/>
      <c r="F65" s="379" t="s">
        <v>33</v>
      </c>
      <c r="G65" s="4"/>
      <c r="H65" s="379">
        <v>12</v>
      </c>
      <c r="I65" s="4"/>
      <c r="J65" s="9" t="s">
        <v>100</v>
      </c>
      <c r="K65" s="10">
        <v>15</v>
      </c>
      <c r="L65" s="11">
        <v>30</v>
      </c>
      <c r="M65" s="11">
        <v>45</v>
      </c>
      <c r="N65" s="11">
        <v>60</v>
      </c>
      <c r="O65" s="14">
        <v>60</v>
      </c>
    </row>
    <row r="66" spans="1:15" ht="15" customHeight="1" x14ac:dyDescent="0.25">
      <c r="A66" s="378"/>
      <c r="B66" s="380"/>
      <c r="C66" s="4"/>
      <c r="D66" s="380"/>
      <c r="E66" s="4"/>
      <c r="F66" s="380"/>
      <c r="G66" s="4"/>
      <c r="H66" s="380"/>
      <c r="I66" s="4"/>
      <c r="J66" s="9" t="s">
        <v>101</v>
      </c>
      <c r="K66" s="3">
        <v>233500000</v>
      </c>
      <c r="L66" s="3">
        <v>590000000</v>
      </c>
      <c r="M66" s="3">
        <v>620000000</v>
      </c>
      <c r="N66" s="3">
        <v>600000000</v>
      </c>
      <c r="O66" s="3">
        <f>SUM(K66:N66)</f>
        <v>2043500000</v>
      </c>
    </row>
    <row r="67" spans="1:15" ht="15" customHeight="1" x14ac:dyDescent="0.25">
      <c r="A67" s="4"/>
      <c r="B67" s="4"/>
      <c r="C67" s="4"/>
      <c r="D67" s="1"/>
      <c r="E67" s="4"/>
      <c r="F67" s="4"/>
      <c r="G67" s="4"/>
      <c r="H67" s="4"/>
      <c r="I67" s="4"/>
      <c r="J67" s="1"/>
      <c r="K67" s="13"/>
      <c r="L67" s="13"/>
      <c r="M67" s="13"/>
      <c r="N67" s="13"/>
      <c r="O67" s="13"/>
    </row>
    <row r="68" spans="1:15" ht="15" customHeight="1" x14ac:dyDescent="0.25">
      <c r="A68" s="377" t="s">
        <v>102</v>
      </c>
      <c r="B68" s="378"/>
      <c r="C68" s="378"/>
      <c r="D68" s="378"/>
      <c r="E68" s="378"/>
      <c r="F68" s="378"/>
      <c r="G68" s="378"/>
      <c r="H68" s="378"/>
      <c r="I68" s="378"/>
      <c r="J68" s="378"/>
      <c r="K68" s="378"/>
      <c r="L68" s="378"/>
      <c r="M68" s="378"/>
      <c r="N68" s="378"/>
      <c r="O68" s="378"/>
    </row>
    <row r="69" spans="1:15" ht="25.5" customHeight="1" x14ac:dyDescent="0.25">
      <c r="A69" s="382" t="s">
        <v>103</v>
      </c>
      <c r="B69" s="391" t="s">
        <v>119</v>
      </c>
      <c r="C69" s="4"/>
      <c r="D69" s="53" t="s">
        <v>105</v>
      </c>
      <c r="E69" s="4"/>
      <c r="F69" s="54" t="s">
        <v>98</v>
      </c>
      <c r="G69" s="4"/>
      <c r="H69" s="54" t="s">
        <v>106</v>
      </c>
      <c r="I69" s="4"/>
      <c r="J69" s="54" t="s">
        <v>99</v>
      </c>
      <c r="K69" s="54">
        <v>2024</v>
      </c>
      <c r="L69" s="54">
        <v>2025</v>
      </c>
      <c r="M69" s="54">
        <v>2026</v>
      </c>
      <c r="N69" s="54">
        <v>2027</v>
      </c>
      <c r="O69" s="54" t="s">
        <v>93</v>
      </c>
    </row>
    <row r="70" spans="1:15" ht="15" customHeight="1" x14ac:dyDescent="0.25">
      <c r="A70" s="378"/>
      <c r="B70" s="384"/>
      <c r="C70" s="4"/>
      <c r="D70" s="379">
        <v>60</v>
      </c>
      <c r="E70" s="4"/>
      <c r="F70" s="379" t="s">
        <v>33</v>
      </c>
      <c r="G70" s="4"/>
      <c r="H70" s="379">
        <v>12</v>
      </c>
      <c r="I70" s="4"/>
      <c r="J70" s="9" t="s">
        <v>100</v>
      </c>
      <c r="K70" s="10">
        <v>15</v>
      </c>
      <c r="L70" s="11">
        <v>30</v>
      </c>
      <c r="M70" s="11">
        <v>45</v>
      </c>
      <c r="N70" s="11">
        <v>60</v>
      </c>
      <c r="O70" s="14">
        <v>60</v>
      </c>
    </row>
    <row r="71" spans="1:15" ht="15" customHeight="1" x14ac:dyDescent="0.25">
      <c r="A71" s="378"/>
      <c r="B71" s="380"/>
      <c r="C71" s="4"/>
      <c r="D71" s="380"/>
      <c r="E71" s="4"/>
      <c r="F71" s="380"/>
      <c r="G71" s="4"/>
      <c r="H71" s="380"/>
      <c r="I71" s="4"/>
      <c r="J71" s="9" t="s">
        <v>101</v>
      </c>
      <c r="K71" s="3">
        <v>233500000</v>
      </c>
      <c r="L71" s="3">
        <v>590000000</v>
      </c>
      <c r="M71" s="3">
        <v>620000000</v>
      </c>
      <c r="N71" s="3">
        <v>600000000</v>
      </c>
      <c r="O71" s="3">
        <f>SUM(K71:N71)</f>
        <v>2043500000</v>
      </c>
    </row>
  </sheetData>
  <mergeCells count="73">
    <mergeCell ref="A64:A66"/>
    <mergeCell ref="B57:B59"/>
    <mergeCell ref="A52:O52"/>
    <mergeCell ref="A22:A24"/>
    <mergeCell ref="B22:B24"/>
    <mergeCell ref="F23:F24"/>
    <mergeCell ref="D65:D66"/>
    <mergeCell ref="D58:D59"/>
    <mergeCell ref="F58:F59"/>
    <mergeCell ref="A48:A50"/>
    <mergeCell ref="B48:B50"/>
    <mergeCell ref="D49:D50"/>
    <mergeCell ref="F49:F50"/>
    <mergeCell ref="F65:F66"/>
    <mergeCell ref="H27:H28"/>
    <mergeCell ref="H31:H32"/>
    <mergeCell ref="H70:H71"/>
    <mergeCell ref="H58:H59"/>
    <mergeCell ref="H65:H66"/>
    <mergeCell ref="A62:O62"/>
    <mergeCell ref="A41:A43"/>
    <mergeCell ref="B41:B43"/>
    <mergeCell ref="D42:D43"/>
    <mergeCell ref="F42:F43"/>
    <mergeCell ref="A46:O46"/>
    <mergeCell ref="D70:D71"/>
    <mergeCell ref="F70:F71"/>
    <mergeCell ref="A69:A71"/>
    <mergeCell ref="B69:B71"/>
    <mergeCell ref="H49:H50"/>
    <mergeCell ref="H54:H55"/>
    <mergeCell ref="H42:H43"/>
    <mergeCell ref="A26:A28"/>
    <mergeCell ref="D27:D28"/>
    <mergeCell ref="D31:D32"/>
    <mergeCell ref="B26:B28"/>
    <mergeCell ref="F27:F28"/>
    <mergeCell ref="A3:O3"/>
    <mergeCell ref="A4:O4"/>
    <mergeCell ref="A5:O5"/>
    <mergeCell ref="B7:D8"/>
    <mergeCell ref="F7:G7"/>
    <mergeCell ref="F8:G8"/>
    <mergeCell ref="A17:O17"/>
    <mergeCell ref="A18:A20"/>
    <mergeCell ref="B18:B20"/>
    <mergeCell ref="D23:D24"/>
    <mergeCell ref="D19:D20"/>
    <mergeCell ref="F19:F20"/>
    <mergeCell ref="H19:H20"/>
    <mergeCell ref="H23:H24"/>
    <mergeCell ref="A11:O11"/>
    <mergeCell ref="A13:A15"/>
    <mergeCell ref="B13:B15"/>
    <mergeCell ref="D14:D15"/>
    <mergeCell ref="F14:F15"/>
    <mergeCell ref="H14:H15"/>
    <mergeCell ref="A68:O68"/>
    <mergeCell ref="F31:F32"/>
    <mergeCell ref="A34:O34"/>
    <mergeCell ref="A36:A38"/>
    <mergeCell ref="F37:F38"/>
    <mergeCell ref="B36:B38"/>
    <mergeCell ref="D37:D38"/>
    <mergeCell ref="H37:H38"/>
    <mergeCell ref="A53:A55"/>
    <mergeCell ref="B53:B55"/>
    <mergeCell ref="D54:D55"/>
    <mergeCell ref="F54:F55"/>
    <mergeCell ref="A57:A59"/>
    <mergeCell ref="A30:A32"/>
    <mergeCell ref="B30:B32"/>
    <mergeCell ref="B64:B66"/>
  </mergeCells>
  <dataValidations count="1">
    <dataValidation type="list" allowBlank="1" showInputMessage="1" showErrorMessage="1" prompt=" - " sqref="F14 F19 F23 F25:F27 F31 F37 F41:F42 F49 F54 F58 F60 F65 F70" xr:uid="{00000000-0002-0000-0000-000000000000}">
      <formula1>tmeta</formula1>
    </dataValidation>
  </dataValidations>
  <pageMargins left="0.7" right="0.7" top="0.75" bottom="0.75" header="0" footer="0"/>
  <pageSetup orientation="landscape"/>
  <headerFooter>
    <oddFooter>&amp;LPG01-FO466-V1&amp;RSección 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CC00"/>
  </sheetPr>
  <dimension ref="B2:AB83"/>
  <sheetViews>
    <sheetView workbookViewId="0"/>
  </sheetViews>
  <sheetFormatPr baseColWidth="10" defaultColWidth="14.42578125" defaultRowHeight="15" customHeight="1" x14ac:dyDescent="0.25"/>
  <cols>
    <col min="1" max="2" width="3.140625" customWidth="1"/>
    <col min="3" max="3" width="13.7109375" customWidth="1"/>
    <col min="4" max="4" width="19.140625" customWidth="1"/>
    <col min="5" max="5" width="2.42578125" customWidth="1"/>
    <col min="6" max="6" width="11.7109375" customWidth="1"/>
    <col min="7" max="7" width="17.7109375" customWidth="1"/>
    <col min="8" max="8" width="8" customWidth="1"/>
    <col min="9" max="9" width="7.7109375" customWidth="1"/>
    <col min="10" max="10" width="9" customWidth="1"/>
    <col min="11" max="12" width="7.42578125" customWidth="1"/>
    <col min="13" max="13" width="4.42578125" customWidth="1"/>
    <col min="14" max="14" width="13.42578125" customWidth="1"/>
    <col min="15" max="19" width="4.42578125" customWidth="1"/>
    <col min="20" max="20" width="8.42578125" customWidth="1"/>
    <col min="21" max="22" width="4.42578125" customWidth="1"/>
    <col min="23" max="23" width="9.85546875" customWidth="1"/>
    <col min="24" max="24" width="4.42578125" customWidth="1"/>
    <col min="25" max="25" width="12" customWidth="1"/>
    <col min="26" max="28" width="4.42578125" customWidth="1"/>
    <col min="29" max="29" width="2.42578125" customWidth="1"/>
    <col min="30" max="30" width="11.42578125" customWidth="1"/>
  </cols>
  <sheetData>
    <row r="2" spans="2:28" ht="12.75" customHeight="1" x14ac:dyDescent="0.25">
      <c r="B2" s="421"/>
      <c r="C2" s="422"/>
      <c r="D2" s="423"/>
      <c r="E2" s="24"/>
      <c r="F2" s="428" t="s">
        <v>120</v>
      </c>
      <c r="G2" s="422"/>
      <c r="H2" s="422"/>
      <c r="I2" s="422"/>
      <c r="J2" s="422"/>
      <c r="K2" s="422"/>
      <c r="L2" s="422"/>
      <c r="M2" s="422"/>
      <c r="N2" s="422"/>
      <c r="O2" s="422"/>
      <c r="P2" s="422"/>
      <c r="Q2" s="422"/>
      <c r="R2" s="422"/>
      <c r="S2" s="422"/>
      <c r="T2" s="422"/>
      <c r="U2" s="422"/>
      <c r="V2" s="422"/>
      <c r="W2" s="422"/>
      <c r="X2" s="422"/>
      <c r="Y2" s="422"/>
      <c r="Z2" s="422"/>
      <c r="AA2" s="422"/>
      <c r="AB2" s="423"/>
    </row>
    <row r="3" spans="2:28" ht="12.75" customHeight="1" x14ac:dyDescent="0.25">
      <c r="B3" s="424"/>
      <c r="C3" s="378"/>
      <c r="D3" s="416"/>
      <c r="E3" s="25"/>
      <c r="F3" s="404"/>
      <c r="G3" s="378"/>
      <c r="H3" s="378"/>
      <c r="I3" s="378"/>
      <c r="J3" s="378"/>
      <c r="K3" s="378"/>
      <c r="L3" s="378"/>
      <c r="M3" s="378"/>
      <c r="N3" s="378"/>
      <c r="O3" s="378"/>
      <c r="P3" s="378"/>
      <c r="Q3" s="378"/>
      <c r="R3" s="378"/>
      <c r="S3" s="378"/>
      <c r="T3" s="378"/>
      <c r="U3" s="378"/>
      <c r="V3" s="378"/>
      <c r="W3" s="378"/>
      <c r="X3" s="378"/>
      <c r="Y3" s="378"/>
      <c r="Z3" s="378"/>
      <c r="AA3" s="378"/>
      <c r="AB3" s="416"/>
    </row>
    <row r="4" spans="2:28" ht="12.75" customHeight="1" x14ac:dyDescent="0.25">
      <c r="B4" s="424"/>
      <c r="C4" s="378"/>
      <c r="D4" s="416"/>
      <c r="E4" s="25"/>
      <c r="F4" s="404"/>
      <c r="G4" s="378"/>
      <c r="H4" s="378"/>
      <c r="I4" s="378"/>
      <c r="J4" s="378"/>
      <c r="K4" s="378"/>
      <c r="L4" s="378"/>
      <c r="M4" s="378"/>
      <c r="N4" s="378"/>
      <c r="O4" s="378"/>
      <c r="P4" s="378"/>
      <c r="Q4" s="378"/>
      <c r="R4" s="378"/>
      <c r="S4" s="378"/>
      <c r="T4" s="378"/>
      <c r="U4" s="378"/>
      <c r="V4" s="378"/>
      <c r="W4" s="378"/>
      <c r="X4" s="378"/>
      <c r="Y4" s="378"/>
      <c r="Z4" s="378"/>
      <c r="AA4" s="378"/>
      <c r="AB4" s="416"/>
    </row>
    <row r="5" spans="2:28" ht="12.75" customHeight="1" x14ac:dyDescent="0.25">
      <c r="B5" s="424"/>
      <c r="C5" s="378"/>
      <c r="D5" s="416"/>
      <c r="E5" s="25"/>
      <c r="F5" s="404"/>
      <c r="G5" s="378"/>
      <c r="H5" s="378"/>
      <c r="I5" s="378"/>
      <c r="J5" s="378"/>
      <c r="K5" s="378"/>
      <c r="L5" s="378"/>
      <c r="M5" s="378"/>
      <c r="N5" s="378"/>
      <c r="O5" s="378"/>
      <c r="P5" s="378"/>
      <c r="Q5" s="378"/>
      <c r="R5" s="378"/>
      <c r="S5" s="378"/>
      <c r="T5" s="378"/>
      <c r="U5" s="378"/>
      <c r="V5" s="378"/>
      <c r="W5" s="378"/>
      <c r="X5" s="378"/>
      <c r="Y5" s="378"/>
      <c r="Z5" s="378"/>
      <c r="AA5" s="378"/>
      <c r="AB5" s="416"/>
    </row>
    <row r="6" spans="2:28" ht="37.5" customHeight="1" x14ac:dyDescent="0.25">
      <c r="B6" s="425"/>
      <c r="C6" s="426"/>
      <c r="D6" s="427"/>
      <c r="E6" s="208"/>
      <c r="F6" s="426"/>
      <c r="G6" s="426"/>
      <c r="H6" s="426"/>
      <c r="I6" s="426"/>
      <c r="J6" s="426"/>
      <c r="K6" s="426"/>
      <c r="L6" s="426"/>
      <c r="M6" s="426"/>
      <c r="N6" s="426"/>
      <c r="O6" s="426"/>
      <c r="P6" s="426"/>
      <c r="Q6" s="426"/>
      <c r="R6" s="426"/>
      <c r="S6" s="426"/>
      <c r="T6" s="426"/>
      <c r="U6" s="426"/>
      <c r="V6" s="426"/>
      <c r="W6" s="426"/>
      <c r="X6" s="426"/>
      <c r="Y6" s="426"/>
      <c r="Z6" s="426"/>
      <c r="AA6" s="426"/>
      <c r="AB6" s="427"/>
    </row>
    <row r="7" spans="2:28" ht="15" customHeight="1" x14ac:dyDescent="0.25">
      <c r="B7" s="26"/>
      <c r="C7" s="429"/>
      <c r="D7" s="422"/>
      <c r="E7" s="27"/>
      <c r="F7" s="28"/>
      <c r="G7" s="28"/>
      <c r="H7" s="28"/>
      <c r="I7" s="28"/>
      <c r="J7" s="28"/>
      <c r="K7" s="28"/>
      <c r="L7" s="28"/>
      <c r="M7" s="28"/>
      <c r="N7" s="28"/>
      <c r="O7" s="28"/>
      <c r="P7" s="28"/>
      <c r="Q7" s="28"/>
      <c r="R7" s="28"/>
      <c r="S7" s="28"/>
      <c r="T7" s="28"/>
      <c r="U7" s="28"/>
      <c r="V7" s="28"/>
      <c r="W7" s="28"/>
      <c r="X7" s="28"/>
      <c r="Y7" s="28"/>
      <c r="Z7" s="28"/>
      <c r="AA7" s="28"/>
      <c r="AB7" s="29"/>
    </row>
    <row r="8" spans="2:28" ht="15" customHeight="1" x14ac:dyDescent="0.25">
      <c r="B8" s="30"/>
      <c r="C8" s="209" t="s">
        <v>121</v>
      </c>
      <c r="D8" s="31"/>
      <c r="E8" s="32"/>
      <c r="F8" s="210" t="s">
        <v>122</v>
      </c>
      <c r="G8" s="33"/>
      <c r="H8" s="34"/>
      <c r="I8" s="207"/>
      <c r="J8" s="207"/>
      <c r="K8" s="211"/>
      <c r="L8" s="211"/>
      <c r="M8" s="211"/>
      <c r="N8" s="211"/>
      <c r="O8" s="211"/>
      <c r="P8" s="211"/>
      <c r="Q8" s="211"/>
      <c r="R8" s="211"/>
      <c r="S8" s="211"/>
      <c r="T8" s="211"/>
      <c r="U8" s="211"/>
      <c r="V8" s="211"/>
      <c r="W8" s="211"/>
      <c r="X8" s="211"/>
      <c r="Y8" s="211"/>
      <c r="Z8" s="211"/>
      <c r="AA8" s="211"/>
      <c r="AB8" s="212"/>
    </row>
    <row r="9" spans="2:28" ht="15" customHeight="1" x14ac:dyDescent="0.25">
      <c r="B9" s="30"/>
      <c r="C9" s="405"/>
      <c r="D9" s="404"/>
      <c r="E9" s="404"/>
      <c r="F9" s="404"/>
      <c r="G9" s="214"/>
      <c r="H9" s="207"/>
      <c r="I9" s="207"/>
      <c r="J9" s="207"/>
      <c r="K9" s="207"/>
      <c r="L9" s="207"/>
      <c r="M9" s="207"/>
      <c r="N9" s="207"/>
      <c r="O9" s="207"/>
      <c r="P9" s="207"/>
      <c r="Q9" s="207"/>
      <c r="R9" s="207"/>
      <c r="S9" s="207"/>
      <c r="T9" s="207"/>
      <c r="U9" s="207"/>
      <c r="V9" s="207"/>
      <c r="W9" s="207"/>
      <c r="X9" s="207"/>
      <c r="Y9" s="207"/>
      <c r="Z9" s="207"/>
      <c r="AA9" s="207"/>
      <c r="AB9" s="215"/>
    </row>
    <row r="10" spans="2:28" ht="30" customHeight="1" x14ac:dyDescent="0.25">
      <c r="B10" s="30"/>
      <c r="C10" s="405" t="s">
        <v>123</v>
      </c>
      <c r="D10" s="404"/>
      <c r="E10" s="406" t="s">
        <v>678</v>
      </c>
      <c r="F10" s="408"/>
      <c r="G10" s="408"/>
      <c r="H10" s="408"/>
      <c r="I10" s="408"/>
      <c r="J10" s="408"/>
      <c r="K10" s="408"/>
      <c r="L10" s="408"/>
      <c r="M10" s="408"/>
      <c r="N10" s="408"/>
      <c r="O10" s="408"/>
      <c r="P10" s="408"/>
      <c r="Q10" s="408"/>
      <c r="R10" s="408"/>
      <c r="S10" s="408"/>
      <c r="T10" s="408"/>
      <c r="U10" s="408"/>
      <c r="V10" s="408"/>
      <c r="W10" s="408"/>
      <c r="X10" s="408"/>
      <c r="Y10" s="408"/>
      <c r="Z10" s="408"/>
      <c r="AA10" s="396"/>
      <c r="AB10" s="216"/>
    </row>
    <row r="11" spans="2:28" ht="15" customHeight="1" x14ac:dyDescent="0.25">
      <c r="B11" s="30"/>
      <c r="C11" s="405"/>
      <c r="D11" s="404"/>
      <c r="E11" s="404"/>
      <c r="F11" s="404"/>
      <c r="G11" s="207"/>
      <c r="H11" s="207"/>
      <c r="I11" s="207"/>
      <c r="J11" s="207"/>
      <c r="K11" s="207"/>
      <c r="L11" s="207"/>
      <c r="M11" s="207"/>
      <c r="N11" s="207"/>
      <c r="O11" s="207"/>
      <c r="P11" s="207"/>
      <c r="Q11" s="207"/>
      <c r="R11" s="207"/>
      <c r="S11" s="207"/>
      <c r="T11" s="207"/>
      <c r="U11" s="207"/>
      <c r="V11" s="207"/>
      <c r="W11" s="207"/>
      <c r="X11" s="207"/>
      <c r="Y11" s="207"/>
      <c r="Z11" s="207"/>
      <c r="AA11" s="403"/>
      <c r="AB11" s="416"/>
    </row>
    <row r="12" spans="2:28" ht="29.25" customHeight="1" x14ac:dyDescent="0.25">
      <c r="B12" s="30"/>
      <c r="C12" s="419" t="s">
        <v>125</v>
      </c>
      <c r="D12" s="420"/>
      <c r="E12" s="417" t="s">
        <v>659</v>
      </c>
      <c r="F12" s="418"/>
      <c r="G12" s="418"/>
      <c r="H12" s="418"/>
      <c r="I12" s="418"/>
      <c r="J12" s="418"/>
      <c r="K12" s="418"/>
      <c r="L12" s="418"/>
      <c r="M12" s="418"/>
      <c r="N12" s="418"/>
      <c r="O12" s="418"/>
      <c r="P12" s="418"/>
      <c r="Q12" s="418"/>
      <c r="R12" s="418"/>
      <c r="S12" s="418"/>
      <c r="T12" s="418"/>
      <c r="U12" s="418"/>
      <c r="V12" s="418"/>
      <c r="W12" s="418"/>
      <c r="X12" s="418"/>
      <c r="Y12" s="418"/>
      <c r="Z12" s="418"/>
      <c r="AA12" s="418"/>
      <c r="AB12" s="35"/>
    </row>
    <row r="13" spans="2:28" ht="15" customHeight="1" x14ac:dyDescent="0.25">
      <c r="B13" s="30"/>
      <c r="C13" s="403"/>
      <c r="D13" s="404"/>
      <c r="E13" s="217"/>
      <c r="F13" s="207"/>
      <c r="G13" s="207"/>
      <c r="H13" s="207"/>
      <c r="I13" s="207"/>
      <c r="J13" s="207"/>
      <c r="K13" s="207"/>
      <c r="L13" s="207"/>
      <c r="M13" s="207"/>
      <c r="N13" s="207"/>
      <c r="O13" s="207"/>
      <c r="P13" s="207"/>
      <c r="Q13" s="207"/>
      <c r="R13" s="207"/>
      <c r="S13" s="207"/>
      <c r="T13" s="207"/>
      <c r="U13" s="207"/>
      <c r="V13" s="207"/>
      <c r="W13" s="207"/>
      <c r="X13" s="207"/>
      <c r="Y13" s="207"/>
      <c r="Z13" s="207"/>
      <c r="AA13" s="207"/>
      <c r="AB13" s="215"/>
    </row>
    <row r="14" spans="2:28" ht="15" customHeight="1" x14ac:dyDescent="0.25">
      <c r="B14" s="30"/>
      <c r="C14" s="405" t="s">
        <v>679</v>
      </c>
      <c r="D14" s="404"/>
      <c r="E14" s="421" t="s">
        <v>680</v>
      </c>
      <c r="F14" s="422"/>
      <c r="G14" s="422"/>
      <c r="H14" s="422"/>
      <c r="I14" s="422"/>
      <c r="J14" s="422"/>
      <c r="K14" s="422"/>
      <c r="L14" s="422"/>
      <c r="M14" s="422"/>
      <c r="N14" s="422"/>
      <c r="O14" s="422"/>
      <c r="P14" s="422"/>
      <c r="Q14" s="422"/>
      <c r="R14" s="422"/>
      <c r="S14" s="422"/>
      <c r="T14" s="422"/>
      <c r="U14" s="422"/>
      <c r="V14" s="422"/>
      <c r="W14" s="422"/>
      <c r="X14" s="422"/>
      <c r="Y14" s="422"/>
      <c r="Z14" s="422"/>
      <c r="AA14" s="423"/>
      <c r="AB14" s="215"/>
    </row>
    <row r="15" spans="2:28" ht="15.75" customHeight="1" x14ac:dyDescent="0.25">
      <c r="B15" s="30"/>
      <c r="C15" s="217"/>
      <c r="D15" s="217"/>
      <c r="E15" s="425"/>
      <c r="F15" s="426"/>
      <c r="G15" s="426"/>
      <c r="H15" s="426"/>
      <c r="I15" s="426"/>
      <c r="J15" s="426"/>
      <c r="K15" s="426"/>
      <c r="L15" s="426"/>
      <c r="M15" s="426"/>
      <c r="N15" s="426"/>
      <c r="O15" s="426"/>
      <c r="P15" s="426"/>
      <c r="Q15" s="426"/>
      <c r="R15" s="426"/>
      <c r="S15" s="426"/>
      <c r="T15" s="426"/>
      <c r="U15" s="426"/>
      <c r="V15" s="426"/>
      <c r="W15" s="426"/>
      <c r="X15" s="426"/>
      <c r="Y15" s="426"/>
      <c r="Z15" s="426"/>
      <c r="AA15" s="427"/>
      <c r="AB15" s="215"/>
    </row>
    <row r="17" spans="3:28" ht="15" customHeight="1" x14ac:dyDescent="0.25">
      <c r="C17" s="405" t="s">
        <v>681</v>
      </c>
      <c r="D17" s="404"/>
      <c r="E17" s="421" t="s">
        <v>682</v>
      </c>
      <c r="F17" s="422"/>
      <c r="G17" s="422"/>
      <c r="H17" s="422"/>
      <c r="I17" s="422"/>
      <c r="J17" s="422"/>
      <c r="K17" s="422"/>
      <c r="L17" s="422"/>
      <c r="M17" s="422"/>
      <c r="N17" s="422"/>
      <c r="O17" s="422"/>
      <c r="P17" s="422"/>
      <c r="Q17" s="422"/>
      <c r="R17" s="422"/>
      <c r="S17" s="422"/>
      <c r="T17" s="422"/>
      <c r="U17" s="422"/>
      <c r="V17" s="422"/>
      <c r="W17" s="422"/>
      <c r="X17" s="422"/>
      <c r="Y17" s="422"/>
      <c r="Z17" s="422"/>
      <c r="AA17" s="423"/>
      <c r="AB17" s="215"/>
    </row>
    <row r="18" spans="3:28" ht="15" customHeight="1" x14ac:dyDescent="0.25">
      <c r="C18" s="217"/>
      <c r="D18" s="217"/>
      <c r="E18" s="425"/>
      <c r="F18" s="426"/>
      <c r="G18" s="426"/>
      <c r="H18" s="426"/>
      <c r="I18" s="426"/>
      <c r="J18" s="426"/>
      <c r="K18" s="426"/>
      <c r="L18" s="426"/>
      <c r="M18" s="426"/>
      <c r="N18" s="426"/>
      <c r="O18" s="426"/>
      <c r="P18" s="426"/>
      <c r="Q18" s="426"/>
      <c r="R18" s="426"/>
      <c r="S18" s="426"/>
      <c r="T18" s="426"/>
      <c r="U18" s="426"/>
      <c r="V18" s="426"/>
      <c r="W18" s="426"/>
      <c r="X18" s="426"/>
      <c r="Y18" s="426"/>
      <c r="Z18" s="426"/>
      <c r="AA18" s="427"/>
      <c r="AB18" s="215"/>
    </row>
    <row r="19" spans="3:28" ht="15" customHeight="1" x14ac:dyDescent="0.25">
      <c r="C19" s="217"/>
      <c r="D19" s="217"/>
      <c r="E19" s="217"/>
      <c r="F19" s="207"/>
      <c r="G19" s="207"/>
      <c r="H19" s="207"/>
      <c r="I19" s="207"/>
      <c r="J19" s="207"/>
      <c r="K19" s="207"/>
      <c r="L19" s="207"/>
      <c r="M19" s="207"/>
      <c r="N19" s="207"/>
      <c r="O19" s="207"/>
      <c r="P19" s="207"/>
      <c r="Q19" s="207"/>
      <c r="R19" s="207"/>
      <c r="S19" s="207"/>
      <c r="T19" s="207"/>
      <c r="U19" s="207"/>
      <c r="V19" s="207"/>
      <c r="W19" s="207"/>
      <c r="X19" s="207"/>
      <c r="Y19" s="207"/>
      <c r="Z19" s="207"/>
      <c r="AA19" s="207"/>
      <c r="AB19" s="215"/>
    </row>
    <row r="20" spans="3:28" ht="15" customHeight="1" x14ac:dyDescent="0.25">
      <c r="C20" s="217"/>
      <c r="D20" s="217"/>
      <c r="E20" s="217"/>
      <c r="F20" s="207"/>
      <c r="G20" s="207"/>
      <c r="H20" s="207"/>
      <c r="I20" s="207"/>
      <c r="J20" s="207"/>
      <c r="K20" s="207"/>
      <c r="L20" s="207"/>
      <c r="M20" s="207"/>
      <c r="N20" s="207"/>
      <c r="O20" s="207"/>
      <c r="P20" s="207"/>
      <c r="Q20" s="207"/>
      <c r="R20" s="207"/>
      <c r="S20" s="207"/>
      <c r="T20" s="207"/>
      <c r="U20" s="207"/>
      <c r="V20" s="207"/>
      <c r="W20" s="207"/>
      <c r="X20" s="207"/>
      <c r="Y20" s="207"/>
      <c r="Z20" s="207"/>
      <c r="AA20" s="207"/>
      <c r="AB20" s="215"/>
    </row>
    <row r="21" spans="3:28" ht="15" customHeight="1" x14ac:dyDescent="0.25">
      <c r="C21" s="405" t="s">
        <v>127</v>
      </c>
      <c r="D21" s="404"/>
      <c r="E21" s="218"/>
      <c r="F21" s="403"/>
      <c r="G21" s="404"/>
      <c r="H21" s="404"/>
      <c r="I21" s="404"/>
      <c r="J21" s="404"/>
      <c r="K21" s="404"/>
      <c r="L21" s="404"/>
      <c r="M21" s="404"/>
      <c r="N21" s="404"/>
      <c r="O21" s="404"/>
      <c r="P21" s="404"/>
      <c r="Q21" s="404"/>
      <c r="R21" s="404"/>
      <c r="S21" s="404"/>
      <c r="T21" s="404"/>
      <c r="U21" s="404"/>
      <c r="V21" s="404"/>
      <c r="W21" s="404"/>
      <c r="X21" s="404"/>
      <c r="Y21" s="404"/>
      <c r="Z21" s="404"/>
      <c r="AA21" s="404"/>
      <c r="AB21" s="416"/>
    </row>
    <row r="22" spans="3:28" ht="29.25" customHeight="1" x14ac:dyDescent="0.25">
      <c r="C22" s="406" t="s">
        <v>683</v>
      </c>
      <c r="D22" s="408"/>
      <c r="E22" s="408"/>
      <c r="F22" s="408"/>
      <c r="G22" s="408"/>
      <c r="H22" s="408"/>
      <c r="I22" s="408"/>
      <c r="J22" s="408"/>
      <c r="K22" s="408"/>
      <c r="L22" s="408"/>
      <c r="M22" s="408"/>
      <c r="N22" s="408"/>
      <c r="O22" s="408"/>
      <c r="P22" s="408"/>
      <c r="Q22" s="408"/>
      <c r="R22" s="408"/>
      <c r="S22" s="408"/>
      <c r="T22" s="408"/>
      <c r="U22" s="408"/>
      <c r="V22" s="408"/>
      <c r="W22" s="408"/>
      <c r="X22" s="408"/>
      <c r="Y22" s="408"/>
      <c r="Z22" s="408"/>
      <c r="AA22" s="396"/>
      <c r="AB22" s="219"/>
    </row>
    <row r="23" spans="3:28" ht="15" customHeight="1" x14ac:dyDescent="0.25">
      <c r="C23" s="220"/>
      <c r="D23" s="220"/>
      <c r="E23" s="220"/>
      <c r="F23" s="220"/>
      <c r="G23" s="220"/>
      <c r="H23" s="220"/>
      <c r="I23" s="220"/>
      <c r="J23" s="220"/>
      <c r="K23" s="220"/>
      <c r="L23" s="220"/>
      <c r="M23" s="220"/>
      <c r="N23" s="220"/>
      <c r="O23" s="220"/>
      <c r="P23" s="220"/>
      <c r="Q23" s="220"/>
      <c r="R23" s="220"/>
      <c r="S23" s="220"/>
      <c r="T23" s="220"/>
      <c r="U23" s="220"/>
      <c r="V23" s="220"/>
      <c r="W23" s="220"/>
      <c r="X23" s="220"/>
      <c r="Y23" s="220"/>
      <c r="Z23" s="220"/>
      <c r="AA23" s="220"/>
      <c r="AB23" s="219"/>
    </row>
    <row r="24" spans="3:28" ht="15" customHeight="1" x14ac:dyDescent="0.25">
      <c r="C24" s="221" t="s">
        <v>128</v>
      </c>
      <c r="D24" s="221"/>
      <c r="E24" s="207"/>
      <c r="F24" s="207"/>
      <c r="G24" s="207"/>
      <c r="H24" s="207"/>
      <c r="I24" s="207"/>
      <c r="J24" s="220"/>
      <c r="K24" s="220"/>
      <c r="L24" s="220"/>
      <c r="M24" s="220"/>
      <c r="N24" s="220"/>
      <c r="O24" s="220"/>
      <c r="P24" s="220"/>
      <c r="Q24" s="220"/>
      <c r="R24" s="220" t="s">
        <v>129</v>
      </c>
      <c r="S24" s="220"/>
      <c r="T24" s="220"/>
      <c r="U24" s="220"/>
      <c r="V24" s="220"/>
      <c r="W24" s="220"/>
      <c r="X24" s="220"/>
      <c r="Y24" s="220"/>
      <c r="Z24" s="220"/>
      <c r="AA24" s="220"/>
      <c r="AB24" s="219"/>
    </row>
    <row r="25" spans="3:28" ht="15" customHeight="1" x14ac:dyDescent="0.25">
      <c r="C25" s="421" t="s">
        <v>684</v>
      </c>
      <c r="D25" s="422"/>
      <c r="E25" s="422"/>
      <c r="F25" s="422"/>
      <c r="G25" s="422"/>
      <c r="H25" s="422"/>
      <c r="I25" s="422"/>
      <c r="J25" s="422"/>
      <c r="K25" s="422"/>
      <c r="L25" s="422"/>
      <c r="M25" s="422"/>
      <c r="N25" s="422"/>
      <c r="O25" s="422"/>
      <c r="P25" s="423"/>
      <c r="Q25" s="207"/>
      <c r="R25" s="407"/>
      <c r="S25" s="408"/>
      <c r="T25" s="408"/>
      <c r="U25" s="408"/>
      <c r="V25" s="408"/>
      <c r="W25" s="408"/>
      <c r="X25" s="408"/>
      <c r="Y25" s="408"/>
      <c r="Z25" s="408"/>
      <c r="AA25" s="396"/>
      <c r="AB25" s="215"/>
    </row>
    <row r="26" spans="3:28" ht="15" customHeight="1" x14ac:dyDescent="0.25">
      <c r="C26" s="424"/>
      <c r="D26" s="378"/>
      <c r="E26" s="378"/>
      <c r="F26" s="378"/>
      <c r="G26" s="378"/>
      <c r="H26" s="378"/>
      <c r="I26" s="378"/>
      <c r="J26" s="378"/>
      <c r="K26" s="378"/>
      <c r="L26" s="378"/>
      <c r="M26" s="378"/>
      <c r="N26" s="378"/>
      <c r="O26" s="378"/>
      <c r="P26" s="416"/>
      <c r="Q26" s="207"/>
      <c r="R26" s="207"/>
      <c r="S26" s="207"/>
      <c r="T26" s="207"/>
      <c r="U26" s="207"/>
      <c r="V26" s="207"/>
      <c r="W26" s="207"/>
      <c r="X26" s="207"/>
      <c r="Y26" s="207"/>
      <c r="Z26" s="207"/>
      <c r="AA26" s="207"/>
      <c r="AB26" s="215"/>
    </row>
    <row r="27" spans="3:28" ht="15" customHeight="1" x14ac:dyDescent="0.25">
      <c r="C27" s="424"/>
      <c r="D27" s="378"/>
      <c r="E27" s="378"/>
      <c r="F27" s="378"/>
      <c r="G27" s="378"/>
      <c r="H27" s="378"/>
      <c r="I27" s="378"/>
      <c r="J27" s="378"/>
      <c r="K27" s="378"/>
      <c r="L27" s="378"/>
      <c r="M27" s="378"/>
      <c r="N27" s="378"/>
      <c r="O27" s="378"/>
      <c r="P27" s="416"/>
      <c r="Q27" s="217"/>
      <c r="R27" s="220" t="s">
        <v>130</v>
      </c>
      <c r="S27" s="220"/>
      <c r="T27" s="220"/>
      <c r="U27" s="220"/>
      <c r="V27" s="220"/>
      <c r="W27" s="217"/>
      <c r="X27" s="217"/>
      <c r="Y27" s="217"/>
      <c r="Z27" s="207"/>
      <c r="AA27" s="217"/>
      <c r="AB27" s="215"/>
    </row>
    <row r="28" spans="3:28" ht="15" customHeight="1" x14ac:dyDescent="0.25">
      <c r="C28" s="424"/>
      <c r="D28" s="378"/>
      <c r="E28" s="378"/>
      <c r="F28" s="378"/>
      <c r="G28" s="378"/>
      <c r="H28" s="378"/>
      <c r="I28" s="378"/>
      <c r="J28" s="378"/>
      <c r="K28" s="378"/>
      <c r="L28" s="378"/>
      <c r="M28" s="378"/>
      <c r="N28" s="378"/>
      <c r="O28" s="378"/>
      <c r="P28" s="416"/>
      <c r="Q28" s="207"/>
      <c r="R28" s="36"/>
      <c r="S28" s="207" t="s">
        <v>15</v>
      </c>
      <c r="T28" s="207"/>
      <c r="U28" s="36"/>
      <c r="V28" s="207" t="s">
        <v>27</v>
      </c>
      <c r="W28" s="207"/>
      <c r="X28" s="36"/>
      <c r="Y28" s="222" t="s">
        <v>46</v>
      </c>
      <c r="Z28" s="207"/>
      <c r="AA28" s="207"/>
      <c r="AB28" s="215"/>
    </row>
    <row r="29" spans="3:28" ht="15" customHeight="1" x14ac:dyDescent="0.25">
      <c r="C29" s="424"/>
      <c r="D29" s="378"/>
      <c r="E29" s="378"/>
      <c r="F29" s="378"/>
      <c r="G29" s="378"/>
      <c r="H29" s="378"/>
      <c r="I29" s="378"/>
      <c r="J29" s="378"/>
      <c r="K29" s="378"/>
      <c r="L29" s="378"/>
      <c r="M29" s="378"/>
      <c r="N29" s="378"/>
      <c r="O29" s="378"/>
      <c r="P29" s="416"/>
      <c r="Q29" s="207"/>
      <c r="R29" s="207"/>
      <c r="S29" s="207"/>
      <c r="T29" s="207"/>
      <c r="U29" s="207"/>
      <c r="V29" s="207"/>
      <c r="W29" s="207"/>
      <c r="X29" s="207"/>
      <c r="Y29" s="207"/>
      <c r="Z29" s="207"/>
      <c r="AA29" s="207"/>
      <c r="AB29" s="215"/>
    </row>
    <row r="30" spans="3:28" ht="15" customHeight="1" x14ac:dyDescent="0.25">
      <c r="C30" s="425"/>
      <c r="D30" s="426"/>
      <c r="E30" s="426"/>
      <c r="F30" s="426"/>
      <c r="G30" s="426"/>
      <c r="H30" s="426"/>
      <c r="I30" s="426"/>
      <c r="J30" s="426"/>
      <c r="K30" s="426"/>
      <c r="L30" s="426"/>
      <c r="M30" s="426"/>
      <c r="N30" s="426"/>
      <c r="O30" s="426"/>
      <c r="P30" s="427"/>
      <c r="Q30" s="207"/>
      <c r="R30" s="220" t="s">
        <v>131</v>
      </c>
      <c r="S30" s="207"/>
      <c r="T30" s="207"/>
      <c r="U30" s="207"/>
      <c r="V30" s="207"/>
      <c r="W30" s="414" t="s">
        <v>33</v>
      </c>
      <c r="X30" s="408"/>
      <c r="Y30" s="408"/>
      <c r="Z30" s="408"/>
      <c r="AA30" s="396"/>
      <c r="AB30" s="215"/>
    </row>
    <row r="31" spans="3:28" ht="15" customHeight="1" x14ac:dyDescent="0.25">
      <c r="C31" s="217"/>
      <c r="D31" s="217"/>
      <c r="E31" s="217"/>
      <c r="F31" s="217"/>
      <c r="G31" s="217"/>
      <c r="H31" s="207"/>
      <c r="I31" s="207"/>
      <c r="J31" s="207"/>
      <c r="K31" s="207"/>
      <c r="L31" s="207"/>
      <c r="M31" s="207"/>
      <c r="N31" s="207"/>
      <c r="O31" s="207"/>
      <c r="P31" s="207"/>
      <c r="Q31" s="207"/>
      <c r="R31" s="220"/>
      <c r="S31" s="207"/>
      <c r="T31" s="207"/>
      <c r="U31" s="207"/>
      <c r="V31" s="207"/>
      <c r="W31" s="207"/>
      <c r="X31" s="207"/>
      <c r="Y31" s="207"/>
      <c r="Z31" s="207"/>
      <c r="AA31" s="207"/>
      <c r="AB31" s="215"/>
    </row>
    <row r="32" spans="3:28" ht="15" customHeight="1" x14ac:dyDescent="0.25">
      <c r="C32" s="220" t="s">
        <v>132</v>
      </c>
      <c r="D32" s="217"/>
      <c r="E32" s="217"/>
      <c r="F32" s="217"/>
      <c r="G32" s="217"/>
      <c r="H32" s="217"/>
      <c r="I32" s="207"/>
      <c r="J32" s="207"/>
      <c r="K32" s="207"/>
      <c r="L32" s="207"/>
      <c r="M32" s="207"/>
      <c r="N32" s="207"/>
      <c r="O32" s="207"/>
      <c r="P32" s="207"/>
      <c r="Q32" s="207"/>
      <c r="R32" s="207"/>
      <c r="S32" s="207"/>
      <c r="T32" s="207"/>
      <c r="U32" s="207"/>
      <c r="V32" s="207"/>
      <c r="W32" s="207"/>
      <c r="X32" s="207"/>
      <c r="Y32" s="207"/>
      <c r="Z32" s="207"/>
      <c r="AA32" s="207"/>
      <c r="AB32" s="215"/>
    </row>
    <row r="33" spans="3:27" ht="39.75" customHeight="1" x14ac:dyDescent="0.25">
      <c r="C33" s="913" t="s">
        <v>651</v>
      </c>
      <c r="D33" s="408"/>
      <c r="E33" s="408"/>
      <c r="F33" s="408"/>
      <c r="G33" s="408"/>
      <c r="H33" s="408"/>
      <c r="I33" s="408"/>
      <c r="J33" s="408"/>
      <c r="K33" s="408"/>
      <c r="L33" s="408"/>
      <c r="M33" s="408"/>
      <c r="N33" s="408"/>
      <c r="O33" s="408"/>
      <c r="P33" s="408"/>
      <c r="Q33" s="408"/>
      <c r="R33" s="408"/>
      <c r="S33" s="408"/>
      <c r="T33" s="408"/>
      <c r="U33" s="408"/>
      <c r="V33" s="408"/>
      <c r="W33" s="408"/>
      <c r="X33" s="408"/>
      <c r="Y33" s="408"/>
      <c r="Z33" s="408"/>
      <c r="AA33" s="396"/>
    </row>
    <row r="34" spans="3:27" ht="15" customHeight="1" x14ac:dyDescent="0.25">
      <c r="C34" s="217"/>
      <c r="D34" s="217"/>
      <c r="E34" s="217"/>
      <c r="F34" s="217"/>
      <c r="G34" s="217"/>
      <c r="H34" s="217"/>
      <c r="I34" s="217"/>
      <c r="J34" s="217"/>
      <c r="K34" s="217"/>
      <c r="L34" s="217"/>
      <c r="M34" s="217"/>
      <c r="N34" s="217"/>
      <c r="O34" s="217"/>
      <c r="P34" s="217"/>
      <c r="Q34" s="217"/>
      <c r="R34" s="217"/>
      <c r="S34" s="217"/>
      <c r="T34" s="217"/>
      <c r="U34" s="217"/>
      <c r="V34" s="217"/>
      <c r="W34" s="217"/>
      <c r="X34" s="217"/>
      <c r="Y34" s="217"/>
      <c r="Z34" s="217"/>
      <c r="AA34" s="217"/>
    </row>
    <row r="35" spans="3:27" ht="15" customHeight="1" x14ac:dyDescent="0.25">
      <c r="C35" s="211" t="s">
        <v>134</v>
      </c>
      <c r="D35" s="217"/>
      <c r="E35" s="217"/>
      <c r="F35" s="217"/>
      <c r="G35" s="217"/>
      <c r="H35" s="217"/>
      <c r="I35" s="217"/>
      <c r="J35" s="217"/>
      <c r="K35" s="217"/>
      <c r="L35" s="217"/>
      <c r="M35" s="211" t="s">
        <v>134</v>
      </c>
      <c r="N35" s="217"/>
      <c r="O35" s="217"/>
      <c r="P35" s="217"/>
      <c r="Q35" s="217"/>
      <c r="R35" s="217"/>
      <c r="S35" s="217"/>
      <c r="T35" s="217"/>
      <c r="U35" s="217"/>
      <c r="V35" s="217"/>
      <c r="W35" s="217"/>
      <c r="X35" s="217"/>
      <c r="Y35" s="217"/>
      <c r="Z35" s="217"/>
      <c r="AA35" s="217"/>
    </row>
    <row r="36" spans="3:27" ht="29.25" customHeight="1" x14ac:dyDescent="0.25">
      <c r="C36" s="414" t="s">
        <v>652</v>
      </c>
      <c r="D36" s="408"/>
      <c r="E36" s="408"/>
      <c r="F36" s="408"/>
      <c r="G36" s="408"/>
      <c r="H36" s="408"/>
      <c r="I36" s="408"/>
      <c r="J36" s="408"/>
      <c r="K36" s="396"/>
      <c r="L36" s="217"/>
      <c r="M36" s="414"/>
      <c r="N36" s="408"/>
      <c r="O36" s="408"/>
      <c r="P36" s="408"/>
      <c r="Q36" s="408"/>
      <c r="R36" s="408"/>
      <c r="S36" s="408"/>
      <c r="T36" s="408"/>
      <c r="U36" s="408"/>
      <c r="V36" s="408"/>
      <c r="W36" s="408"/>
      <c r="X36" s="408"/>
      <c r="Y36" s="408"/>
      <c r="Z36" s="408"/>
      <c r="AA36" s="396"/>
    </row>
    <row r="37" spans="3:27" ht="15" customHeight="1" x14ac:dyDescent="0.25">
      <c r="C37" s="207"/>
      <c r="D37" s="207"/>
      <c r="E37" s="207"/>
      <c r="F37" s="207"/>
      <c r="G37" s="207"/>
      <c r="H37" s="207"/>
      <c r="I37" s="207"/>
      <c r="J37" s="207"/>
      <c r="K37" s="207"/>
      <c r="L37" s="207"/>
      <c r="M37" s="207"/>
      <c r="N37" s="207"/>
      <c r="O37" s="207"/>
      <c r="P37" s="207"/>
      <c r="Q37" s="207"/>
      <c r="R37" s="207"/>
      <c r="S37" s="207"/>
      <c r="T37" s="207"/>
      <c r="U37" s="207"/>
      <c r="V37" s="207"/>
      <c r="W37" s="207"/>
      <c r="X37" s="207"/>
      <c r="Y37" s="207"/>
      <c r="Z37" s="207"/>
      <c r="AA37" s="207"/>
    </row>
    <row r="38" spans="3:27" ht="15" customHeight="1" x14ac:dyDescent="0.25">
      <c r="C38" s="224" t="s">
        <v>137</v>
      </c>
      <c r="D38" s="224"/>
      <c r="E38" s="224"/>
      <c r="F38" s="224"/>
      <c r="G38" s="225"/>
      <c r="H38" s="226"/>
      <c r="I38" s="226"/>
      <c r="J38" s="226"/>
      <c r="K38" s="226"/>
      <c r="L38" s="226"/>
      <c r="M38" s="226"/>
      <c r="N38" s="226"/>
      <c r="O38" s="226"/>
      <c r="P38" s="226"/>
      <c r="Q38" s="226"/>
      <c r="R38" s="226"/>
      <c r="S38" s="226"/>
      <c r="T38" s="226"/>
      <c r="U38" s="226"/>
      <c r="V38" s="226"/>
      <c r="W38" s="226"/>
      <c r="X38" s="226"/>
      <c r="Y38" s="226"/>
      <c r="Z38" s="226"/>
      <c r="AA38" s="226"/>
    </row>
    <row r="39" spans="3:27" ht="90" customHeight="1" x14ac:dyDescent="0.25">
      <c r="C39" s="413" t="s">
        <v>653</v>
      </c>
      <c r="D39" s="408"/>
      <c r="E39" s="408"/>
      <c r="F39" s="408"/>
      <c r="G39" s="408"/>
      <c r="H39" s="408"/>
      <c r="I39" s="408"/>
      <c r="J39" s="408"/>
      <c r="K39" s="408"/>
      <c r="L39" s="408"/>
      <c r="M39" s="408"/>
      <c r="N39" s="408"/>
      <c r="O39" s="408"/>
      <c r="P39" s="408"/>
      <c r="Q39" s="408"/>
      <c r="R39" s="408"/>
      <c r="S39" s="408"/>
      <c r="T39" s="408"/>
      <c r="U39" s="408"/>
      <c r="V39" s="408"/>
      <c r="W39" s="408"/>
      <c r="X39" s="408"/>
      <c r="Y39" s="408"/>
      <c r="Z39" s="408"/>
      <c r="AA39" s="396"/>
    </row>
    <row r="40" spans="3:27" ht="15" customHeight="1" x14ac:dyDescent="0.25">
      <c r="C40" s="207"/>
      <c r="D40" s="207"/>
      <c r="E40" s="207"/>
      <c r="F40" s="207"/>
      <c r="G40" s="207"/>
      <c r="H40" s="207"/>
      <c r="I40" s="207"/>
      <c r="J40" s="207"/>
      <c r="K40" s="207"/>
      <c r="L40" s="207"/>
      <c r="M40" s="207"/>
      <c r="N40" s="207"/>
      <c r="O40" s="207"/>
      <c r="P40" s="207"/>
      <c r="Q40" s="207"/>
      <c r="R40" s="207"/>
      <c r="S40" s="207"/>
      <c r="T40" s="207"/>
      <c r="U40" s="207"/>
      <c r="V40" s="207"/>
      <c r="W40" s="207"/>
      <c r="X40" s="207"/>
      <c r="Y40" s="207"/>
      <c r="Z40" s="207"/>
      <c r="AA40" s="207"/>
    </row>
    <row r="41" spans="3:27" ht="15.75" customHeight="1" x14ac:dyDescent="0.25">
      <c r="C41" s="412" t="s">
        <v>139</v>
      </c>
      <c r="D41" s="404"/>
      <c r="E41" s="220"/>
      <c r="F41" s="406" t="s">
        <v>34</v>
      </c>
      <c r="G41" s="396"/>
      <c r="H41" s="220"/>
      <c r="I41" s="207"/>
      <c r="J41" s="227" t="s">
        <v>140</v>
      </c>
      <c r="K41" s="406">
        <v>2</v>
      </c>
      <c r="L41" s="408"/>
      <c r="M41" s="408"/>
      <c r="N41" s="396"/>
      <c r="O41" s="220"/>
      <c r="P41" s="220"/>
      <c r="Q41" s="211" t="s">
        <v>141</v>
      </c>
      <c r="R41" s="207"/>
      <c r="S41" s="220"/>
      <c r="T41" s="220"/>
      <c r="U41" s="220"/>
      <c r="V41" s="220"/>
      <c r="W41" s="406" t="s">
        <v>20</v>
      </c>
      <c r="X41" s="408"/>
      <c r="Y41" s="408"/>
      <c r="Z41" s="408"/>
      <c r="AA41" s="396"/>
    </row>
    <row r="42" spans="3:27" ht="15.75" customHeight="1" x14ac:dyDescent="0.25">
      <c r="C42" s="207"/>
      <c r="D42" s="207"/>
      <c r="E42" s="207"/>
      <c r="F42" s="222"/>
      <c r="G42" s="222"/>
      <c r="H42" s="222"/>
      <c r="I42" s="222"/>
      <c r="J42" s="222"/>
      <c r="K42" s="222"/>
      <c r="L42" s="222"/>
      <c r="M42" s="207"/>
      <c r="N42" s="207"/>
      <c r="O42" s="207"/>
      <c r="P42" s="207"/>
      <c r="Q42" s="207"/>
      <c r="R42" s="207"/>
      <c r="S42" s="207"/>
      <c r="T42" s="207"/>
      <c r="U42" s="207"/>
      <c r="V42" s="207"/>
      <c r="W42" s="207"/>
      <c r="X42" s="207"/>
      <c r="Y42" s="207"/>
      <c r="Z42" s="207"/>
      <c r="AA42" s="207"/>
    </row>
    <row r="43" spans="3:27" ht="32.25" customHeight="1" x14ac:dyDescent="0.25">
      <c r="C43" s="207"/>
      <c r="D43" s="227" t="s">
        <v>142</v>
      </c>
      <c r="E43" s="220"/>
      <c r="F43" s="413" t="s">
        <v>685</v>
      </c>
      <c r="G43" s="408"/>
      <c r="H43" s="408"/>
      <c r="I43" s="408"/>
      <c r="J43" s="408"/>
      <c r="K43" s="408"/>
      <c r="L43" s="408"/>
      <c r="M43" s="396"/>
      <c r="N43" s="207"/>
      <c r="O43" s="227" t="s">
        <v>144</v>
      </c>
      <c r="P43" s="414">
        <v>0</v>
      </c>
      <c r="Q43" s="408"/>
      <c r="R43" s="408"/>
      <c r="S43" s="408"/>
      <c r="T43" s="408"/>
      <c r="U43" s="408"/>
      <c r="V43" s="408"/>
      <c r="W43" s="408"/>
      <c r="X43" s="408"/>
      <c r="Y43" s="408"/>
      <c r="Z43" s="408"/>
      <c r="AA43" s="396"/>
    </row>
    <row r="44" spans="3:27" ht="15.75" customHeight="1" x14ac:dyDescent="0.25">
      <c r="C44" s="220"/>
      <c r="D44" s="220"/>
      <c r="E44" s="220"/>
      <c r="F44" s="222"/>
      <c r="G44" s="222"/>
      <c r="H44" s="222"/>
      <c r="I44" s="222"/>
      <c r="J44" s="222"/>
      <c r="K44" s="222"/>
      <c r="L44" s="222"/>
      <c r="M44" s="220"/>
      <c r="N44" s="220"/>
      <c r="O44" s="220"/>
      <c r="P44" s="220"/>
      <c r="Q44" s="220"/>
      <c r="R44" s="220"/>
      <c r="S44" s="220"/>
      <c r="T44" s="220"/>
      <c r="U44" s="220"/>
      <c r="V44" s="220"/>
      <c r="W44" s="220"/>
      <c r="X44" s="220"/>
      <c r="Y44" s="220"/>
      <c r="Z44" s="220"/>
      <c r="AA44" s="220"/>
    </row>
    <row r="45" spans="3:27" ht="15.75" customHeight="1" x14ac:dyDescent="0.25">
      <c r="C45" s="207"/>
      <c r="D45" s="227" t="s">
        <v>145</v>
      </c>
      <c r="E45" s="207"/>
      <c r="F45" s="407" t="s">
        <v>146</v>
      </c>
      <c r="G45" s="396"/>
      <c r="H45" s="207"/>
      <c r="I45" s="207"/>
      <c r="J45" s="220" t="s">
        <v>147</v>
      </c>
      <c r="K45" s="207"/>
      <c r="L45" s="407" t="s">
        <v>148</v>
      </c>
      <c r="M45" s="408"/>
      <c r="N45" s="396"/>
      <c r="O45" s="220"/>
      <c r="P45" s="220"/>
      <c r="Q45" s="207"/>
      <c r="R45" s="220" t="s">
        <v>149</v>
      </c>
      <c r="S45" s="220"/>
      <c r="T45" s="220"/>
      <c r="U45" s="220"/>
      <c r="V45" s="220"/>
      <c r="W45" s="415"/>
      <c r="X45" s="408"/>
      <c r="Y45" s="408"/>
      <c r="Z45" s="408"/>
      <c r="AA45" s="396"/>
    </row>
    <row r="46" spans="3:27" ht="15.75" customHeight="1" x14ac:dyDescent="0.25">
      <c r="C46" s="207"/>
      <c r="D46" s="207"/>
      <c r="E46" s="207"/>
      <c r="F46" s="28"/>
      <c r="G46" s="207"/>
      <c r="H46" s="207"/>
      <c r="I46" s="211"/>
      <c r="J46" s="211"/>
      <c r="K46" s="211"/>
      <c r="L46" s="211"/>
      <c r="M46" s="211"/>
      <c r="N46" s="211"/>
      <c r="O46" s="211"/>
      <c r="P46" s="211"/>
      <c r="Q46" s="211"/>
      <c r="R46" s="211"/>
      <c r="S46" s="211"/>
      <c r="T46" s="211"/>
      <c r="U46" s="211"/>
      <c r="V46" s="211"/>
      <c r="W46" s="211"/>
      <c r="X46" s="211"/>
      <c r="Y46" s="211"/>
      <c r="Z46" s="211"/>
      <c r="AA46" s="211"/>
    </row>
    <row r="47" spans="3:27" ht="15.75" customHeight="1" x14ac:dyDescent="0.25">
      <c r="C47" s="228" t="s">
        <v>150</v>
      </c>
      <c r="D47" s="409">
        <v>2024</v>
      </c>
      <c r="E47" s="410"/>
      <c r="F47" s="411"/>
      <c r="G47" s="34"/>
      <c r="H47" s="211"/>
      <c r="I47" s="211"/>
      <c r="J47" s="211"/>
      <c r="K47" s="211"/>
      <c r="L47" s="211"/>
      <c r="M47" s="211"/>
      <c r="N47" s="211"/>
      <c r="O47" s="211"/>
      <c r="P47" s="211"/>
      <c r="Q47" s="403"/>
      <c r="R47" s="404"/>
      <c r="S47" s="404"/>
      <c r="T47" s="404"/>
      <c r="U47" s="404"/>
      <c r="V47" s="211"/>
      <c r="W47" s="211"/>
      <c r="X47" s="405"/>
      <c r="Y47" s="404"/>
      <c r="Z47" s="404"/>
      <c r="AA47" s="404"/>
    </row>
    <row r="49" spans="3:27" ht="15.75" customHeight="1" x14ac:dyDescent="0.25">
      <c r="C49" s="220" t="s">
        <v>140</v>
      </c>
      <c r="D49" s="414">
        <v>1.2</v>
      </c>
      <c r="E49" s="408"/>
      <c r="F49" s="396"/>
      <c r="G49" s="207"/>
      <c r="H49" s="211"/>
      <c r="I49" s="211"/>
      <c r="J49" s="211"/>
      <c r="K49" s="211"/>
      <c r="L49" s="211"/>
      <c r="M49" s="211"/>
      <c r="N49" s="211"/>
      <c r="O49" s="211"/>
      <c r="P49" s="211"/>
      <c r="Q49" s="403"/>
      <c r="R49" s="404"/>
      <c r="S49" s="404"/>
      <c r="T49" s="404"/>
      <c r="U49" s="404"/>
      <c r="V49" s="211"/>
      <c r="W49" s="211"/>
      <c r="X49" s="405"/>
      <c r="Y49" s="404"/>
      <c r="Z49" s="404"/>
      <c r="AA49" s="404"/>
    </row>
    <row r="50" spans="3:27" ht="15.75" customHeight="1" x14ac:dyDescent="0.25">
      <c r="C50" s="207"/>
      <c r="D50" s="207"/>
      <c r="E50" s="207"/>
      <c r="F50" s="207"/>
      <c r="G50" s="207"/>
      <c r="H50" s="207"/>
      <c r="I50" s="211"/>
      <c r="J50" s="211"/>
      <c r="K50" s="220"/>
      <c r="L50" s="220"/>
      <c r="M50" s="220"/>
      <c r="N50" s="220"/>
      <c r="O50" s="220"/>
      <c r="P50" s="220"/>
      <c r="Q50" s="220"/>
      <c r="R50" s="220"/>
      <c r="S50" s="220"/>
      <c r="T50" s="220"/>
      <c r="U50" s="220"/>
      <c r="V50" s="220"/>
      <c r="W50" s="220"/>
      <c r="X50" s="220"/>
      <c r="Y50" s="220"/>
      <c r="Z50" s="220"/>
      <c r="AA50" s="220"/>
    </row>
    <row r="51" spans="3:27" ht="15.75" customHeight="1" x14ac:dyDescent="0.25">
      <c r="C51" s="220"/>
      <c r="D51" s="406" t="s">
        <v>151</v>
      </c>
      <c r="E51" s="408"/>
      <c r="F51" s="408"/>
      <c r="G51" s="408"/>
      <c r="H51" s="408"/>
      <c r="I51" s="408"/>
      <c r="J51" s="408"/>
      <c r="K51" s="408"/>
      <c r="L51" s="408"/>
      <c r="M51" s="408"/>
      <c r="N51" s="408"/>
      <c r="O51" s="408"/>
      <c r="P51" s="408"/>
      <c r="Q51" s="408"/>
      <c r="R51" s="408"/>
      <c r="S51" s="408"/>
      <c r="T51" s="408"/>
      <c r="U51" s="408"/>
      <c r="V51" s="408"/>
      <c r="W51" s="408"/>
      <c r="X51" s="408"/>
      <c r="Y51" s="396"/>
      <c r="Z51" s="221"/>
      <c r="AA51" s="221"/>
    </row>
    <row r="52" spans="3:27" ht="15.75" customHeight="1" x14ac:dyDescent="0.25">
      <c r="C52" s="207"/>
      <c r="D52" s="445" t="s">
        <v>152</v>
      </c>
      <c r="E52" s="408"/>
      <c r="F52" s="408"/>
      <c r="G52" s="408"/>
      <c r="H52" s="396"/>
      <c r="I52" s="441" t="s">
        <v>153</v>
      </c>
      <c r="J52" s="408"/>
      <c r="K52" s="408"/>
      <c r="L52" s="408"/>
      <c r="M52" s="408"/>
      <c r="N52" s="408"/>
      <c r="O52" s="408"/>
      <c r="P52" s="396"/>
      <c r="Q52" s="442" t="s">
        <v>154</v>
      </c>
      <c r="R52" s="408"/>
      <c r="S52" s="408"/>
      <c r="T52" s="408"/>
      <c r="U52" s="408"/>
      <c r="V52" s="408"/>
      <c r="W52" s="408"/>
      <c r="X52" s="408"/>
      <c r="Y52" s="396"/>
      <c r="Z52" s="221"/>
      <c r="AA52" s="221"/>
    </row>
    <row r="53" spans="3:27" ht="15.75" customHeight="1" x14ac:dyDescent="0.25">
      <c r="C53" s="38"/>
      <c r="D53" s="446" t="s">
        <v>155</v>
      </c>
      <c r="E53" s="408"/>
      <c r="F53" s="408"/>
      <c r="G53" s="408"/>
      <c r="H53" s="396"/>
      <c r="I53" s="443" t="s">
        <v>156</v>
      </c>
      <c r="J53" s="408"/>
      <c r="K53" s="408"/>
      <c r="L53" s="408"/>
      <c r="M53" s="408"/>
      <c r="N53" s="408"/>
      <c r="O53" s="408"/>
      <c r="P53" s="396"/>
      <c r="Q53" s="444" t="s">
        <v>157</v>
      </c>
      <c r="R53" s="408"/>
      <c r="S53" s="408"/>
      <c r="T53" s="408"/>
      <c r="U53" s="408"/>
      <c r="V53" s="408"/>
      <c r="W53" s="408"/>
      <c r="X53" s="408"/>
      <c r="Y53" s="396"/>
      <c r="Z53" s="230"/>
      <c r="AA53" s="230"/>
    </row>
    <row r="54" spans="3:27" ht="15.75" customHeight="1" x14ac:dyDescent="0.25">
      <c r="C54" s="231"/>
      <c r="D54" s="231"/>
      <c r="E54" s="231"/>
      <c r="F54" s="231"/>
      <c r="G54" s="232"/>
      <c r="H54" s="232"/>
      <c r="I54" s="232"/>
      <c r="J54" s="232"/>
      <c r="K54" s="232"/>
      <c r="L54" s="232"/>
      <c r="M54" s="232"/>
      <c r="N54" s="232"/>
      <c r="O54" s="232"/>
      <c r="P54" s="232"/>
      <c r="Q54" s="232"/>
      <c r="R54" s="232"/>
      <c r="S54" s="232"/>
      <c r="T54" s="232"/>
      <c r="U54" s="232"/>
      <c r="V54" s="232"/>
      <c r="W54" s="232"/>
      <c r="X54" s="232"/>
      <c r="Y54" s="232"/>
      <c r="Z54" s="231"/>
      <c r="AA54" s="231"/>
    </row>
    <row r="55" spans="3:27" ht="15.75" customHeight="1" x14ac:dyDescent="0.25">
      <c r="C55" s="434" t="s">
        <v>158</v>
      </c>
      <c r="D55" s="408"/>
      <c r="E55" s="408"/>
      <c r="F55" s="396"/>
      <c r="G55" s="439" t="s">
        <v>159</v>
      </c>
      <c r="H55" s="440" t="s">
        <v>160</v>
      </c>
      <c r="I55" s="422"/>
      <c r="J55" s="422"/>
      <c r="K55" s="422"/>
      <c r="L55" s="422"/>
      <c r="M55" s="422"/>
      <c r="N55" s="422"/>
      <c r="O55" s="422"/>
      <c r="P55" s="422"/>
      <c r="Q55" s="422"/>
      <c r="R55" s="422"/>
      <c r="S55" s="422"/>
      <c r="T55" s="422"/>
      <c r="U55" s="422"/>
      <c r="V55" s="422"/>
      <c r="W55" s="422"/>
      <c r="X55" s="422"/>
      <c r="Y55" s="422"/>
      <c r="Z55" s="422"/>
      <c r="AA55" s="423"/>
    </row>
    <row r="56" spans="3:27" ht="15.75" customHeight="1" x14ac:dyDescent="0.25">
      <c r="C56" s="40" t="s">
        <v>161</v>
      </c>
      <c r="D56" s="41" t="s">
        <v>686</v>
      </c>
      <c r="E56" s="434" t="s">
        <v>162</v>
      </c>
      <c r="F56" s="396"/>
      <c r="G56" s="380"/>
      <c r="H56" s="425"/>
      <c r="I56" s="426"/>
      <c r="J56" s="426"/>
      <c r="K56" s="426"/>
      <c r="L56" s="426"/>
      <c r="M56" s="426"/>
      <c r="N56" s="426"/>
      <c r="O56" s="426"/>
      <c r="P56" s="426"/>
      <c r="Q56" s="426"/>
      <c r="R56" s="426"/>
      <c r="S56" s="426"/>
      <c r="T56" s="426"/>
      <c r="U56" s="426"/>
      <c r="V56" s="426"/>
      <c r="W56" s="426"/>
      <c r="X56" s="426"/>
      <c r="Y56" s="426"/>
      <c r="Z56" s="426"/>
      <c r="AA56" s="427"/>
    </row>
    <row r="57" spans="3:27" ht="15.75" customHeight="1" x14ac:dyDescent="0.25">
      <c r="C57" s="42">
        <v>2024</v>
      </c>
      <c r="D57" s="43">
        <v>45474</v>
      </c>
      <c r="E57" s="433">
        <v>45656</v>
      </c>
      <c r="F57" s="396"/>
      <c r="G57" s="44">
        <v>0.5</v>
      </c>
      <c r="H57" s="438"/>
      <c r="I57" s="408"/>
      <c r="J57" s="408"/>
      <c r="K57" s="408"/>
      <c r="L57" s="408"/>
      <c r="M57" s="408"/>
      <c r="N57" s="408"/>
      <c r="O57" s="408"/>
      <c r="P57" s="408"/>
      <c r="Q57" s="408"/>
      <c r="R57" s="408"/>
      <c r="S57" s="408"/>
      <c r="T57" s="408"/>
      <c r="U57" s="408"/>
      <c r="V57" s="408"/>
      <c r="W57" s="408"/>
      <c r="X57" s="408"/>
      <c r="Y57" s="408"/>
      <c r="Z57" s="408"/>
      <c r="AA57" s="396"/>
    </row>
    <row r="58" spans="3:27" ht="15.75" customHeight="1" x14ac:dyDescent="0.25">
      <c r="C58" s="42">
        <v>2025</v>
      </c>
      <c r="D58" s="43">
        <v>45658</v>
      </c>
      <c r="E58" s="433">
        <v>46021</v>
      </c>
      <c r="F58" s="396"/>
      <c r="G58" s="44">
        <v>0.8</v>
      </c>
      <c r="H58" s="438"/>
      <c r="I58" s="408"/>
      <c r="J58" s="408"/>
      <c r="K58" s="408"/>
      <c r="L58" s="408"/>
      <c r="M58" s="408"/>
      <c r="N58" s="408"/>
      <c r="O58" s="408"/>
      <c r="P58" s="408"/>
      <c r="Q58" s="408"/>
      <c r="R58" s="408"/>
      <c r="S58" s="408"/>
      <c r="T58" s="408"/>
      <c r="U58" s="408"/>
      <c r="V58" s="408"/>
      <c r="W58" s="408"/>
      <c r="X58" s="408"/>
      <c r="Y58" s="408"/>
      <c r="Z58" s="408"/>
      <c r="AA58" s="396"/>
    </row>
    <row r="59" spans="3:27" ht="15.75" customHeight="1" x14ac:dyDescent="0.25">
      <c r="C59" s="42">
        <v>2026</v>
      </c>
      <c r="D59" s="43">
        <v>46023</v>
      </c>
      <c r="E59" s="433">
        <v>46386</v>
      </c>
      <c r="F59" s="396"/>
      <c r="G59" s="44">
        <v>0.4</v>
      </c>
      <c r="H59" s="438"/>
      <c r="I59" s="408"/>
      <c r="J59" s="408"/>
      <c r="K59" s="408"/>
      <c r="L59" s="408"/>
      <c r="M59" s="408"/>
      <c r="N59" s="408"/>
      <c r="O59" s="408"/>
      <c r="P59" s="408"/>
      <c r="Q59" s="408"/>
      <c r="R59" s="408"/>
      <c r="S59" s="408"/>
      <c r="T59" s="408"/>
      <c r="U59" s="408"/>
      <c r="V59" s="408"/>
      <c r="W59" s="408"/>
      <c r="X59" s="408"/>
      <c r="Y59" s="408"/>
      <c r="Z59" s="408"/>
      <c r="AA59" s="396"/>
    </row>
    <row r="60" spans="3:27" ht="15.75" customHeight="1" x14ac:dyDescent="0.25">
      <c r="C60" s="42">
        <v>2027</v>
      </c>
      <c r="D60" s="43">
        <v>46388</v>
      </c>
      <c r="E60" s="433">
        <v>46751</v>
      </c>
      <c r="F60" s="396"/>
      <c r="G60" s="44">
        <v>0.3</v>
      </c>
      <c r="H60" s="438"/>
      <c r="I60" s="408"/>
      <c r="J60" s="408"/>
      <c r="K60" s="408"/>
      <c r="L60" s="408"/>
      <c r="M60" s="408"/>
      <c r="N60" s="408"/>
      <c r="O60" s="408"/>
      <c r="P60" s="408"/>
      <c r="Q60" s="408"/>
      <c r="R60" s="408"/>
      <c r="S60" s="408"/>
      <c r="T60" s="408"/>
      <c r="U60" s="408"/>
      <c r="V60" s="408"/>
      <c r="W60" s="408"/>
      <c r="X60" s="408"/>
      <c r="Y60" s="408"/>
      <c r="Z60" s="408"/>
      <c r="AA60" s="396"/>
    </row>
    <row r="61" spans="3:27" ht="15.75" customHeight="1" x14ac:dyDescent="0.25">
      <c r="C61" s="42"/>
      <c r="D61" s="42"/>
      <c r="E61" s="434"/>
      <c r="F61" s="396"/>
      <c r="G61" s="41"/>
      <c r="H61" s="434"/>
      <c r="I61" s="408"/>
      <c r="J61" s="408"/>
      <c r="K61" s="408"/>
      <c r="L61" s="408"/>
      <c r="M61" s="408"/>
      <c r="N61" s="408"/>
      <c r="O61" s="408"/>
      <c r="P61" s="408"/>
      <c r="Q61" s="408"/>
      <c r="R61" s="408"/>
      <c r="S61" s="408"/>
      <c r="T61" s="408"/>
      <c r="U61" s="408"/>
      <c r="V61" s="408"/>
      <c r="W61" s="408"/>
      <c r="X61" s="408"/>
      <c r="Y61" s="408"/>
      <c r="Z61" s="408"/>
      <c r="AA61" s="396"/>
    </row>
    <row r="62" spans="3:27" ht="15.75" customHeight="1" x14ac:dyDescent="0.25">
      <c r="C62" s="207"/>
      <c r="D62" s="207"/>
      <c r="E62" s="207"/>
      <c r="F62" s="207"/>
      <c r="G62" s="207"/>
      <c r="H62" s="207"/>
      <c r="I62" s="207"/>
      <c r="J62" s="207"/>
      <c r="K62" s="207"/>
      <c r="L62" s="207"/>
      <c r="M62" s="207"/>
      <c r="N62" s="207"/>
      <c r="O62" s="207"/>
      <c r="P62" s="207"/>
      <c r="Q62" s="207"/>
      <c r="R62" s="207"/>
      <c r="S62" s="207"/>
      <c r="T62" s="207"/>
      <c r="U62" s="207"/>
      <c r="V62" s="207"/>
      <c r="W62" s="207"/>
      <c r="X62" s="207"/>
      <c r="Y62" s="207"/>
      <c r="Z62" s="207"/>
      <c r="AA62" s="207"/>
    </row>
    <row r="63" spans="3:27" ht="15.75" customHeight="1" x14ac:dyDescent="0.25">
      <c r="C63" s="412" t="s">
        <v>163</v>
      </c>
      <c r="D63" s="404"/>
      <c r="E63" s="220"/>
      <c r="F63" s="211" t="s">
        <v>164</v>
      </c>
      <c r="G63" s="45"/>
      <c r="H63" s="222"/>
      <c r="I63" s="211" t="s">
        <v>165</v>
      </c>
      <c r="J63" s="207"/>
      <c r="K63" s="407"/>
      <c r="L63" s="396"/>
      <c r="M63" s="220"/>
      <c r="N63" s="207"/>
      <c r="O63" s="207"/>
      <c r="P63" s="207"/>
      <c r="Q63" s="207"/>
      <c r="R63" s="207"/>
      <c r="S63" s="207"/>
      <c r="T63" s="207"/>
      <c r="U63" s="207"/>
      <c r="V63" s="207"/>
      <c r="W63" s="207"/>
      <c r="X63" s="207"/>
      <c r="Y63" s="207"/>
      <c r="Z63" s="207"/>
      <c r="AA63" s="207"/>
    </row>
    <row r="65" spans="2:28" ht="15.75" customHeight="1" x14ac:dyDescent="0.25">
      <c r="B65" s="432" t="s">
        <v>166</v>
      </c>
      <c r="C65" s="408"/>
      <c r="D65" s="408"/>
      <c r="E65" s="408"/>
      <c r="F65" s="408"/>
      <c r="G65" s="408"/>
      <c r="H65" s="408"/>
      <c r="I65" s="408"/>
      <c r="J65" s="408"/>
      <c r="K65" s="408"/>
      <c r="L65" s="408"/>
      <c r="M65" s="408"/>
      <c r="N65" s="408"/>
      <c r="O65" s="408"/>
      <c r="P65" s="408"/>
      <c r="Q65" s="408"/>
      <c r="R65" s="408"/>
      <c r="S65" s="408"/>
      <c r="T65" s="408"/>
      <c r="U65" s="408"/>
      <c r="V65" s="408"/>
      <c r="W65" s="408"/>
      <c r="X65" s="408"/>
      <c r="Y65" s="408"/>
      <c r="Z65" s="408"/>
      <c r="AA65" s="408"/>
      <c r="AB65" s="396"/>
    </row>
    <row r="66" spans="2:28" ht="15.75" customHeight="1" x14ac:dyDescent="0.25">
      <c r="B66" s="46"/>
      <c r="C66" s="235"/>
      <c r="D66" s="235"/>
      <c r="E66" s="235"/>
      <c r="F66" s="235"/>
      <c r="G66" s="235"/>
      <c r="H66" s="235"/>
      <c r="I66" s="235"/>
      <c r="J66" s="235"/>
      <c r="K66" s="235"/>
      <c r="L66" s="235"/>
      <c r="M66" s="235"/>
      <c r="N66" s="235"/>
      <c r="O66" s="235"/>
      <c r="P66" s="235"/>
      <c r="Q66" s="235"/>
      <c r="R66" s="235"/>
      <c r="S66" s="235"/>
      <c r="T66" s="235"/>
      <c r="U66" s="235"/>
      <c r="V66" s="235"/>
      <c r="W66" s="235"/>
      <c r="X66" s="235"/>
      <c r="Y66" s="235"/>
      <c r="Z66" s="235"/>
      <c r="AA66" s="235"/>
      <c r="AB66" s="47"/>
    </row>
    <row r="67" spans="2:28" ht="29.25" customHeight="1" x14ac:dyDescent="0.25">
      <c r="B67" s="434" t="s">
        <v>161</v>
      </c>
      <c r="C67" s="396"/>
      <c r="D67" s="41"/>
      <c r="E67" s="434" t="s">
        <v>167</v>
      </c>
      <c r="F67" s="396"/>
      <c r="G67" s="41"/>
      <c r="H67" s="406" t="s">
        <v>168</v>
      </c>
      <c r="I67" s="396"/>
      <c r="J67" s="434"/>
      <c r="K67" s="396"/>
      <c r="L67" s="437"/>
      <c r="M67" s="404"/>
      <c r="N67" s="41" t="s">
        <v>169</v>
      </c>
      <c r="O67" s="434"/>
      <c r="P67" s="408"/>
      <c r="Q67" s="396"/>
      <c r="R67" s="434" t="s">
        <v>170</v>
      </c>
      <c r="S67" s="408"/>
      <c r="T67" s="396"/>
      <c r="U67" s="434"/>
      <c r="V67" s="408"/>
      <c r="W67" s="396"/>
      <c r="X67" s="434" t="s">
        <v>171</v>
      </c>
      <c r="Y67" s="396"/>
      <c r="Z67" s="434"/>
      <c r="AA67" s="408"/>
      <c r="AB67" s="396"/>
    </row>
    <row r="68" spans="2:28" ht="15.75" customHeight="1" x14ac:dyDescent="0.25">
      <c r="B68" s="46"/>
      <c r="C68" s="235"/>
      <c r="D68" s="235"/>
      <c r="E68" s="235"/>
      <c r="F68" s="230"/>
      <c r="G68" s="236"/>
      <c r="H68" s="237"/>
      <c r="I68" s="237"/>
      <c r="J68" s="230"/>
      <c r="K68" s="230"/>
      <c r="L68" s="230"/>
      <c r="M68" s="230"/>
      <c r="N68" s="237"/>
      <c r="O68" s="230"/>
      <c r="P68" s="230"/>
      <c r="Q68" s="230"/>
      <c r="R68" s="230"/>
      <c r="S68" s="237"/>
      <c r="T68" s="217"/>
      <c r="U68" s="217"/>
      <c r="V68" s="207"/>
      <c r="W68" s="237"/>
      <c r="X68" s="227"/>
      <c r="Y68" s="227"/>
      <c r="Z68" s="48"/>
      <c r="AA68" s="27"/>
      <c r="AB68" s="49"/>
    </row>
    <row r="69" spans="2:28" ht="15.75" customHeight="1" x14ac:dyDescent="0.25">
      <c r="B69" s="432" t="s">
        <v>172</v>
      </c>
      <c r="C69" s="396"/>
      <c r="D69" s="435"/>
      <c r="E69" s="426"/>
      <c r="F69" s="426"/>
      <c r="G69" s="426"/>
      <c r="H69" s="426"/>
      <c r="I69" s="426"/>
      <c r="J69" s="426"/>
      <c r="K69" s="426"/>
      <c r="L69" s="426"/>
      <c r="M69" s="426"/>
      <c r="N69" s="426"/>
      <c r="O69" s="426"/>
      <c r="P69" s="426"/>
      <c r="Q69" s="426"/>
      <c r="R69" s="426"/>
      <c r="S69" s="426"/>
      <c r="T69" s="426"/>
      <c r="U69" s="426"/>
      <c r="V69" s="426"/>
      <c r="W69" s="426"/>
      <c r="X69" s="426"/>
      <c r="Y69" s="426"/>
      <c r="Z69" s="426"/>
      <c r="AA69" s="426"/>
      <c r="AB69" s="427"/>
    </row>
    <row r="70" spans="2:28" ht="15.75" customHeight="1" x14ac:dyDescent="0.25">
      <c r="B70" s="46"/>
      <c r="C70" s="235"/>
      <c r="D70" s="235"/>
      <c r="E70" s="235"/>
      <c r="F70" s="230"/>
      <c r="G70" s="236"/>
      <c r="H70" s="237"/>
      <c r="I70" s="237"/>
      <c r="J70" s="230"/>
      <c r="K70" s="230"/>
      <c r="L70" s="230"/>
      <c r="M70" s="230"/>
      <c r="N70" s="237"/>
      <c r="O70" s="230"/>
      <c r="P70" s="230"/>
      <c r="Q70" s="230"/>
      <c r="R70" s="230"/>
      <c r="S70" s="237"/>
      <c r="T70" s="217"/>
      <c r="U70" s="217"/>
      <c r="V70" s="207"/>
      <c r="W70" s="237"/>
      <c r="X70" s="227"/>
      <c r="Y70" s="227"/>
      <c r="Z70" s="48"/>
      <c r="AA70" s="27"/>
      <c r="AB70" s="49"/>
    </row>
    <row r="71" spans="2:28" ht="15.75" customHeight="1" x14ac:dyDescent="0.25">
      <c r="B71" s="432" t="s">
        <v>173</v>
      </c>
      <c r="C71" s="396"/>
      <c r="D71" s="436"/>
      <c r="E71" s="426"/>
      <c r="F71" s="426"/>
      <c r="G71" s="426"/>
      <c r="H71" s="426"/>
      <c r="I71" s="426"/>
      <c r="J71" s="426"/>
      <c r="K71" s="426"/>
      <c r="L71" s="426"/>
      <c r="M71" s="426"/>
      <c r="N71" s="426"/>
      <c r="O71" s="426"/>
      <c r="P71" s="426"/>
      <c r="Q71" s="426"/>
      <c r="R71" s="426"/>
      <c r="S71" s="426"/>
      <c r="T71" s="426"/>
      <c r="U71" s="426"/>
      <c r="V71" s="426"/>
      <c r="W71" s="426"/>
      <c r="X71" s="426"/>
      <c r="Y71" s="426"/>
      <c r="Z71" s="426"/>
      <c r="AA71" s="426"/>
      <c r="AB71" s="427"/>
    </row>
    <row r="72" spans="2:28" ht="15.75" customHeight="1" x14ac:dyDescent="0.25">
      <c r="B72" s="46"/>
      <c r="C72" s="235"/>
      <c r="D72" s="235"/>
      <c r="E72" s="235"/>
      <c r="F72" s="230"/>
      <c r="G72" s="236"/>
      <c r="H72" s="237"/>
      <c r="I72" s="237"/>
      <c r="J72" s="230"/>
      <c r="K72" s="230"/>
      <c r="L72" s="230"/>
      <c r="M72" s="230"/>
      <c r="N72" s="237"/>
      <c r="O72" s="230"/>
      <c r="P72" s="230"/>
      <c r="Q72" s="230"/>
      <c r="R72" s="230"/>
      <c r="S72" s="237"/>
      <c r="T72" s="217"/>
      <c r="U72" s="217"/>
      <c r="V72" s="207"/>
      <c r="W72" s="237"/>
      <c r="X72" s="227"/>
      <c r="Y72" s="227"/>
      <c r="Z72" s="227"/>
      <c r="AA72" s="217"/>
      <c r="AB72" s="223"/>
    </row>
    <row r="73" spans="2:28" ht="15.75" customHeight="1" x14ac:dyDescent="0.25">
      <c r="B73" s="432" t="s">
        <v>174</v>
      </c>
      <c r="C73" s="396"/>
      <c r="D73" s="436"/>
      <c r="E73" s="426"/>
      <c r="F73" s="426"/>
      <c r="G73" s="426"/>
      <c r="H73" s="426"/>
      <c r="I73" s="426"/>
      <c r="J73" s="426"/>
      <c r="K73" s="426"/>
      <c r="L73" s="426"/>
      <c r="M73" s="426"/>
      <c r="N73" s="426"/>
      <c r="O73" s="426"/>
      <c r="P73" s="426"/>
      <c r="Q73" s="426"/>
      <c r="R73" s="426"/>
      <c r="S73" s="426"/>
      <c r="T73" s="426"/>
      <c r="U73" s="426"/>
      <c r="V73" s="426"/>
      <c r="W73" s="426"/>
      <c r="X73" s="426"/>
      <c r="Y73" s="426"/>
      <c r="Z73" s="426"/>
      <c r="AA73" s="426"/>
      <c r="AB73" s="427"/>
    </row>
    <row r="74" spans="2:28" ht="15.75" customHeight="1" x14ac:dyDescent="0.25">
      <c r="B74" s="46"/>
      <c r="C74" s="235"/>
      <c r="D74" s="235"/>
      <c r="E74" s="235"/>
      <c r="F74" s="230"/>
      <c r="G74" s="236"/>
      <c r="H74" s="237"/>
      <c r="I74" s="237"/>
      <c r="J74" s="230"/>
      <c r="K74" s="230"/>
      <c r="L74" s="230"/>
      <c r="M74" s="230"/>
      <c r="N74" s="237"/>
      <c r="O74" s="230"/>
      <c r="P74" s="230"/>
      <c r="Q74" s="230"/>
      <c r="R74" s="230"/>
      <c r="S74" s="237"/>
      <c r="T74" s="217"/>
      <c r="U74" s="217"/>
      <c r="V74" s="207"/>
      <c r="W74" s="237"/>
      <c r="X74" s="227"/>
      <c r="Y74" s="227"/>
      <c r="Z74" s="48"/>
      <c r="AA74" s="27"/>
      <c r="AB74" s="49"/>
    </row>
    <row r="75" spans="2:28" ht="15.75" customHeight="1" x14ac:dyDescent="0.25">
      <c r="B75" s="432" t="s">
        <v>175</v>
      </c>
      <c r="C75" s="396"/>
      <c r="D75" s="436"/>
      <c r="E75" s="426"/>
      <c r="F75" s="426"/>
      <c r="G75" s="426"/>
      <c r="H75" s="426"/>
      <c r="I75" s="426"/>
      <c r="J75" s="426"/>
      <c r="K75" s="426"/>
      <c r="L75" s="426"/>
      <c r="M75" s="426"/>
      <c r="N75" s="426"/>
      <c r="O75" s="426"/>
      <c r="P75" s="426"/>
      <c r="Q75" s="426"/>
      <c r="R75" s="426"/>
      <c r="S75" s="426"/>
      <c r="T75" s="426"/>
      <c r="U75" s="426"/>
      <c r="V75" s="426"/>
      <c r="W75" s="426"/>
      <c r="X75" s="426"/>
      <c r="Y75" s="426"/>
      <c r="Z75" s="426"/>
      <c r="AA75" s="426"/>
      <c r="AB75" s="427"/>
    </row>
    <row r="76" spans="2:28" ht="15.75" customHeight="1" x14ac:dyDescent="0.25">
      <c r="B76" s="46"/>
      <c r="C76" s="235"/>
      <c r="D76" s="235"/>
      <c r="E76" s="235"/>
      <c r="F76" s="230"/>
      <c r="G76" s="236"/>
      <c r="H76" s="237"/>
      <c r="I76" s="237"/>
      <c r="J76" s="230"/>
      <c r="K76" s="230"/>
      <c r="L76" s="230"/>
      <c r="M76" s="230"/>
      <c r="N76" s="237"/>
      <c r="O76" s="230"/>
      <c r="P76" s="230"/>
      <c r="Q76" s="230"/>
      <c r="R76" s="230"/>
      <c r="S76" s="237"/>
      <c r="T76" s="217"/>
      <c r="U76" s="217"/>
      <c r="V76" s="207"/>
      <c r="W76" s="237"/>
      <c r="X76" s="227"/>
      <c r="Y76" s="227"/>
      <c r="Z76" s="48"/>
      <c r="AA76" s="27"/>
      <c r="AB76" s="49"/>
    </row>
    <row r="77" spans="2:28" ht="15.75" customHeight="1" x14ac:dyDescent="0.25">
      <c r="B77" s="432" t="s">
        <v>176</v>
      </c>
      <c r="C77" s="396"/>
      <c r="D77" s="436"/>
      <c r="E77" s="426"/>
      <c r="F77" s="426"/>
      <c r="G77" s="426"/>
      <c r="H77" s="426"/>
      <c r="I77" s="426"/>
      <c r="J77" s="426"/>
      <c r="K77" s="426"/>
      <c r="L77" s="426"/>
      <c r="M77" s="426"/>
      <c r="N77" s="426"/>
      <c r="O77" s="426"/>
      <c r="P77" s="426"/>
      <c r="Q77" s="426"/>
      <c r="R77" s="426"/>
      <c r="S77" s="426"/>
      <c r="T77" s="426"/>
      <c r="U77" s="426"/>
      <c r="V77" s="426"/>
      <c r="W77" s="426"/>
      <c r="X77" s="426"/>
      <c r="Y77" s="426"/>
      <c r="Z77" s="426"/>
      <c r="AA77" s="426"/>
      <c r="AB77" s="427"/>
    </row>
    <row r="78" spans="2:28" ht="15.75" customHeight="1" x14ac:dyDescent="0.25">
      <c r="B78" s="46"/>
      <c r="C78" s="235"/>
      <c r="D78" s="235"/>
      <c r="E78" s="235"/>
      <c r="F78" s="230"/>
      <c r="G78" s="236"/>
      <c r="H78" s="237"/>
      <c r="I78" s="237"/>
      <c r="J78" s="230"/>
      <c r="K78" s="230"/>
      <c r="L78" s="230"/>
      <c r="M78" s="230"/>
      <c r="N78" s="237"/>
      <c r="O78" s="230"/>
      <c r="P78" s="230"/>
      <c r="Q78" s="230"/>
      <c r="R78" s="230"/>
      <c r="S78" s="237"/>
      <c r="T78" s="217"/>
      <c r="U78" s="217"/>
      <c r="V78" s="207"/>
      <c r="W78" s="237"/>
      <c r="X78" s="227"/>
      <c r="Y78" s="227"/>
      <c r="Z78" s="48"/>
      <c r="AA78" s="27"/>
      <c r="AB78" s="49"/>
    </row>
    <row r="79" spans="2:28" ht="15.75" customHeight="1" x14ac:dyDescent="0.25">
      <c r="B79" s="432" t="s">
        <v>177</v>
      </c>
      <c r="C79" s="408"/>
      <c r="D79" s="408"/>
      <c r="E79" s="408"/>
      <c r="F79" s="408"/>
      <c r="G79" s="408"/>
      <c r="H79" s="408"/>
      <c r="I79" s="408"/>
      <c r="J79" s="408"/>
      <c r="K79" s="408"/>
      <c r="L79" s="408"/>
      <c r="M79" s="408"/>
      <c r="N79" s="408"/>
      <c r="O79" s="408"/>
      <c r="P79" s="408"/>
      <c r="Q79" s="408"/>
      <c r="R79" s="408"/>
      <c r="S79" s="408"/>
      <c r="T79" s="408"/>
      <c r="U79" s="408"/>
      <c r="V79" s="408"/>
      <c r="W79" s="408"/>
      <c r="X79" s="408"/>
      <c r="Y79" s="408"/>
      <c r="Z79" s="408"/>
      <c r="AA79" s="408"/>
      <c r="AB79" s="396"/>
    </row>
    <row r="80" spans="2:28" ht="15.75" customHeight="1" x14ac:dyDescent="0.25">
      <c r="B80" s="406" t="s">
        <v>122</v>
      </c>
      <c r="C80" s="396"/>
      <c r="D80" s="50" t="s">
        <v>178</v>
      </c>
      <c r="E80" s="406" t="s">
        <v>179</v>
      </c>
      <c r="F80" s="396"/>
      <c r="G80" s="406" t="s">
        <v>177</v>
      </c>
      <c r="H80" s="408"/>
      <c r="I80" s="408"/>
      <c r="J80" s="408"/>
      <c r="K80" s="408"/>
      <c r="L80" s="408"/>
      <c r="M80" s="408"/>
      <c r="N80" s="408"/>
      <c r="O80" s="396"/>
      <c r="P80" s="406" t="s">
        <v>180</v>
      </c>
      <c r="Q80" s="408"/>
      <c r="R80" s="408"/>
      <c r="S80" s="408"/>
      <c r="T80" s="408"/>
      <c r="U80" s="408"/>
      <c r="V80" s="408"/>
      <c r="W80" s="408"/>
      <c r="X80" s="408"/>
      <c r="Y80" s="408"/>
      <c r="Z80" s="408"/>
      <c r="AA80" s="408"/>
      <c r="AB80" s="396"/>
    </row>
    <row r="81" spans="2:28" ht="15.75" customHeight="1" x14ac:dyDescent="0.25">
      <c r="B81" s="406"/>
      <c r="C81" s="396"/>
      <c r="D81" s="36"/>
      <c r="E81" s="406"/>
      <c r="F81" s="396"/>
      <c r="G81" s="431"/>
      <c r="H81" s="408"/>
      <c r="I81" s="408"/>
      <c r="J81" s="408"/>
      <c r="K81" s="408"/>
      <c r="L81" s="408"/>
      <c r="M81" s="408"/>
      <c r="N81" s="408"/>
      <c r="O81" s="396"/>
      <c r="P81" s="431"/>
      <c r="Q81" s="408"/>
      <c r="R81" s="408"/>
      <c r="S81" s="408"/>
      <c r="T81" s="408"/>
      <c r="U81" s="408"/>
      <c r="V81" s="408"/>
      <c r="W81" s="408"/>
      <c r="X81" s="408"/>
      <c r="Y81" s="408"/>
      <c r="Z81" s="408"/>
      <c r="AA81" s="408"/>
      <c r="AB81" s="396"/>
    </row>
    <row r="82" spans="2:28" ht="15.75" customHeight="1" x14ac:dyDescent="0.25">
      <c r="B82" s="406"/>
      <c r="C82" s="396"/>
      <c r="D82" s="36"/>
      <c r="E82" s="406"/>
      <c r="F82" s="396"/>
      <c r="G82" s="431"/>
      <c r="H82" s="408"/>
      <c r="I82" s="408"/>
      <c r="J82" s="408"/>
      <c r="K82" s="408"/>
      <c r="L82" s="408"/>
      <c r="M82" s="408"/>
      <c r="N82" s="408"/>
      <c r="O82" s="396"/>
      <c r="P82" s="431"/>
      <c r="Q82" s="408"/>
      <c r="R82" s="408"/>
      <c r="S82" s="408"/>
      <c r="T82" s="408"/>
      <c r="U82" s="408"/>
      <c r="V82" s="408"/>
      <c r="W82" s="408"/>
      <c r="X82" s="408"/>
      <c r="Y82" s="408"/>
      <c r="Z82" s="408"/>
      <c r="AA82" s="408"/>
      <c r="AB82" s="396"/>
    </row>
    <row r="83" spans="2:28" ht="26.25" customHeight="1" x14ac:dyDescent="0.25">
      <c r="B83" s="430" t="s">
        <v>181</v>
      </c>
      <c r="C83" s="408"/>
      <c r="D83" s="408"/>
      <c r="E83" s="408"/>
      <c r="F83" s="408"/>
      <c r="G83" s="408"/>
      <c r="H83" s="408"/>
      <c r="I83" s="408"/>
      <c r="J83" s="408"/>
      <c r="K83" s="408"/>
      <c r="L83" s="408"/>
      <c r="M83" s="408"/>
      <c r="N83" s="408"/>
      <c r="O83" s="408"/>
      <c r="P83" s="408"/>
      <c r="Q83" s="408"/>
      <c r="R83" s="408"/>
      <c r="S83" s="408"/>
      <c r="T83" s="408"/>
      <c r="U83" s="408"/>
      <c r="V83" s="408"/>
      <c r="W83" s="408"/>
      <c r="X83" s="408"/>
      <c r="Y83" s="408"/>
      <c r="Z83" s="408"/>
      <c r="AA83" s="408"/>
      <c r="AB83" s="396"/>
    </row>
  </sheetData>
  <mergeCells count="98">
    <mergeCell ref="AA11:AB11"/>
    <mergeCell ref="E12:AA12"/>
    <mergeCell ref="E14:AA15"/>
    <mergeCell ref="E17:AA18"/>
    <mergeCell ref="F21:AB21"/>
    <mergeCell ref="C11:F11"/>
    <mergeCell ref="C12:D12"/>
    <mergeCell ref="C13:D13"/>
    <mergeCell ref="C14:D14"/>
    <mergeCell ref="B2:D6"/>
    <mergeCell ref="F2:AB6"/>
    <mergeCell ref="C7:D7"/>
    <mergeCell ref="C9:F9"/>
    <mergeCell ref="C10:D10"/>
    <mergeCell ref="E10:AA10"/>
    <mergeCell ref="C22:AA22"/>
    <mergeCell ref="C25:P30"/>
    <mergeCell ref="R25:AA25"/>
    <mergeCell ref="W30:AA30"/>
    <mergeCell ref="C17:D17"/>
    <mergeCell ref="C21:D21"/>
    <mergeCell ref="C33:AA33"/>
    <mergeCell ref="C36:K36"/>
    <mergeCell ref="M36:AA36"/>
    <mergeCell ref="C39:AA39"/>
    <mergeCell ref="C41:D41"/>
    <mergeCell ref="F41:G41"/>
    <mergeCell ref="K41:N41"/>
    <mergeCell ref="W41:AA41"/>
    <mergeCell ref="F43:M43"/>
    <mergeCell ref="P43:AA43"/>
    <mergeCell ref="F45:G45"/>
    <mergeCell ref="L45:N45"/>
    <mergeCell ref="W45:AA45"/>
    <mergeCell ref="D47:F47"/>
    <mergeCell ref="Q47:U47"/>
    <mergeCell ref="X47:AA47"/>
    <mergeCell ref="D49:F49"/>
    <mergeCell ref="Q49:U49"/>
    <mergeCell ref="X49:AA49"/>
    <mergeCell ref="D51:Y51"/>
    <mergeCell ref="D52:H52"/>
    <mergeCell ref="I52:P52"/>
    <mergeCell ref="Q52:Y52"/>
    <mergeCell ref="D53:H53"/>
    <mergeCell ref="I53:P53"/>
    <mergeCell ref="Q53:Y53"/>
    <mergeCell ref="C55:F55"/>
    <mergeCell ref="P82:AB82"/>
    <mergeCell ref="B83:AB83"/>
    <mergeCell ref="D77:AB77"/>
    <mergeCell ref="B79:AB79"/>
    <mergeCell ref="G80:O80"/>
    <mergeCell ref="P80:AB80"/>
    <mergeCell ref="G81:O81"/>
    <mergeCell ref="P81:AB81"/>
    <mergeCell ref="G82:O82"/>
    <mergeCell ref="H58:AA58"/>
    <mergeCell ref="H59:AA59"/>
    <mergeCell ref="G55:G56"/>
    <mergeCell ref="H55:AA56"/>
    <mergeCell ref="E56:F56"/>
    <mergeCell ref="E57:F57"/>
    <mergeCell ref="H57:AA57"/>
    <mergeCell ref="E58:F58"/>
    <mergeCell ref="E59:F59"/>
    <mergeCell ref="E60:F60"/>
    <mergeCell ref="H60:AA60"/>
    <mergeCell ref="E61:F61"/>
    <mergeCell ref="H61:AA61"/>
    <mergeCell ref="C63:D63"/>
    <mergeCell ref="K63:L63"/>
    <mergeCell ref="B65:AB65"/>
    <mergeCell ref="U67:W67"/>
    <mergeCell ref="X67:Y67"/>
    <mergeCell ref="Z67:AB67"/>
    <mergeCell ref="B67:C67"/>
    <mergeCell ref="E67:F67"/>
    <mergeCell ref="H67:I67"/>
    <mergeCell ref="J67:K67"/>
    <mergeCell ref="L67:M67"/>
    <mergeCell ref="O67:Q67"/>
    <mergeCell ref="R67:T67"/>
    <mergeCell ref="B82:C82"/>
    <mergeCell ref="E82:F82"/>
    <mergeCell ref="B69:C69"/>
    <mergeCell ref="D69:AB69"/>
    <mergeCell ref="B71:C71"/>
    <mergeCell ref="D71:AB71"/>
    <mergeCell ref="B73:C73"/>
    <mergeCell ref="D73:AB73"/>
    <mergeCell ref="D75:AB75"/>
    <mergeCell ref="B75:C75"/>
    <mergeCell ref="B77:C77"/>
    <mergeCell ref="B80:C80"/>
    <mergeCell ref="E80:F80"/>
    <mergeCell ref="B81:C81"/>
    <mergeCell ref="E81:F81"/>
  </mergeCells>
  <pageMargins left="0.7" right="0.7" top="0.75" bottom="0.75" header="0" footer="0"/>
  <pageSetup orientation="landscape"/>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CC00"/>
  </sheetPr>
  <dimension ref="B2:AG83"/>
  <sheetViews>
    <sheetView workbookViewId="0"/>
  </sheetViews>
  <sheetFormatPr baseColWidth="10" defaultColWidth="14.42578125" defaultRowHeight="15" customHeight="1" x14ac:dyDescent="0.25"/>
  <cols>
    <col min="1" max="2" width="3.140625" customWidth="1"/>
    <col min="3" max="3" width="13.7109375" customWidth="1"/>
    <col min="4" max="4" width="19.140625" customWidth="1"/>
    <col min="5" max="5" width="2.42578125" customWidth="1"/>
    <col min="6" max="6" width="11.7109375" customWidth="1"/>
    <col min="7" max="7" width="17.7109375" customWidth="1"/>
    <col min="8" max="8" width="8" customWidth="1"/>
    <col min="9" max="9" width="7.7109375" customWidth="1"/>
    <col min="10" max="10" width="9" customWidth="1"/>
    <col min="11" max="12" width="7.42578125" customWidth="1"/>
    <col min="13" max="13" width="4.42578125" customWidth="1"/>
    <col min="14" max="14" width="13.42578125" customWidth="1"/>
    <col min="15" max="19" width="4.42578125" customWidth="1"/>
    <col min="20" max="20" width="8.42578125" customWidth="1"/>
    <col min="21" max="22" width="4.42578125" customWidth="1"/>
    <col min="23" max="23" width="9.85546875" customWidth="1"/>
    <col min="24" max="24" width="4.42578125" customWidth="1"/>
    <col min="25" max="25" width="12" customWidth="1"/>
    <col min="26" max="28" width="4.42578125" customWidth="1"/>
    <col min="29" max="29" width="2.42578125" customWidth="1"/>
    <col min="30" max="31" width="11.42578125" customWidth="1"/>
    <col min="32" max="32" width="41.7109375" customWidth="1"/>
    <col min="33" max="33" width="14.28515625" customWidth="1"/>
  </cols>
  <sheetData>
    <row r="2" spans="2:33" ht="12.75" customHeight="1" x14ac:dyDescent="0.25">
      <c r="B2" s="421"/>
      <c r="C2" s="422"/>
      <c r="D2" s="423"/>
      <c r="E2" s="24"/>
      <c r="F2" s="428" t="s">
        <v>120</v>
      </c>
      <c r="G2" s="422"/>
      <c r="H2" s="422"/>
      <c r="I2" s="422"/>
      <c r="J2" s="422"/>
      <c r="K2" s="422"/>
      <c r="L2" s="422"/>
      <c r="M2" s="422"/>
      <c r="N2" s="422"/>
      <c r="O2" s="422"/>
      <c r="P2" s="422"/>
      <c r="Q2" s="422"/>
      <c r="R2" s="422"/>
      <c r="S2" s="422"/>
      <c r="T2" s="422"/>
      <c r="U2" s="422"/>
      <c r="V2" s="422"/>
      <c r="W2" s="422"/>
      <c r="X2" s="422"/>
      <c r="Y2" s="422"/>
      <c r="Z2" s="422"/>
      <c r="AA2" s="422"/>
      <c r="AB2" s="423"/>
      <c r="AC2" s="207"/>
      <c r="AD2" s="207"/>
      <c r="AE2" s="207"/>
      <c r="AF2" s="207"/>
      <c r="AG2" s="207"/>
    </row>
    <row r="3" spans="2:33" ht="12.75" customHeight="1" x14ac:dyDescent="0.25">
      <c r="B3" s="424"/>
      <c r="C3" s="378"/>
      <c r="D3" s="416"/>
      <c r="E3" s="25"/>
      <c r="F3" s="404"/>
      <c r="G3" s="378"/>
      <c r="H3" s="378"/>
      <c r="I3" s="378"/>
      <c r="J3" s="378"/>
      <c r="K3" s="378"/>
      <c r="L3" s="378"/>
      <c r="M3" s="378"/>
      <c r="N3" s="378"/>
      <c r="O3" s="378"/>
      <c r="P3" s="378"/>
      <c r="Q3" s="378"/>
      <c r="R3" s="378"/>
      <c r="S3" s="378"/>
      <c r="T3" s="378"/>
      <c r="U3" s="378"/>
      <c r="V3" s="378"/>
      <c r="W3" s="378"/>
      <c r="X3" s="378"/>
      <c r="Y3" s="378"/>
      <c r="Z3" s="378"/>
      <c r="AA3" s="378"/>
      <c r="AB3" s="416"/>
      <c r="AC3" s="207"/>
      <c r="AD3" s="207"/>
      <c r="AE3" s="207"/>
      <c r="AF3" s="207"/>
      <c r="AG3" s="207"/>
    </row>
    <row r="4" spans="2:33" ht="12.75" customHeight="1" x14ac:dyDescent="0.25">
      <c r="B4" s="424"/>
      <c r="C4" s="378"/>
      <c r="D4" s="416"/>
      <c r="E4" s="25"/>
      <c r="F4" s="404"/>
      <c r="G4" s="378"/>
      <c r="H4" s="378"/>
      <c r="I4" s="378"/>
      <c r="J4" s="378"/>
      <c r="K4" s="378"/>
      <c r="L4" s="378"/>
      <c r="M4" s="378"/>
      <c r="N4" s="378"/>
      <c r="O4" s="378"/>
      <c r="P4" s="378"/>
      <c r="Q4" s="378"/>
      <c r="R4" s="378"/>
      <c r="S4" s="378"/>
      <c r="T4" s="378"/>
      <c r="U4" s="378"/>
      <c r="V4" s="378"/>
      <c r="W4" s="378"/>
      <c r="X4" s="378"/>
      <c r="Y4" s="378"/>
      <c r="Z4" s="378"/>
      <c r="AA4" s="378"/>
      <c r="AB4" s="416"/>
      <c r="AC4" s="207"/>
      <c r="AD4" s="207"/>
      <c r="AE4" s="207"/>
      <c r="AF4" s="207"/>
      <c r="AG4" s="207"/>
    </row>
    <row r="5" spans="2:33" ht="12.75" customHeight="1" x14ac:dyDescent="0.25">
      <c r="B5" s="424"/>
      <c r="C5" s="378"/>
      <c r="D5" s="416"/>
      <c r="E5" s="25"/>
      <c r="F5" s="404"/>
      <c r="G5" s="378"/>
      <c r="H5" s="378"/>
      <c r="I5" s="378"/>
      <c r="J5" s="378"/>
      <c r="K5" s="378"/>
      <c r="L5" s="378"/>
      <c r="M5" s="378"/>
      <c r="N5" s="378"/>
      <c r="O5" s="378"/>
      <c r="P5" s="378"/>
      <c r="Q5" s="378"/>
      <c r="R5" s="378"/>
      <c r="S5" s="378"/>
      <c r="T5" s="378"/>
      <c r="U5" s="378"/>
      <c r="V5" s="378"/>
      <c r="W5" s="378"/>
      <c r="X5" s="378"/>
      <c r="Y5" s="378"/>
      <c r="Z5" s="378"/>
      <c r="AA5" s="378"/>
      <c r="AB5" s="416"/>
      <c r="AC5" s="207"/>
      <c r="AD5" s="207"/>
      <c r="AE5" s="207"/>
      <c r="AF5" s="207"/>
      <c r="AG5" s="207"/>
    </row>
    <row r="6" spans="2:33" ht="37.5" customHeight="1" x14ac:dyDescent="0.25">
      <c r="B6" s="425"/>
      <c r="C6" s="426"/>
      <c r="D6" s="427"/>
      <c r="E6" s="208"/>
      <c r="F6" s="426"/>
      <c r="G6" s="426"/>
      <c r="H6" s="426"/>
      <c r="I6" s="426"/>
      <c r="J6" s="426"/>
      <c r="K6" s="426"/>
      <c r="L6" s="426"/>
      <c r="M6" s="426"/>
      <c r="N6" s="426"/>
      <c r="O6" s="426"/>
      <c r="P6" s="426"/>
      <c r="Q6" s="426"/>
      <c r="R6" s="426"/>
      <c r="S6" s="426"/>
      <c r="T6" s="426"/>
      <c r="U6" s="426"/>
      <c r="V6" s="426"/>
      <c r="W6" s="426"/>
      <c r="X6" s="426"/>
      <c r="Y6" s="426"/>
      <c r="Z6" s="426"/>
      <c r="AA6" s="426"/>
      <c r="AB6" s="427"/>
      <c r="AC6" s="207"/>
      <c r="AD6" s="207"/>
      <c r="AE6" s="207"/>
      <c r="AF6" s="207"/>
      <c r="AG6" s="207"/>
    </row>
    <row r="7" spans="2:33" ht="15" customHeight="1" x14ac:dyDescent="0.25">
      <c r="B7" s="26"/>
      <c r="C7" s="429"/>
      <c r="D7" s="422"/>
      <c r="E7" s="27"/>
      <c r="F7" s="28"/>
      <c r="G7" s="28"/>
      <c r="H7" s="28"/>
      <c r="I7" s="28"/>
      <c r="J7" s="28"/>
      <c r="K7" s="28"/>
      <c r="L7" s="28"/>
      <c r="M7" s="28"/>
      <c r="N7" s="28"/>
      <c r="O7" s="28"/>
      <c r="P7" s="28"/>
      <c r="Q7" s="28"/>
      <c r="R7" s="28"/>
      <c r="S7" s="28"/>
      <c r="T7" s="28"/>
      <c r="U7" s="28"/>
      <c r="V7" s="28"/>
      <c r="W7" s="28"/>
      <c r="X7" s="28"/>
      <c r="Y7" s="28"/>
      <c r="Z7" s="28"/>
      <c r="AA7" s="28"/>
      <c r="AB7" s="29"/>
      <c r="AC7" s="207"/>
      <c r="AD7" s="207"/>
      <c r="AE7" s="207"/>
      <c r="AF7" s="914" t="s">
        <v>656</v>
      </c>
      <c r="AG7" s="404"/>
    </row>
    <row r="8" spans="2:33" ht="15" customHeight="1" x14ac:dyDescent="0.25">
      <c r="B8" s="30"/>
      <c r="C8" s="209" t="s">
        <v>121</v>
      </c>
      <c r="D8" s="31"/>
      <c r="E8" s="32"/>
      <c r="F8" s="210" t="s">
        <v>122</v>
      </c>
      <c r="G8" s="33"/>
      <c r="H8" s="34"/>
      <c r="I8" s="207"/>
      <c r="J8" s="207"/>
      <c r="K8" s="211"/>
      <c r="L8" s="211"/>
      <c r="M8" s="211"/>
      <c r="N8" s="211"/>
      <c r="O8" s="211"/>
      <c r="P8" s="211"/>
      <c r="Q8" s="211"/>
      <c r="R8" s="211"/>
      <c r="S8" s="211"/>
      <c r="T8" s="211"/>
      <c r="U8" s="211"/>
      <c r="V8" s="211"/>
      <c r="W8" s="211"/>
      <c r="X8" s="211"/>
      <c r="Y8" s="211"/>
      <c r="Z8" s="211"/>
      <c r="AA8" s="211"/>
      <c r="AB8" s="212"/>
      <c r="AC8" s="207"/>
      <c r="AD8" s="207"/>
      <c r="AE8" s="207"/>
      <c r="AF8" s="207"/>
      <c r="AG8" s="207"/>
    </row>
    <row r="9" spans="2:33" ht="15" customHeight="1" x14ac:dyDescent="0.25">
      <c r="B9" s="30"/>
      <c r="C9" s="405"/>
      <c r="D9" s="404"/>
      <c r="E9" s="404"/>
      <c r="F9" s="404"/>
      <c r="G9" s="214"/>
      <c r="H9" s="207"/>
      <c r="I9" s="207"/>
      <c r="J9" s="207"/>
      <c r="K9" s="207"/>
      <c r="L9" s="207"/>
      <c r="M9" s="207"/>
      <c r="N9" s="207"/>
      <c r="O9" s="207"/>
      <c r="P9" s="207"/>
      <c r="Q9" s="207"/>
      <c r="R9" s="207"/>
      <c r="S9" s="207"/>
      <c r="T9" s="207"/>
      <c r="U9" s="207"/>
      <c r="V9" s="207"/>
      <c r="W9" s="207"/>
      <c r="X9" s="207"/>
      <c r="Y9" s="207"/>
      <c r="Z9" s="207"/>
      <c r="AA9" s="207"/>
      <c r="AB9" s="215"/>
      <c r="AC9" s="207"/>
      <c r="AD9" s="207"/>
      <c r="AE9" s="207"/>
      <c r="AF9" s="207"/>
      <c r="AG9" s="207"/>
    </row>
    <row r="10" spans="2:33" ht="30" customHeight="1" x14ac:dyDescent="0.25">
      <c r="B10" s="30"/>
      <c r="C10" s="405" t="s">
        <v>123</v>
      </c>
      <c r="D10" s="404"/>
      <c r="E10" s="406" t="s">
        <v>687</v>
      </c>
      <c r="F10" s="408"/>
      <c r="G10" s="408"/>
      <c r="H10" s="408"/>
      <c r="I10" s="408"/>
      <c r="J10" s="408"/>
      <c r="K10" s="408"/>
      <c r="L10" s="408"/>
      <c r="M10" s="408"/>
      <c r="N10" s="408"/>
      <c r="O10" s="408"/>
      <c r="P10" s="408"/>
      <c r="Q10" s="408"/>
      <c r="R10" s="408"/>
      <c r="S10" s="408"/>
      <c r="T10" s="408"/>
      <c r="U10" s="408"/>
      <c r="V10" s="408"/>
      <c r="W10" s="408"/>
      <c r="X10" s="408"/>
      <c r="Y10" s="408"/>
      <c r="Z10" s="408"/>
      <c r="AA10" s="396"/>
      <c r="AB10" s="216"/>
      <c r="AC10" s="207"/>
      <c r="AD10" s="207"/>
      <c r="AE10" s="207"/>
      <c r="AF10" s="50" t="s">
        <v>657</v>
      </c>
      <c r="AG10" s="50" t="s">
        <v>658</v>
      </c>
    </row>
    <row r="11" spans="2:33" ht="15" customHeight="1" x14ac:dyDescent="0.25">
      <c r="B11" s="30"/>
      <c r="C11" s="405"/>
      <c r="D11" s="404"/>
      <c r="E11" s="404"/>
      <c r="F11" s="404"/>
      <c r="G11" s="207"/>
      <c r="H11" s="207"/>
      <c r="I11" s="207"/>
      <c r="J11" s="207"/>
      <c r="K11" s="207"/>
      <c r="L11" s="207"/>
      <c r="M11" s="207"/>
      <c r="N11" s="207"/>
      <c r="O11" s="207"/>
      <c r="P11" s="207"/>
      <c r="Q11" s="207"/>
      <c r="R11" s="207"/>
      <c r="S11" s="207"/>
      <c r="T11" s="207"/>
      <c r="U11" s="207"/>
      <c r="V11" s="207"/>
      <c r="W11" s="207"/>
      <c r="X11" s="207"/>
      <c r="Y11" s="207"/>
      <c r="Z11" s="207"/>
      <c r="AA11" s="403"/>
      <c r="AB11" s="416"/>
      <c r="AC11" s="207"/>
      <c r="AD11" s="207"/>
      <c r="AE11" s="207"/>
      <c r="AF11" s="36" t="s">
        <v>688</v>
      </c>
      <c r="AG11" s="36">
        <v>25</v>
      </c>
    </row>
    <row r="12" spans="2:33" ht="29.25" customHeight="1" x14ac:dyDescent="0.25">
      <c r="B12" s="30"/>
      <c r="C12" s="419" t="s">
        <v>125</v>
      </c>
      <c r="D12" s="420"/>
      <c r="E12" s="417" t="s">
        <v>689</v>
      </c>
      <c r="F12" s="418"/>
      <c r="G12" s="418"/>
      <c r="H12" s="418"/>
      <c r="I12" s="418"/>
      <c r="J12" s="418"/>
      <c r="K12" s="418"/>
      <c r="L12" s="418"/>
      <c r="M12" s="418"/>
      <c r="N12" s="418"/>
      <c r="O12" s="418"/>
      <c r="P12" s="418"/>
      <c r="Q12" s="418"/>
      <c r="R12" s="418"/>
      <c r="S12" s="418"/>
      <c r="T12" s="418"/>
      <c r="U12" s="418"/>
      <c r="V12" s="418"/>
      <c r="W12" s="418"/>
      <c r="X12" s="418"/>
      <c r="Y12" s="418"/>
      <c r="Z12" s="418"/>
      <c r="AA12" s="418"/>
      <c r="AB12" s="35"/>
      <c r="AC12" s="207"/>
      <c r="AD12" s="207"/>
      <c r="AE12" s="207"/>
      <c r="AF12" s="36" t="s">
        <v>690</v>
      </c>
      <c r="AG12" s="36">
        <v>12</v>
      </c>
    </row>
    <row r="13" spans="2:33" ht="15" customHeight="1" x14ac:dyDescent="0.25">
      <c r="B13" s="30"/>
      <c r="C13" s="403"/>
      <c r="D13" s="404"/>
      <c r="E13" s="217"/>
      <c r="F13" s="207"/>
      <c r="G13" s="207"/>
      <c r="H13" s="207"/>
      <c r="I13" s="207"/>
      <c r="J13" s="207"/>
      <c r="K13" s="207"/>
      <c r="L13" s="207"/>
      <c r="M13" s="207"/>
      <c r="N13" s="207"/>
      <c r="O13" s="207"/>
      <c r="P13" s="207"/>
      <c r="Q13" s="207"/>
      <c r="R13" s="207"/>
      <c r="S13" s="207"/>
      <c r="T13" s="207"/>
      <c r="U13" s="207"/>
      <c r="V13" s="207"/>
      <c r="W13" s="207"/>
      <c r="X13" s="207"/>
      <c r="Y13" s="207"/>
      <c r="Z13" s="207"/>
      <c r="AA13" s="207"/>
      <c r="AB13" s="215"/>
      <c r="AC13" s="207"/>
      <c r="AD13" s="207"/>
      <c r="AE13" s="207"/>
      <c r="AF13" s="36" t="s">
        <v>691</v>
      </c>
      <c r="AG13" s="36">
        <v>12</v>
      </c>
    </row>
    <row r="14" spans="2:33" ht="15" customHeight="1" x14ac:dyDescent="0.25">
      <c r="B14" s="30"/>
      <c r="C14" s="405" t="s">
        <v>679</v>
      </c>
      <c r="D14" s="404"/>
      <c r="E14" s="421" t="s">
        <v>692</v>
      </c>
      <c r="F14" s="422"/>
      <c r="G14" s="422"/>
      <c r="H14" s="422"/>
      <c r="I14" s="422"/>
      <c r="J14" s="422"/>
      <c r="K14" s="422"/>
      <c r="L14" s="422"/>
      <c r="M14" s="422"/>
      <c r="N14" s="422"/>
      <c r="O14" s="422"/>
      <c r="P14" s="422"/>
      <c r="Q14" s="422"/>
      <c r="R14" s="422"/>
      <c r="S14" s="422"/>
      <c r="T14" s="422"/>
      <c r="U14" s="422"/>
      <c r="V14" s="422"/>
      <c r="W14" s="422"/>
      <c r="X14" s="422"/>
      <c r="Y14" s="422"/>
      <c r="Z14" s="422"/>
      <c r="AA14" s="423"/>
      <c r="AB14" s="215"/>
      <c r="AC14" s="207"/>
      <c r="AD14" s="207"/>
      <c r="AE14" s="207"/>
      <c r="AF14" s="36" t="s">
        <v>693</v>
      </c>
      <c r="AG14" s="36">
        <v>25</v>
      </c>
    </row>
    <row r="15" spans="2:33" ht="15.75" customHeight="1" x14ac:dyDescent="0.25">
      <c r="B15" s="30"/>
      <c r="C15" s="217"/>
      <c r="D15" s="217"/>
      <c r="E15" s="425"/>
      <c r="F15" s="426"/>
      <c r="G15" s="426"/>
      <c r="H15" s="426"/>
      <c r="I15" s="426"/>
      <c r="J15" s="426"/>
      <c r="K15" s="426"/>
      <c r="L15" s="426"/>
      <c r="M15" s="426"/>
      <c r="N15" s="426"/>
      <c r="O15" s="426"/>
      <c r="P15" s="426"/>
      <c r="Q15" s="426"/>
      <c r="R15" s="426"/>
      <c r="S15" s="426"/>
      <c r="T15" s="426"/>
      <c r="U15" s="426"/>
      <c r="V15" s="426"/>
      <c r="W15" s="426"/>
      <c r="X15" s="426"/>
      <c r="Y15" s="426"/>
      <c r="Z15" s="426"/>
      <c r="AA15" s="427"/>
      <c r="AB15" s="215"/>
      <c r="AC15" s="207"/>
      <c r="AD15" s="207"/>
      <c r="AE15" s="207"/>
      <c r="AF15" s="36" t="s">
        <v>694</v>
      </c>
      <c r="AG15" s="36">
        <v>12</v>
      </c>
    </row>
    <row r="16" spans="2:33" ht="15" customHeight="1" x14ac:dyDescent="0.25">
      <c r="B16" s="30"/>
      <c r="C16" s="217"/>
      <c r="D16" s="217"/>
      <c r="E16" s="217"/>
      <c r="F16" s="207"/>
      <c r="G16" s="207"/>
      <c r="H16" s="207"/>
      <c r="I16" s="207"/>
      <c r="J16" s="207"/>
      <c r="K16" s="207"/>
      <c r="L16" s="207"/>
      <c r="M16" s="207"/>
      <c r="N16" s="207"/>
      <c r="O16" s="207"/>
      <c r="P16" s="207"/>
      <c r="Q16" s="207"/>
      <c r="R16" s="207"/>
      <c r="S16" s="207"/>
      <c r="T16" s="207"/>
      <c r="U16" s="207"/>
      <c r="V16" s="207"/>
      <c r="W16" s="207"/>
      <c r="X16" s="207"/>
      <c r="Y16" s="207"/>
      <c r="Z16" s="207"/>
      <c r="AA16" s="207"/>
      <c r="AB16" s="215"/>
      <c r="AC16" s="207"/>
      <c r="AD16" s="207"/>
      <c r="AE16" s="207"/>
      <c r="AF16" s="36" t="s">
        <v>695</v>
      </c>
      <c r="AG16" s="36">
        <v>28</v>
      </c>
    </row>
    <row r="17" spans="3:33" ht="15" customHeight="1" x14ac:dyDescent="0.25">
      <c r="C17" s="405" t="s">
        <v>681</v>
      </c>
      <c r="D17" s="404"/>
      <c r="E17" s="916" t="s">
        <v>696</v>
      </c>
      <c r="F17" s="422"/>
      <c r="G17" s="422"/>
      <c r="H17" s="422"/>
      <c r="I17" s="422"/>
      <c r="J17" s="422"/>
      <c r="K17" s="422"/>
      <c r="L17" s="422"/>
      <c r="M17" s="422"/>
      <c r="N17" s="422"/>
      <c r="O17" s="422"/>
      <c r="P17" s="422"/>
      <c r="Q17" s="422"/>
      <c r="R17" s="422"/>
      <c r="S17" s="422"/>
      <c r="T17" s="422"/>
      <c r="U17" s="422"/>
      <c r="V17" s="422"/>
      <c r="W17" s="422"/>
      <c r="X17" s="422"/>
      <c r="Y17" s="422"/>
      <c r="Z17" s="422"/>
      <c r="AA17" s="423"/>
      <c r="AB17" s="215"/>
      <c r="AC17" s="207"/>
      <c r="AD17" s="207"/>
      <c r="AE17" s="207"/>
      <c r="AF17" s="36" t="s">
        <v>697</v>
      </c>
      <c r="AG17" s="36">
        <v>100</v>
      </c>
    </row>
    <row r="18" spans="3:33" ht="15" customHeight="1" x14ac:dyDescent="0.25">
      <c r="C18" s="217"/>
      <c r="D18" s="217"/>
      <c r="E18" s="425"/>
      <c r="F18" s="426"/>
      <c r="G18" s="426"/>
      <c r="H18" s="426"/>
      <c r="I18" s="426"/>
      <c r="J18" s="426"/>
      <c r="K18" s="426"/>
      <c r="L18" s="426"/>
      <c r="M18" s="426"/>
      <c r="N18" s="426"/>
      <c r="O18" s="426"/>
      <c r="P18" s="426"/>
      <c r="Q18" s="426"/>
      <c r="R18" s="426"/>
      <c r="S18" s="426"/>
      <c r="T18" s="426"/>
      <c r="U18" s="426"/>
      <c r="V18" s="426"/>
      <c r="W18" s="426"/>
      <c r="X18" s="426"/>
      <c r="Y18" s="426"/>
      <c r="Z18" s="426"/>
      <c r="AA18" s="427"/>
      <c r="AB18" s="215"/>
      <c r="AC18" s="207"/>
      <c r="AD18" s="207"/>
      <c r="AE18" s="207"/>
      <c r="AF18" s="36" t="s">
        <v>698</v>
      </c>
      <c r="AG18" s="36">
        <v>34</v>
      </c>
    </row>
    <row r="19" spans="3:33" ht="15" customHeight="1" x14ac:dyDescent="0.25">
      <c r="C19" s="217"/>
      <c r="D19" s="217"/>
      <c r="E19" s="217"/>
      <c r="F19" s="207"/>
      <c r="G19" s="207"/>
      <c r="H19" s="207"/>
      <c r="I19" s="207"/>
      <c r="J19" s="207"/>
      <c r="K19" s="207"/>
      <c r="L19" s="207"/>
      <c r="M19" s="207"/>
      <c r="N19" s="207"/>
      <c r="O19" s="207"/>
      <c r="P19" s="207"/>
      <c r="Q19" s="207"/>
      <c r="R19" s="207"/>
      <c r="S19" s="207"/>
      <c r="T19" s="207"/>
      <c r="U19" s="207"/>
      <c r="V19" s="207"/>
      <c r="W19" s="207"/>
      <c r="X19" s="207"/>
      <c r="Y19" s="207"/>
      <c r="Z19" s="207"/>
      <c r="AA19" s="207"/>
      <c r="AB19" s="215"/>
      <c r="AC19" s="207"/>
      <c r="AD19" s="207"/>
      <c r="AE19" s="207"/>
      <c r="AF19" s="36" t="s">
        <v>699</v>
      </c>
      <c r="AG19" s="36">
        <v>100</v>
      </c>
    </row>
    <row r="20" spans="3:33" ht="15" customHeight="1" x14ac:dyDescent="0.25">
      <c r="C20" s="217"/>
      <c r="D20" s="217"/>
      <c r="E20" s="217"/>
      <c r="F20" s="207"/>
      <c r="G20" s="207"/>
      <c r="H20" s="207"/>
      <c r="I20" s="207"/>
      <c r="J20" s="207"/>
      <c r="K20" s="207"/>
      <c r="L20" s="207"/>
      <c r="M20" s="207"/>
      <c r="N20" s="207"/>
      <c r="O20" s="207"/>
      <c r="P20" s="207"/>
      <c r="Q20" s="207"/>
      <c r="R20" s="207"/>
      <c r="S20" s="207"/>
      <c r="T20" s="207"/>
      <c r="U20" s="207"/>
      <c r="V20" s="207"/>
      <c r="W20" s="207"/>
      <c r="X20" s="207"/>
      <c r="Y20" s="207"/>
      <c r="Z20" s="207"/>
      <c r="AA20" s="207"/>
      <c r="AB20" s="215"/>
      <c r="AC20" s="207"/>
      <c r="AD20" s="207"/>
      <c r="AE20" s="207"/>
      <c r="AF20" s="36" t="s">
        <v>700</v>
      </c>
      <c r="AG20" s="36">
        <v>38</v>
      </c>
    </row>
    <row r="21" spans="3:33" ht="15" customHeight="1" x14ac:dyDescent="0.25">
      <c r="C21" s="405" t="s">
        <v>127</v>
      </c>
      <c r="D21" s="404"/>
      <c r="E21" s="218"/>
      <c r="F21" s="403"/>
      <c r="G21" s="404"/>
      <c r="H21" s="404"/>
      <c r="I21" s="404"/>
      <c r="J21" s="404"/>
      <c r="K21" s="404"/>
      <c r="L21" s="404"/>
      <c r="M21" s="404"/>
      <c r="N21" s="404"/>
      <c r="O21" s="404"/>
      <c r="P21" s="404"/>
      <c r="Q21" s="404"/>
      <c r="R21" s="404"/>
      <c r="S21" s="404"/>
      <c r="T21" s="404"/>
      <c r="U21" s="404"/>
      <c r="V21" s="404"/>
      <c r="W21" s="404"/>
      <c r="X21" s="404"/>
      <c r="Y21" s="404"/>
      <c r="Z21" s="404"/>
      <c r="AA21" s="404"/>
      <c r="AB21" s="416"/>
      <c r="AC21" s="207"/>
      <c r="AD21" s="207"/>
      <c r="AE21" s="207"/>
      <c r="AF21" s="36" t="s">
        <v>701</v>
      </c>
      <c r="AG21" s="36">
        <v>100</v>
      </c>
    </row>
    <row r="22" spans="3:33" ht="29.25" customHeight="1" x14ac:dyDescent="0.25">
      <c r="C22" s="406" t="s">
        <v>702</v>
      </c>
      <c r="D22" s="408"/>
      <c r="E22" s="408"/>
      <c r="F22" s="408"/>
      <c r="G22" s="408"/>
      <c r="H22" s="408"/>
      <c r="I22" s="408"/>
      <c r="J22" s="408"/>
      <c r="K22" s="408"/>
      <c r="L22" s="408"/>
      <c r="M22" s="408"/>
      <c r="N22" s="408"/>
      <c r="O22" s="408"/>
      <c r="P22" s="408"/>
      <c r="Q22" s="408"/>
      <c r="R22" s="408"/>
      <c r="S22" s="408"/>
      <c r="T22" s="408"/>
      <c r="U22" s="408"/>
      <c r="V22" s="408"/>
      <c r="W22" s="408"/>
      <c r="X22" s="408"/>
      <c r="Y22" s="408"/>
      <c r="Z22" s="408"/>
      <c r="AA22" s="396"/>
      <c r="AB22" s="219"/>
      <c r="AC22" s="207"/>
      <c r="AD22" s="207"/>
      <c r="AE22" s="207"/>
      <c r="AF22" s="36" t="s">
        <v>703</v>
      </c>
      <c r="AG22" s="36">
        <v>15</v>
      </c>
    </row>
    <row r="23" spans="3:33" ht="15" customHeight="1" x14ac:dyDescent="0.25">
      <c r="C23" s="220"/>
      <c r="D23" s="220"/>
      <c r="E23" s="220"/>
      <c r="F23" s="220"/>
      <c r="G23" s="220"/>
      <c r="H23" s="220"/>
      <c r="I23" s="220"/>
      <c r="J23" s="220"/>
      <c r="K23" s="220"/>
      <c r="L23" s="220"/>
      <c r="M23" s="220"/>
      <c r="N23" s="220"/>
      <c r="O23" s="220"/>
      <c r="P23" s="220"/>
      <c r="Q23" s="220"/>
      <c r="R23" s="220"/>
      <c r="S23" s="220"/>
      <c r="T23" s="220"/>
      <c r="U23" s="220"/>
      <c r="V23" s="220"/>
      <c r="W23" s="220"/>
      <c r="X23" s="220"/>
      <c r="Y23" s="220"/>
      <c r="Z23" s="220"/>
      <c r="AA23" s="220"/>
      <c r="AB23" s="219"/>
      <c r="AC23" s="207"/>
      <c r="AD23" s="207"/>
      <c r="AE23" s="207"/>
      <c r="AF23" s="207"/>
      <c r="AG23" s="207"/>
    </row>
    <row r="24" spans="3:33" ht="15" customHeight="1" x14ac:dyDescent="0.25">
      <c r="C24" s="221" t="s">
        <v>128</v>
      </c>
      <c r="D24" s="221"/>
      <c r="E24" s="207"/>
      <c r="F24" s="207"/>
      <c r="G24" s="207"/>
      <c r="H24" s="207"/>
      <c r="I24" s="207"/>
      <c r="J24" s="220"/>
      <c r="K24" s="220"/>
      <c r="L24" s="220"/>
      <c r="M24" s="220"/>
      <c r="N24" s="220"/>
      <c r="O24" s="220"/>
      <c r="P24" s="220"/>
      <c r="Q24" s="220"/>
      <c r="R24" s="220" t="s">
        <v>129</v>
      </c>
      <c r="S24" s="220"/>
      <c r="T24" s="220"/>
      <c r="U24" s="220"/>
      <c r="V24" s="220"/>
      <c r="W24" s="220"/>
      <c r="X24" s="220"/>
      <c r="Y24" s="220"/>
      <c r="Z24" s="220"/>
      <c r="AA24" s="220"/>
      <c r="AB24" s="219"/>
      <c r="AC24" s="207"/>
      <c r="AD24" s="207"/>
      <c r="AE24" s="207"/>
      <c r="AF24" s="207"/>
      <c r="AG24" s="207"/>
    </row>
    <row r="25" spans="3:33" ht="15" customHeight="1" x14ac:dyDescent="0.25">
      <c r="C25" s="915" t="s">
        <v>704</v>
      </c>
      <c r="D25" s="422"/>
      <c r="E25" s="422"/>
      <c r="F25" s="422"/>
      <c r="G25" s="422"/>
      <c r="H25" s="422"/>
      <c r="I25" s="422"/>
      <c r="J25" s="422"/>
      <c r="K25" s="422"/>
      <c r="L25" s="422"/>
      <c r="M25" s="422"/>
      <c r="N25" s="422"/>
      <c r="O25" s="422"/>
      <c r="P25" s="423"/>
      <c r="Q25" s="207"/>
      <c r="R25" s="407"/>
      <c r="S25" s="408"/>
      <c r="T25" s="408"/>
      <c r="U25" s="408"/>
      <c r="V25" s="408"/>
      <c r="W25" s="408"/>
      <c r="X25" s="408"/>
      <c r="Y25" s="408"/>
      <c r="Z25" s="408"/>
      <c r="AA25" s="396"/>
      <c r="AB25" s="215"/>
      <c r="AC25" s="207"/>
      <c r="AD25" s="207"/>
      <c r="AE25" s="207"/>
      <c r="AF25" s="239">
        <f>+((AG11/AG12)*AG13)+((AG14/AG15)*AG13)+(((((AG16/100)*AG17)+((AG18/100)*AG19)+((AG20/100)*AG21))*AG22)/100)</f>
        <v>65</v>
      </c>
      <c r="AG25" s="207"/>
    </row>
    <row r="26" spans="3:33" ht="15" customHeight="1" x14ac:dyDescent="0.25">
      <c r="C26" s="424"/>
      <c r="D26" s="378"/>
      <c r="E26" s="378"/>
      <c r="F26" s="378"/>
      <c r="G26" s="378"/>
      <c r="H26" s="378"/>
      <c r="I26" s="378"/>
      <c r="J26" s="378"/>
      <c r="K26" s="378"/>
      <c r="L26" s="378"/>
      <c r="M26" s="378"/>
      <c r="N26" s="378"/>
      <c r="O26" s="378"/>
      <c r="P26" s="416"/>
      <c r="Q26" s="207"/>
      <c r="R26" s="207"/>
      <c r="S26" s="207"/>
      <c r="T26" s="207"/>
      <c r="U26" s="207"/>
      <c r="V26" s="207"/>
      <c r="W26" s="207"/>
      <c r="X26" s="207"/>
      <c r="Y26" s="207"/>
      <c r="Z26" s="207"/>
      <c r="AA26" s="207"/>
      <c r="AB26" s="215"/>
      <c r="AC26" s="207"/>
      <c r="AD26" s="207"/>
      <c r="AE26" s="207"/>
      <c r="AF26" s="240"/>
      <c r="AG26" s="207"/>
    </row>
    <row r="27" spans="3:33" ht="15" customHeight="1" x14ac:dyDescent="0.25">
      <c r="C27" s="424"/>
      <c r="D27" s="378"/>
      <c r="E27" s="378"/>
      <c r="F27" s="378"/>
      <c r="G27" s="378"/>
      <c r="H27" s="378"/>
      <c r="I27" s="378"/>
      <c r="J27" s="378"/>
      <c r="K27" s="378"/>
      <c r="L27" s="378"/>
      <c r="M27" s="378"/>
      <c r="N27" s="378"/>
      <c r="O27" s="378"/>
      <c r="P27" s="416"/>
      <c r="Q27" s="217"/>
      <c r="R27" s="220" t="s">
        <v>130</v>
      </c>
      <c r="S27" s="220"/>
      <c r="T27" s="220"/>
      <c r="U27" s="220"/>
      <c r="V27" s="220"/>
      <c r="W27" s="217"/>
      <c r="X27" s="217"/>
      <c r="Y27" s="217"/>
      <c r="Z27" s="207"/>
      <c r="AA27" s="217"/>
      <c r="AB27" s="215"/>
      <c r="AC27" s="207"/>
      <c r="AD27" s="207"/>
      <c r="AE27" s="207"/>
      <c r="AF27" s="207"/>
      <c r="AG27" s="207"/>
    </row>
    <row r="28" spans="3:33" ht="15" customHeight="1" x14ac:dyDescent="0.25">
      <c r="C28" s="424"/>
      <c r="D28" s="378"/>
      <c r="E28" s="378"/>
      <c r="F28" s="378"/>
      <c r="G28" s="378"/>
      <c r="H28" s="378"/>
      <c r="I28" s="378"/>
      <c r="J28" s="378"/>
      <c r="K28" s="378"/>
      <c r="L28" s="378"/>
      <c r="M28" s="378"/>
      <c r="N28" s="378"/>
      <c r="O28" s="378"/>
      <c r="P28" s="416"/>
      <c r="Q28" s="207"/>
      <c r="R28" s="36"/>
      <c r="S28" s="207" t="s">
        <v>15</v>
      </c>
      <c r="T28" s="207"/>
      <c r="U28" s="36"/>
      <c r="V28" s="207" t="s">
        <v>27</v>
      </c>
      <c r="W28" s="207"/>
      <c r="X28" s="36"/>
      <c r="Y28" s="222" t="s">
        <v>46</v>
      </c>
      <c r="Z28" s="207"/>
      <c r="AA28" s="207"/>
      <c r="AB28" s="215"/>
      <c r="AC28" s="207"/>
      <c r="AD28" s="207"/>
      <c r="AE28" s="207"/>
      <c r="AF28" s="207"/>
      <c r="AG28" s="207"/>
    </row>
    <row r="29" spans="3:33" ht="15" customHeight="1" x14ac:dyDescent="0.25">
      <c r="C29" s="424"/>
      <c r="D29" s="378"/>
      <c r="E29" s="378"/>
      <c r="F29" s="378"/>
      <c r="G29" s="378"/>
      <c r="H29" s="378"/>
      <c r="I29" s="378"/>
      <c r="J29" s="378"/>
      <c r="K29" s="378"/>
      <c r="L29" s="378"/>
      <c r="M29" s="378"/>
      <c r="N29" s="378"/>
      <c r="O29" s="378"/>
      <c r="P29" s="416"/>
      <c r="Q29" s="207"/>
      <c r="R29" s="207"/>
      <c r="S29" s="207"/>
      <c r="T29" s="207"/>
      <c r="U29" s="207"/>
      <c r="V29" s="207"/>
      <c r="W29" s="207"/>
      <c r="X29" s="207"/>
      <c r="Y29" s="207"/>
      <c r="Z29" s="207"/>
      <c r="AA29" s="207"/>
      <c r="AB29" s="215"/>
      <c r="AC29" s="207"/>
      <c r="AD29" s="207"/>
      <c r="AE29" s="207"/>
      <c r="AF29" s="207"/>
      <c r="AG29" s="207"/>
    </row>
    <row r="30" spans="3:33" ht="15" customHeight="1" x14ac:dyDescent="0.25">
      <c r="C30" s="425"/>
      <c r="D30" s="426"/>
      <c r="E30" s="426"/>
      <c r="F30" s="426"/>
      <c r="G30" s="426"/>
      <c r="H30" s="426"/>
      <c r="I30" s="426"/>
      <c r="J30" s="426"/>
      <c r="K30" s="426"/>
      <c r="L30" s="426"/>
      <c r="M30" s="426"/>
      <c r="N30" s="426"/>
      <c r="O30" s="426"/>
      <c r="P30" s="427"/>
      <c r="Q30" s="207"/>
      <c r="R30" s="220" t="s">
        <v>131</v>
      </c>
      <c r="S30" s="207"/>
      <c r="T30" s="207"/>
      <c r="U30" s="207"/>
      <c r="V30" s="207"/>
      <c r="W30" s="414" t="s">
        <v>21</v>
      </c>
      <c r="X30" s="408"/>
      <c r="Y30" s="408"/>
      <c r="Z30" s="408"/>
      <c r="AA30" s="396"/>
      <c r="AB30" s="215"/>
      <c r="AC30" s="207"/>
      <c r="AD30" s="207"/>
      <c r="AE30" s="207"/>
      <c r="AF30" s="207"/>
      <c r="AG30" s="207"/>
    </row>
    <row r="31" spans="3:33" ht="15" customHeight="1" x14ac:dyDescent="0.25">
      <c r="C31" s="217"/>
      <c r="D31" s="217"/>
      <c r="E31" s="217"/>
      <c r="F31" s="217"/>
      <c r="G31" s="217"/>
      <c r="H31" s="207"/>
      <c r="I31" s="207"/>
      <c r="J31" s="207"/>
      <c r="K31" s="207"/>
      <c r="L31" s="207"/>
      <c r="M31" s="207"/>
      <c r="N31" s="207"/>
      <c r="O31" s="207"/>
      <c r="P31" s="207"/>
      <c r="Q31" s="207"/>
      <c r="R31" s="220"/>
      <c r="S31" s="207"/>
      <c r="T31" s="207"/>
      <c r="U31" s="207"/>
      <c r="V31" s="207"/>
      <c r="W31" s="207"/>
      <c r="X31" s="207"/>
      <c r="Y31" s="207"/>
      <c r="Z31" s="207"/>
      <c r="AA31" s="207"/>
      <c r="AB31" s="215"/>
      <c r="AC31" s="207"/>
      <c r="AD31" s="207"/>
      <c r="AE31" s="207"/>
      <c r="AF31" s="207"/>
      <c r="AG31" s="207"/>
    </row>
    <row r="32" spans="3:33" ht="15" customHeight="1" x14ac:dyDescent="0.25">
      <c r="C32" s="220" t="s">
        <v>132</v>
      </c>
      <c r="D32" s="217"/>
      <c r="E32" s="217"/>
      <c r="F32" s="217"/>
      <c r="G32" s="217"/>
      <c r="H32" s="217"/>
      <c r="I32" s="207"/>
      <c r="J32" s="207"/>
      <c r="K32" s="207"/>
      <c r="L32" s="207"/>
      <c r="M32" s="207"/>
      <c r="N32" s="207"/>
      <c r="O32" s="207"/>
      <c r="P32" s="207"/>
      <c r="Q32" s="207"/>
      <c r="R32" s="207"/>
      <c r="S32" s="207"/>
      <c r="T32" s="207"/>
      <c r="U32" s="207"/>
      <c r="V32" s="207"/>
      <c r="W32" s="207"/>
      <c r="X32" s="207"/>
      <c r="Y32" s="207"/>
      <c r="Z32" s="207"/>
      <c r="AA32" s="207"/>
      <c r="AB32" s="215"/>
      <c r="AC32" s="207"/>
      <c r="AD32" s="207"/>
      <c r="AE32" s="207"/>
      <c r="AF32" s="207"/>
      <c r="AG32" s="207"/>
    </row>
    <row r="33" spans="3:27" ht="39.75" customHeight="1" x14ac:dyDescent="0.25">
      <c r="C33" s="913" t="s">
        <v>705</v>
      </c>
      <c r="D33" s="408"/>
      <c r="E33" s="408"/>
      <c r="F33" s="408"/>
      <c r="G33" s="408"/>
      <c r="H33" s="408"/>
      <c r="I33" s="408"/>
      <c r="J33" s="408"/>
      <c r="K33" s="408"/>
      <c r="L33" s="408"/>
      <c r="M33" s="408"/>
      <c r="N33" s="408"/>
      <c r="O33" s="408"/>
      <c r="P33" s="408"/>
      <c r="Q33" s="408"/>
      <c r="R33" s="408"/>
      <c r="S33" s="408"/>
      <c r="T33" s="408"/>
      <c r="U33" s="408"/>
      <c r="V33" s="408"/>
      <c r="W33" s="408"/>
      <c r="X33" s="408"/>
      <c r="Y33" s="408"/>
      <c r="Z33" s="408"/>
      <c r="AA33" s="396"/>
    </row>
    <row r="34" spans="3:27" ht="15" customHeight="1" x14ac:dyDescent="0.25">
      <c r="C34" s="217"/>
      <c r="D34" s="217"/>
      <c r="E34" s="217"/>
      <c r="F34" s="217"/>
      <c r="G34" s="217"/>
      <c r="H34" s="217"/>
      <c r="I34" s="217"/>
      <c r="J34" s="217"/>
      <c r="K34" s="217"/>
      <c r="L34" s="217"/>
      <c r="M34" s="217"/>
      <c r="N34" s="217"/>
      <c r="O34" s="217"/>
      <c r="P34" s="217"/>
      <c r="Q34" s="217"/>
      <c r="R34" s="217"/>
      <c r="S34" s="217"/>
      <c r="T34" s="217"/>
      <c r="U34" s="217"/>
      <c r="V34" s="217"/>
      <c r="W34" s="217"/>
      <c r="X34" s="217"/>
      <c r="Y34" s="217"/>
      <c r="Z34" s="217"/>
      <c r="AA34" s="217"/>
    </row>
    <row r="35" spans="3:27" ht="15" customHeight="1" x14ac:dyDescent="0.25">
      <c r="C35" s="211" t="s">
        <v>134</v>
      </c>
      <c r="D35" s="217"/>
      <c r="E35" s="217"/>
      <c r="F35" s="217"/>
      <c r="G35" s="217"/>
      <c r="H35" s="217"/>
      <c r="I35" s="217"/>
      <c r="J35" s="217"/>
      <c r="K35" s="217"/>
      <c r="L35" s="217"/>
      <c r="M35" s="211" t="s">
        <v>134</v>
      </c>
      <c r="N35" s="217"/>
      <c r="O35" s="217"/>
      <c r="P35" s="217"/>
      <c r="Q35" s="217"/>
      <c r="R35" s="217"/>
      <c r="S35" s="217"/>
      <c r="T35" s="217"/>
      <c r="U35" s="217"/>
      <c r="V35" s="217"/>
      <c r="W35" s="217"/>
      <c r="X35" s="217"/>
      <c r="Y35" s="217"/>
      <c r="Z35" s="217"/>
      <c r="AA35" s="217"/>
    </row>
    <row r="36" spans="3:27" ht="29.25" customHeight="1" x14ac:dyDescent="0.25">
      <c r="C36" s="414" t="s">
        <v>652</v>
      </c>
      <c r="D36" s="408"/>
      <c r="E36" s="408"/>
      <c r="F36" s="408"/>
      <c r="G36" s="408"/>
      <c r="H36" s="408"/>
      <c r="I36" s="408"/>
      <c r="J36" s="408"/>
      <c r="K36" s="396"/>
      <c r="L36" s="217"/>
      <c r="M36" s="414"/>
      <c r="N36" s="408"/>
      <c r="O36" s="408"/>
      <c r="P36" s="408"/>
      <c r="Q36" s="408"/>
      <c r="R36" s="408"/>
      <c r="S36" s="408"/>
      <c r="T36" s="408"/>
      <c r="U36" s="408"/>
      <c r="V36" s="408"/>
      <c r="W36" s="408"/>
      <c r="X36" s="408"/>
      <c r="Y36" s="408"/>
      <c r="Z36" s="408"/>
      <c r="AA36" s="396"/>
    </row>
    <row r="37" spans="3:27" ht="15" customHeight="1" x14ac:dyDescent="0.25">
      <c r="C37" s="207"/>
      <c r="D37" s="207"/>
      <c r="E37" s="207"/>
      <c r="F37" s="207"/>
      <c r="G37" s="207"/>
      <c r="H37" s="207"/>
      <c r="I37" s="207"/>
      <c r="J37" s="207"/>
      <c r="K37" s="207"/>
      <c r="L37" s="207"/>
      <c r="M37" s="207"/>
      <c r="N37" s="207"/>
      <c r="O37" s="207"/>
      <c r="P37" s="207"/>
      <c r="Q37" s="207"/>
      <c r="R37" s="207"/>
      <c r="S37" s="207"/>
      <c r="T37" s="207"/>
      <c r="U37" s="207"/>
      <c r="V37" s="207"/>
      <c r="W37" s="207"/>
      <c r="X37" s="207"/>
      <c r="Y37" s="207"/>
      <c r="Z37" s="207"/>
      <c r="AA37" s="207"/>
    </row>
    <row r="38" spans="3:27" ht="15" customHeight="1" x14ac:dyDescent="0.25">
      <c r="C38" s="224" t="s">
        <v>137</v>
      </c>
      <c r="D38" s="224"/>
      <c r="E38" s="224"/>
      <c r="F38" s="224"/>
      <c r="G38" s="225"/>
      <c r="H38" s="226"/>
      <c r="I38" s="226"/>
      <c r="J38" s="226"/>
      <c r="K38" s="226"/>
      <c r="L38" s="226"/>
      <c r="M38" s="226"/>
      <c r="N38" s="226"/>
      <c r="O38" s="226"/>
      <c r="P38" s="226"/>
      <c r="Q38" s="226"/>
      <c r="R38" s="226"/>
      <c r="S38" s="226"/>
      <c r="T38" s="226"/>
      <c r="U38" s="226"/>
      <c r="V38" s="226"/>
      <c r="W38" s="226"/>
      <c r="X38" s="226"/>
      <c r="Y38" s="226"/>
      <c r="Z38" s="226"/>
      <c r="AA38" s="226"/>
    </row>
    <row r="39" spans="3:27" ht="90" customHeight="1" x14ac:dyDescent="0.25">
      <c r="C39" s="413" t="s">
        <v>653</v>
      </c>
      <c r="D39" s="408"/>
      <c r="E39" s="408"/>
      <c r="F39" s="408"/>
      <c r="G39" s="408"/>
      <c r="H39" s="408"/>
      <c r="I39" s="408"/>
      <c r="J39" s="408"/>
      <c r="K39" s="408"/>
      <c r="L39" s="408"/>
      <c r="M39" s="408"/>
      <c r="N39" s="408"/>
      <c r="O39" s="408"/>
      <c r="P39" s="408"/>
      <c r="Q39" s="408"/>
      <c r="R39" s="408"/>
      <c r="S39" s="408"/>
      <c r="T39" s="408"/>
      <c r="U39" s="408"/>
      <c r="V39" s="408"/>
      <c r="W39" s="408"/>
      <c r="X39" s="408"/>
      <c r="Y39" s="408"/>
      <c r="Z39" s="408"/>
      <c r="AA39" s="396"/>
    </row>
    <row r="40" spans="3:27" ht="15" customHeight="1" x14ac:dyDescent="0.25">
      <c r="C40" s="207"/>
      <c r="D40" s="207"/>
      <c r="E40" s="207"/>
      <c r="F40" s="207"/>
      <c r="G40" s="207"/>
      <c r="H40" s="207"/>
      <c r="I40" s="207"/>
      <c r="J40" s="207"/>
      <c r="K40" s="207"/>
      <c r="L40" s="207"/>
      <c r="M40" s="207"/>
      <c r="N40" s="207"/>
      <c r="O40" s="207"/>
      <c r="P40" s="207"/>
      <c r="Q40" s="207"/>
      <c r="R40" s="207"/>
      <c r="S40" s="207"/>
      <c r="T40" s="207"/>
      <c r="U40" s="207"/>
      <c r="V40" s="207"/>
      <c r="W40" s="207"/>
      <c r="X40" s="207"/>
      <c r="Y40" s="207"/>
      <c r="Z40" s="207"/>
      <c r="AA40" s="207"/>
    </row>
    <row r="41" spans="3:27" ht="15.75" customHeight="1" x14ac:dyDescent="0.25">
      <c r="C41" s="412" t="s">
        <v>139</v>
      </c>
      <c r="D41" s="404"/>
      <c r="E41" s="220"/>
      <c r="F41" s="406" t="s">
        <v>34</v>
      </c>
      <c r="G41" s="396"/>
      <c r="H41" s="220"/>
      <c r="I41" s="207"/>
      <c r="J41" s="227" t="s">
        <v>140</v>
      </c>
      <c r="K41" s="406">
        <v>2</v>
      </c>
      <c r="L41" s="408"/>
      <c r="M41" s="408"/>
      <c r="N41" s="396"/>
      <c r="O41" s="220"/>
      <c r="P41" s="220"/>
      <c r="Q41" s="211" t="s">
        <v>141</v>
      </c>
      <c r="R41" s="207"/>
      <c r="S41" s="220"/>
      <c r="T41" s="220"/>
      <c r="U41" s="220"/>
      <c r="V41" s="220"/>
      <c r="W41" s="406" t="s">
        <v>20</v>
      </c>
      <c r="X41" s="408"/>
      <c r="Y41" s="408"/>
      <c r="Z41" s="408"/>
      <c r="AA41" s="396"/>
    </row>
    <row r="42" spans="3:27" ht="15.75" customHeight="1" x14ac:dyDescent="0.25">
      <c r="C42" s="207"/>
      <c r="D42" s="207"/>
      <c r="E42" s="207"/>
      <c r="F42" s="222"/>
      <c r="G42" s="222"/>
      <c r="H42" s="222"/>
      <c r="I42" s="222"/>
      <c r="J42" s="222"/>
      <c r="K42" s="222"/>
      <c r="L42" s="222"/>
      <c r="M42" s="207"/>
      <c r="N42" s="207"/>
      <c r="O42" s="207"/>
      <c r="P42" s="207"/>
      <c r="Q42" s="207"/>
      <c r="R42" s="207"/>
      <c r="S42" s="207"/>
      <c r="T42" s="207"/>
      <c r="U42" s="207"/>
      <c r="V42" s="207"/>
      <c r="W42" s="207"/>
      <c r="X42" s="207"/>
      <c r="Y42" s="207"/>
      <c r="Z42" s="207"/>
      <c r="AA42" s="207"/>
    </row>
    <row r="43" spans="3:27" ht="32.25" customHeight="1" x14ac:dyDescent="0.25">
      <c r="C43" s="207"/>
      <c r="D43" s="227" t="s">
        <v>142</v>
      </c>
      <c r="E43" s="220"/>
      <c r="F43" s="413"/>
      <c r="G43" s="408"/>
      <c r="H43" s="408"/>
      <c r="I43" s="408"/>
      <c r="J43" s="408"/>
      <c r="K43" s="408"/>
      <c r="L43" s="408"/>
      <c r="M43" s="396"/>
      <c r="N43" s="207"/>
      <c r="O43" s="227" t="s">
        <v>144</v>
      </c>
      <c r="P43" s="414">
        <v>0</v>
      </c>
      <c r="Q43" s="408"/>
      <c r="R43" s="408"/>
      <c r="S43" s="408"/>
      <c r="T43" s="408"/>
      <c r="U43" s="408"/>
      <c r="V43" s="408"/>
      <c r="W43" s="408"/>
      <c r="X43" s="408"/>
      <c r="Y43" s="408"/>
      <c r="Z43" s="408"/>
      <c r="AA43" s="396"/>
    </row>
    <row r="44" spans="3:27" ht="15.75" customHeight="1" x14ac:dyDescent="0.25">
      <c r="C44" s="220"/>
      <c r="D44" s="220"/>
      <c r="E44" s="220"/>
      <c r="F44" s="222"/>
      <c r="G44" s="222"/>
      <c r="H44" s="222"/>
      <c r="I44" s="222"/>
      <c r="J44" s="222"/>
      <c r="K44" s="222"/>
      <c r="L44" s="222"/>
      <c r="M44" s="220"/>
      <c r="N44" s="220"/>
      <c r="O44" s="220"/>
      <c r="P44" s="220"/>
      <c r="Q44" s="220"/>
      <c r="R44" s="220"/>
      <c r="S44" s="220"/>
      <c r="T44" s="220"/>
      <c r="U44" s="220"/>
      <c r="V44" s="220"/>
      <c r="W44" s="220"/>
      <c r="X44" s="220"/>
      <c r="Y44" s="220"/>
      <c r="Z44" s="220"/>
      <c r="AA44" s="220"/>
    </row>
    <row r="45" spans="3:27" ht="15.75" customHeight="1" x14ac:dyDescent="0.25">
      <c r="C45" s="207"/>
      <c r="D45" s="227" t="s">
        <v>145</v>
      </c>
      <c r="E45" s="207"/>
      <c r="F45" s="407" t="s">
        <v>146</v>
      </c>
      <c r="G45" s="396"/>
      <c r="H45" s="207"/>
      <c r="I45" s="207"/>
      <c r="J45" s="220" t="s">
        <v>147</v>
      </c>
      <c r="K45" s="207"/>
      <c r="L45" s="407" t="s">
        <v>148</v>
      </c>
      <c r="M45" s="408"/>
      <c r="N45" s="396"/>
      <c r="O45" s="220"/>
      <c r="P45" s="220"/>
      <c r="Q45" s="207"/>
      <c r="R45" s="220" t="s">
        <v>149</v>
      </c>
      <c r="S45" s="220"/>
      <c r="T45" s="220"/>
      <c r="U45" s="220"/>
      <c r="V45" s="220"/>
      <c r="W45" s="415"/>
      <c r="X45" s="408"/>
      <c r="Y45" s="408"/>
      <c r="Z45" s="408"/>
      <c r="AA45" s="396"/>
    </row>
    <row r="46" spans="3:27" ht="15.75" customHeight="1" x14ac:dyDescent="0.25">
      <c r="C46" s="207"/>
      <c r="D46" s="207"/>
      <c r="E46" s="207"/>
      <c r="F46" s="28"/>
      <c r="G46" s="207"/>
      <c r="H46" s="207"/>
      <c r="I46" s="211"/>
      <c r="J46" s="211"/>
      <c r="K46" s="211"/>
      <c r="L46" s="211"/>
      <c r="M46" s="211"/>
      <c r="N46" s="211"/>
      <c r="O46" s="211"/>
      <c r="P46" s="211"/>
      <c r="Q46" s="211"/>
      <c r="R46" s="211"/>
      <c r="S46" s="211"/>
      <c r="T46" s="211"/>
      <c r="U46" s="211"/>
      <c r="V46" s="211"/>
      <c r="W46" s="211"/>
      <c r="X46" s="211"/>
      <c r="Y46" s="211"/>
      <c r="Z46" s="211"/>
      <c r="AA46" s="211"/>
    </row>
    <row r="47" spans="3:27" ht="15.75" customHeight="1" x14ac:dyDescent="0.25">
      <c r="C47" s="228" t="s">
        <v>150</v>
      </c>
      <c r="D47" s="409">
        <v>2024</v>
      </c>
      <c r="E47" s="410"/>
      <c r="F47" s="411"/>
      <c r="G47" s="34"/>
      <c r="H47" s="211"/>
      <c r="I47" s="211"/>
      <c r="J47" s="211"/>
      <c r="K47" s="211"/>
      <c r="L47" s="211"/>
      <c r="M47" s="211"/>
      <c r="N47" s="211"/>
      <c r="O47" s="211"/>
      <c r="P47" s="211"/>
      <c r="Q47" s="403"/>
      <c r="R47" s="404"/>
      <c r="S47" s="404"/>
      <c r="T47" s="404"/>
      <c r="U47" s="404"/>
      <c r="V47" s="211"/>
      <c r="W47" s="211"/>
      <c r="X47" s="405"/>
      <c r="Y47" s="404"/>
      <c r="Z47" s="404"/>
      <c r="AA47" s="404"/>
    </row>
    <row r="49" spans="3:27" ht="15.75" customHeight="1" x14ac:dyDescent="0.25">
      <c r="C49" s="220" t="s">
        <v>140</v>
      </c>
      <c r="D49" s="414">
        <v>1.2</v>
      </c>
      <c r="E49" s="408"/>
      <c r="F49" s="396"/>
      <c r="G49" s="207"/>
      <c r="H49" s="211"/>
      <c r="I49" s="211"/>
      <c r="J49" s="211"/>
      <c r="K49" s="211"/>
      <c r="L49" s="211"/>
      <c r="M49" s="211"/>
      <c r="N49" s="211"/>
      <c r="O49" s="211"/>
      <c r="P49" s="211"/>
      <c r="Q49" s="403"/>
      <c r="R49" s="404"/>
      <c r="S49" s="404"/>
      <c r="T49" s="404"/>
      <c r="U49" s="404"/>
      <c r="V49" s="211"/>
      <c r="W49" s="211"/>
      <c r="X49" s="405"/>
      <c r="Y49" s="404"/>
      <c r="Z49" s="404"/>
      <c r="AA49" s="404"/>
    </row>
    <row r="50" spans="3:27" ht="15.75" customHeight="1" x14ac:dyDescent="0.25">
      <c r="C50" s="207"/>
      <c r="D50" s="207"/>
      <c r="E50" s="207"/>
      <c r="F50" s="207"/>
      <c r="G50" s="207"/>
      <c r="H50" s="207"/>
      <c r="I50" s="211"/>
      <c r="J50" s="211"/>
      <c r="K50" s="220"/>
      <c r="L50" s="220"/>
      <c r="M50" s="220"/>
      <c r="N50" s="220"/>
      <c r="O50" s="220"/>
      <c r="P50" s="220"/>
      <c r="Q50" s="220"/>
      <c r="R50" s="220"/>
      <c r="S50" s="220"/>
      <c r="T50" s="220"/>
      <c r="U50" s="220"/>
      <c r="V50" s="220"/>
      <c r="W50" s="220"/>
      <c r="X50" s="220"/>
      <c r="Y50" s="220"/>
      <c r="Z50" s="220"/>
      <c r="AA50" s="220"/>
    </row>
    <row r="51" spans="3:27" ht="15.75" customHeight="1" x14ac:dyDescent="0.25">
      <c r="C51" s="220"/>
      <c r="D51" s="406" t="s">
        <v>151</v>
      </c>
      <c r="E51" s="408"/>
      <c r="F51" s="408"/>
      <c r="G51" s="408"/>
      <c r="H51" s="408"/>
      <c r="I51" s="408"/>
      <c r="J51" s="408"/>
      <c r="K51" s="408"/>
      <c r="L51" s="408"/>
      <c r="M51" s="408"/>
      <c r="N51" s="408"/>
      <c r="O51" s="408"/>
      <c r="P51" s="408"/>
      <c r="Q51" s="408"/>
      <c r="R51" s="408"/>
      <c r="S51" s="408"/>
      <c r="T51" s="408"/>
      <c r="U51" s="408"/>
      <c r="V51" s="408"/>
      <c r="W51" s="408"/>
      <c r="X51" s="408"/>
      <c r="Y51" s="396"/>
      <c r="Z51" s="221"/>
      <c r="AA51" s="221"/>
    </row>
    <row r="52" spans="3:27" ht="15.75" customHeight="1" x14ac:dyDescent="0.25">
      <c r="C52" s="207"/>
      <c r="D52" s="445" t="s">
        <v>152</v>
      </c>
      <c r="E52" s="408"/>
      <c r="F52" s="408"/>
      <c r="G52" s="408"/>
      <c r="H52" s="396"/>
      <c r="I52" s="441" t="s">
        <v>153</v>
      </c>
      <c r="J52" s="408"/>
      <c r="K52" s="408"/>
      <c r="L52" s="408"/>
      <c r="M52" s="408"/>
      <c r="N52" s="408"/>
      <c r="O52" s="408"/>
      <c r="P52" s="396"/>
      <c r="Q52" s="442" t="s">
        <v>154</v>
      </c>
      <c r="R52" s="408"/>
      <c r="S52" s="408"/>
      <c r="T52" s="408"/>
      <c r="U52" s="408"/>
      <c r="V52" s="408"/>
      <c r="W52" s="408"/>
      <c r="X52" s="408"/>
      <c r="Y52" s="396"/>
      <c r="Z52" s="221"/>
      <c r="AA52" s="221"/>
    </row>
    <row r="53" spans="3:27" ht="15.75" customHeight="1" x14ac:dyDescent="0.25">
      <c r="C53" s="38"/>
      <c r="D53" s="446" t="s">
        <v>155</v>
      </c>
      <c r="E53" s="408"/>
      <c r="F53" s="408"/>
      <c r="G53" s="408"/>
      <c r="H53" s="396"/>
      <c r="I53" s="443" t="s">
        <v>156</v>
      </c>
      <c r="J53" s="408"/>
      <c r="K53" s="408"/>
      <c r="L53" s="408"/>
      <c r="M53" s="408"/>
      <c r="N53" s="408"/>
      <c r="O53" s="408"/>
      <c r="P53" s="396"/>
      <c r="Q53" s="444" t="s">
        <v>157</v>
      </c>
      <c r="R53" s="408"/>
      <c r="S53" s="408"/>
      <c r="T53" s="408"/>
      <c r="U53" s="408"/>
      <c r="V53" s="408"/>
      <c r="W53" s="408"/>
      <c r="X53" s="408"/>
      <c r="Y53" s="396"/>
      <c r="Z53" s="230"/>
      <c r="AA53" s="230"/>
    </row>
    <row r="54" spans="3:27" ht="15.75" customHeight="1" x14ac:dyDescent="0.25">
      <c r="C54" s="231"/>
      <c r="D54" s="231"/>
      <c r="E54" s="231"/>
      <c r="F54" s="231"/>
      <c r="G54" s="232"/>
      <c r="H54" s="232"/>
      <c r="I54" s="232"/>
      <c r="J54" s="232"/>
      <c r="K54" s="232"/>
      <c r="L54" s="232"/>
      <c r="M54" s="232"/>
      <c r="N54" s="232"/>
      <c r="O54" s="232"/>
      <c r="P54" s="232"/>
      <c r="Q54" s="232"/>
      <c r="R54" s="232"/>
      <c r="S54" s="232"/>
      <c r="T54" s="232"/>
      <c r="U54" s="232"/>
      <c r="V54" s="232"/>
      <c r="W54" s="232"/>
      <c r="X54" s="232"/>
      <c r="Y54" s="232"/>
      <c r="Z54" s="231"/>
      <c r="AA54" s="231"/>
    </row>
    <row r="55" spans="3:27" ht="15.75" customHeight="1" x14ac:dyDescent="0.25">
      <c r="C55" s="434" t="s">
        <v>158</v>
      </c>
      <c r="D55" s="408"/>
      <c r="E55" s="408"/>
      <c r="F55" s="396"/>
      <c r="G55" s="439" t="s">
        <v>159</v>
      </c>
      <c r="H55" s="440" t="s">
        <v>160</v>
      </c>
      <c r="I55" s="422"/>
      <c r="J55" s="422"/>
      <c r="K55" s="422"/>
      <c r="L55" s="422"/>
      <c r="M55" s="422"/>
      <c r="N55" s="422"/>
      <c r="O55" s="422"/>
      <c r="P55" s="422"/>
      <c r="Q55" s="422"/>
      <c r="R55" s="422"/>
      <c r="S55" s="422"/>
      <c r="T55" s="422"/>
      <c r="U55" s="422"/>
      <c r="V55" s="422"/>
      <c r="W55" s="422"/>
      <c r="X55" s="422"/>
      <c r="Y55" s="422"/>
      <c r="Z55" s="422"/>
      <c r="AA55" s="423"/>
    </row>
    <row r="56" spans="3:27" ht="15.75" customHeight="1" x14ac:dyDescent="0.25">
      <c r="C56" s="40" t="s">
        <v>161</v>
      </c>
      <c r="D56" s="41" t="s">
        <v>686</v>
      </c>
      <c r="E56" s="434" t="s">
        <v>162</v>
      </c>
      <c r="F56" s="396"/>
      <c r="G56" s="380"/>
      <c r="H56" s="425"/>
      <c r="I56" s="426"/>
      <c r="J56" s="426"/>
      <c r="K56" s="426"/>
      <c r="L56" s="426"/>
      <c r="M56" s="426"/>
      <c r="N56" s="426"/>
      <c r="O56" s="426"/>
      <c r="P56" s="426"/>
      <c r="Q56" s="426"/>
      <c r="R56" s="426"/>
      <c r="S56" s="426"/>
      <c r="T56" s="426"/>
      <c r="U56" s="426"/>
      <c r="V56" s="426"/>
      <c r="W56" s="426"/>
      <c r="X56" s="426"/>
      <c r="Y56" s="426"/>
      <c r="Z56" s="426"/>
      <c r="AA56" s="427"/>
    </row>
    <row r="57" spans="3:27" ht="15.75" customHeight="1" x14ac:dyDescent="0.25">
      <c r="C57" s="42">
        <v>2024</v>
      </c>
      <c r="D57" s="43">
        <v>45474</v>
      </c>
      <c r="E57" s="433">
        <v>45656</v>
      </c>
      <c r="F57" s="396"/>
      <c r="G57" s="44">
        <v>0.65</v>
      </c>
      <c r="H57" s="438"/>
      <c r="I57" s="408"/>
      <c r="J57" s="408"/>
      <c r="K57" s="408"/>
      <c r="L57" s="408"/>
      <c r="M57" s="408"/>
      <c r="N57" s="408"/>
      <c r="O57" s="408"/>
      <c r="P57" s="408"/>
      <c r="Q57" s="408"/>
      <c r="R57" s="408"/>
      <c r="S57" s="408"/>
      <c r="T57" s="408"/>
      <c r="U57" s="408"/>
      <c r="V57" s="408"/>
      <c r="W57" s="408"/>
      <c r="X57" s="408"/>
      <c r="Y57" s="408"/>
      <c r="Z57" s="408"/>
      <c r="AA57" s="396"/>
    </row>
    <row r="58" spans="3:27" ht="15.75" customHeight="1" x14ac:dyDescent="0.25">
      <c r="C58" s="42">
        <v>2025</v>
      </c>
      <c r="D58" s="43">
        <v>45658</v>
      </c>
      <c r="E58" s="433">
        <v>46021</v>
      </c>
      <c r="F58" s="396"/>
      <c r="G58" s="44">
        <v>0.85</v>
      </c>
      <c r="H58" s="438"/>
      <c r="I58" s="408"/>
      <c r="J58" s="408"/>
      <c r="K58" s="408"/>
      <c r="L58" s="408"/>
      <c r="M58" s="408"/>
      <c r="N58" s="408"/>
      <c r="O58" s="408"/>
      <c r="P58" s="408"/>
      <c r="Q58" s="408"/>
      <c r="R58" s="408"/>
      <c r="S58" s="408"/>
      <c r="T58" s="408"/>
      <c r="U58" s="408"/>
      <c r="V58" s="408"/>
      <c r="W58" s="408"/>
      <c r="X58" s="408"/>
      <c r="Y58" s="408"/>
      <c r="Z58" s="408"/>
      <c r="AA58" s="396"/>
    </row>
    <row r="59" spans="3:27" ht="15.75" customHeight="1" x14ac:dyDescent="0.25">
      <c r="C59" s="42">
        <v>2026</v>
      </c>
      <c r="D59" s="43">
        <v>46023</v>
      </c>
      <c r="E59" s="433">
        <v>46386</v>
      </c>
      <c r="F59" s="396"/>
      <c r="G59" s="44">
        <v>0.85</v>
      </c>
      <c r="H59" s="438"/>
      <c r="I59" s="408"/>
      <c r="J59" s="408"/>
      <c r="K59" s="408"/>
      <c r="L59" s="408"/>
      <c r="M59" s="408"/>
      <c r="N59" s="408"/>
      <c r="O59" s="408"/>
      <c r="P59" s="408"/>
      <c r="Q59" s="408"/>
      <c r="R59" s="408"/>
      <c r="S59" s="408"/>
      <c r="T59" s="408"/>
      <c r="U59" s="408"/>
      <c r="V59" s="408"/>
      <c r="W59" s="408"/>
      <c r="X59" s="408"/>
      <c r="Y59" s="408"/>
      <c r="Z59" s="408"/>
      <c r="AA59" s="396"/>
    </row>
    <row r="60" spans="3:27" ht="15.75" customHeight="1" x14ac:dyDescent="0.25">
      <c r="C60" s="42">
        <v>2027</v>
      </c>
      <c r="D60" s="43">
        <v>46388</v>
      </c>
      <c r="E60" s="433">
        <v>46751</v>
      </c>
      <c r="F60" s="396"/>
      <c r="G60" s="44">
        <v>0.65</v>
      </c>
      <c r="H60" s="438"/>
      <c r="I60" s="408"/>
      <c r="J60" s="408"/>
      <c r="K60" s="408"/>
      <c r="L60" s="408"/>
      <c r="M60" s="408"/>
      <c r="N60" s="408"/>
      <c r="O60" s="408"/>
      <c r="P60" s="408"/>
      <c r="Q60" s="408"/>
      <c r="R60" s="408"/>
      <c r="S60" s="408"/>
      <c r="T60" s="408"/>
      <c r="U60" s="408"/>
      <c r="V60" s="408"/>
      <c r="W60" s="408"/>
      <c r="X60" s="408"/>
      <c r="Y60" s="408"/>
      <c r="Z60" s="408"/>
      <c r="AA60" s="396"/>
    </row>
    <row r="61" spans="3:27" ht="15.75" customHeight="1" x14ac:dyDescent="0.25">
      <c r="C61" s="42"/>
      <c r="D61" s="42"/>
      <c r="E61" s="434"/>
      <c r="F61" s="396"/>
      <c r="G61" s="41"/>
      <c r="H61" s="434"/>
      <c r="I61" s="408"/>
      <c r="J61" s="408"/>
      <c r="K61" s="408"/>
      <c r="L61" s="408"/>
      <c r="M61" s="408"/>
      <c r="N61" s="408"/>
      <c r="O61" s="408"/>
      <c r="P61" s="408"/>
      <c r="Q61" s="408"/>
      <c r="R61" s="408"/>
      <c r="S61" s="408"/>
      <c r="T61" s="408"/>
      <c r="U61" s="408"/>
      <c r="V61" s="408"/>
      <c r="W61" s="408"/>
      <c r="X61" s="408"/>
      <c r="Y61" s="408"/>
      <c r="Z61" s="408"/>
      <c r="AA61" s="396"/>
    </row>
    <row r="62" spans="3:27" ht="15.75" customHeight="1" x14ac:dyDescent="0.25">
      <c r="C62" s="207"/>
      <c r="D62" s="207"/>
      <c r="E62" s="207"/>
      <c r="F62" s="207"/>
      <c r="G62" s="207"/>
      <c r="H62" s="207"/>
      <c r="I62" s="207"/>
      <c r="J62" s="207"/>
      <c r="K62" s="207"/>
      <c r="L62" s="207"/>
      <c r="M62" s="207"/>
      <c r="N62" s="207"/>
      <c r="O62" s="207"/>
      <c r="P62" s="207"/>
      <c r="Q62" s="207"/>
      <c r="R62" s="207"/>
      <c r="S62" s="207"/>
      <c r="T62" s="207"/>
      <c r="U62" s="207"/>
      <c r="V62" s="207"/>
      <c r="W62" s="207"/>
      <c r="X62" s="207"/>
      <c r="Y62" s="207"/>
      <c r="Z62" s="207"/>
      <c r="AA62" s="207"/>
    </row>
    <row r="63" spans="3:27" ht="15.75" customHeight="1" x14ac:dyDescent="0.25">
      <c r="C63" s="412" t="s">
        <v>163</v>
      </c>
      <c r="D63" s="404"/>
      <c r="E63" s="220"/>
      <c r="F63" s="211" t="s">
        <v>164</v>
      </c>
      <c r="G63" s="45"/>
      <c r="H63" s="222"/>
      <c r="I63" s="211" t="s">
        <v>165</v>
      </c>
      <c r="J63" s="207"/>
      <c r="K63" s="407"/>
      <c r="L63" s="396"/>
      <c r="M63" s="220"/>
      <c r="N63" s="207"/>
      <c r="O63" s="207"/>
      <c r="P63" s="207"/>
      <c r="Q63" s="207"/>
      <c r="R63" s="207"/>
      <c r="S63" s="207"/>
      <c r="T63" s="207"/>
      <c r="U63" s="207"/>
      <c r="V63" s="207"/>
      <c r="W63" s="207"/>
      <c r="X63" s="207"/>
      <c r="Y63" s="207"/>
      <c r="Z63" s="207"/>
      <c r="AA63" s="207"/>
    </row>
    <row r="65" spans="2:28" ht="15.75" customHeight="1" x14ac:dyDescent="0.25">
      <c r="B65" s="432" t="s">
        <v>166</v>
      </c>
      <c r="C65" s="408"/>
      <c r="D65" s="408"/>
      <c r="E65" s="408"/>
      <c r="F65" s="408"/>
      <c r="G65" s="408"/>
      <c r="H65" s="408"/>
      <c r="I65" s="408"/>
      <c r="J65" s="408"/>
      <c r="K65" s="408"/>
      <c r="L65" s="408"/>
      <c r="M65" s="408"/>
      <c r="N65" s="408"/>
      <c r="O65" s="408"/>
      <c r="P65" s="408"/>
      <c r="Q65" s="408"/>
      <c r="R65" s="408"/>
      <c r="S65" s="408"/>
      <c r="T65" s="408"/>
      <c r="U65" s="408"/>
      <c r="V65" s="408"/>
      <c r="W65" s="408"/>
      <c r="X65" s="408"/>
      <c r="Y65" s="408"/>
      <c r="Z65" s="408"/>
      <c r="AA65" s="408"/>
      <c r="AB65" s="396"/>
    </row>
    <row r="66" spans="2:28" ht="15.75" customHeight="1" x14ac:dyDescent="0.25">
      <c r="B66" s="46"/>
      <c r="C66" s="235"/>
      <c r="D66" s="235"/>
      <c r="E66" s="235"/>
      <c r="F66" s="235"/>
      <c r="G66" s="235"/>
      <c r="H66" s="235"/>
      <c r="I66" s="235"/>
      <c r="J66" s="235"/>
      <c r="K66" s="235"/>
      <c r="L66" s="235"/>
      <c r="M66" s="235"/>
      <c r="N66" s="235"/>
      <c r="O66" s="235"/>
      <c r="P66" s="235"/>
      <c r="Q66" s="235"/>
      <c r="R66" s="235"/>
      <c r="S66" s="235"/>
      <c r="T66" s="235"/>
      <c r="U66" s="235"/>
      <c r="V66" s="235"/>
      <c r="W66" s="235"/>
      <c r="X66" s="235"/>
      <c r="Y66" s="235"/>
      <c r="Z66" s="235"/>
      <c r="AA66" s="235"/>
      <c r="AB66" s="47"/>
    </row>
    <row r="67" spans="2:28" ht="29.25" customHeight="1" x14ac:dyDescent="0.25">
      <c r="B67" s="434" t="s">
        <v>161</v>
      </c>
      <c r="C67" s="396"/>
      <c r="D67" s="41"/>
      <c r="E67" s="434" t="s">
        <v>167</v>
      </c>
      <c r="F67" s="396"/>
      <c r="G67" s="41"/>
      <c r="H67" s="406" t="s">
        <v>168</v>
      </c>
      <c r="I67" s="396"/>
      <c r="J67" s="434"/>
      <c r="K67" s="396"/>
      <c r="L67" s="437"/>
      <c r="M67" s="404"/>
      <c r="N67" s="41" t="s">
        <v>169</v>
      </c>
      <c r="O67" s="434"/>
      <c r="P67" s="408"/>
      <c r="Q67" s="396"/>
      <c r="R67" s="434" t="s">
        <v>170</v>
      </c>
      <c r="S67" s="408"/>
      <c r="T67" s="396"/>
      <c r="U67" s="434"/>
      <c r="V67" s="408"/>
      <c r="W67" s="396"/>
      <c r="X67" s="434" t="s">
        <v>171</v>
      </c>
      <c r="Y67" s="396"/>
      <c r="Z67" s="434"/>
      <c r="AA67" s="408"/>
      <c r="AB67" s="396"/>
    </row>
    <row r="68" spans="2:28" ht="15.75" customHeight="1" x14ac:dyDescent="0.25">
      <c r="B68" s="46"/>
      <c r="C68" s="235"/>
      <c r="D68" s="235"/>
      <c r="E68" s="235"/>
      <c r="F68" s="230"/>
      <c r="G68" s="236"/>
      <c r="H68" s="237"/>
      <c r="I68" s="237"/>
      <c r="J68" s="230"/>
      <c r="K68" s="230"/>
      <c r="L68" s="230"/>
      <c r="M68" s="230"/>
      <c r="N68" s="237"/>
      <c r="O68" s="230"/>
      <c r="P68" s="230"/>
      <c r="Q68" s="230"/>
      <c r="R68" s="230"/>
      <c r="S68" s="237"/>
      <c r="T68" s="217"/>
      <c r="U68" s="217"/>
      <c r="V68" s="207"/>
      <c r="W68" s="237"/>
      <c r="X68" s="227"/>
      <c r="Y68" s="227"/>
      <c r="Z68" s="48"/>
      <c r="AA68" s="27"/>
      <c r="AB68" s="49"/>
    </row>
    <row r="69" spans="2:28" ht="15.75" customHeight="1" x14ac:dyDescent="0.25">
      <c r="B69" s="432" t="s">
        <v>172</v>
      </c>
      <c r="C69" s="396"/>
      <c r="D69" s="435"/>
      <c r="E69" s="426"/>
      <c r="F69" s="426"/>
      <c r="G69" s="426"/>
      <c r="H69" s="426"/>
      <c r="I69" s="426"/>
      <c r="J69" s="426"/>
      <c r="K69" s="426"/>
      <c r="L69" s="426"/>
      <c r="M69" s="426"/>
      <c r="N69" s="426"/>
      <c r="O69" s="426"/>
      <c r="P69" s="426"/>
      <c r="Q69" s="426"/>
      <c r="R69" s="426"/>
      <c r="S69" s="426"/>
      <c r="T69" s="426"/>
      <c r="U69" s="426"/>
      <c r="V69" s="426"/>
      <c r="W69" s="426"/>
      <c r="X69" s="426"/>
      <c r="Y69" s="426"/>
      <c r="Z69" s="426"/>
      <c r="AA69" s="426"/>
      <c r="AB69" s="427"/>
    </row>
    <row r="70" spans="2:28" ht="15.75" customHeight="1" x14ac:dyDescent="0.25">
      <c r="B70" s="46"/>
      <c r="C70" s="235"/>
      <c r="D70" s="235"/>
      <c r="E70" s="235"/>
      <c r="F70" s="230"/>
      <c r="G70" s="236"/>
      <c r="H70" s="237"/>
      <c r="I70" s="237"/>
      <c r="J70" s="230"/>
      <c r="K70" s="230"/>
      <c r="L70" s="230"/>
      <c r="M70" s="230"/>
      <c r="N70" s="237"/>
      <c r="O70" s="230"/>
      <c r="P70" s="230"/>
      <c r="Q70" s="230"/>
      <c r="R70" s="230"/>
      <c r="S70" s="237"/>
      <c r="T70" s="217"/>
      <c r="U70" s="217"/>
      <c r="V70" s="207"/>
      <c r="W70" s="237"/>
      <c r="X70" s="227"/>
      <c r="Y70" s="227"/>
      <c r="Z70" s="48"/>
      <c r="AA70" s="27"/>
      <c r="AB70" s="49"/>
    </row>
    <row r="71" spans="2:28" ht="15.75" customHeight="1" x14ac:dyDescent="0.25">
      <c r="B71" s="432" t="s">
        <v>173</v>
      </c>
      <c r="C71" s="396"/>
      <c r="D71" s="436"/>
      <c r="E71" s="426"/>
      <c r="F71" s="426"/>
      <c r="G71" s="426"/>
      <c r="H71" s="426"/>
      <c r="I71" s="426"/>
      <c r="J71" s="426"/>
      <c r="K71" s="426"/>
      <c r="L71" s="426"/>
      <c r="M71" s="426"/>
      <c r="N71" s="426"/>
      <c r="O71" s="426"/>
      <c r="P71" s="426"/>
      <c r="Q71" s="426"/>
      <c r="R71" s="426"/>
      <c r="S71" s="426"/>
      <c r="T71" s="426"/>
      <c r="U71" s="426"/>
      <c r="V71" s="426"/>
      <c r="W71" s="426"/>
      <c r="X71" s="426"/>
      <c r="Y71" s="426"/>
      <c r="Z71" s="426"/>
      <c r="AA71" s="426"/>
      <c r="AB71" s="427"/>
    </row>
    <row r="72" spans="2:28" ht="15.75" customHeight="1" x14ac:dyDescent="0.25">
      <c r="B72" s="46"/>
      <c r="C72" s="235"/>
      <c r="D72" s="235"/>
      <c r="E72" s="235"/>
      <c r="F72" s="230"/>
      <c r="G72" s="236"/>
      <c r="H72" s="237"/>
      <c r="I72" s="237"/>
      <c r="J72" s="230"/>
      <c r="K72" s="230"/>
      <c r="L72" s="230"/>
      <c r="M72" s="230"/>
      <c r="N72" s="237"/>
      <c r="O72" s="230"/>
      <c r="P72" s="230"/>
      <c r="Q72" s="230"/>
      <c r="R72" s="230"/>
      <c r="S72" s="237"/>
      <c r="T72" s="217"/>
      <c r="U72" s="217"/>
      <c r="V72" s="207"/>
      <c r="W72" s="237"/>
      <c r="X72" s="227"/>
      <c r="Y72" s="227"/>
      <c r="Z72" s="227"/>
      <c r="AA72" s="217"/>
      <c r="AB72" s="223"/>
    </row>
    <row r="73" spans="2:28" ht="15.75" customHeight="1" x14ac:dyDescent="0.25">
      <c r="B73" s="432" t="s">
        <v>174</v>
      </c>
      <c r="C73" s="396"/>
      <c r="D73" s="436"/>
      <c r="E73" s="426"/>
      <c r="F73" s="426"/>
      <c r="G73" s="426"/>
      <c r="H73" s="426"/>
      <c r="I73" s="426"/>
      <c r="J73" s="426"/>
      <c r="K73" s="426"/>
      <c r="L73" s="426"/>
      <c r="M73" s="426"/>
      <c r="N73" s="426"/>
      <c r="O73" s="426"/>
      <c r="P73" s="426"/>
      <c r="Q73" s="426"/>
      <c r="R73" s="426"/>
      <c r="S73" s="426"/>
      <c r="T73" s="426"/>
      <c r="U73" s="426"/>
      <c r="V73" s="426"/>
      <c r="W73" s="426"/>
      <c r="X73" s="426"/>
      <c r="Y73" s="426"/>
      <c r="Z73" s="426"/>
      <c r="AA73" s="426"/>
      <c r="AB73" s="427"/>
    </row>
    <row r="74" spans="2:28" ht="15.75" customHeight="1" x14ac:dyDescent="0.25">
      <c r="B74" s="46"/>
      <c r="C74" s="235"/>
      <c r="D74" s="235"/>
      <c r="E74" s="235"/>
      <c r="F74" s="230"/>
      <c r="G74" s="236"/>
      <c r="H74" s="237"/>
      <c r="I74" s="237"/>
      <c r="J74" s="230"/>
      <c r="K74" s="230"/>
      <c r="L74" s="230"/>
      <c r="M74" s="230"/>
      <c r="N74" s="237"/>
      <c r="O74" s="230"/>
      <c r="P74" s="230"/>
      <c r="Q74" s="230"/>
      <c r="R74" s="230"/>
      <c r="S74" s="237"/>
      <c r="T74" s="217"/>
      <c r="U74" s="217"/>
      <c r="V74" s="207"/>
      <c r="W74" s="237"/>
      <c r="X74" s="227"/>
      <c r="Y74" s="227"/>
      <c r="Z74" s="48"/>
      <c r="AA74" s="27"/>
      <c r="AB74" s="49"/>
    </row>
    <row r="75" spans="2:28" ht="15.75" customHeight="1" x14ac:dyDescent="0.25">
      <c r="B75" s="432" t="s">
        <v>175</v>
      </c>
      <c r="C75" s="396"/>
      <c r="D75" s="436"/>
      <c r="E75" s="426"/>
      <c r="F75" s="426"/>
      <c r="G75" s="426"/>
      <c r="H75" s="426"/>
      <c r="I75" s="426"/>
      <c r="J75" s="426"/>
      <c r="K75" s="426"/>
      <c r="L75" s="426"/>
      <c r="M75" s="426"/>
      <c r="N75" s="426"/>
      <c r="O75" s="426"/>
      <c r="P75" s="426"/>
      <c r="Q75" s="426"/>
      <c r="R75" s="426"/>
      <c r="S75" s="426"/>
      <c r="T75" s="426"/>
      <c r="U75" s="426"/>
      <c r="V75" s="426"/>
      <c r="W75" s="426"/>
      <c r="X75" s="426"/>
      <c r="Y75" s="426"/>
      <c r="Z75" s="426"/>
      <c r="AA75" s="426"/>
      <c r="AB75" s="427"/>
    </row>
    <row r="76" spans="2:28" ht="15.75" customHeight="1" x14ac:dyDescent="0.25">
      <c r="B76" s="46"/>
      <c r="C76" s="235"/>
      <c r="D76" s="235"/>
      <c r="E76" s="235"/>
      <c r="F76" s="230"/>
      <c r="G76" s="236"/>
      <c r="H76" s="237"/>
      <c r="I76" s="237"/>
      <c r="J76" s="230"/>
      <c r="K76" s="230"/>
      <c r="L76" s="230"/>
      <c r="M76" s="230"/>
      <c r="N76" s="237"/>
      <c r="O76" s="230"/>
      <c r="P76" s="230"/>
      <c r="Q76" s="230"/>
      <c r="R76" s="230"/>
      <c r="S76" s="237"/>
      <c r="T76" s="217"/>
      <c r="U76" s="217"/>
      <c r="V76" s="207"/>
      <c r="W76" s="237"/>
      <c r="X76" s="227"/>
      <c r="Y76" s="227"/>
      <c r="Z76" s="48"/>
      <c r="AA76" s="27"/>
      <c r="AB76" s="49"/>
    </row>
    <row r="77" spans="2:28" ht="15.75" customHeight="1" x14ac:dyDescent="0.25">
      <c r="B77" s="432" t="s">
        <v>176</v>
      </c>
      <c r="C77" s="396"/>
      <c r="D77" s="436"/>
      <c r="E77" s="426"/>
      <c r="F77" s="426"/>
      <c r="G77" s="426"/>
      <c r="H77" s="426"/>
      <c r="I77" s="426"/>
      <c r="J77" s="426"/>
      <c r="K77" s="426"/>
      <c r="L77" s="426"/>
      <c r="M77" s="426"/>
      <c r="N77" s="426"/>
      <c r="O77" s="426"/>
      <c r="P77" s="426"/>
      <c r="Q77" s="426"/>
      <c r="R77" s="426"/>
      <c r="S77" s="426"/>
      <c r="T77" s="426"/>
      <c r="U77" s="426"/>
      <c r="V77" s="426"/>
      <c r="W77" s="426"/>
      <c r="X77" s="426"/>
      <c r="Y77" s="426"/>
      <c r="Z77" s="426"/>
      <c r="AA77" s="426"/>
      <c r="AB77" s="427"/>
    </row>
    <row r="78" spans="2:28" ht="15.75" customHeight="1" x14ac:dyDescent="0.25">
      <c r="B78" s="46"/>
      <c r="C78" s="235"/>
      <c r="D78" s="235"/>
      <c r="E78" s="235"/>
      <c r="F78" s="230"/>
      <c r="G78" s="236"/>
      <c r="H78" s="237"/>
      <c r="I78" s="237"/>
      <c r="J78" s="230"/>
      <c r="K78" s="230"/>
      <c r="L78" s="230"/>
      <c r="M78" s="230"/>
      <c r="N78" s="237"/>
      <c r="O78" s="230"/>
      <c r="P78" s="230"/>
      <c r="Q78" s="230"/>
      <c r="R78" s="230"/>
      <c r="S78" s="237"/>
      <c r="T78" s="217"/>
      <c r="U78" s="217"/>
      <c r="V78" s="207"/>
      <c r="W78" s="237"/>
      <c r="X78" s="227"/>
      <c r="Y78" s="227"/>
      <c r="Z78" s="48"/>
      <c r="AA78" s="27"/>
      <c r="AB78" s="49"/>
    </row>
    <row r="79" spans="2:28" ht="15.75" customHeight="1" x14ac:dyDescent="0.25">
      <c r="B79" s="432" t="s">
        <v>177</v>
      </c>
      <c r="C79" s="408"/>
      <c r="D79" s="408"/>
      <c r="E79" s="408"/>
      <c r="F79" s="408"/>
      <c r="G79" s="408"/>
      <c r="H79" s="408"/>
      <c r="I79" s="408"/>
      <c r="J79" s="408"/>
      <c r="K79" s="408"/>
      <c r="L79" s="408"/>
      <c r="M79" s="408"/>
      <c r="N79" s="408"/>
      <c r="O79" s="408"/>
      <c r="P79" s="408"/>
      <c r="Q79" s="408"/>
      <c r="R79" s="408"/>
      <c r="S79" s="408"/>
      <c r="T79" s="408"/>
      <c r="U79" s="408"/>
      <c r="V79" s="408"/>
      <c r="W79" s="408"/>
      <c r="X79" s="408"/>
      <c r="Y79" s="408"/>
      <c r="Z79" s="408"/>
      <c r="AA79" s="408"/>
      <c r="AB79" s="396"/>
    </row>
    <row r="80" spans="2:28" ht="15.75" customHeight="1" x14ac:dyDescent="0.25">
      <c r="B80" s="406" t="s">
        <v>122</v>
      </c>
      <c r="C80" s="396"/>
      <c r="D80" s="50" t="s">
        <v>178</v>
      </c>
      <c r="E80" s="406" t="s">
        <v>179</v>
      </c>
      <c r="F80" s="396"/>
      <c r="G80" s="406" t="s">
        <v>177</v>
      </c>
      <c r="H80" s="408"/>
      <c r="I80" s="408"/>
      <c r="J80" s="408"/>
      <c r="K80" s="408"/>
      <c r="L80" s="408"/>
      <c r="M80" s="408"/>
      <c r="N80" s="408"/>
      <c r="O80" s="396"/>
      <c r="P80" s="406" t="s">
        <v>180</v>
      </c>
      <c r="Q80" s="408"/>
      <c r="R80" s="408"/>
      <c r="S80" s="408"/>
      <c r="T80" s="408"/>
      <c r="U80" s="408"/>
      <c r="V80" s="408"/>
      <c r="W80" s="408"/>
      <c r="X80" s="408"/>
      <c r="Y80" s="408"/>
      <c r="Z80" s="408"/>
      <c r="AA80" s="408"/>
      <c r="AB80" s="396"/>
    </row>
    <row r="81" spans="2:28" ht="15.75" customHeight="1" x14ac:dyDescent="0.25">
      <c r="B81" s="406"/>
      <c r="C81" s="396"/>
      <c r="D81" s="36"/>
      <c r="E81" s="406"/>
      <c r="F81" s="396"/>
      <c r="G81" s="431"/>
      <c r="H81" s="408"/>
      <c r="I81" s="408"/>
      <c r="J81" s="408"/>
      <c r="K81" s="408"/>
      <c r="L81" s="408"/>
      <c r="M81" s="408"/>
      <c r="N81" s="408"/>
      <c r="O81" s="396"/>
      <c r="P81" s="431"/>
      <c r="Q81" s="408"/>
      <c r="R81" s="408"/>
      <c r="S81" s="408"/>
      <c r="T81" s="408"/>
      <c r="U81" s="408"/>
      <c r="V81" s="408"/>
      <c r="W81" s="408"/>
      <c r="X81" s="408"/>
      <c r="Y81" s="408"/>
      <c r="Z81" s="408"/>
      <c r="AA81" s="408"/>
      <c r="AB81" s="396"/>
    </row>
    <row r="82" spans="2:28" ht="15.75" customHeight="1" x14ac:dyDescent="0.25">
      <c r="B82" s="406"/>
      <c r="C82" s="396"/>
      <c r="D82" s="36"/>
      <c r="E82" s="406"/>
      <c r="F82" s="396"/>
      <c r="G82" s="431"/>
      <c r="H82" s="408"/>
      <c r="I82" s="408"/>
      <c r="J82" s="408"/>
      <c r="K82" s="408"/>
      <c r="L82" s="408"/>
      <c r="M82" s="408"/>
      <c r="N82" s="408"/>
      <c r="O82" s="396"/>
      <c r="P82" s="431"/>
      <c r="Q82" s="408"/>
      <c r="R82" s="408"/>
      <c r="S82" s="408"/>
      <c r="T82" s="408"/>
      <c r="U82" s="408"/>
      <c r="V82" s="408"/>
      <c r="W82" s="408"/>
      <c r="X82" s="408"/>
      <c r="Y82" s="408"/>
      <c r="Z82" s="408"/>
      <c r="AA82" s="408"/>
      <c r="AB82" s="396"/>
    </row>
    <row r="83" spans="2:28" ht="26.25" customHeight="1" x14ac:dyDescent="0.25">
      <c r="B83" s="430" t="s">
        <v>181</v>
      </c>
      <c r="C83" s="408"/>
      <c r="D83" s="408"/>
      <c r="E83" s="408"/>
      <c r="F83" s="408"/>
      <c r="G83" s="408"/>
      <c r="H83" s="408"/>
      <c r="I83" s="408"/>
      <c r="J83" s="408"/>
      <c r="K83" s="408"/>
      <c r="L83" s="408"/>
      <c r="M83" s="408"/>
      <c r="N83" s="408"/>
      <c r="O83" s="408"/>
      <c r="P83" s="408"/>
      <c r="Q83" s="408"/>
      <c r="R83" s="408"/>
      <c r="S83" s="408"/>
      <c r="T83" s="408"/>
      <c r="U83" s="408"/>
      <c r="V83" s="408"/>
      <c r="W83" s="408"/>
      <c r="X83" s="408"/>
      <c r="Y83" s="408"/>
      <c r="Z83" s="408"/>
      <c r="AA83" s="408"/>
      <c r="AB83" s="396"/>
    </row>
  </sheetData>
  <mergeCells count="99">
    <mergeCell ref="B2:D6"/>
    <mergeCell ref="F2:AB6"/>
    <mergeCell ref="C7:D7"/>
    <mergeCell ref="AF7:AG7"/>
    <mergeCell ref="C9:F9"/>
    <mergeCell ref="C10:D10"/>
    <mergeCell ref="E10:AA10"/>
    <mergeCell ref="C11:F11"/>
    <mergeCell ref="AA11:AB11"/>
    <mergeCell ref="C12:D12"/>
    <mergeCell ref="E12:AA12"/>
    <mergeCell ref="C13:D13"/>
    <mergeCell ref="C14:D14"/>
    <mergeCell ref="E14:AA15"/>
    <mergeCell ref="C17:D17"/>
    <mergeCell ref="E17:AA18"/>
    <mergeCell ref="C21:D21"/>
    <mergeCell ref="F21:AB21"/>
    <mergeCell ref="C22:AA22"/>
    <mergeCell ref="C25:P30"/>
    <mergeCell ref="R25:AA25"/>
    <mergeCell ref="W30:AA30"/>
    <mergeCell ref="C33:AA33"/>
    <mergeCell ref="C36:K36"/>
    <mergeCell ref="M36:AA36"/>
    <mergeCell ref="C39:AA39"/>
    <mergeCell ref="C41:D41"/>
    <mergeCell ref="F41:G41"/>
    <mergeCell ref="K41:N41"/>
    <mergeCell ref="W41:AA41"/>
    <mergeCell ref="F43:M43"/>
    <mergeCell ref="P43:AA43"/>
    <mergeCell ref="F45:G45"/>
    <mergeCell ref="L45:N45"/>
    <mergeCell ref="W45:AA45"/>
    <mergeCell ref="D47:F47"/>
    <mergeCell ref="Q47:U47"/>
    <mergeCell ref="X47:AA47"/>
    <mergeCell ref="D49:F49"/>
    <mergeCell ref="Q49:U49"/>
    <mergeCell ref="X49:AA49"/>
    <mergeCell ref="D51:Y51"/>
    <mergeCell ref="D52:H52"/>
    <mergeCell ref="I52:P52"/>
    <mergeCell ref="Q52:Y52"/>
    <mergeCell ref="D53:H53"/>
    <mergeCell ref="I53:P53"/>
    <mergeCell ref="Q53:Y53"/>
    <mergeCell ref="C55:F55"/>
    <mergeCell ref="P82:AB82"/>
    <mergeCell ref="B83:AB83"/>
    <mergeCell ref="D77:AB77"/>
    <mergeCell ref="B79:AB79"/>
    <mergeCell ref="G80:O80"/>
    <mergeCell ref="P80:AB80"/>
    <mergeCell ref="G81:O81"/>
    <mergeCell ref="P81:AB81"/>
    <mergeCell ref="G82:O82"/>
    <mergeCell ref="H58:AA58"/>
    <mergeCell ref="H59:AA59"/>
    <mergeCell ref="G55:G56"/>
    <mergeCell ref="H55:AA56"/>
    <mergeCell ref="E56:F56"/>
    <mergeCell ref="E57:F57"/>
    <mergeCell ref="H57:AA57"/>
    <mergeCell ref="E58:F58"/>
    <mergeCell ref="E59:F59"/>
    <mergeCell ref="E60:F60"/>
    <mergeCell ref="H60:AA60"/>
    <mergeCell ref="E61:F61"/>
    <mergeCell ref="H61:AA61"/>
    <mergeCell ref="C63:D63"/>
    <mergeCell ref="K63:L63"/>
    <mergeCell ref="B65:AB65"/>
    <mergeCell ref="U67:W67"/>
    <mergeCell ref="X67:Y67"/>
    <mergeCell ref="Z67:AB67"/>
    <mergeCell ref="B67:C67"/>
    <mergeCell ref="E67:F67"/>
    <mergeCell ref="H67:I67"/>
    <mergeCell ref="J67:K67"/>
    <mergeCell ref="L67:M67"/>
    <mergeCell ref="O67:Q67"/>
    <mergeCell ref="R67:T67"/>
    <mergeCell ref="B82:C82"/>
    <mergeCell ref="E82:F82"/>
    <mergeCell ref="B69:C69"/>
    <mergeCell ref="D69:AB69"/>
    <mergeCell ref="B71:C71"/>
    <mergeCell ref="D71:AB71"/>
    <mergeCell ref="B73:C73"/>
    <mergeCell ref="D73:AB73"/>
    <mergeCell ref="D75:AB75"/>
    <mergeCell ref="B75:C75"/>
    <mergeCell ref="B77:C77"/>
    <mergeCell ref="B80:C80"/>
    <mergeCell ref="E80:F80"/>
    <mergeCell ref="B81:C81"/>
    <mergeCell ref="E81:F81"/>
  </mergeCells>
  <pageMargins left="0.7" right="0.7" top="0.75" bottom="0.75" header="0" footer="0"/>
  <pageSetup orientation="landscape"/>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CC00"/>
  </sheetPr>
  <dimension ref="B2:AB83"/>
  <sheetViews>
    <sheetView workbookViewId="0"/>
  </sheetViews>
  <sheetFormatPr baseColWidth="10" defaultColWidth="14.42578125" defaultRowHeight="15" customHeight="1" x14ac:dyDescent="0.25"/>
  <cols>
    <col min="1" max="2" width="3.140625" customWidth="1"/>
    <col min="3" max="3" width="13.7109375" customWidth="1"/>
    <col min="4" max="4" width="19.140625" customWidth="1"/>
    <col min="5" max="5" width="2.42578125" customWidth="1"/>
    <col min="6" max="6" width="11.7109375" customWidth="1"/>
    <col min="7" max="7" width="17.7109375" customWidth="1"/>
    <col min="8" max="8" width="8" customWidth="1"/>
    <col min="9" max="9" width="7.7109375" customWidth="1"/>
    <col min="10" max="10" width="9" customWidth="1"/>
    <col min="11" max="12" width="7.42578125" customWidth="1"/>
    <col min="13" max="13" width="4.42578125" customWidth="1"/>
    <col min="14" max="14" width="13.42578125" customWidth="1"/>
    <col min="15" max="19" width="4.42578125" customWidth="1"/>
    <col min="20" max="20" width="8.42578125" customWidth="1"/>
    <col min="21" max="22" width="4.42578125" customWidth="1"/>
    <col min="23" max="23" width="9.85546875" customWidth="1"/>
    <col min="24" max="24" width="4.42578125" customWidth="1"/>
    <col min="25" max="25" width="12" customWidth="1"/>
    <col min="26" max="28" width="4.42578125" customWidth="1"/>
    <col min="29" max="29" width="2.42578125" customWidth="1"/>
    <col min="30" max="30" width="11.42578125" customWidth="1"/>
  </cols>
  <sheetData>
    <row r="2" spans="2:28" ht="12.75" customHeight="1" x14ac:dyDescent="0.25">
      <c r="B2" s="421"/>
      <c r="C2" s="422"/>
      <c r="D2" s="423"/>
      <c r="E2" s="24"/>
      <c r="F2" s="428" t="s">
        <v>120</v>
      </c>
      <c r="G2" s="422"/>
      <c r="H2" s="422"/>
      <c r="I2" s="422"/>
      <c r="J2" s="422"/>
      <c r="K2" s="422"/>
      <c r="L2" s="422"/>
      <c r="M2" s="422"/>
      <c r="N2" s="422"/>
      <c r="O2" s="422"/>
      <c r="P2" s="422"/>
      <c r="Q2" s="422"/>
      <c r="R2" s="422"/>
      <c r="S2" s="422"/>
      <c r="T2" s="422"/>
      <c r="U2" s="422"/>
      <c r="V2" s="422"/>
      <c r="W2" s="422"/>
      <c r="X2" s="422"/>
      <c r="Y2" s="422"/>
      <c r="Z2" s="422"/>
      <c r="AA2" s="422"/>
      <c r="AB2" s="423"/>
    </row>
    <row r="3" spans="2:28" ht="12.75" customHeight="1" x14ac:dyDescent="0.25">
      <c r="B3" s="424"/>
      <c r="C3" s="378"/>
      <c r="D3" s="416"/>
      <c r="E3" s="25"/>
      <c r="F3" s="404"/>
      <c r="G3" s="378"/>
      <c r="H3" s="378"/>
      <c r="I3" s="378"/>
      <c r="J3" s="378"/>
      <c r="K3" s="378"/>
      <c r="L3" s="378"/>
      <c r="M3" s="378"/>
      <c r="N3" s="378"/>
      <c r="O3" s="378"/>
      <c r="P3" s="378"/>
      <c r="Q3" s="378"/>
      <c r="R3" s="378"/>
      <c r="S3" s="378"/>
      <c r="T3" s="378"/>
      <c r="U3" s="378"/>
      <c r="V3" s="378"/>
      <c r="W3" s="378"/>
      <c r="X3" s="378"/>
      <c r="Y3" s="378"/>
      <c r="Z3" s="378"/>
      <c r="AA3" s="378"/>
      <c r="AB3" s="416"/>
    </row>
    <row r="4" spans="2:28" ht="12.75" customHeight="1" x14ac:dyDescent="0.25">
      <c r="B4" s="424"/>
      <c r="C4" s="378"/>
      <c r="D4" s="416"/>
      <c r="E4" s="25"/>
      <c r="F4" s="404"/>
      <c r="G4" s="378"/>
      <c r="H4" s="378"/>
      <c r="I4" s="378"/>
      <c r="J4" s="378"/>
      <c r="K4" s="378"/>
      <c r="L4" s="378"/>
      <c r="M4" s="378"/>
      <c r="N4" s="378"/>
      <c r="O4" s="378"/>
      <c r="P4" s="378"/>
      <c r="Q4" s="378"/>
      <c r="R4" s="378"/>
      <c r="S4" s="378"/>
      <c r="T4" s="378"/>
      <c r="U4" s="378"/>
      <c r="V4" s="378"/>
      <c r="W4" s="378"/>
      <c r="X4" s="378"/>
      <c r="Y4" s="378"/>
      <c r="Z4" s="378"/>
      <c r="AA4" s="378"/>
      <c r="AB4" s="416"/>
    </row>
    <row r="5" spans="2:28" ht="12.75" customHeight="1" x14ac:dyDescent="0.25">
      <c r="B5" s="424"/>
      <c r="C5" s="378"/>
      <c r="D5" s="416"/>
      <c r="E5" s="25"/>
      <c r="F5" s="404"/>
      <c r="G5" s="378"/>
      <c r="H5" s="378"/>
      <c r="I5" s="378"/>
      <c r="J5" s="378"/>
      <c r="K5" s="378"/>
      <c r="L5" s="378"/>
      <c r="M5" s="378"/>
      <c r="N5" s="378"/>
      <c r="O5" s="378"/>
      <c r="P5" s="378"/>
      <c r="Q5" s="378"/>
      <c r="R5" s="378"/>
      <c r="S5" s="378"/>
      <c r="T5" s="378"/>
      <c r="U5" s="378"/>
      <c r="V5" s="378"/>
      <c r="W5" s="378"/>
      <c r="X5" s="378"/>
      <c r="Y5" s="378"/>
      <c r="Z5" s="378"/>
      <c r="AA5" s="378"/>
      <c r="AB5" s="416"/>
    </row>
    <row r="6" spans="2:28" ht="37.5" customHeight="1" x14ac:dyDescent="0.25">
      <c r="B6" s="425"/>
      <c r="C6" s="426"/>
      <c r="D6" s="427"/>
      <c r="E6" s="208"/>
      <c r="F6" s="426"/>
      <c r="G6" s="426"/>
      <c r="H6" s="426"/>
      <c r="I6" s="426"/>
      <c r="J6" s="426"/>
      <c r="K6" s="426"/>
      <c r="L6" s="426"/>
      <c r="M6" s="426"/>
      <c r="N6" s="426"/>
      <c r="O6" s="426"/>
      <c r="P6" s="426"/>
      <c r="Q6" s="426"/>
      <c r="R6" s="426"/>
      <c r="S6" s="426"/>
      <c r="T6" s="426"/>
      <c r="U6" s="426"/>
      <c r="V6" s="426"/>
      <c r="W6" s="426"/>
      <c r="X6" s="426"/>
      <c r="Y6" s="426"/>
      <c r="Z6" s="426"/>
      <c r="AA6" s="426"/>
      <c r="AB6" s="427"/>
    </row>
    <row r="7" spans="2:28" ht="15" customHeight="1" x14ac:dyDescent="0.25">
      <c r="B7" s="26"/>
      <c r="C7" s="429"/>
      <c r="D7" s="422"/>
      <c r="E7" s="27"/>
      <c r="F7" s="28"/>
      <c r="G7" s="28"/>
      <c r="H7" s="28"/>
      <c r="I7" s="28"/>
      <c r="J7" s="28"/>
      <c r="K7" s="28"/>
      <c r="L7" s="28"/>
      <c r="M7" s="28"/>
      <c r="N7" s="28"/>
      <c r="O7" s="28"/>
      <c r="P7" s="28"/>
      <c r="Q7" s="28"/>
      <c r="R7" s="28"/>
      <c r="S7" s="28"/>
      <c r="T7" s="28"/>
      <c r="U7" s="28"/>
      <c r="V7" s="28"/>
      <c r="W7" s="28"/>
      <c r="X7" s="28"/>
      <c r="Y7" s="28"/>
      <c r="Z7" s="28"/>
      <c r="AA7" s="28"/>
      <c r="AB7" s="29"/>
    </row>
    <row r="8" spans="2:28" ht="15" customHeight="1" x14ac:dyDescent="0.25">
      <c r="B8" s="30"/>
      <c r="C8" s="209" t="s">
        <v>121</v>
      </c>
      <c r="D8" s="31"/>
      <c r="E8" s="32"/>
      <c r="F8" s="210" t="s">
        <v>122</v>
      </c>
      <c r="G8" s="33"/>
      <c r="H8" s="34"/>
      <c r="I8" s="207"/>
      <c r="J8" s="207"/>
      <c r="K8" s="211"/>
      <c r="L8" s="211"/>
      <c r="M8" s="211"/>
      <c r="N8" s="211"/>
      <c r="O8" s="211"/>
      <c r="P8" s="211"/>
      <c r="Q8" s="211"/>
      <c r="R8" s="211"/>
      <c r="S8" s="211"/>
      <c r="T8" s="211"/>
      <c r="U8" s="211"/>
      <c r="V8" s="211"/>
      <c r="W8" s="211"/>
      <c r="X8" s="211"/>
      <c r="Y8" s="211"/>
      <c r="Z8" s="211"/>
      <c r="AA8" s="211"/>
      <c r="AB8" s="212"/>
    </row>
    <row r="9" spans="2:28" ht="15" customHeight="1" x14ac:dyDescent="0.25">
      <c r="B9" s="30"/>
      <c r="C9" s="405"/>
      <c r="D9" s="404"/>
      <c r="E9" s="404"/>
      <c r="F9" s="404"/>
      <c r="G9" s="214"/>
      <c r="H9" s="207"/>
      <c r="I9" s="207"/>
      <c r="J9" s="207"/>
      <c r="K9" s="207"/>
      <c r="L9" s="207"/>
      <c r="M9" s="207"/>
      <c r="N9" s="207"/>
      <c r="O9" s="207"/>
      <c r="P9" s="207"/>
      <c r="Q9" s="207"/>
      <c r="R9" s="207"/>
      <c r="S9" s="207"/>
      <c r="T9" s="207"/>
      <c r="U9" s="207"/>
      <c r="V9" s="207"/>
      <c r="W9" s="207"/>
      <c r="X9" s="207"/>
      <c r="Y9" s="207"/>
      <c r="Z9" s="207"/>
      <c r="AA9" s="207"/>
      <c r="AB9" s="215"/>
    </row>
    <row r="10" spans="2:28" ht="30" customHeight="1" x14ac:dyDescent="0.25">
      <c r="B10" s="30"/>
      <c r="C10" s="405" t="s">
        <v>123</v>
      </c>
      <c r="D10" s="404"/>
      <c r="E10" s="406" t="s">
        <v>706</v>
      </c>
      <c r="F10" s="408"/>
      <c r="G10" s="408"/>
      <c r="H10" s="408"/>
      <c r="I10" s="408"/>
      <c r="J10" s="408"/>
      <c r="K10" s="408"/>
      <c r="L10" s="408"/>
      <c r="M10" s="408"/>
      <c r="N10" s="408"/>
      <c r="O10" s="408"/>
      <c r="P10" s="408"/>
      <c r="Q10" s="408"/>
      <c r="R10" s="408"/>
      <c r="S10" s="408"/>
      <c r="T10" s="408"/>
      <c r="U10" s="408"/>
      <c r="V10" s="408"/>
      <c r="W10" s="408"/>
      <c r="X10" s="408"/>
      <c r="Y10" s="408"/>
      <c r="Z10" s="408"/>
      <c r="AA10" s="396"/>
      <c r="AB10" s="216"/>
    </row>
    <row r="11" spans="2:28" ht="15" customHeight="1" x14ac:dyDescent="0.25">
      <c r="B11" s="30"/>
      <c r="C11" s="405"/>
      <c r="D11" s="404"/>
      <c r="E11" s="404"/>
      <c r="F11" s="404"/>
      <c r="G11" s="207"/>
      <c r="H11" s="207"/>
      <c r="I11" s="207"/>
      <c r="J11" s="207"/>
      <c r="K11" s="207"/>
      <c r="L11" s="207"/>
      <c r="M11" s="207"/>
      <c r="N11" s="207"/>
      <c r="O11" s="207"/>
      <c r="P11" s="207"/>
      <c r="Q11" s="207"/>
      <c r="R11" s="207"/>
      <c r="S11" s="207"/>
      <c r="T11" s="207"/>
      <c r="U11" s="207"/>
      <c r="V11" s="207"/>
      <c r="W11" s="207"/>
      <c r="X11" s="207"/>
      <c r="Y11" s="207"/>
      <c r="Z11" s="207"/>
      <c r="AA11" s="403"/>
      <c r="AB11" s="416"/>
    </row>
    <row r="12" spans="2:28" ht="29.25" customHeight="1" x14ac:dyDescent="0.25">
      <c r="B12" s="30"/>
      <c r="C12" s="419" t="s">
        <v>125</v>
      </c>
      <c r="D12" s="420"/>
      <c r="E12" s="417" t="s">
        <v>126</v>
      </c>
      <c r="F12" s="418"/>
      <c r="G12" s="418"/>
      <c r="H12" s="418"/>
      <c r="I12" s="418"/>
      <c r="J12" s="418"/>
      <c r="K12" s="418"/>
      <c r="L12" s="418"/>
      <c r="M12" s="418"/>
      <c r="N12" s="418"/>
      <c r="O12" s="418"/>
      <c r="P12" s="418"/>
      <c r="Q12" s="418"/>
      <c r="R12" s="418"/>
      <c r="S12" s="418"/>
      <c r="T12" s="418"/>
      <c r="U12" s="418"/>
      <c r="V12" s="418"/>
      <c r="W12" s="418"/>
      <c r="X12" s="418"/>
      <c r="Y12" s="418"/>
      <c r="Z12" s="418"/>
      <c r="AA12" s="418"/>
      <c r="AB12" s="35"/>
    </row>
    <row r="13" spans="2:28" ht="15" customHeight="1" x14ac:dyDescent="0.25">
      <c r="B13" s="30"/>
      <c r="C13" s="403"/>
      <c r="D13" s="404"/>
      <c r="E13" s="217"/>
      <c r="F13" s="207"/>
      <c r="G13" s="207"/>
      <c r="H13" s="207"/>
      <c r="I13" s="207"/>
      <c r="J13" s="207"/>
      <c r="K13" s="207"/>
      <c r="L13" s="207"/>
      <c r="M13" s="207"/>
      <c r="N13" s="207"/>
      <c r="O13" s="207"/>
      <c r="P13" s="207"/>
      <c r="Q13" s="207"/>
      <c r="R13" s="207"/>
      <c r="S13" s="207"/>
      <c r="T13" s="207"/>
      <c r="U13" s="207"/>
      <c r="V13" s="207"/>
      <c r="W13" s="207"/>
      <c r="X13" s="207"/>
      <c r="Y13" s="207"/>
      <c r="Z13" s="207"/>
      <c r="AA13" s="207"/>
      <c r="AB13" s="215"/>
    </row>
    <row r="14" spans="2:28" ht="15" customHeight="1" x14ac:dyDescent="0.25">
      <c r="B14" s="30"/>
      <c r="C14" s="405" t="s">
        <v>679</v>
      </c>
      <c r="D14" s="404"/>
      <c r="E14" s="421" t="s">
        <v>707</v>
      </c>
      <c r="F14" s="422"/>
      <c r="G14" s="422"/>
      <c r="H14" s="422"/>
      <c r="I14" s="422"/>
      <c r="J14" s="422"/>
      <c r="K14" s="422"/>
      <c r="L14" s="422"/>
      <c r="M14" s="422"/>
      <c r="N14" s="422"/>
      <c r="O14" s="422"/>
      <c r="P14" s="422"/>
      <c r="Q14" s="422"/>
      <c r="R14" s="422"/>
      <c r="S14" s="422"/>
      <c r="T14" s="422"/>
      <c r="U14" s="422"/>
      <c r="V14" s="422"/>
      <c r="W14" s="422"/>
      <c r="X14" s="422"/>
      <c r="Y14" s="422"/>
      <c r="Z14" s="422"/>
      <c r="AA14" s="423"/>
      <c r="AB14" s="215"/>
    </row>
    <row r="15" spans="2:28" ht="15.75" customHeight="1" x14ac:dyDescent="0.25">
      <c r="B15" s="30"/>
      <c r="C15" s="217"/>
      <c r="D15" s="217"/>
      <c r="E15" s="425"/>
      <c r="F15" s="426"/>
      <c r="G15" s="426"/>
      <c r="H15" s="426"/>
      <c r="I15" s="426"/>
      <c r="J15" s="426"/>
      <c r="K15" s="426"/>
      <c r="L15" s="426"/>
      <c r="M15" s="426"/>
      <c r="N15" s="426"/>
      <c r="O15" s="426"/>
      <c r="P15" s="426"/>
      <c r="Q15" s="426"/>
      <c r="R15" s="426"/>
      <c r="S15" s="426"/>
      <c r="T15" s="426"/>
      <c r="U15" s="426"/>
      <c r="V15" s="426"/>
      <c r="W15" s="426"/>
      <c r="X15" s="426"/>
      <c r="Y15" s="426"/>
      <c r="Z15" s="426"/>
      <c r="AA15" s="427"/>
      <c r="AB15" s="215"/>
    </row>
    <row r="17" spans="3:28" ht="15" customHeight="1" x14ac:dyDescent="0.25">
      <c r="C17" s="405" t="s">
        <v>681</v>
      </c>
      <c r="D17" s="404"/>
      <c r="E17" s="916" t="s">
        <v>696</v>
      </c>
      <c r="F17" s="422"/>
      <c r="G17" s="422"/>
      <c r="H17" s="422"/>
      <c r="I17" s="422"/>
      <c r="J17" s="422"/>
      <c r="K17" s="422"/>
      <c r="L17" s="422"/>
      <c r="M17" s="422"/>
      <c r="N17" s="422"/>
      <c r="O17" s="422"/>
      <c r="P17" s="422"/>
      <c r="Q17" s="422"/>
      <c r="R17" s="422"/>
      <c r="S17" s="422"/>
      <c r="T17" s="422"/>
      <c r="U17" s="422"/>
      <c r="V17" s="422"/>
      <c r="W17" s="422"/>
      <c r="X17" s="422"/>
      <c r="Y17" s="422"/>
      <c r="Z17" s="422"/>
      <c r="AA17" s="423"/>
      <c r="AB17" s="215"/>
    </row>
    <row r="18" spans="3:28" ht="15" customHeight="1" x14ac:dyDescent="0.25">
      <c r="C18" s="217"/>
      <c r="D18" s="217"/>
      <c r="E18" s="425"/>
      <c r="F18" s="426"/>
      <c r="G18" s="426"/>
      <c r="H18" s="426"/>
      <c r="I18" s="426"/>
      <c r="J18" s="426"/>
      <c r="K18" s="426"/>
      <c r="L18" s="426"/>
      <c r="M18" s="426"/>
      <c r="N18" s="426"/>
      <c r="O18" s="426"/>
      <c r="P18" s="426"/>
      <c r="Q18" s="426"/>
      <c r="R18" s="426"/>
      <c r="S18" s="426"/>
      <c r="T18" s="426"/>
      <c r="U18" s="426"/>
      <c r="V18" s="426"/>
      <c r="W18" s="426"/>
      <c r="X18" s="426"/>
      <c r="Y18" s="426"/>
      <c r="Z18" s="426"/>
      <c r="AA18" s="427"/>
      <c r="AB18" s="215"/>
    </row>
    <row r="19" spans="3:28" ht="15" customHeight="1" x14ac:dyDescent="0.25">
      <c r="C19" s="217"/>
      <c r="D19" s="217"/>
      <c r="E19" s="217"/>
      <c r="F19" s="207"/>
      <c r="G19" s="207"/>
      <c r="H19" s="207"/>
      <c r="I19" s="207"/>
      <c r="J19" s="207"/>
      <c r="K19" s="207"/>
      <c r="L19" s="207"/>
      <c r="M19" s="207"/>
      <c r="N19" s="207"/>
      <c r="O19" s="207"/>
      <c r="P19" s="207"/>
      <c r="Q19" s="207"/>
      <c r="R19" s="207"/>
      <c r="S19" s="207"/>
      <c r="T19" s="207"/>
      <c r="U19" s="207"/>
      <c r="V19" s="207"/>
      <c r="W19" s="207"/>
      <c r="X19" s="207"/>
      <c r="Y19" s="207"/>
      <c r="Z19" s="207"/>
      <c r="AA19" s="207"/>
      <c r="AB19" s="215"/>
    </row>
    <row r="20" spans="3:28" ht="15" customHeight="1" x14ac:dyDescent="0.25">
      <c r="C20" s="217"/>
      <c r="D20" s="217"/>
      <c r="E20" s="217"/>
      <c r="F20" s="207"/>
      <c r="G20" s="207"/>
      <c r="H20" s="207"/>
      <c r="I20" s="207"/>
      <c r="J20" s="207"/>
      <c r="K20" s="207"/>
      <c r="L20" s="207"/>
      <c r="M20" s="207"/>
      <c r="N20" s="207"/>
      <c r="O20" s="207"/>
      <c r="P20" s="207"/>
      <c r="Q20" s="207"/>
      <c r="R20" s="207"/>
      <c r="S20" s="207"/>
      <c r="T20" s="207"/>
      <c r="U20" s="207"/>
      <c r="V20" s="207"/>
      <c r="W20" s="207"/>
      <c r="X20" s="207"/>
      <c r="Y20" s="207"/>
      <c r="Z20" s="207"/>
      <c r="AA20" s="207"/>
      <c r="AB20" s="215"/>
    </row>
    <row r="21" spans="3:28" ht="15" customHeight="1" x14ac:dyDescent="0.25">
      <c r="C21" s="405" t="s">
        <v>127</v>
      </c>
      <c r="D21" s="404"/>
      <c r="E21" s="218"/>
      <c r="F21" s="403"/>
      <c r="G21" s="404"/>
      <c r="H21" s="404"/>
      <c r="I21" s="404"/>
      <c r="J21" s="404"/>
      <c r="K21" s="404"/>
      <c r="L21" s="404"/>
      <c r="M21" s="404"/>
      <c r="N21" s="404"/>
      <c r="O21" s="404"/>
      <c r="P21" s="404"/>
      <c r="Q21" s="404"/>
      <c r="R21" s="404"/>
      <c r="S21" s="404"/>
      <c r="T21" s="404"/>
      <c r="U21" s="404"/>
      <c r="V21" s="404"/>
      <c r="W21" s="404"/>
      <c r="X21" s="404"/>
      <c r="Y21" s="404"/>
      <c r="Z21" s="404"/>
      <c r="AA21" s="404"/>
      <c r="AB21" s="416"/>
    </row>
    <row r="22" spans="3:28" ht="29.25" customHeight="1" x14ac:dyDescent="0.25">
      <c r="C22" s="406" t="s">
        <v>708</v>
      </c>
      <c r="D22" s="408"/>
      <c r="E22" s="408"/>
      <c r="F22" s="408"/>
      <c r="G22" s="408"/>
      <c r="H22" s="408"/>
      <c r="I22" s="408"/>
      <c r="J22" s="408"/>
      <c r="K22" s="408"/>
      <c r="L22" s="408"/>
      <c r="M22" s="408"/>
      <c r="N22" s="408"/>
      <c r="O22" s="408"/>
      <c r="P22" s="408"/>
      <c r="Q22" s="408"/>
      <c r="R22" s="408"/>
      <c r="S22" s="408"/>
      <c r="T22" s="408"/>
      <c r="U22" s="408"/>
      <c r="V22" s="408"/>
      <c r="W22" s="408"/>
      <c r="X22" s="408"/>
      <c r="Y22" s="408"/>
      <c r="Z22" s="408"/>
      <c r="AA22" s="396"/>
      <c r="AB22" s="219"/>
    </row>
    <row r="23" spans="3:28" ht="15" customHeight="1" x14ac:dyDescent="0.25">
      <c r="C23" s="220"/>
      <c r="D23" s="220"/>
      <c r="E23" s="220"/>
      <c r="F23" s="220"/>
      <c r="G23" s="220"/>
      <c r="H23" s="220"/>
      <c r="I23" s="220"/>
      <c r="J23" s="220"/>
      <c r="K23" s="220"/>
      <c r="L23" s="220"/>
      <c r="M23" s="220"/>
      <c r="N23" s="220"/>
      <c r="O23" s="220"/>
      <c r="P23" s="220"/>
      <c r="Q23" s="220"/>
      <c r="R23" s="220"/>
      <c r="S23" s="220"/>
      <c r="T23" s="220"/>
      <c r="U23" s="220"/>
      <c r="V23" s="220"/>
      <c r="W23" s="220"/>
      <c r="X23" s="220"/>
      <c r="Y23" s="220"/>
      <c r="Z23" s="220"/>
      <c r="AA23" s="220"/>
      <c r="AB23" s="219"/>
    </row>
    <row r="24" spans="3:28" ht="15" customHeight="1" x14ac:dyDescent="0.25">
      <c r="C24" s="221" t="s">
        <v>128</v>
      </c>
      <c r="D24" s="221"/>
      <c r="E24" s="207"/>
      <c r="F24" s="207"/>
      <c r="G24" s="207"/>
      <c r="H24" s="207"/>
      <c r="I24" s="207"/>
      <c r="J24" s="220"/>
      <c r="K24" s="220"/>
      <c r="L24" s="220"/>
      <c r="M24" s="220"/>
      <c r="N24" s="220"/>
      <c r="O24" s="220"/>
      <c r="P24" s="220"/>
      <c r="Q24" s="220"/>
      <c r="R24" s="220" t="s">
        <v>129</v>
      </c>
      <c r="S24" s="220"/>
      <c r="T24" s="220"/>
      <c r="U24" s="220"/>
      <c r="V24" s="220"/>
      <c r="W24" s="220"/>
      <c r="X24" s="220"/>
      <c r="Y24" s="220"/>
      <c r="Z24" s="220"/>
      <c r="AA24" s="220"/>
      <c r="AB24" s="219"/>
    </row>
    <row r="25" spans="3:28" ht="15" customHeight="1" x14ac:dyDescent="0.25">
      <c r="C25" s="915" t="s">
        <v>709</v>
      </c>
      <c r="D25" s="422"/>
      <c r="E25" s="422"/>
      <c r="F25" s="422"/>
      <c r="G25" s="422"/>
      <c r="H25" s="422"/>
      <c r="I25" s="422"/>
      <c r="J25" s="422"/>
      <c r="K25" s="422"/>
      <c r="L25" s="422"/>
      <c r="M25" s="422"/>
      <c r="N25" s="422"/>
      <c r="O25" s="422"/>
      <c r="P25" s="423"/>
      <c r="Q25" s="207"/>
      <c r="R25" s="407"/>
      <c r="S25" s="408"/>
      <c r="T25" s="408"/>
      <c r="U25" s="408"/>
      <c r="V25" s="408"/>
      <c r="W25" s="408"/>
      <c r="X25" s="408"/>
      <c r="Y25" s="408"/>
      <c r="Z25" s="408"/>
      <c r="AA25" s="396"/>
      <c r="AB25" s="215"/>
    </row>
    <row r="26" spans="3:28" ht="15" customHeight="1" x14ac:dyDescent="0.25">
      <c r="C26" s="424"/>
      <c r="D26" s="378"/>
      <c r="E26" s="378"/>
      <c r="F26" s="378"/>
      <c r="G26" s="378"/>
      <c r="H26" s="378"/>
      <c r="I26" s="378"/>
      <c r="J26" s="378"/>
      <c r="K26" s="378"/>
      <c r="L26" s="378"/>
      <c r="M26" s="378"/>
      <c r="N26" s="378"/>
      <c r="O26" s="378"/>
      <c r="P26" s="416"/>
      <c r="Q26" s="207"/>
      <c r="R26" s="207"/>
      <c r="S26" s="207"/>
      <c r="T26" s="207"/>
      <c r="U26" s="207"/>
      <c r="V26" s="207"/>
      <c r="W26" s="207"/>
      <c r="X26" s="207"/>
      <c r="Y26" s="207"/>
      <c r="Z26" s="207"/>
      <c r="AA26" s="207"/>
      <c r="AB26" s="215"/>
    </row>
    <row r="27" spans="3:28" ht="15" customHeight="1" x14ac:dyDescent="0.25">
      <c r="C27" s="424"/>
      <c r="D27" s="378"/>
      <c r="E27" s="378"/>
      <c r="F27" s="378"/>
      <c r="G27" s="378"/>
      <c r="H27" s="378"/>
      <c r="I27" s="378"/>
      <c r="J27" s="378"/>
      <c r="K27" s="378"/>
      <c r="L27" s="378"/>
      <c r="M27" s="378"/>
      <c r="N27" s="378"/>
      <c r="O27" s="378"/>
      <c r="P27" s="416"/>
      <c r="Q27" s="217"/>
      <c r="R27" s="220" t="s">
        <v>130</v>
      </c>
      <c r="S27" s="220"/>
      <c r="T27" s="220"/>
      <c r="U27" s="220"/>
      <c r="V27" s="220"/>
      <c r="W27" s="217"/>
      <c r="X27" s="217"/>
      <c r="Y27" s="217"/>
      <c r="Z27" s="207"/>
      <c r="AA27" s="217"/>
      <c r="AB27" s="215"/>
    </row>
    <row r="28" spans="3:28" ht="15" customHeight="1" x14ac:dyDescent="0.25">
      <c r="C28" s="424"/>
      <c r="D28" s="378"/>
      <c r="E28" s="378"/>
      <c r="F28" s="378"/>
      <c r="G28" s="378"/>
      <c r="H28" s="378"/>
      <c r="I28" s="378"/>
      <c r="J28" s="378"/>
      <c r="K28" s="378"/>
      <c r="L28" s="378"/>
      <c r="M28" s="378"/>
      <c r="N28" s="378"/>
      <c r="O28" s="378"/>
      <c r="P28" s="416"/>
      <c r="Q28" s="207"/>
      <c r="R28" s="36"/>
      <c r="S28" s="207" t="s">
        <v>15</v>
      </c>
      <c r="T28" s="207"/>
      <c r="U28" s="36"/>
      <c r="V28" s="207" t="s">
        <v>27</v>
      </c>
      <c r="W28" s="207"/>
      <c r="X28" s="36"/>
      <c r="Y28" s="222" t="s">
        <v>46</v>
      </c>
      <c r="Z28" s="207"/>
      <c r="AA28" s="207"/>
      <c r="AB28" s="215"/>
    </row>
    <row r="29" spans="3:28" ht="15" customHeight="1" x14ac:dyDescent="0.25">
      <c r="C29" s="424"/>
      <c r="D29" s="378"/>
      <c r="E29" s="378"/>
      <c r="F29" s="378"/>
      <c r="G29" s="378"/>
      <c r="H29" s="378"/>
      <c r="I29" s="378"/>
      <c r="J29" s="378"/>
      <c r="K29" s="378"/>
      <c r="L29" s="378"/>
      <c r="M29" s="378"/>
      <c r="N29" s="378"/>
      <c r="O29" s="378"/>
      <c r="P29" s="416"/>
      <c r="Q29" s="207"/>
      <c r="R29" s="207"/>
      <c r="S29" s="207"/>
      <c r="T29" s="207"/>
      <c r="U29" s="207"/>
      <c r="V29" s="207"/>
      <c r="W29" s="207"/>
      <c r="X29" s="207"/>
      <c r="Y29" s="207"/>
      <c r="Z29" s="207"/>
      <c r="AA29" s="207"/>
      <c r="AB29" s="215"/>
    </row>
    <row r="30" spans="3:28" ht="15" customHeight="1" x14ac:dyDescent="0.25">
      <c r="C30" s="425"/>
      <c r="D30" s="426"/>
      <c r="E30" s="426"/>
      <c r="F30" s="426"/>
      <c r="G30" s="426"/>
      <c r="H30" s="426"/>
      <c r="I30" s="426"/>
      <c r="J30" s="426"/>
      <c r="K30" s="426"/>
      <c r="L30" s="426"/>
      <c r="M30" s="426"/>
      <c r="N30" s="426"/>
      <c r="O30" s="426"/>
      <c r="P30" s="427"/>
      <c r="Q30" s="207"/>
      <c r="R30" s="220" t="s">
        <v>131</v>
      </c>
      <c r="S30" s="207"/>
      <c r="T30" s="207"/>
      <c r="U30" s="207"/>
      <c r="V30" s="207"/>
      <c r="W30" s="414" t="s">
        <v>23</v>
      </c>
      <c r="X30" s="408"/>
      <c r="Y30" s="408"/>
      <c r="Z30" s="408"/>
      <c r="AA30" s="396"/>
      <c r="AB30" s="215"/>
    </row>
    <row r="31" spans="3:28" ht="15" customHeight="1" x14ac:dyDescent="0.25">
      <c r="C31" s="217"/>
      <c r="D31" s="217"/>
      <c r="E31" s="217"/>
      <c r="F31" s="217"/>
      <c r="G31" s="217"/>
      <c r="H31" s="207"/>
      <c r="I31" s="207"/>
      <c r="J31" s="207"/>
      <c r="K31" s="207"/>
      <c r="L31" s="207"/>
      <c r="M31" s="207"/>
      <c r="N31" s="207"/>
      <c r="O31" s="207"/>
      <c r="P31" s="207"/>
      <c r="Q31" s="207"/>
      <c r="R31" s="220"/>
      <c r="S31" s="207"/>
      <c r="T31" s="207"/>
      <c r="U31" s="207"/>
      <c r="V31" s="207"/>
      <c r="W31" s="207"/>
      <c r="X31" s="207"/>
      <c r="Y31" s="207"/>
      <c r="Z31" s="207"/>
      <c r="AA31" s="207"/>
      <c r="AB31" s="215"/>
    </row>
    <row r="32" spans="3:28" ht="15" customHeight="1" x14ac:dyDescent="0.25">
      <c r="C32" s="220" t="s">
        <v>132</v>
      </c>
      <c r="D32" s="217"/>
      <c r="E32" s="217"/>
      <c r="F32" s="217"/>
      <c r="G32" s="217"/>
      <c r="H32" s="217"/>
      <c r="I32" s="207"/>
      <c r="J32" s="207"/>
      <c r="K32" s="207"/>
      <c r="L32" s="207"/>
      <c r="M32" s="207"/>
      <c r="N32" s="207"/>
      <c r="O32" s="207"/>
      <c r="P32" s="207"/>
      <c r="Q32" s="207"/>
      <c r="R32" s="207"/>
      <c r="S32" s="207"/>
      <c r="T32" s="207"/>
      <c r="U32" s="207"/>
      <c r="V32" s="207"/>
      <c r="W32" s="207"/>
      <c r="X32" s="207"/>
      <c r="Y32" s="207"/>
      <c r="Z32" s="207"/>
      <c r="AA32" s="207"/>
      <c r="AB32" s="215"/>
    </row>
    <row r="33" spans="3:27" ht="39.75" customHeight="1" x14ac:dyDescent="0.25">
      <c r="C33" s="414" t="s">
        <v>133</v>
      </c>
      <c r="D33" s="408"/>
      <c r="E33" s="408"/>
      <c r="F33" s="408"/>
      <c r="G33" s="408"/>
      <c r="H33" s="408"/>
      <c r="I33" s="408"/>
      <c r="J33" s="408"/>
      <c r="K33" s="408"/>
      <c r="L33" s="408"/>
      <c r="M33" s="408"/>
      <c r="N33" s="408"/>
      <c r="O33" s="408"/>
      <c r="P33" s="408"/>
      <c r="Q33" s="408"/>
      <c r="R33" s="408"/>
      <c r="S33" s="408"/>
      <c r="T33" s="408"/>
      <c r="U33" s="408"/>
      <c r="V33" s="408"/>
      <c r="W33" s="408"/>
      <c r="X33" s="408"/>
      <c r="Y33" s="408"/>
      <c r="Z33" s="408"/>
      <c r="AA33" s="396"/>
    </row>
    <row r="34" spans="3:27" ht="15" customHeight="1" x14ac:dyDescent="0.25">
      <c r="C34" s="217"/>
      <c r="D34" s="217"/>
      <c r="E34" s="217"/>
      <c r="F34" s="217"/>
      <c r="G34" s="217"/>
      <c r="H34" s="217"/>
      <c r="I34" s="217"/>
      <c r="J34" s="217"/>
      <c r="K34" s="217"/>
      <c r="L34" s="217"/>
      <c r="M34" s="217"/>
      <c r="N34" s="217"/>
      <c r="O34" s="217"/>
      <c r="P34" s="217"/>
      <c r="Q34" s="217"/>
      <c r="R34" s="217"/>
      <c r="S34" s="217"/>
      <c r="T34" s="217"/>
      <c r="U34" s="217"/>
      <c r="V34" s="217"/>
      <c r="W34" s="217"/>
      <c r="X34" s="217"/>
      <c r="Y34" s="217"/>
      <c r="Z34" s="217"/>
      <c r="AA34" s="217"/>
    </row>
    <row r="35" spans="3:27" ht="15" customHeight="1" x14ac:dyDescent="0.25">
      <c r="C35" s="211" t="s">
        <v>134</v>
      </c>
      <c r="D35" s="217"/>
      <c r="E35" s="217"/>
      <c r="F35" s="217"/>
      <c r="G35" s="217"/>
      <c r="H35" s="217"/>
      <c r="I35" s="217"/>
      <c r="J35" s="217"/>
      <c r="K35" s="217"/>
      <c r="L35" s="217"/>
      <c r="M35" s="211" t="s">
        <v>134</v>
      </c>
      <c r="N35" s="217"/>
      <c r="O35" s="217"/>
      <c r="P35" s="217"/>
      <c r="Q35" s="217"/>
      <c r="R35" s="217"/>
      <c r="S35" s="217"/>
      <c r="T35" s="217"/>
      <c r="U35" s="217"/>
      <c r="V35" s="217"/>
      <c r="W35" s="217"/>
      <c r="X35" s="217"/>
      <c r="Y35" s="217"/>
      <c r="Z35" s="217"/>
      <c r="AA35" s="217"/>
    </row>
    <row r="36" spans="3:27" ht="29.25" customHeight="1" x14ac:dyDescent="0.25">
      <c r="C36" s="414" t="s">
        <v>135</v>
      </c>
      <c r="D36" s="408"/>
      <c r="E36" s="408"/>
      <c r="F36" s="408"/>
      <c r="G36" s="408"/>
      <c r="H36" s="408"/>
      <c r="I36" s="408"/>
      <c r="J36" s="408"/>
      <c r="K36" s="396"/>
      <c r="L36" s="217"/>
      <c r="M36" s="414" t="s">
        <v>136</v>
      </c>
      <c r="N36" s="408"/>
      <c r="O36" s="408"/>
      <c r="P36" s="408"/>
      <c r="Q36" s="408"/>
      <c r="R36" s="408"/>
      <c r="S36" s="408"/>
      <c r="T36" s="408"/>
      <c r="U36" s="408"/>
      <c r="V36" s="408"/>
      <c r="W36" s="408"/>
      <c r="X36" s="408"/>
      <c r="Y36" s="408"/>
      <c r="Z36" s="408"/>
      <c r="AA36" s="396"/>
    </row>
    <row r="37" spans="3:27" ht="15" customHeight="1" x14ac:dyDescent="0.25">
      <c r="C37" s="207"/>
      <c r="D37" s="207"/>
      <c r="E37" s="207"/>
      <c r="F37" s="207"/>
      <c r="G37" s="207"/>
      <c r="H37" s="207"/>
      <c r="I37" s="207"/>
      <c r="J37" s="207"/>
      <c r="K37" s="207"/>
      <c r="L37" s="207"/>
      <c r="M37" s="207"/>
      <c r="N37" s="207"/>
      <c r="O37" s="207"/>
      <c r="P37" s="207"/>
      <c r="Q37" s="207"/>
      <c r="R37" s="207"/>
      <c r="S37" s="207"/>
      <c r="T37" s="207"/>
      <c r="U37" s="207"/>
      <c r="V37" s="207"/>
      <c r="W37" s="207"/>
      <c r="X37" s="207"/>
      <c r="Y37" s="207"/>
      <c r="Z37" s="207"/>
      <c r="AA37" s="207"/>
    </row>
    <row r="38" spans="3:27" ht="15" customHeight="1" x14ac:dyDescent="0.25">
      <c r="C38" s="224" t="s">
        <v>137</v>
      </c>
      <c r="D38" s="224"/>
      <c r="E38" s="224"/>
      <c r="F38" s="224"/>
      <c r="G38" s="225"/>
      <c r="H38" s="226"/>
      <c r="I38" s="226"/>
      <c r="J38" s="226"/>
      <c r="K38" s="226"/>
      <c r="L38" s="226"/>
      <c r="M38" s="226"/>
      <c r="N38" s="226"/>
      <c r="O38" s="226"/>
      <c r="P38" s="226"/>
      <c r="Q38" s="226"/>
      <c r="R38" s="226"/>
      <c r="S38" s="226"/>
      <c r="T38" s="226"/>
      <c r="U38" s="226"/>
      <c r="V38" s="226"/>
      <c r="W38" s="226"/>
      <c r="X38" s="226"/>
      <c r="Y38" s="226"/>
      <c r="Z38" s="226"/>
      <c r="AA38" s="226"/>
    </row>
    <row r="39" spans="3:27" ht="90" customHeight="1" x14ac:dyDescent="0.25">
      <c r="C39" s="413" t="s">
        <v>710</v>
      </c>
      <c r="D39" s="408"/>
      <c r="E39" s="408"/>
      <c r="F39" s="408"/>
      <c r="G39" s="408"/>
      <c r="H39" s="408"/>
      <c r="I39" s="408"/>
      <c r="J39" s="408"/>
      <c r="K39" s="408"/>
      <c r="L39" s="408"/>
      <c r="M39" s="408"/>
      <c r="N39" s="408"/>
      <c r="O39" s="408"/>
      <c r="P39" s="408"/>
      <c r="Q39" s="408"/>
      <c r="R39" s="408"/>
      <c r="S39" s="408"/>
      <c r="T39" s="408"/>
      <c r="U39" s="408"/>
      <c r="V39" s="408"/>
      <c r="W39" s="408"/>
      <c r="X39" s="408"/>
      <c r="Y39" s="408"/>
      <c r="Z39" s="408"/>
      <c r="AA39" s="396"/>
    </row>
    <row r="40" spans="3:27" ht="15" customHeight="1" x14ac:dyDescent="0.25">
      <c r="C40" s="207"/>
      <c r="D40" s="207"/>
      <c r="E40" s="207"/>
      <c r="F40" s="207"/>
      <c r="G40" s="207"/>
      <c r="H40" s="207"/>
      <c r="I40" s="207"/>
      <c r="J40" s="207"/>
      <c r="K40" s="207"/>
      <c r="L40" s="207"/>
      <c r="M40" s="207"/>
      <c r="N40" s="207"/>
      <c r="O40" s="207"/>
      <c r="P40" s="207"/>
      <c r="Q40" s="207"/>
      <c r="R40" s="207"/>
      <c r="S40" s="207"/>
      <c r="T40" s="207"/>
      <c r="U40" s="207"/>
      <c r="V40" s="207"/>
      <c r="W40" s="207"/>
      <c r="X40" s="207"/>
      <c r="Y40" s="207"/>
      <c r="Z40" s="207"/>
      <c r="AA40" s="207"/>
    </row>
    <row r="41" spans="3:27" ht="15.75" customHeight="1" x14ac:dyDescent="0.25">
      <c r="C41" s="412" t="s">
        <v>139</v>
      </c>
      <c r="D41" s="404"/>
      <c r="E41" s="220"/>
      <c r="F41" s="406" t="s">
        <v>34</v>
      </c>
      <c r="G41" s="396"/>
      <c r="H41" s="220"/>
      <c r="I41" s="207"/>
      <c r="J41" s="227" t="s">
        <v>140</v>
      </c>
      <c r="K41" s="406">
        <v>1</v>
      </c>
      <c r="L41" s="408"/>
      <c r="M41" s="408"/>
      <c r="N41" s="396"/>
      <c r="O41" s="220"/>
      <c r="P41" s="220"/>
      <c r="Q41" s="211" t="s">
        <v>141</v>
      </c>
      <c r="R41" s="207"/>
      <c r="S41" s="220"/>
      <c r="T41" s="220"/>
      <c r="U41" s="220"/>
      <c r="V41" s="220"/>
      <c r="W41" s="406" t="s">
        <v>20</v>
      </c>
      <c r="X41" s="408"/>
      <c r="Y41" s="408"/>
      <c r="Z41" s="408"/>
      <c r="AA41" s="396"/>
    </row>
    <row r="42" spans="3:27" ht="15.75" customHeight="1" x14ac:dyDescent="0.25">
      <c r="C42" s="207"/>
      <c r="D42" s="207"/>
      <c r="E42" s="207"/>
      <c r="F42" s="222"/>
      <c r="G42" s="222"/>
      <c r="H42" s="222"/>
      <c r="I42" s="222"/>
      <c r="J42" s="222"/>
      <c r="K42" s="222"/>
      <c r="L42" s="222"/>
      <c r="M42" s="207"/>
      <c r="N42" s="207"/>
      <c r="O42" s="207"/>
      <c r="P42" s="207"/>
      <c r="Q42" s="207"/>
      <c r="R42" s="207"/>
      <c r="S42" s="207"/>
      <c r="T42" s="207"/>
      <c r="U42" s="207"/>
      <c r="V42" s="207"/>
      <c r="W42" s="207"/>
      <c r="X42" s="207"/>
      <c r="Y42" s="207"/>
      <c r="Z42" s="207"/>
      <c r="AA42" s="207"/>
    </row>
    <row r="43" spans="3:27" ht="32.25" customHeight="1" x14ac:dyDescent="0.25">
      <c r="C43" s="207"/>
      <c r="D43" s="227" t="s">
        <v>142</v>
      </c>
      <c r="E43" s="220"/>
      <c r="F43" s="413"/>
      <c r="G43" s="408"/>
      <c r="H43" s="408"/>
      <c r="I43" s="408"/>
      <c r="J43" s="408"/>
      <c r="K43" s="408"/>
      <c r="L43" s="408"/>
      <c r="M43" s="396"/>
      <c r="N43" s="207"/>
      <c r="O43" s="227" t="s">
        <v>144</v>
      </c>
      <c r="P43" s="414">
        <v>0</v>
      </c>
      <c r="Q43" s="408"/>
      <c r="R43" s="408"/>
      <c r="S43" s="408"/>
      <c r="T43" s="408"/>
      <c r="U43" s="408"/>
      <c r="V43" s="408"/>
      <c r="W43" s="408"/>
      <c r="X43" s="408"/>
      <c r="Y43" s="408"/>
      <c r="Z43" s="408"/>
      <c r="AA43" s="396"/>
    </row>
    <row r="44" spans="3:27" ht="15.75" customHeight="1" x14ac:dyDescent="0.25">
      <c r="C44" s="220"/>
      <c r="D44" s="220"/>
      <c r="E44" s="220"/>
      <c r="F44" s="222"/>
      <c r="G44" s="222"/>
      <c r="H44" s="222"/>
      <c r="I44" s="222"/>
      <c r="J44" s="222"/>
      <c r="K44" s="222"/>
      <c r="L44" s="222"/>
      <c r="M44" s="220"/>
      <c r="N44" s="220"/>
      <c r="O44" s="220"/>
      <c r="P44" s="220"/>
      <c r="Q44" s="220"/>
      <c r="R44" s="220"/>
      <c r="S44" s="220"/>
      <c r="T44" s="220"/>
      <c r="U44" s="220"/>
      <c r="V44" s="220"/>
      <c r="W44" s="220"/>
      <c r="X44" s="220"/>
      <c r="Y44" s="220"/>
      <c r="Z44" s="220"/>
      <c r="AA44" s="220"/>
    </row>
    <row r="45" spans="3:27" ht="15.75" customHeight="1" x14ac:dyDescent="0.25">
      <c r="C45" s="207"/>
      <c r="D45" s="227" t="s">
        <v>145</v>
      </c>
      <c r="E45" s="207"/>
      <c r="F45" s="407" t="s">
        <v>146</v>
      </c>
      <c r="G45" s="396"/>
      <c r="H45" s="207"/>
      <c r="I45" s="207"/>
      <c r="J45" s="220" t="s">
        <v>147</v>
      </c>
      <c r="K45" s="207"/>
      <c r="L45" s="407" t="s">
        <v>148</v>
      </c>
      <c r="M45" s="408"/>
      <c r="N45" s="396"/>
      <c r="O45" s="220"/>
      <c r="P45" s="220"/>
      <c r="Q45" s="207"/>
      <c r="R45" s="220" t="s">
        <v>149</v>
      </c>
      <c r="S45" s="220"/>
      <c r="T45" s="220"/>
      <c r="U45" s="220"/>
      <c r="V45" s="220"/>
      <c r="W45" s="415"/>
      <c r="X45" s="408"/>
      <c r="Y45" s="408"/>
      <c r="Z45" s="408"/>
      <c r="AA45" s="396"/>
    </row>
    <row r="46" spans="3:27" ht="15.75" customHeight="1" x14ac:dyDescent="0.25">
      <c r="C46" s="207"/>
      <c r="D46" s="207"/>
      <c r="E46" s="207"/>
      <c r="F46" s="28"/>
      <c r="G46" s="207"/>
      <c r="H46" s="207"/>
      <c r="I46" s="211"/>
      <c r="J46" s="211"/>
      <c r="K46" s="211"/>
      <c r="L46" s="211"/>
      <c r="M46" s="211"/>
      <c r="N46" s="211"/>
      <c r="O46" s="211"/>
      <c r="P46" s="211"/>
      <c r="Q46" s="211"/>
      <c r="R46" s="211"/>
      <c r="S46" s="211"/>
      <c r="T46" s="211"/>
      <c r="U46" s="211"/>
      <c r="V46" s="211"/>
      <c r="W46" s="211"/>
      <c r="X46" s="211"/>
      <c r="Y46" s="211"/>
      <c r="Z46" s="211"/>
      <c r="AA46" s="211"/>
    </row>
    <row r="47" spans="3:27" ht="15.75" customHeight="1" x14ac:dyDescent="0.25">
      <c r="C47" s="228" t="s">
        <v>150</v>
      </c>
      <c r="D47" s="409">
        <v>2024</v>
      </c>
      <c r="E47" s="410"/>
      <c r="F47" s="411"/>
      <c r="G47" s="34"/>
      <c r="H47" s="211"/>
      <c r="I47" s="211"/>
      <c r="J47" s="211"/>
      <c r="K47" s="211"/>
      <c r="L47" s="211"/>
      <c r="M47" s="211"/>
      <c r="N47" s="211"/>
      <c r="O47" s="211"/>
      <c r="P47" s="211"/>
      <c r="Q47" s="403"/>
      <c r="R47" s="404"/>
      <c r="S47" s="404"/>
      <c r="T47" s="404"/>
      <c r="U47" s="404"/>
      <c r="V47" s="211"/>
      <c r="W47" s="211"/>
      <c r="X47" s="405"/>
      <c r="Y47" s="404"/>
      <c r="Z47" s="404"/>
      <c r="AA47" s="404"/>
    </row>
    <row r="49" spans="3:27" ht="15.75" customHeight="1" x14ac:dyDescent="0.25">
      <c r="C49" s="220" t="s">
        <v>140</v>
      </c>
      <c r="D49" s="414">
        <v>1.2</v>
      </c>
      <c r="E49" s="408"/>
      <c r="F49" s="396"/>
      <c r="G49" s="207"/>
      <c r="H49" s="211"/>
      <c r="I49" s="211"/>
      <c r="J49" s="211"/>
      <c r="K49" s="211"/>
      <c r="L49" s="211"/>
      <c r="M49" s="211"/>
      <c r="N49" s="211"/>
      <c r="O49" s="211"/>
      <c r="P49" s="211"/>
      <c r="Q49" s="403"/>
      <c r="R49" s="404"/>
      <c r="S49" s="404"/>
      <c r="T49" s="404"/>
      <c r="U49" s="404"/>
      <c r="V49" s="211"/>
      <c r="W49" s="211"/>
      <c r="X49" s="405"/>
      <c r="Y49" s="404"/>
      <c r="Z49" s="404"/>
      <c r="AA49" s="404"/>
    </row>
    <row r="50" spans="3:27" ht="15.75" customHeight="1" x14ac:dyDescent="0.25">
      <c r="C50" s="207"/>
      <c r="D50" s="207"/>
      <c r="E50" s="207"/>
      <c r="F50" s="207"/>
      <c r="G50" s="207"/>
      <c r="H50" s="207"/>
      <c r="I50" s="211"/>
      <c r="J50" s="211"/>
      <c r="K50" s="220"/>
      <c r="L50" s="220"/>
      <c r="M50" s="220"/>
      <c r="N50" s="220"/>
      <c r="O50" s="220"/>
      <c r="P50" s="220"/>
      <c r="Q50" s="220"/>
      <c r="R50" s="220"/>
      <c r="S50" s="220"/>
      <c r="T50" s="220"/>
      <c r="U50" s="220"/>
      <c r="V50" s="220"/>
      <c r="W50" s="220"/>
      <c r="X50" s="220"/>
      <c r="Y50" s="220"/>
      <c r="Z50" s="220"/>
      <c r="AA50" s="220"/>
    </row>
    <row r="51" spans="3:27" ht="15.75" customHeight="1" x14ac:dyDescent="0.25">
      <c r="C51" s="220"/>
      <c r="D51" s="406" t="s">
        <v>151</v>
      </c>
      <c r="E51" s="408"/>
      <c r="F51" s="408"/>
      <c r="G51" s="408"/>
      <c r="H51" s="408"/>
      <c r="I51" s="408"/>
      <c r="J51" s="408"/>
      <c r="K51" s="408"/>
      <c r="L51" s="408"/>
      <c r="M51" s="408"/>
      <c r="N51" s="408"/>
      <c r="O51" s="408"/>
      <c r="P51" s="408"/>
      <c r="Q51" s="408"/>
      <c r="R51" s="408"/>
      <c r="S51" s="408"/>
      <c r="T51" s="408"/>
      <c r="U51" s="408"/>
      <c r="V51" s="408"/>
      <c r="W51" s="408"/>
      <c r="X51" s="408"/>
      <c r="Y51" s="396"/>
      <c r="Z51" s="221"/>
      <c r="AA51" s="221"/>
    </row>
    <row r="52" spans="3:27" ht="15.75" customHeight="1" x14ac:dyDescent="0.25">
      <c r="C52" s="207"/>
      <c r="D52" s="445" t="s">
        <v>152</v>
      </c>
      <c r="E52" s="408"/>
      <c r="F52" s="408"/>
      <c r="G52" s="408"/>
      <c r="H52" s="396"/>
      <c r="I52" s="441" t="s">
        <v>153</v>
      </c>
      <c r="J52" s="408"/>
      <c r="K52" s="408"/>
      <c r="L52" s="408"/>
      <c r="M52" s="408"/>
      <c r="N52" s="408"/>
      <c r="O52" s="408"/>
      <c r="P52" s="396"/>
      <c r="Q52" s="442" t="s">
        <v>154</v>
      </c>
      <c r="R52" s="408"/>
      <c r="S52" s="408"/>
      <c r="T52" s="408"/>
      <c r="U52" s="408"/>
      <c r="V52" s="408"/>
      <c r="W52" s="408"/>
      <c r="X52" s="408"/>
      <c r="Y52" s="396"/>
      <c r="Z52" s="221"/>
      <c r="AA52" s="221"/>
    </row>
    <row r="53" spans="3:27" ht="15.75" customHeight="1" x14ac:dyDescent="0.25">
      <c r="C53" s="38"/>
      <c r="D53" s="446" t="s">
        <v>155</v>
      </c>
      <c r="E53" s="408"/>
      <c r="F53" s="408"/>
      <c r="G53" s="408"/>
      <c r="H53" s="396"/>
      <c r="I53" s="443" t="s">
        <v>156</v>
      </c>
      <c r="J53" s="408"/>
      <c r="K53" s="408"/>
      <c r="L53" s="408"/>
      <c r="M53" s="408"/>
      <c r="N53" s="408"/>
      <c r="O53" s="408"/>
      <c r="P53" s="396"/>
      <c r="Q53" s="444" t="s">
        <v>157</v>
      </c>
      <c r="R53" s="408"/>
      <c r="S53" s="408"/>
      <c r="T53" s="408"/>
      <c r="U53" s="408"/>
      <c r="V53" s="408"/>
      <c r="W53" s="408"/>
      <c r="X53" s="408"/>
      <c r="Y53" s="396"/>
      <c r="Z53" s="230"/>
      <c r="AA53" s="230"/>
    </row>
    <row r="54" spans="3:27" ht="15.75" customHeight="1" x14ac:dyDescent="0.25">
      <c r="C54" s="231"/>
      <c r="D54" s="231"/>
      <c r="E54" s="231"/>
      <c r="F54" s="231"/>
      <c r="G54" s="232"/>
      <c r="H54" s="232"/>
      <c r="I54" s="232"/>
      <c r="J54" s="232"/>
      <c r="K54" s="232"/>
      <c r="L54" s="232"/>
      <c r="M54" s="232"/>
      <c r="N54" s="232"/>
      <c r="O54" s="232"/>
      <c r="P54" s="232"/>
      <c r="Q54" s="232"/>
      <c r="R54" s="232"/>
      <c r="S54" s="232"/>
      <c r="T54" s="232"/>
      <c r="U54" s="232"/>
      <c r="V54" s="232"/>
      <c r="W54" s="232"/>
      <c r="X54" s="232"/>
      <c r="Y54" s="232"/>
      <c r="Z54" s="231"/>
      <c r="AA54" s="231"/>
    </row>
    <row r="55" spans="3:27" ht="15.75" customHeight="1" x14ac:dyDescent="0.25">
      <c r="C55" s="434" t="s">
        <v>158</v>
      </c>
      <c r="D55" s="408"/>
      <c r="E55" s="408"/>
      <c r="F55" s="396"/>
      <c r="G55" s="439" t="s">
        <v>159</v>
      </c>
      <c r="H55" s="440" t="s">
        <v>160</v>
      </c>
      <c r="I55" s="422"/>
      <c r="J55" s="422"/>
      <c r="K55" s="422"/>
      <c r="L55" s="422"/>
      <c r="M55" s="422"/>
      <c r="N55" s="422"/>
      <c r="O55" s="422"/>
      <c r="P55" s="422"/>
      <c r="Q55" s="422"/>
      <c r="R55" s="422"/>
      <c r="S55" s="422"/>
      <c r="T55" s="422"/>
      <c r="U55" s="422"/>
      <c r="V55" s="422"/>
      <c r="W55" s="422"/>
      <c r="X55" s="422"/>
      <c r="Y55" s="422"/>
      <c r="Z55" s="422"/>
      <c r="AA55" s="423"/>
    </row>
    <row r="56" spans="3:27" ht="15.75" customHeight="1" x14ac:dyDescent="0.25">
      <c r="C56" s="40" t="s">
        <v>161</v>
      </c>
      <c r="D56" s="41" t="s">
        <v>686</v>
      </c>
      <c r="E56" s="434" t="s">
        <v>162</v>
      </c>
      <c r="F56" s="396"/>
      <c r="G56" s="380"/>
      <c r="H56" s="425"/>
      <c r="I56" s="426"/>
      <c r="J56" s="426"/>
      <c r="K56" s="426"/>
      <c r="L56" s="426"/>
      <c r="M56" s="426"/>
      <c r="N56" s="426"/>
      <c r="O56" s="426"/>
      <c r="P56" s="426"/>
      <c r="Q56" s="426"/>
      <c r="R56" s="426"/>
      <c r="S56" s="426"/>
      <c r="T56" s="426"/>
      <c r="U56" s="426"/>
      <c r="V56" s="426"/>
      <c r="W56" s="426"/>
      <c r="X56" s="426"/>
      <c r="Y56" s="426"/>
      <c r="Z56" s="426"/>
      <c r="AA56" s="427"/>
    </row>
    <row r="57" spans="3:27" ht="15.75" customHeight="1" x14ac:dyDescent="0.25">
      <c r="C57" s="42">
        <v>2024</v>
      </c>
      <c r="D57" s="43">
        <v>45474</v>
      </c>
      <c r="E57" s="433">
        <v>45656</v>
      </c>
      <c r="F57" s="396"/>
      <c r="G57" s="44">
        <v>1</v>
      </c>
      <c r="H57" s="438"/>
      <c r="I57" s="408"/>
      <c r="J57" s="408"/>
      <c r="K57" s="408"/>
      <c r="L57" s="408"/>
      <c r="M57" s="408"/>
      <c r="N57" s="408"/>
      <c r="O57" s="408"/>
      <c r="P57" s="408"/>
      <c r="Q57" s="408"/>
      <c r="R57" s="408"/>
      <c r="S57" s="408"/>
      <c r="T57" s="408"/>
      <c r="U57" s="408"/>
      <c r="V57" s="408"/>
      <c r="W57" s="408"/>
      <c r="X57" s="408"/>
      <c r="Y57" s="408"/>
      <c r="Z57" s="408"/>
      <c r="AA57" s="396"/>
    </row>
    <row r="58" spans="3:27" ht="15.75" customHeight="1" x14ac:dyDescent="0.25">
      <c r="C58" s="42">
        <v>2025</v>
      </c>
      <c r="D58" s="43">
        <v>45658</v>
      </c>
      <c r="E58" s="433">
        <v>46021</v>
      </c>
      <c r="F58" s="396"/>
      <c r="G58" s="44">
        <v>1</v>
      </c>
      <c r="H58" s="438"/>
      <c r="I58" s="408"/>
      <c r="J58" s="408"/>
      <c r="K58" s="408"/>
      <c r="L58" s="408"/>
      <c r="M58" s="408"/>
      <c r="N58" s="408"/>
      <c r="O58" s="408"/>
      <c r="P58" s="408"/>
      <c r="Q58" s="408"/>
      <c r="R58" s="408"/>
      <c r="S58" s="408"/>
      <c r="T58" s="408"/>
      <c r="U58" s="408"/>
      <c r="V58" s="408"/>
      <c r="W58" s="408"/>
      <c r="X58" s="408"/>
      <c r="Y58" s="408"/>
      <c r="Z58" s="408"/>
      <c r="AA58" s="396"/>
    </row>
    <row r="59" spans="3:27" ht="15.75" customHeight="1" x14ac:dyDescent="0.25">
      <c r="C59" s="42">
        <v>2026</v>
      </c>
      <c r="D59" s="43">
        <v>46023</v>
      </c>
      <c r="E59" s="433">
        <v>46386</v>
      </c>
      <c r="F59" s="396"/>
      <c r="G59" s="44">
        <v>1</v>
      </c>
      <c r="H59" s="438"/>
      <c r="I59" s="408"/>
      <c r="J59" s="408"/>
      <c r="K59" s="408"/>
      <c r="L59" s="408"/>
      <c r="M59" s="408"/>
      <c r="N59" s="408"/>
      <c r="O59" s="408"/>
      <c r="P59" s="408"/>
      <c r="Q59" s="408"/>
      <c r="R59" s="408"/>
      <c r="S59" s="408"/>
      <c r="T59" s="408"/>
      <c r="U59" s="408"/>
      <c r="V59" s="408"/>
      <c r="W59" s="408"/>
      <c r="X59" s="408"/>
      <c r="Y59" s="408"/>
      <c r="Z59" s="408"/>
      <c r="AA59" s="396"/>
    </row>
    <row r="60" spans="3:27" ht="15.75" customHeight="1" x14ac:dyDescent="0.25">
      <c r="C60" s="42">
        <v>2027</v>
      </c>
      <c r="D60" s="43">
        <v>46388</v>
      </c>
      <c r="E60" s="433">
        <v>46751</v>
      </c>
      <c r="F60" s="396"/>
      <c r="G60" s="44">
        <v>1</v>
      </c>
      <c r="H60" s="438"/>
      <c r="I60" s="408"/>
      <c r="J60" s="408"/>
      <c r="K60" s="408"/>
      <c r="L60" s="408"/>
      <c r="M60" s="408"/>
      <c r="N60" s="408"/>
      <c r="O60" s="408"/>
      <c r="P60" s="408"/>
      <c r="Q60" s="408"/>
      <c r="R60" s="408"/>
      <c r="S60" s="408"/>
      <c r="T60" s="408"/>
      <c r="U60" s="408"/>
      <c r="V60" s="408"/>
      <c r="W60" s="408"/>
      <c r="X60" s="408"/>
      <c r="Y60" s="408"/>
      <c r="Z60" s="408"/>
      <c r="AA60" s="396"/>
    </row>
    <row r="61" spans="3:27" ht="15.75" customHeight="1" x14ac:dyDescent="0.25">
      <c r="C61" s="42"/>
      <c r="D61" s="42"/>
      <c r="E61" s="434"/>
      <c r="F61" s="396"/>
      <c r="G61" s="41"/>
      <c r="H61" s="434"/>
      <c r="I61" s="408"/>
      <c r="J61" s="408"/>
      <c r="K61" s="408"/>
      <c r="L61" s="408"/>
      <c r="M61" s="408"/>
      <c r="N61" s="408"/>
      <c r="O61" s="408"/>
      <c r="P61" s="408"/>
      <c r="Q61" s="408"/>
      <c r="R61" s="408"/>
      <c r="S61" s="408"/>
      <c r="T61" s="408"/>
      <c r="U61" s="408"/>
      <c r="V61" s="408"/>
      <c r="W61" s="408"/>
      <c r="X61" s="408"/>
      <c r="Y61" s="408"/>
      <c r="Z61" s="408"/>
      <c r="AA61" s="396"/>
    </row>
    <row r="62" spans="3:27" ht="15.75" customHeight="1" x14ac:dyDescent="0.25">
      <c r="C62" s="207"/>
      <c r="D62" s="207"/>
      <c r="E62" s="207"/>
      <c r="F62" s="207"/>
      <c r="G62" s="207"/>
      <c r="H62" s="207"/>
      <c r="I62" s="207"/>
      <c r="J62" s="207"/>
      <c r="K62" s="207"/>
      <c r="L62" s="207"/>
      <c r="M62" s="207"/>
      <c r="N62" s="207"/>
      <c r="O62" s="207"/>
      <c r="P62" s="207"/>
      <c r="Q62" s="207"/>
      <c r="R62" s="207"/>
      <c r="S62" s="207"/>
      <c r="T62" s="207"/>
      <c r="U62" s="207"/>
      <c r="V62" s="207"/>
      <c r="W62" s="207"/>
      <c r="X62" s="207"/>
      <c r="Y62" s="207"/>
      <c r="Z62" s="207"/>
      <c r="AA62" s="207"/>
    </row>
    <row r="63" spans="3:27" ht="15.75" customHeight="1" x14ac:dyDescent="0.25">
      <c r="C63" s="412" t="s">
        <v>163</v>
      </c>
      <c r="D63" s="404"/>
      <c r="E63" s="220"/>
      <c r="F63" s="211" t="s">
        <v>164</v>
      </c>
      <c r="G63" s="45"/>
      <c r="H63" s="222"/>
      <c r="I63" s="211" t="s">
        <v>165</v>
      </c>
      <c r="J63" s="207"/>
      <c r="K63" s="407"/>
      <c r="L63" s="396"/>
      <c r="M63" s="220"/>
      <c r="N63" s="207"/>
      <c r="O63" s="207"/>
      <c r="P63" s="207"/>
      <c r="Q63" s="207"/>
      <c r="R63" s="207"/>
      <c r="S63" s="207"/>
      <c r="T63" s="207"/>
      <c r="U63" s="207"/>
      <c r="V63" s="207"/>
      <c r="W63" s="207"/>
      <c r="X63" s="207"/>
      <c r="Y63" s="207"/>
      <c r="Z63" s="207"/>
      <c r="AA63" s="207"/>
    </row>
    <row r="65" spans="2:28" ht="15.75" customHeight="1" x14ac:dyDescent="0.25">
      <c r="B65" s="432" t="s">
        <v>166</v>
      </c>
      <c r="C65" s="408"/>
      <c r="D65" s="408"/>
      <c r="E65" s="408"/>
      <c r="F65" s="408"/>
      <c r="G65" s="408"/>
      <c r="H65" s="408"/>
      <c r="I65" s="408"/>
      <c r="J65" s="408"/>
      <c r="K65" s="408"/>
      <c r="L65" s="408"/>
      <c r="M65" s="408"/>
      <c r="N65" s="408"/>
      <c r="O65" s="408"/>
      <c r="P65" s="408"/>
      <c r="Q65" s="408"/>
      <c r="R65" s="408"/>
      <c r="S65" s="408"/>
      <c r="T65" s="408"/>
      <c r="U65" s="408"/>
      <c r="V65" s="408"/>
      <c r="W65" s="408"/>
      <c r="X65" s="408"/>
      <c r="Y65" s="408"/>
      <c r="Z65" s="408"/>
      <c r="AA65" s="408"/>
      <c r="AB65" s="396"/>
    </row>
    <row r="66" spans="2:28" ht="15.75" customHeight="1" x14ac:dyDescent="0.25">
      <c r="B66" s="46"/>
      <c r="C66" s="235"/>
      <c r="D66" s="235"/>
      <c r="E66" s="235"/>
      <c r="F66" s="235"/>
      <c r="G66" s="235"/>
      <c r="H66" s="235"/>
      <c r="I66" s="235"/>
      <c r="J66" s="235"/>
      <c r="K66" s="235"/>
      <c r="L66" s="235"/>
      <c r="M66" s="235"/>
      <c r="N66" s="235"/>
      <c r="O66" s="235"/>
      <c r="P66" s="235"/>
      <c r="Q66" s="235"/>
      <c r="R66" s="235"/>
      <c r="S66" s="235"/>
      <c r="T66" s="235"/>
      <c r="U66" s="235"/>
      <c r="V66" s="235"/>
      <c r="W66" s="235"/>
      <c r="X66" s="235"/>
      <c r="Y66" s="235"/>
      <c r="Z66" s="235"/>
      <c r="AA66" s="235"/>
      <c r="AB66" s="47"/>
    </row>
    <row r="67" spans="2:28" ht="29.25" customHeight="1" x14ac:dyDescent="0.25">
      <c r="B67" s="434" t="s">
        <v>161</v>
      </c>
      <c r="C67" s="396"/>
      <c r="D67" s="41"/>
      <c r="E67" s="434" t="s">
        <v>167</v>
      </c>
      <c r="F67" s="396"/>
      <c r="G67" s="41"/>
      <c r="H67" s="406" t="s">
        <v>168</v>
      </c>
      <c r="I67" s="396"/>
      <c r="J67" s="434"/>
      <c r="K67" s="396"/>
      <c r="L67" s="437"/>
      <c r="M67" s="404"/>
      <c r="N67" s="41" t="s">
        <v>169</v>
      </c>
      <c r="O67" s="434"/>
      <c r="P67" s="408"/>
      <c r="Q67" s="396"/>
      <c r="R67" s="434" t="s">
        <v>170</v>
      </c>
      <c r="S67" s="408"/>
      <c r="T67" s="396"/>
      <c r="U67" s="434"/>
      <c r="V67" s="408"/>
      <c r="W67" s="396"/>
      <c r="X67" s="434" t="s">
        <v>171</v>
      </c>
      <c r="Y67" s="396"/>
      <c r="Z67" s="434"/>
      <c r="AA67" s="408"/>
      <c r="AB67" s="396"/>
    </row>
    <row r="68" spans="2:28" ht="15.75" customHeight="1" x14ac:dyDescent="0.25">
      <c r="B68" s="46"/>
      <c r="C68" s="235"/>
      <c r="D68" s="235"/>
      <c r="E68" s="235"/>
      <c r="F68" s="230"/>
      <c r="G68" s="236"/>
      <c r="H68" s="237"/>
      <c r="I68" s="237"/>
      <c r="J68" s="230"/>
      <c r="K68" s="230"/>
      <c r="L68" s="230"/>
      <c r="M68" s="230"/>
      <c r="N68" s="237"/>
      <c r="O68" s="230"/>
      <c r="P68" s="230"/>
      <c r="Q68" s="230"/>
      <c r="R68" s="230"/>
      <c r="S68" s="237"/>
      <c r="T68" s="217"/>
      <c r="U68" s="217"/>
      <c r="V68" s="207"/>
      <c r="W68" s="237"/>
      <c r="X68" s="227"/>
      <c r="Y68" s="227"/>
      <c r="Z68" s="48"/>
      <c r="AA68" s="27"/>
      <c r="AB68" s="49"/>
    </row>
    <row r="69" spans="2:28" ht="15.75" customHeight="1" x14ac:dyDescent="0.25">
      <c r="B69" s="432" t="s">
        <v>172</v>
      </c>
      <c r="C69" s="396"/>
      <c r="D69" s="435"/>
      <c r="E69" s="426"/>
      <c r="F69" s="426"/>
      <c r="G69" s="426"/>
      <c r="H69" s="426"/>
      <c r="I69" s="426"/>
      <c r="J69" s="426"/>
      <c r="K69" s="426"/>
      <c r="L69" s="426"/>
      <c r="M69" s="426"/>
      <c r="N69" s="426"/>
      <c r="O69" s="426"/>
      <c r="P69" s="426"/>
      <c r="Q69" s="426"/>
      <c r="R69" s="426"/>
      <c r="S69" s="426"/>
      <c r="T69" s="426"/>
      <c r="U69" s="426"/>
      <c r="V69" s="426"/>
      <c r="W69" s="426"/>
      <c r="X69" s="426"/>
      <c r="Y69" s="426"/>
      <c r="Z69" s="426"/>
      <c r="AA69" s="426"/>
      <c r="AB69" s="427"/>
    </row>
    <row r="70" spans="2:28" ht="15.75" customHeight="1" x14ac:dyDescent="0.25">
      <c r="B70" s="46"/>
      <c r="C70" s="235"/>
      <c r="D70" s="235"/>
      <c r="E70" s="235"/>
      <c r="F70" s="230"/>
      <c r="G70" s="236"/>
      <c r="H70" s="237"/>
      <c r="I70" s="237"/>
      <c r="J70" s="230"/>
      <c r="K70" s="230"/>
      <c r="L70" s="230"/>
      <c r="M70" s="230"/>
      <c r="N70" s="237"/>
      <c r="O70" s="230"/>
      <c r="P70" s="230"/>
      <c r="Q70" s="230"/>
      <c r="R70" s="230"/>
      <c r="S70" s="237"/>
      <c r="T70" s="217"/>
      <c r="U70" s="217"/>
      <c r="V70" s="207"/>
      <c r="W70" s="237"/>
      <c r="X70" s="227"/>
      <c r="Y70" s="227"/>
      <c r="Z70" s="48"/>
      <c r="AA70" s="27"/>
      <c r="AB70" s="49"/>
    </row>
    <row r="71" spans="2:28" ht="15.75" customHeight="1" x14ac:dyDescent="0.25">
      <c r="B71" s="432" t="s">
        <v>173</v>
      </c>
      <c r="C71" s="396"/>
      <c r="D71" s="436"/>
      <c r="E71" s="426"/>
      <c r="F71" s="426"/>
      <c r="G71" s="426"/>
      <c r="H71" s="426"/>
      <c r="I71" s="426"/>
      <c r="J71" s="426"/>
      <c r="K71" s="426"/>
      <c r="L71" s="426"/>
      <c r="M71" s="426"/>
      <c r="N71" s="426"/>
      <c r="O71" s="426"/>
      <c r="P71" s="426"/>
      <c r="Q71" s="426"/>
      <c r="R71" s="426"/>
      <c r="S71" s="426"/>
      <c r="T71" s="426"/>
      <c r="U71" s="426"/>
      <c r="V71" s="426"/>
      <c r="W71" s="426"/>
      <c r="X71" s="426"/>
      <c r="Y71" s="426"/>
      <c r="Z71" s="426"/>
      <c r="AA71" s="426"/>
      <c r="AB71" s="427"/>
    </row>
    <row r="72" spans="2:28" ht="15.75" customHeight="1" x14ac:dyDescent="0.25">
      <c r="B72" s="46"/>
      <c r="C72" s="235"/>
      <c r="D72" s="235"/>
      <c r="E72" s="235"/>
      <c r="F72" s="230"/>
      <c r="G72" s="236"/>
      <c r="H72" s="237"/>
      <c r="I72" s="237"/>
      <c r="J72" s="230"/>
      <c r="K72" s="230"/>
      <c r="L72" s="230"/>
      <c r="M72" s="230"/>
      <c r="N72" s="237"/>
      <c r="O72" s="230"/>
      <c r="P72" s="230"/>
      <c r="Q72" s="230"/>
      <c r="R72" s="230"/>
      <c r="S72" s="237"/>
      <c r="T72" s="217"/>
      <c r="U72" s="217"/>
      <c r="V72" s="207"/>
      <c r="W72" s="237"/>
      <c r="X72" s="227"/>
      <c r="Y72" s="227"/>
      <c r="Z72" s="227"/>
      <c r="AA72" s="217"/>
      <c r="AB72" s="223"/>
    </row>
    <row r="73" spans="2:28" ht="15.75" customHeight="1" x14ac:dyDescent="0.25">
      <c r="B73" s="432" t="s">
        <v>174</v>
      </c>
      <c r="C73" s="396"/>
      <c r="D73" s="436"/>
      <c r="E73" s="426"/>
      <c r="F73" s="426"/>
      <c r="G73" s="426"/>
      <c r="H73" s="426"/>
      <c r="I73" s="426"/>
      <c r="J73" s="426"/>
      <c r="K73" s="426"/>
      <c r="L73" s="426"/>
      <c r="M73" s="426"/>
      <c r="N73" s="426"/>
      <c r="O73" s="426"/>
      <c r="P73" s="426"/>
      <c r="Q73" s="426"/>
      <c r="R73" s="426"/>
      <c r="S73" s="426"/>
      <c r="T73" s="426"/>
      <c r="U73" s="426"/>
      <c r="V73" s="426"/>
      <c r="W73" s="426"/>
      <c r="X73" s="426"/>
      <c r="Y73" s="426"/>
      <c r="Z73" s="426"/>
      <c r="AA73" s="426"/>
      <c r="AB73" s="427"/>
    </row>
    <row r="74" spans="2:28" ht="15.75" customHeight="1" x14ac:dyDescent="0.25">
      <c r="B74" s="46"/>
      <c r="C74" s="235"/>
      <c r="D74" s="235"/>
      <c r="E74" s="235"/>
      <c r="F74" s="230"/>
      <c r="G74" s="236"/>
      <c r="H74" s="237"/>
      <c r="I74" s="237"/>
      <c r="J74" s="230"/>
      <c r="K74" s="230"/>
      <c r="L74" s="230"/>
      <c r="M74" s="230"/>
      <c r="N74" s="237"/>
      <c r="O74" s="230"/>
      <c r="P74" s="230"/>
      <c r="Q74" s="230"/>
      <c r="R74" s="230"/>
      <c r="S74" s="237"/>
      <c r="T74" s="217"/>
      <c r="U74" s="217"/>
      <c r="V74" s="207"/>
      <c r="W74" s="237"/>
      <c r="X74" s="227"/>
      <c r="Y74" s="227"/>
      <c r="Z74" s="48"/>
      <c r="AA74" s="27"/>
      <c r="AB74" s="49"/>
    </row>
    <row r="75" spans="2:28" ht="15.75" customHeight="1" x14ac:dyDescent="0.25">
      <c r="B75" s="432" t="s">
        <v>175</v>
      </c>
      <c r="C75" s="396"/>
      <c r="D75" s="436"/>
      <c r="E75" s="426"/>
      <c r="F75" s="426"/>
      <c r="G75" s="426"/>
      <c r="H75" s="426"/>
      <c r="I75" s="426"/>
      <c r="J75" s="426"/>
      <c r="K75" s="426"/>
      <c r="L75" s="426"/>
      <c r="M75" s="426"/>
      <c r="N75" s="426"/>
      <c r="O75" s="426"/>
      <c r="P75" s="426"/>
      <c r="Q75" s="426"/>
      <c r="R75" s="426"/>
      <c r="S75" s="426"/>
      <c r="T75" s="426"/>
      <c r="U75" s="426"/>
      <c r="V75" s="426"/>
      <c r="W75" s="426"/>
      <c r="X75" s="426"/>
      <c r="Y75" s="426"/>
      <c r="Z75" s="426"/>
      <c r="AA75" s="426"/>
      <c r="AB75" s="427"/>
    </row>
    <row r="76" spans="2:28" ht="15.75" customHeight="1" x14ac:dyDescent="0.25">
      <c r="B76" s="46"/>
      <c r="C76" s="235"/>
      <c r="D76" s="235"/>
      <c r="E76" s="235"/>
      <c r="F76" s="230"/>
      <c r="G76" s="236"/>
      <c r="H76" s="237"/>
      <c r="I76" s="237"/>
      <c r="J76" s="230"/>
      <c r="K76" s="230"/>
      <c r="L76" s="230"/>
      <c r="M76" s="230"/>
      <c r="N76" s="237"/>
      <c r="O76" s="230"/>
      <c r="P76" s="230"/>
      <c r="Q76" s="230"/>
      <c r="R76" s="230"/>
      <c r="S76" s="237"/>
      <c r="T76" s="217"/>
      <c r="U76" s="217"/>
      <c r="V76" s="207"/>
      <c r="W76" s="237"/>
      <c r="X76" s="227"/>
      <c r="Y76" s="227"/>
      <c r="Z76" s="48"/>
      <c r="AA76" s="27"/>
      <c r="AB76" s="49"/>
    </row>
    <row r="77" spans="2:28" ht="15.75" customHeight="1" x14ac:dyDescent="0.25">
      <c r="B77" s="432" t="s">
        <v>176</v>
      </c>
      <c r="C77" s="396"/>
      <c r="D77" s="436"/>
      <c r="E77" s="426"/>
      <c r="F77" s="426"/>
      <c r="G77" s="426"/>
      <c r="H77" s="426"/>
      <c r="I77" s="426"/>
      <c r="J77" s="426"/>
      <c r="K77" s="426"/>
      <c r="L77" s="426"/>
      <c r="M77" s="426"/>
      <c r="N77" s="426"/>
      <c r="O77" s="426"/>
      <c r="P77" s="426"/>
      <c r="Q77" s="426"/>
      <c r="R77" s="426"/>
      <c r="S77" s="426"/>
      <c r="T77" s="426"/>
      <c r="U77" s="426"/>
      <c r="V77" s="426"/>
      <c r="W77" s="426"/>
      <c r="X77" s="426"/>
      <c r="Y77" s="426"/>
      <c r="Z77" s="426"/>
      <c r="AA77" s="426"/>
      <c r="AB77" s="427"/>
    </row>
    <row r="78" spans="2:28" ht="15.75" customHeight="1" x14ac:dyDescent="0.25">
      <c r="B78" s="46"/>
      <c r="C78" s="235"/>
      <c r="D78" s="235"/>
      <c r="E78" s="235"/>
      <c r="F78" s="230"/>
      <c r="G78" s="236"/>
      <c r="H78" s="237"/>
      <c r="I78" s="237"/>
      <c r="J78" s="230"/>
      <c r="K78" s="230"/>
      <c r="L78" s="230"/>
      <c r="M78" s="230"/>
      <c r="N78" s="237"/>
      <c r="O78" s="230"/>
      <c r="P78" s="230"/>
      <c r="Q78" s="230"/>
      <c r="R78" s="230"/>
      <c r="S78" s="237"/>
      <c r="T78" s="217"/>
      <c r="U78" s="217"/>
      <c r="V78" s="207"/>
      <c r="W78" s="237"/>
      <c r="X78" s="227"/>
      <c r="Y78" s="227"/>
      <c r="Z78" s="48"/>
      <c r="AA78" s="27"/>
      <c r="AB78" s="49"/>
    </row>
    <row r="79" spans="2:28" ht="15.75" customHeight="1" x14ac:dyDescent="0.25">
      <c r="B79" s="432" t="s">
        <v>177</v>
      </c>
      <c r="C79" s="408"/>
      <c r="D79" s="408"/>
      <c r="E79" s="408"/>
      <c r="F79" s="408"/>
      <c r="G79" s="408"/>
      <c r="H79" s="408"/>
      <c r="I79" s="408"/>
      <c r="J79" s="408"/>
      <c r="K79" s="408"/>
      <c r="L79" s="408"/>
      <c r="M79" s="408"/>
      <c r="N79" s="408"/>
      <c r="O79" s="408"/>
      <c r="P79" s="408"/>
      <c r="Q79" s="408"/>
      <c r="R79" s="408"/>
      <c r="S79" s="408"/>
      <c r="T79" s="408"/>
      <c r="U79" s="408"/>
      <c r="V79" s="408"/>
      <c r="W79" s="408"/>
      <c r="X79" s="408"/>
      <c r="Y79" s="408"/>
      <c r="Z79" s="408"/>
      <c r="AA79" s="408"/>
      <c r="AB79" s="396"/>
    </row>
    <row r="80" spans="2:28" ht="15.75" customHeight="1" x14ac:dyDescent="0.25">
      <c r="B80" s="406" t="s">
        <v>122</v>
      </c>
      <c r="C80" s="396"/>
      <c r="D80" s="50" t="s">
        <v>178</v>
      </c>
      <c r="E80" s="406" t="s">
        <v>179</v>
      </c>
      <c r="F80" s="396"/>
      <c r="G80" s="406" t="s">
        <v>177</v>
      </c>
      <c r="H80" s="408"/>
      <c r="I80" s="408"/>
      <c r="J80" s="408"/>
      <c r="K80" s="408"/>
      <c r="L80" s="408"/>
      <c r="M80" s="408"/>
      <c r="N80" s="408"/>
      <c r="O80" s="396"/>
      <c r="P80" s="406" t="s">
        <v>180</v>
      </c>
      <c r="Q80" s="408"/>
      <c r="R80" s="408"/>
      <c r="S80" s="408"/>
      <c r="T80" s="408"/>
      <c r="U80" s="408"/>
      <c r="V80" s="408"/>
      <c r="W80" s="408"/>
      <c r="X80" s="408"/>
      <c r="Y80" s="408"/>
      <c r="Z80" s="408"/>
      <c r="AA80" s="408"/>
      <c r="AB80" s="396"/>
    </row>
    <row r="81" spans="2:28" ht="15.75" customHeight="1" x14ac:dyDescent="0.25">
      <c r="B81" s="406"/>
      <c r="C81" s="396"/>
      <c r="D81" s="36"/>
      <c r="E81" s="406"/>
      <c r="F81" s="396"/>
      <c r="G81" s="431"/>
      <c r="H81" s="408"/>
      <c r="I81" s="408"/>
      <c r="J81" s="408"/>
      <c r="K81" s="408"/>
      <c r="L81" s="408"/>
      <c r="M81" s="408"/>
      <c r="N81" s="408"/>
      <c r="O81" s="396"/>
      <c r="P81" s="431"/>
      <c r="Q81" s="408"/>
      <c r="R81" s="408"/>
      <c r="S81" s="408"/>
      <c r="T81" s="408"/>
      <c r="U81" s="408"/>
      <c r="V81" s="408"/>
      <c r="W81" s="408"/>
      <c r="X81" s="408"/>
      <c r="Y81" s="408"/>
      <c r="Z81" s="408"/>
      <c r="AA81" s="408"/>
      <c r="AB81" s="396"/>
    </row>
    <row r="82" spans="2:28" ht="15.75" customHeight="1" x14ac:dyDescent="0.25">
      <c r="B82" s="406"/>
      <c r="C82" s="396"/>
      <c r="D82" s="36"/>
      <c r="E82" s="406"/>
      <c r="F82" s="396"/>
      <c r="G82" s="431"/>
      <c r="H82" s="408"/>
      <c r="I82" s="408"/>
      <c r="J82" s="408"/>
      <c r="K82" s="408"/>
      <c r="L82" s="408"/>
      <c r="M82" s="408"/>
      <c r="N82" s="408"/>
      <c r="O82" s="396"/>
      <c r="P82" s="431"/>
      <c r="Q82" s="408"/>
      <c r="R82" s="408"/>
      <c r="S82" s="408"/>
      <c r="T82" s="408"/>
      <c r="U82" s="408"/>
      <c r="V82" s="408"/>
      <c r="W82" s="408"/>
      <c r="X82" s="408"/>
      <c r="Y82" s="408"/>
      <c r="Z82" s="408"/>
      <c r="AA82" s="408"/>
      <c r="AB82" s="396"/>
    </row>
    <row r="83" spans="2:28" ht="26.25" customHeight="1" x14ac:dyDescent="0.25">
      <c r="B83" s="430" t="s">
        <v>181</v>
      </c>
      <c r="C83" s="408"/>
      <c r="D83" s="408"/>
      <c r="E83" s="408"/>
      <c r="F83" s="408"/>
      <c r="G83" s="408"/>
      <c r="H83" s="408"/>
      <c r="I83" s="408"/>
      <c r="J83" s="408"/>
      <c r="K83" s="408"/>
      <c r="L83" s="408"/>
      <c r="M83" s="408"/>
      <c r="N83" s="408"/>
      <c r="O83" s="408"/>
      <c r="P83" s="408"/>
      <c r="Q83" s="408"/>
      <c r="R83" s="408"/>
      <c r="S83" s="408"/>
      <c r="T83" s="408"/>
      <c r="U83" s="408"/>
      <c r="V83" s="408"/>
      <c r="W83" s="408"/>
      <c r="X83" s="408"/>
      <c r="Y83" s="408"/>
      <c r="Z83" s="408"/>
      <c r="AA83" s="408"/>
      <c r="AB83" s="396"/>
    </row>
  </sheetData>
  <mergeCells count="98">
    <mergeCell ref="AA11:AB11"/>
    <mergeCell ref="E12:AA12"/>
    <mergeCell ref="E14:AA15"/>
    <mergeCell ref="E17:AA18"/>
    <mergeCell ref="F21:AB21"/>
    <mergeCell ref="C11:F11"/>
    <mergeCell ref="C12:D12"/>
    <mergeCell ref="C13:D13"/>
    <mergeCell ref="C14:D14"/>
    <mergeCell ref="B2:D6"/>
    <mergeCell ref="F2:AB6"/>
    <mergeCell ref="C7:D7"/>
    <mergeCell ref="C9:F9"/>
    <mergeCell ref="C10:D10"/>
    <mergeCell ref="E10:AA10"/>
    <mergeCell ref="C22:AA22"/>
    <mergeCell ref="C25:P30"/>
    <mergeCell ref="R25:AA25"/>
    <mergeCell ref="W30:AA30"/>
    <mergeCell ref="C17:D17"/>
    <mergeCell ref="C21:D21"/>
    <mergeCell ref="C33:AA33"/>
    <mergeCell ref="C36:K36"/>
    <mergeCell ref="M36:AA36"/>
    <mergeCell ref="C39:AA39"/>
    <mergeCell ref="C41:D41"/>
    <mergeCell ref="F41:G41"/>
    <mergeCell ref="K41:N41"/>
    <mergeCell ref="W41:AA41"/>
    <mergeCell ref="F43:M43"/>
    <mergeCell ref="P43:AA43"/>
    <mergeCell ref="F45:G45"/>
    <mergeCell ref="L45:N45"/>
    <mergeCell ref="W45:AA45"/>
    <mergeCell ref="D47:F47"/>
    <mergeCell ref="Q47:U47"/>
    <mergeCell ref="X47:AA47"/>
    <mergeCell ref="D49:F49"/>
    <mergeCell ref="Q49:U49"/>
    <mergeCell ref="X49:AA49"/>
    <mergeCell ref="D51:Y51"/>
    <mergeCell ref="D52:H52"/>
    <mergeCell ref="I52:P52"/>
    <mergeCell ref="Q52:Y52"/>
    <mergeCell ref="D53:H53"/>
    <mergeCell ref="I53:P53"/>
    <mergeCell ref="Q53:Y53"/>
    <mergeCell ref="C55:F55"/>
    <mergeCell ref="P82:AB82"/>
    <mergeCell ref="B83:AB83"/>
    <mergeCell ref="D77:AB77"/>
    <mergeCell ref="B79:AB79"/>
    <mergeCell ref="G80:O80"/>
    <mergeCell ref="P80:AB80"/>
    <mergeCell ref="G81:O81"/>
    <mergeCell ref="P81:AB81"/>
    <mergeCell ref="G82:O82"/>
    <mergeCell ref="H58:AA58"/>
    <mergeCell ref="H59:AA59"/>
    <mergeCell ref="G55:G56"/>
    <mergeCell ref="H55:AA56"/>
    <mergeCell ref="E56:F56"/>
    <mergeCell ref="E57:F57"/>
    <mergeCell ref="H57:AA57"/>
    <mergeCell ref="E58:F58"/>
    <mergeCell ref="E59:F59"/>
    <mergeCell ref="E60:F60"/>
    <mergeCell ref="H60:AA60"/>
    <mergeCell ref="E61:F61"/>
    <mergeCell ref="H61:AA61"/>
    <mergeCell ref="C63:D63"/>
    <mergeCell ref="K63:L63"/>
    <mergeCell ref="B65:AB65"/>
    <mergeCell ref="U67:W67"/>
    <mergeCell ref="X67:Y67"/>
    <mergeCell ref="Z67:AB67"/>
    <mergeCell ref="B67:C67"/>
    <mergeCell ref="E67:F67"/>
    <mergeCell ref="H67:I67"/>
    <mergeCell ref="J67:K67"/>
    <mergeCell ref="L67:M67"/>
    <mergeCell ref="O67:Q67"/>
    <mergeCell ref="R67:T67"/>
    <mergeCell ref="B82:C82"/>
    <mergeCell ref="E82:F82"/>
    <mergeCell ref="B69:C69"/>
    <mergeCell ref="D69:AB69"/>
    <mergeCell ref="B71:C71"/>
    <mergeCell ref="D71:AB71"/>
    <mergeCell ref="B73:C73"/>
    <mergeCell ref="D73:AB73"/>
    <mergeCell ref="D75:AB75"/>
    <mergeCell ref="B75:C75"/>
    <mergeCell ref="B77:C77"/>
    <mergeCell ref="B80:C80"/>
    <mergeCell ref="E80:F80"/>
    <mergeCell ref="B81:C81"/>
    <mergeCell ref="E81:F81"/>
  </mergeCells>
  <pageMargins left="0.7" right="0.7" top="0.75" bottom="0.75" header="0" footer="0"/>
  <pageSetup orientation="landscape"/>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CC00"/>
  </sheetPr>
  <dimension ref="B2:AB83"/>
  <sheetViews>
    <sheetView workbookViewId="0"/>
  </sheetViews>
  <sheetFormatPr baseColWidth="10" defaultColWidth="14.42578125" defaultRowHeight="15" customHeight="1" x14ac:dyDescent="0.25"/>
  <cols>
    <col min="1" max="2" width="3.140625" customWidth="1"/>
    <col min="3" max="3" width="13.7109375" customWidth="1"/>
    <col min="4" max="4" width="19.140625" customWidth="1"/>
    <col min="5" max="5" width="2.42578125" customWidth="1"/>
    <col min="6" max="6" width="11.7109375" customWidth="1"/>
    <col min="7" max="7" width="17.7109375" customWidth="1"/>
    <col min="8" max="8" width="8" customWidth="1"/>
    <col min="9" max="9" width="7.7109375" customWidth="1"/>
    <col min="10" max="10" width="9" customWidth="1"/>
    <col min="11" max="12" width="7.42578125" customWidth="1"/>
    <col min="13" max="13" width="4.42578125" customWidth="1"/>
    <col min="14" max="14" width="13.42578125" customWidth="1"/>
    <col min="15" max="19" width="4.42578125" customWidth="1"/>
    <col min="20" max="20" width="8.42578125" customWidth="1"/>
    <col min="21" max="22" width="4.42578125" customWidth="1"/>
    <col min="23" max="23" width="9.85546875" customWidth="1"/>
    <col min="24" max="24" width="4.42578125" customWidth="1"/>
    <col min="25" max="25" width="12" customWidth="1"/>
    <col min="26" max="28" width="4.42578125" customWidth="1"/>
    <col min="29" max="29" width="2.42578125" customWidth="1"/>
    <col min="30" max="30" width="11.42578125" customWidth="1"/>
  </cols>
  <sheetData>
    <row r="2" spans="2:28" ht="12.75" customHeight="1" x14ac:dyDescent="0.25">
      <c r="B2" s="421"/>
      <c r="C2" s="422"/>
      <c r="D2" s="423"/>
      <c r="E2" s="24"/>
      <c r="F2" s="428" t="s">
        <v>120</v>
      </c>
      <c r="G2" s="422"/>
      <c r="H2" s="422"/>
      <c r="I2" s="422"/>
      <c r="J2" s="422"/>
      <c r="K2" s="422"/>
      <c r="L2" s="422"/>
      <c r="M2" s="422"/>
      <c r="N2" s="422"/>
      <c r="O2" s="422"/>
      <c r="P2" s="422"/>
      <c r="Q2" s="422"/>
      <c r="R2" s="422"/>
      <c r="S2" s="422"/>
      <c r="T2" s="422"/>
      <c r="U2" s="422"/>
      <c r="V2" s="422"/>
      <c r="W2" s="422"/>
      <c r="X2" s="422"/>
      <c r="Y2" s="422"/>
      <c r="Z2" s="422"/>
      <c r="AA2" s="422"/>
      <c r="AB2" s="423"/>
    </row>
    <row r="3" spans="2:28" ht="12.75" customHeight="1" x14ac:dyDescent="0.25">
      <c r="B3" s="424"/>
      <c r="C3" s="378"/>
      <c r="D3" s="416"/>
      <c r="E3" s="25"/>
      <c r="F3" s="404"/>
      <c r="G3" s="378"/>
      <c r="H3" s="378"/>
      <c r="I3" s="378"/>
      <c r="J3" s="378"/>
      <c r="K3" s="378"/>
      <c r="L3" s="378"/>
      <c r="M3" s="378"/>
      <c r="N3" s="378"/>
      <c r="O3" s="378"/>
      <c r="P3" s="378"/>
      <c r="Q3" s="378"/>
      <c r="R3" s="378"/>
      <c r="S3" s="378"/>
      <c r="T3" s="378"/>
      <c r="U3" s="378"/>
      <c r="V3" s="378"/>
      <c r="W3" s="378"/>
      <c r="X3" s="378"/>
      <c r="Y3" s="378"/>
      <c r="Z3" s="378"/>
      <c r="AA3" s="378"/>
      <c r="AB3" s="416"/>
    </row>
    <row r="4" spans="2:28" ht="12.75" customHeight="1" x14ac:dyDescent="0.25">
      <c r="B4" s="424"/>
      <c r="C4" s="378"/>
      <c r="D4" s="416"/>
      <c r="E4" s="25"/>
      <c r="F4" s="404"/>
      <c r="G4" s="378"/>
      <c r="H4" s="378"/>
      <c r="I4" s="378"/>
      <c r="J4" s="378"/>
      <c r="K4" s="378"/>
      <c r="L4" s="378"/>
      <c r="M4" s="378"/>
      <c r="N4" s="378"/>
      <c r="O4" s="378"/>
      <c r="P4" s="378"/>
      <c r="Q4" s="378"/>
      <c r="R4" s="378"/>
      <c r="S4" s="378"/>
      <c r="T4" s="378"/>
      <c r="U4" s="378"/>
      <c r="V4" s="378"/>
      <c r="W4" s="378"/>
      <c r="X4" s="378"/>
      <c r="Y4" s="378"/>
      <c r="Z4" s="378"/>
      <c r="AA4" s="378"/>
      <c r="AB4" s="416"/>
    </row>
    <row r="5" spans="2:28" ht="12.75" customHeight="1" x14ac:dyDescent="0.25">
      <c r="B5" s="424"/>
      <c r="C5" s="378"/>
      <c r="D5" s="416"/>
      <c r="E5" s="25"/>
      <c r="F5" s="404"/>
      <c r="G5" s="378"/>
      <c r="H5" s="378"/>
      <c r="I5" s="378"/>
      <c r="J5" s="378"/>
      <c r="K5" s="378"/>
      <c r="L5" s="378"/>
      <c r="M5" s="378"/>
      <c r="N5" s="378"/>
      <c r="O5" s="378"/>
      <c r="P5" s="378"/>
      <c r="Q5" s="378"/>
      <c r="R5" s="378"/>
      <c r="S5" s="378"/>
      <c r="T5" s="378"/>
      <c r="U5" s="378"/>
      <c r="V5" s="378"/>
      <c r="W5" s="378"/>
      <c r="X5" s="378"/>
      <c r="Y5" s="378"/>
      <c r="Z5" s="378"/>
      <c r="AA5" s="378"/>
      <c r="AB5" s="416"/>
    </row>
    <row r="6" spans="2:28" ht="37.5" customHeight="1" x14ac:dyDescent="0.25">
      <c r="B6" s="425"/>
      <c r="C6" s="426"/>
      <c r="D6" s="427"/>
      <c r="E6" s="208"/>
      <c r="F6" s="426"/>
      <c r="G6" s="426"/>
      <c r="H6" s="426"/>
      <c r="I6" s="426"/>
      <c r="J6" s="426"/>
      <c r="K6" s="426"/>
      <c r="L6" s="426"/>
      <c r="M6" s="426"/>
      <c r="N6" s="426"/>
      <c r="O6" s="426"/>
      <c r="P6" s="426"/>
      <c r="Q6" s="426"/>
      <c r="R6" s="426"/>
      <c r="S6" s="426"/>
      <c r="T6" s="426"/>
      <c r="U6" s="426"/>
      <c r="V6" s="426"/>
      <c r="W6" s="426"/>
      <c r="X6" s="426"/>
      <c r="Y6" s="426"/>
      <c r="Z6" s="426"/>
      <c r="AA6" s="426"/>
      <c r="AB6" s="427"/>
    </row>
    <row r="7" spans="2:28" ht="15" customHeight="1" x14ac:dyDescent="0.25">
      <c r="B7" s="26"/>
      <c r="C7" s="429"/>
      <c r="D7" s="422"/>
      <c r="E7" s="27"/>
      <c r="F7" s="28"/>
      <c r="G7" s="28"/>
      <c r="H7" s="28"/>
      <c r="I7" s="28"/>
      <c r="J7" s="28"/>
      <c r="K7" s="28"/>
      <c r="L7" s="28"/>
      <c r="M7" s="28"/>
      <c r="N7" s="28"/>
      <c r="O7" s="28"/>
      <c r="P7" s="28"/>
      <c r="Q7" s="28"/>
      <c r="R7" s="28"/>
      <c r="S7" s="28"/>
      <c r="T7" s="28"/>
      <c r="U7" s="28"/>
      <c r="V7" s="28"/>
      <c r="W7" s="28"/>
      <c r="X7" s="28"/>
      <c r="Y7" s="28"/>
      <c r="Z7" s="28"/>
      <c r="AA7" s="28"/>
      <c r="AB7" s="29"/>
    </row>
    <row r="8" spans="2:28" ht="15" customHeight="1" x14ac:dyDescent="0.25">
      <c r="B8" s="30"/>
      <c r="C8" s="209" t="s">
        <v>121</v>
      </c>
      <c r="D8" s="31"/>
      <c r="E8" s="32"/>
      <c r="F8" s="210" t="s">
        <v>122</v>
      </c>
      <c r="G8" s="33"/>
      <c r="H8" s="34"/>
      <c r="I8" s="207"/>
      <c r="J8" s="207"/>
      <c r="K8" s="211"/>
      <c r="L8" s="211"/>
      <c r="M8" s="211"/>
      <c r="N8" s="211"/>
      <c r="O8" s="211"/>
      <c r="P8" s="211"/>
      <c r="Q8" s="211"/>
      <c r="R8" s="211"/>
      <c r="S8" s="211"/>
      <c r="T8" s="211"/>
      <c r="U8" s="211"/>
      <c r="V8" s="211"/>
      <c r="W8" s="211"/>
      <c r="X8" s="211"/>
      <c r="Y8" s="211"/>
      <c r="Z8" s="211"/>
      <c r="AA8" s="211"/>
      <c r="AB8" s="212"/>
    </row>
    <row r="9" spans="2:28" ht="15" customHeight="1" x14ac:dyDescent="0.25">
      <c r="B9" s="30"/>
      <c r="C9" s="405"/>
      <c r="D9" s="404"/>
      <c r="E9" s="404"/>
      <c r="F9" s="404"/>
      <c r="G9" s="214"/>
      <c r="H9" s="207"/>
      <c r="I9" s="207"/>
      <c r="J9" s="207"/>
      <c r="K9" s="207"/>
      <c r="L9" s="207"/>
      <c r="M9" s="207"/>
      <c r="N9" s="207"/>
      <c r="O9" s="207"/>
      <c r="P9" s="207"/>
      <c r="Q9" s="207"/>
      <c r="R9" s="207"/>
      <c r="S9" s="207"/>
      <c r="T9" s="207"/>
      <c r="U9" s="207"/>
      <c r="V9" s="207"/>
      <c r="W9" s="207"/>
      <c r="X9" s="207"/>
      <c r="Y9" s="207"/>
      <c r="Z9" s="207"/>
      <c r="AA9" s="207"/>
      <c r="AB9" s="215"/>
    </row>
    <row r="10" spans="2:28" ht="30" customHeight="1" x14ac:dyDescent="0.25">
      <c r="B10" s="30"/>
      <c r="C10" s="405" t="s">
        <v>123</v>
      </c>
      <c r="D10" s="404"/>
      <c r="E10" s="406" t="s">
        <v>711</v>
      </c>
      <c r="F10" s="408"/>
      <c r="G10" s="408"/>
      <c r="H10" s="408"/>
      <c r="I10" s="408"/>
      <c r="J10" s="408"/>
      <c r="K10" s="408"/>
      <c r="L10" s="408"/>
      <c r="M10" s="408"/>
      <c r="N10" s="408"/>
      <c r="O10" s="408"/>
      <c r="P10" s="408"/>
      <c r="Q10" s="408"/>
      <c r="R10" s="408"/>
      <c r="S10" s="408"/>
      <c r="T10" s="408"/>
      <c r="U10" s="408"/>
      <c r="V10" s="408"/>
      <c r="W10" s="408"/>
      <c r="X10" s="408"/>
      <c r="Y10" s="408"/>
      <c r="Z10" s="408"/>
      <c r="AA10" s="396"/>
      <c r="AB10" s="216"/>
    </row>
    <row r="11" spans="2:28" ht="15" customHeight="1" x14ac:dyDescent="0.25">
      <c r="B11" s="30"/>
      <c r="C11" s="405"/>
      <c r="D11" s="404"/>
      <c r="E11" s="404"/>
      <c r="F11" s="404"/>
      <c r="G11" s="207"/>
      <c r="H11" s="207"/>
      <c r="I11" s="207"/>
      <c r="J11" s="207"/>
      <c r="K11" s="207"/>
      <c r="L11" s="207"/>
      <c r="M11" s="207"/>
      <c r="N11" s="207"/>
      <c r="O11" s="207"/>
      <c r="P11" s="207"/>
      <c r="Q11" s="207"/>
      <c r="R11" s="207"/>
      <c r="S11" s="207"/>
      <c r="T11" s="207"/>
      <c r="U11" s="207"/>
      <c r="V11" s="207"/>
      <c r="W11" s="207"/>
      <c r="X11" s="207"/>
      <c r="Y11" s="207"/>
      <c r="Z11" s="207"/>
      <c r="AA11" s="403"/>
      <c r="AB11" s="416"/>
    </row>
    <row r="12" spans="2:28" ht="29.25" customHeight="1" x14ac:dyDescent="0.25">
      <c r="B12" s="30"/>
      <c r="C12" s="405" t="s">
        <v>125</v>
      </c>
      <c r="D12" s="404"/>
      <c r="E12" s="417" t="s">
        <v>659</v>
      </c>
      <c r="F12" s="418"/>
      <c r="G12" s="418"/>
      <c r="H12" s="418"/>
      <c r="I12" s="418"/>
      <c r="J12" s="418"/>
      <c r="K12" s="418"/>
      <c r="L12" s="418"/>
      <c r="M12" s="418"/>
      <c r="N12" s="418"/>
      <c r="O12" s="418"/>
      <c r="P12" s="418"/>
      <c r="Q12" s="418"/>
      <c r="R12" s="418"/>
      <c r="S12" s="418"/>
      <c r="T12" s="418"/>
      <c r="U12" s="418"/>
      <c r="V12" s="418"/>
      <c r="W12" s="418"/>
      <c r="X12" s="418"/>
      <c r="Y12" s="418"/>
      <c r="Z12" s="418"/>
      <c r="AA12" s="418"/>
      <c r="AB12" s="35"/>
    </row>
    <row r="13" spans="2:28" ht="15" customHeight="1" x14ac:dyDescent="0.25">
      <c r="B13" s="30"/>
      <c r="C13" s="403"/>
      <c r="D13" s="404"/>
      <c r="E13" s="217"/>
      <c r="F13" s="207"/>
      <c r="G13" s="207"/>
      <c r="H13" s="207"/>
      <c r="I13" s="207"/>
      <c r="J13" s="207"/>
      <c r="K13" s="207"/>
      <c r="L13" s="207"/>
      <c r="M13" s="207"/>
      <c r="N13" s="207"/>
      <c r="O13" s="207"/>
      <c r="P13" s="207"/>
      <c r="Q13" s="207"/>
      <c r="R13" s="207"/>
      <c r="S13" s="207"/>
      <c r="T13" s="207"/>
      <c r="U13" s="207"/>
      <c r="V13" s="207"/>
      <c r="W13" s="207"/>
      <c r="X13" s="207"/>
      <c r="Y13" s="207"/>
      <c r="Z13" s="207"/>
      <c r="AA13" s="207"/>
      <c r="AB13" s="215"/>
    </row>
    <row r="14" spans="2:28" ht="15" customHeight="1" x14ac:dyDescent="0.25">
      <c r="B14" s="30"/>
      <c r="C14" s="405" t="s">
        <v>679</v>
      </c>
      <c r="D14" s="404"/>
      <c r="E14" s="421" t="s">
        <v>712</v>
      </c>
      <c r="F14" s="422"/>
      <c r="G14" s="422"/>
      <c r="H14" s="422"/>
      <c r="I14" s="422"/>
      <c r="J14" s="422"/>
      <c r="K14" s="422"/>
      <c r="L14" s="422"/>
      <c r="M14" s="422"/>
      <c r="N14" s="422"/>
      <c r="O14" s="422"/>
      <c r="P14" s="422"/>
      <c r="Q14" s="422"/>
      <c r="R14" s="422"/>
      <c r="S14" s="422"/>
      <c r="T14" s="422"/>
      <c r="U14" s="422"/>
      <c r="V14" s="422"/>
      <c r="W14" s="422"/>
      <c r="X14" s="422"/>
      <c r="Y14" s="422"/>
      <c r="Z14" s="422"/>
      <c r="AA14" s="423"/>
      <c r="AB14" s="215"/>
    </row>
    <row r="15" spans="2:28" ht="15.75" customHeight="1" x14ac:dyDescent="0.25">
      <c r="B15" s="30"/>
      <c r="C15" s="217"/>
      <c r="D15" s="217"/>
      <c r="E15" s="425"/>
      <c r="F15" s="426"/>
      <c r="G15" s="426"/>
      <c r="H15" s="426"/>
      <c r="I15" s="426"/>
      <c r="J15" s="426"/>
      <c r="K15" s="426"/>
      <c r="L15" s="426"/>
      <c r="M15" s="426"/>
      <c r="N15" s="426"/>
      <c r="O15" s="426"/>
      <c r="P15" s="426"/>
      <c r="Q15" s="426"/>
      <c r="R15" s="426"/>
      <c r="S15" s="426"/>
      <c r="T15" s="426"/>
      <c r="U15" s="426"/>
      <c r="V15" s="426"/>
      <c r="W15" s="426"/>
      <c r="X15" s="426"/>
      <c r="Y15" s="426"/>
      <c r="Z15" s="426"/>
      <c r="AA15" s="427"/>
      <c r="AB15" s="215"/>
    </row>
    <row r="17" spans="3:28" ht="15" customHeight="1" x14ac:dyDescent="0.25">
      <c r="C17" s="405" t="s">
        <v>681</v>
      </c>
      <c r="D17" s="404"/>
      <c r="E17" s="916" t="s">
        <v>696</v>
      </c>
      <c r="F17" s="422"/>
      <c r="G17" s="422"/>
      <c r="H17" s="422"/>
      <c r="I17" s="422"/>
      <c r="J17" s="422"/>
      <c r="K17" s="422"/>
      <c r="L17" s="422"/>
      <c r="M17" s="422"/>
      <c r="N17" s="422"/>
      <c r="O17" s="422"/>
      <c r="P17" s="422"/>
      <c r="Q17" s="422"/>
      <c r="R17" s="422"/>
      <c r="S17" s="422"/>
      <c r="T17" s="422"/>
      <c r="U17" s="422"/>
      <c r="V17" s="422"/>
      <c r="W17" s="422"/>
      <c r="X17" s="422"/>
      <c r="Y17" s="422"/>
      <c r="Z17" s="422"/>
      <c r="AA17" s="423"/>
      <c r="AB17" s="215"/>
    </row>
    <row r="18" spans="3:28" ht="15" customHeight="1" x14ac:dyDescent="0.25">
      <c r="C18" s="217"/>
      <c r="D18" s="217"/>
      <c r="E18" s="425"/>
      <c r="F18" s="426"/>
      <c r="G18" s="426"/>
      <c r="H18" s="426"/>
      <c r="I18" s="426"/>
      <c r="J18" s="426"/>
      <c r="K18" s="426"/>
      <c r="L18" s="426"/>
      <c r="M18" s="426"/>
      <c r="N18" s="426"/>
      <c r="O18" s="426"/>
      <c r="P18" s="426"/>
      <c r="Q18" s="426"/>
      <c r="R18" s="426"/>
      <c r="S18" s="426"/>
      <c r="T18" s="426"/>
      <c r="U18" s="426"/>
      <c r="V18" s="426"/>
      <c r="W18" s="426"/>
      <c r="X18" s="426"/>
      <c r="Y18" s="426"/>
      <c r="Z18" s="426"/>
      <c r="AA18" s="427"/>
      <c r="AB18" s="215"/>
    </row>
    <row r="19" spans="3:28" ht="15" customHeight="1" x14ac:dyDescent="0.25">
      <c r="C19" s="217"/>
      <c r="D19" s="217"/>
      <c r="E19" s="217"/>
      <c r="F19" s="207"/>
      <c r="G19" s="207"/>
      <c r="H19" s="207"/>
      <c r="I19" s="207"/>
      <c r="J19" s="207"/>
      <c r="K19" s="207"/>
      <c r="L19" s="207"/>
      <c r="M19" s="207"/>
      <c r="N19" s="207"/>
      <c r="O19" s="207"/>
      <c r="P19" s="207"/>
      <c r="Q19" s="207"/>
      <c r="R19" s="207"/>
      <c r="S19" s="207"/>
      <c r="T19" s="207"/>
      <c r="U19" s="207"/>
      <c r="V19" s="207"/>
      <c r="W19" s="207"/>
      <c r="X19" s="207"/>
      <c r="Y19" s="207"/>
      <c r="Z19" s="207"/>
      <c r="AA19" s="207"/>
      <c r="AB19" s="215"/>
    </row>
    <row r="20" spans="3:28" ht="15" customHeight="1" x14ac:dyDescent="0.25">
      <c r="C20" s="217"/>
      <c r="D20" s="217"/>
      <c r="E20" s="217"/>
      <c r="F20" s="207"/>
      <c r="G20" s="207"/>
      <c r="H20" s="207"/>
      <c r="I20" s="207"/>
      <c r="J20" s="207"/>
      <c r="K20" s="207"/>
      <c r="L20" s="207"/>
      <c r="M20" s="207"/>
      <c r="N20" s="207"/>
      <c r="O20" s="207"/>
      <c r="P20" s="207"/>
      <c r="Q20" s="207"/>
      <c r="R20" s="207"/>
      <c r="S20" s="207"/>
      <c r="T20" s="207"/>
      <c r="U20" s="207"/>
      <c r="V20" s="207"/>
      <c r="W20" s="207"/>
      <c r="X20" s="207"/>
      <c r="Y20" s="207"/>
      <c r="Z20" s="207"/>
      <c r="AA20" s="207"/>
      <c r="AB20" s="215"/>
    </row>
    <row r="21" spans="3:28" ht="15" customHeight="1" x14ac:dyDescent="0.25">
      <c r="C21" s="405" t="s">
        <v>127</v>
      </c>
      <c r="D21" s="404"/>
      <c r="E21" s="218"/>
      <c r="F21" s="403"/>
      <c r="G21" s="404"/>
      <c r="H21" s="404"/>
      <c r="I21" s="404"/>
      <c r="J21" s="404"/>
      <c r="K21" s="404"/>
      <c r="L21" s="404"/>
      <c r="M21" s="404"/>
      <c r="N21" s="404"/>
      <c r="O21" s="404"/>
      <c r="P21" s="404"/>
      <c r="Q21" s="404"/>
      <c r="R21" s="404"/>
      <c r="S21" s="404"/>
      <c r="T21" s="404"/>
      <c r="U21" s="404"/>
      <c r="V21" s="404"/>
      <c r="W21" s="404"/>
      <c r="X21" s="404"/>
      <c r="Y21" s="404"/>
      <c r="Z21" s="404"/>
      <c r="AA21" s="404"/>
      <c r="AB21" s="416"/>
    </row>
    <row r="22" spans="3:28" ht="29.25" customHeight="1" x14ac:dyDescent="0.25">
      <c r="C22" s="406" t="s">
        <v>713</v>
      </c>
      <c r="D22" s="408"/>
      <c r="E22" s="408"/>
      <c r="F22" s="408"/>
      <c r="G22" s="408"/>
      <c r="H22" s="408"/>
      <c r="I22" s="408"/>
      <c r="J22" s="408"/>
      <c r="K22" s="408"/>
      <c r="L22" s="408"/>
      <c r="M22" s="408"/>
      <c r="N22" s="408"/>
      <c r="O22" s="408"/>
      <c r="P22" s="408"/>
      <c r="Q22" s="408"/>
      <c r="R22" s="408"/>
      <c r="S22" s="408"/>
      <c r="T22" s="408"/>
      <c r="U22" s="408"/>
      <c r="V22" s="408"/>
      <c r="W22" s="408"/>
      <c r="X22" s="408"/>
      <c r="Y22" s="408"/>
      <c r="Z22" s="408"/>
      <c r="AA22" s="396"/>
      <c r="AB22" s="219"/>
    </row>
    <row r="23" spans="3:28" ht="15" customHeight="1" x14ac:dyDescent="0.25">
      <c r="C23" s="220"/>
      <c r="D23" s="220"/>
      <c r="E23" s="220"/>
      <c r="F23" s="220"/>
      <c r="G23" s="220"/>
      <c r="H23" s="220"/>
      <c r="I23" s="220"/>
      <c r="J23" s="220"/>
      <c r="K23" s="220"/>
      <c r="L23" s="220"/>
      <c r="M23" s="220"/>
      <c r="N23" s="220"/>
      <c r="O23" s="220"/>
      <c r="P23" s="220"/>
      <c r="Q23" s="220"/>
      <c r="R23" s="220"/>
      <c r="S23" s="220"/>
      <c r="T23" s="220"/>
      <c r="U23" s="220"/>
      <c r="V23" s="220"/>
      <c r="W23" s="220"/>
      <c r="X23" s="220"/>
      <c r="Y23" s="220"/>
      <c r="Z23" s="220"/>
      <c r="AA23" s="220"/>
      <c r="AB23" s="219"/>
    </row>
    <row r="24" spans="3:28" ht="15" customHeight="1" x14ac:dyDescent="0.25">
      <c r="C24" s="221" t="s">
        <v>128</v>
      </c>
      <c r="D24" s="221"/>
      <c r="E24" s="207"/>
      <c r="F24" s="207"/>
      <c r="G24" s="207"/>
      <c r="H24" s="207"/>
      <c r="I24" s="207"/>
      <c r="J24" s="220"/>
      <c r="K24" s="220"/>
      <c r="L24" s="220"/>
      <c r="M24" s="220"/>
      <c r="N24" s="220"/>
      <c r="O24" s="220"/>
      <c r="P24" s="220"/>
      <c r="Q24" s="220"/>
      <c r="R24" s="220" t="s">
        <v>129</v>
      </c>
      <c r="S24" s="220"/>
      <c r="T24" s="220"/>
      <c r="U24" s="220"/>
      <c r="V24" s="220"/>
      <c r="W24" s="220"/>
      <c r="X24" s="220"/>
      <c r="Y24" s="220"/>
      <c r="Z24" s="220"/>
      <c r="AA24" s="220"/>
      <c r="AB24" s="219"/>
    </row>
    <row r="25" spans="3:28" ht="15" customHeight="1" x14ac:dyDescent="0.25">
      <c r="C25" s="915" t="s">
        <v>714</v>
      </c>
      <c r="D25" s="422"/>
      <c r="E25" s="422"/>
      <c r="F25" s="422"/>
      <c r="G25" s="422"/>
      <c r="H25" s="422"/>
      <c r="I25" s="422"/>
      <c r="J25" s="422"/>
      <c r="K25" s="422"/>
      <c r="L25" s="422"/>
      <c r="M25" s="422"/>
      <c r="N25" s="422"/>
      <c r="O25" s="422"/>
      <c r="P25" s="423"/>
      <c r="Q25" s="207"/>
      <c r="R25" s="407"/>
      <c r="S25" s="408"/>
      <c r="T25" s="408"/>
      <c r="U25" s="408"/>
      <c r="V25" s="408"/>
      <c r="W25" s="408"/>
      <c r="X25" s="408"/>
      <c r="Y25" s="408"/>
      <c r="Z25" s="408"/>
      <c r="AA25" s="396"/>
      <c r="AB25" s="215"/>
    </row>
    <row r="26" spans="3:28" ht="15" customHeight="1" x14ac:dyDescent="0.25">
      <c r="C26" s="424"/>
      <c r="D26" s="378"/>
      <c r="E26" s="378"/>
      <c r="F26" s="378"/>
      <c r="G26" s="378"/>
      <c r="H26" s="378"/>
      <c r="I26" s="378"/>
      <c r="J26" s="378"/>
      <c r="K26" s="378"/>
      <c r="L26" s="378"/>
      <c r="M26" s="378"/>
      <c r="N26" s="378"/>
      <c r="O26" s="378"/>
      <c r="P26" s="416"/>
      <c r="Q26" s="207"/>
      <c r="R26" s="207"/>
      <c r="S26" s="207"/>
      <c r="T26" s="207"/>
      <c r="U26" s="207"/>
      <c r="V26" s="207"/>
      <c r="W26" s="207"/>
      <c r="X26" s="207"/>
      <c r="Y26" s="207"/>
      <c r="Z26" s="207"/>
      <c r="AA26" s="207"/>
      <c r="AB26" s="215"/>
    </row>
    <row r="27" spans="3:28" ht="15" customHeight="1" x14ac:dyDescent="0.25">
      <c r="C27" s="424"/>
      <c r="D27" s="378"/>
      <c r="E27" s="378"/>
      <c r="F27" s="378"/>
      <c r="G27" s="378"/>
      <c r="H27" s="378"/>
      <c r="I27" s="378"/>
      <c r="J27" s="378"/>
      <c r="K27" s="378"/>
      <c r="L27" s="378"/>
      <c r="M27" s="378"/>
      <c r="N27" s="378"/>
      <c r="O27" s="378"/>
      <c r="P27" s="416"/>
      <c r="Q27" s="217"/>
      <c r="R27" s="220" t="s">
        <v>130</v>
      </c>
      <c r="S27" s="220"/>
      <c r="T27" s="220"/>
      <c r="U27" s="220"/>
      <c r="V27" s="220"/>
      <c r="W27" s="217"/>
      <c r="X27" s="217"/>
      <c r="Y27" s="217"/>
      <c r="Z27" s="207"/>
      <c r="AA27" s="217"/>
      <c r="AB27" s="215"/>
    </row>
    <row r="28" spans="3:28" ht="15" customHeight="1" x14ac:dyDescent="0.25">
      <c r="C28" s="424"/>
      <c r="D28" s="378"/>
      <c r="E28" s="378"/>
      <c r="F28" s="378"/>
      <c r="G28" s="378"/>
      <c r="H28" s="378"/>
      <c r="I28" s="378"/>
      <c r="J28" s="378"/>
      <c r="K28" s="378"/>
      <c r="L28" s="378"/>
      <c r="M28" s="378"/>
      <c r="N28" s="378"/>
      <c r="O28" s="378"/>
      <c r="P28" s="416"/>
      <c r="Q28" s="207"/>
      <c r="R28" s="36"/>
      <c r="S28" s="207" t="s">
        <v>15</v>
      </c>
      <c r="T28" s="207"/>
      <c r="U28" s="36"/>
      <c r="V28" s="207" t="s">
        <v>27</v>
      </c>
      <c r="W28" s="207"/>
      <c r="X28" s="36"/>
      <c r="Y28" s="222" t="s">
        <v>46</v>
      </c>
      <c r="Z28" s="207"/>
      <c r="AA28" s="207"/>
      <c r="AB28" s="215"/>
    </row>
    <row r="29" spans="3:28" ht="15" customHeight="1" x14ac:dyDescent="0.25">
      <c r="C29" s="424"/>
      <c r="D29" s="378"/>
      <c r="E29" s="378"/>
      <c r="F29" s="378"/>
      <c r="G29" s="378"/>
      <c r="H29" s="378"/>
      <c r="I29" s="378"/>
      <c r="J29" s="378"/>
      <c r="K29" s="378"/>
      <c r="L29" s="378"/>
      <c r="M29" s="378"/>
      <c r="N29" s="378"/>
      <c r="O29" s="378"/>
      <c r="P29" s="416"/>
      <c r="Q29" s="207"/>
      <c r="R29" s="207"/>
      <c r="S29" s="207"/>
      <c r="T29" s="207"/>
      <c r="U29" s="207"/>
      <c r="V29" s="207"/>
      <c r="W29" s="207"/>
      <c r="X29" s="207"/>
      <c r="Y29" s="207"/>
      <c r="Z29" s="207"/>
      <c r="AA29" s="207"/>
      <c r="AB29" s="215"/>
    </row>
    <row r="30" spans="3:28" ht="15" customHeight="1" x14ac:dyDescent="0.25">
      <c r="C30" s="425"/>
      <c r="D30" s="426"/>
      <c r="E30" s="426"/>
      <c r="F30" s="426"/>
      <c r="G30" s="426"/>
      <c r="H30" s="426"/>
      <c r="I30" s="426"/>
      <c r="J30" s="426"/>
      <c r="K30" s="426"/>
      <c r="L30" s="426"/>
      <c r="M30" s="426"/>
      <c r="N30" s="426"/>
      <c r="O30" s="426"/>
      <c r="P30" s="427"/>
      <c r="Q30" s="207"/>
      <c r="R30" s="220" t="s">
        <v>131</v>
      </c>
      <c r="S30" s="207"/>
      <c r="T30" s="207"/>
      <c r="U30" s="207"/>
      <c r="V30" s="207"/>
      <c r="W30" s="414" t="s">
        <v>23</v>
      </c>
      <c r="X30" s="408"/>
      <c r="Y30" s="408"/>
      <c r="Z30" s="408"/>
      <c r="AA30" s="396"/>
      <c r="AB30" s="215"/>
    </row>
    <row r="31" spans="3:28" ht="15" customHeight="1" x14ac:dyDescent="0.25">
      <c r="C31" s="217"/>
      <c r="D31" s="217"/>
      <c r="E31" s="217"/>
      <c r="F31" s="217"/>
      <c r="G31" s="217"/>
      <c r="H31" s="207"/>
      <c r="I31" s="207"/>
      <c r="J31" s="207"/>
      <c r="K31" s="207"/>
      <c r="L31" s="207"/>
      <c r="M31" s="207"/>
      <c r="N31" s="207"/>
      <c r="O31" s="207"/>
      <c r="P31" s="207"/>
      <c r="Q31" s="207"/>
      <c r="R31" s="220"/>
      <c r="S31" s="207"/>
      <c r="T31" s="207"/>
      <c r="U31" s="207"/>
      <c r="V31" s="207"/>
      <c r="W31" s="207"/>
      <c r="X31" s="207"/>
      <c r="Y31" s="207"/>
      <c r="Z31" s="207"/>
      <c r="AA31" s="207"/>
      <c r="AB31" s="215"/>
    </row>
    <row r="32" spans="3:28" ht="15" customHeight="1" x14ac:dyDescent="0.25">
      <c r="C32" s="220" t="s">
        <v>132</v>
      </c>
      <c r="D32" s="217"/>
      <c r="E32" s="217"/>
      <c r="F32" s="217"/>
      <c r="G32" s="217"/>
      <c r="H32" s="217"/>
      <c r="I32" s="207"/>
      <c r="J32" s="207"/>
      <c r="K32" s="207"/>
      <c r="L32" s="207"/>
      <c r="M32" s="207"/>
      <c r="N32" s="207"/>
      <c r="O32" s="207"/>
      <c r="P32" s="207"/>
      <c r="Q32" s="207"/>
      <c r="R32" s="207"/>
      <c r="S32" s="207"/>
      <c r="T32" s="207"/>
      <c r="U32" s="207"/>
      <c r="V32" s="207"/>
      <c r="W32" s="207"/>
      <c r="X32" s="207"/>
      <c r="Y32" s="207"/>
      <c r="Z32" s="207"/>
      <c r="AA32" s="207"/>
      <c r="AB32" s="215"/>
    </row>
    <row r="33" spans="3:27" ht="39.75" customHeight="1" x14ac:dyDescent="0.25">
      <c r="C33" s="414" t="s">
        <v>644</v>
      </c>
      <c r="D33" s="408"/>
      <c r="E33" s="408"/>
      <c r="F33" s="408"/>
      <c r="G33" s="408"/>
      <c r="H33" s="408"/>
      <c r="I33" s="408"/>
      <c r="J33" s="408"/>
      <c r="K33" s="408"/>
      <c r="L33" s="408"/>
      <c r="M33" s="408"/>
      <c r="N33" s="408"/>
      <c r="O33" s="408"/>
      <c r="P33" s="408"/>
      <c r="Q33" s="408"/>
      <c r="R33" s="408"/>
      <c r="S33" s="408"/>
      <c r="T33" s="408"/>
      <c r="U33" s="408"/>
      <c r="V33" s="408"/>
      <c r="W33" s="408"/>
      <c r="X33" s="408"/>
      <c r="Y33" s="408"/>
      <c r="Z33" s="408"/>
      <c r="AA33" s="396"/>
    </row>
    <row r="34" spans="3:27" ht="15" customHeight="1" x14ac:dyDescent="0.25">
      <c r="C34" s="217"/>
      <c r="D34" s="217"/>
      <c r="E34" s="217"/>
      <c r="F34" s="217"/>
      <c r="G34" s="217"/>
      <c r="H34" s="217"/>
      <c r="I34" s="217"/>
      <c r="J34" s="217"/>
      <c r="K34" s="217"/>
      <c r="L34" s="217"/>
      <c r="M34" s="217"/>
      <c r="N34" s="217"/>
      <c r="O34" s="217"/>
      <c r="P34" s="217"/>
      <c r="Q34" s="217"/>
      <c r="R34" s="217"/>
      <c r="S34" s="217"/>
      <c r="T34" s="217"/>
      <c r="U34" s="217"/>
      <c r="V34" s="217"/>
      <c r="W34" s="217"/>
      <c r="X34" s="217"/>
      <c r="Y34" s="217"/>
      <c r="Z34" s="217"/>
      <c r="AA34" s="217"/>
    </row>
    <row r="35" spans="3:27" ht="15" customHeight="1" x14ac:dyDescent="0.25">
      <c r="C35" s="211" t="s">
        <v>134</v>
      </c>
      <c r="D35" s="217"/>
      <c r="E35" s="217"/>
      <c r="F35" s="217"/>
      <c r="G35" s="217"/>
      <c r="H35" s="217"/>
      <c r="I35" s="217"/>
      <c r="J35" s="217"/>
      <c r="K35" s="217"/>
      <c r="L35" s="217"/>
      <c r="M35" s="211" t="s">
        <v>134</v>
      </c>
      <c r="N35" s="217"/>
      <c r="O35" s="217"/>
      <c r="P35" s="217"/>
      <c r="Q35" s="217"/>
      <c r="R35" s="217"/>
      <c r="S35" s="217"/>
      <c r="T35" s="217"/>
      <c r="U35" s="217"/>
      <c r="V35" s="217"/>
      <c r="W35" s="217"/>
      <c r="X35" s="217"/>
      <c r="Y35" s="217"/>
      <c r="Z35" s="217"/>
      <c r="AA35" s="217"/>
    </row>
    <row r="36" spans="3:27" ht="29.25" customHeight="1" x14ac:dyDescent="0.25">
      <c r="C36" s="414" t="s">
        <v>641</v>
      </c>
      <c r="D36" s="408"/>
      <c r="E36" s="408"/>
      <c r="F36" s="408"/>
      <c r="G36" s="408"/>
      <c r="H36" s="408"/>
      <c r="I36" s="408"/>
      <c r="J36" s="408"/>
      <c r="K36" s="396"/>
      <c r="L36" s="217"/>
      <c r="M36" s="414" t="s">
        <v>645</v>
      </c>
      <c r="N36" s="408"/>
      <c r="O36" s="408"/>
      <c r="P36" s="408"/>
      <c r="Q36" s="408"/>
      <c r="R36" s="408"/>
      <c r="S36" s="408"/>
      <c r="T36" s="408"/>
      <c r="U36" s="408"/>
      <c r="V36" s="408"/>
      <c r="W36" s="408"/>
      <c r="X36" s="408"/>
      <c r="Y36" s="408"/>
      <c r="Z36" s="408"/>
      <c r="AA36" s="396"/>
    </row>
    <row r="37" spans="3:27" ht="15" customHeight="1" x14ac:dyDescent="0.25">
      <c r="C37" s="207"/>
      <c r="D37" s="207"/>
      <c r="E37" s="207"/>
      <c r="F37" s="207"/>
      <c r="G37" s="207"/>
      <c r="H37" s="207"/>
      <c r="I37" s="207"/>
      <c r="J37" s="207"/>
      <c r="K37" s="207"/>
      <c r="L37" s="207"/>
      <c r="M37" s="207"/>
      <c r="N37" s="207"/>
      <c r="O37" s="207"/>
      <c r="P37" s="207"/>
      <c r="Q37" s="207"/>
      <c r="R37" s="207"/>
      <c r="S37" s="207"/>
      <c r="T37" s="207"/>
      <c r="U37" s="207"/>
      <c r="V37" s="207"/>
      <c r="W37" s="207"/>
      <c r="X37" s="207"/>
      <c r="Y37" s="207"/>
      <c r="Z37" s="207"/>
      <c r="AA37" s="207"/>
    </row>
    <row r="38" spans="3:27" ht="15" customHeight="1" x14ac:dyDescent="0.25">
      <c r="C38" s="224" t="s">
        <v>137</v>
      </c>
      <c r="D38" s="224"/>
      <c r="E38" s="224"/>
      <c r="F38" s="224"/>
      <c r="G38" s="225"/>
      <c r="H38" s="226"/>
      <c r="I38" s="226"/>
      <c r="J38" s="226"/>
      <c r="K38" s="226"/>
      <c r="L38" s="226"/>
      <c r="M38" s="226"/>
      <c r="N38" s="226"/>
      <c r="O38" s="226"/>
      <c r="P38" s="226"/>
      <c r="Q38" s="226"/>
      <c r="R38" s="226"/>
      <c r="S38" s="226"/>
      <c r="T38" s="226"/>
      <c r="U38" s="226"/>
      <c r="V38" s="226"/>
      <c r="W38" s="226"/>
      <c r="X38" s="226"/>
      <c r="Y38" s="226"/>
      <c r="Z38" s="226"/>
      <c r="AA38" s="226"/>
    </row>
    <row r="39" spans="3:27" ht="90" customHeight="1" x14ac:dyDescent="0.25">
      <c r="C39" s="413" t="s">
        <v>646</v>
      </c>
      <c r="D39" s="408"/>
      <c r="E39" s="408"/>
      <c r="F39" s="408"/>
      <c r="G39" s="408"/>
      <c r="H39" s="408"/>
      <c r="I39" s="408"/>
      <c r="J39" s="408"/>
      <c r="K39" s="408"/>
      <c r="L39" s="408"/>
      <c r="M39" s="408"/>
      <c r="N39" s="408"/>
      <c r="O39" s="408"/>
      <c r="P39" s="408"/>
      <c r="Q39" s="408"/>
      <c r="R39" s="408"/>
      <c r="S39" s="408"/>
      <c r="T39" s="408"/>
      <c r="U39" s="408"/>
      <c r="V39" s="408"/>
      <c r="W39" s="408"/>
      <c r="X39" s="408"/>
      <c r="Y39" s="408"/>
      <c r="Z39" s="408"/>
      <c r="AA39" s="396"/>
    </row>
    <row r="40" spans="3:27" ht="15" customHeight="1" x14ac:dyDescent="0.25">
      <c r="C40" s="207"/>
      <c r="D40" s="207"/>
      <c r="E40" s="207"/>
      <c r="F40" s="207"/>
      <c r="G40" s="207"/>
      <c r="H40" s="207"/>
      <c r="I40" s="207"/>
      <c r="J40" s="207"/>
      <c r="K40" s="207"/>
      <c r="L40" s="207"/>
      <c r="M40" s="207"/>
      <c r="N40" s="207"/>
      <c r="O40" s="207"/>
      <c r="P40" s="207"/>
      <c r="Q40" s="207"/>
      <c r="R40" s="207"/>
      <c r="S40" s="207"/>
      <c r="T40" s="207"/>
      <c r="U40" s="207"/>
      <c r="V40" s="207"/>
      <c r="W40" s="207"/>
      <c r="X40" s="207"/>
      <c r="Y40" s="207"/>
      <c r="Z40" s="207"/>
      <c r="AA40" s="207"/>
    </row>
    <row r="41" spans="3:27" ht="15.75" customHeight="1" x14ac:dyDescent="0.25">
      <c r="C41" s="412" t="s">
        <v>139</v>
      </c>
      <c r="D41" s="404"/>
      <c r="E41" s="220"/>
      <c r="F41" s="406" t="s">
        <v>34</v>
      </c>
      <c r="G41" s="396"/>
      <c r="H41" s="220"/>
      <c r="I41" s="207"/>
      <c r="J41" s="227" t="s">
        <v>140</v>
      </c>
      <c r="K41" s="406">
        <v>1</v>
      </c>
      <c r="L41" s="408"/>
      <c r="M41" s="408"/>
      <c r="N41" s="396"/>
      <c r="O41" s="220"/>
      <c r="P41" s="220"/>
      <c r="Q41" s="211" t="s">
        <v>141</v>
      </c>
      <c r="R41" s="207"/>
      <c r="S41" s="220"/>
      <c r="T41" s="220"/>
      <c r="U41" s="220"/>
      <c r="V41" s="220"/>
      <c r="W41" s="406" t="s">
        <v>20</v>
      </c>
      <c r="X41" s="408"/>
      <c r="Y41" s="408"/>
      <c r="Z41" s="408"/>
      <c r="AA41" s="396"/>
    </row>
    <row r="42" spans="3:27" ht="15.75" customHeight="1" x14ac:dyDescent="0.25">
      <c r="C42" s="207"/>
      <c r="D42" s="207"/>
      <c r="E42" s="207"/>
      <c r="F42" s="222"/>
      <c r="G42" s="222"/>
      <c r="H42" s="222"/>
      <c r="I42" s="222"/>
      <c r="J42" s="222"/>
      <c r="K42" s="222"/>
      <c r="L42" s="222"/>
      <c r="M42" s="207"/>
      <c r="N42" s="207"/>
      <c r="O42" s="207"/>
      <c r="P42" s="207"/>
      <c r="Q42" s="207"/>
      <c r="R42" s="207"/>
      <c r="S42" s="207"/>
      <c r="T42" s="207"/>
      <c r="U42" s="207"/>
      <c r="V42" s="207"/>
      <c r="W42" s="207"/>
      <c r="X42" s="207"/>
      <c r="Y42" s="207"/>
      <c r="Z42" s="207"/>
      <c r="AA42" s="207"/>
    </row>
    <row r="43" spans="3:27" ht="32.25" customHeight="1" x14ac:dyDescent="0.25">
      <c r="C43" s="207"/>
      <c r="D43" s="227" t="s">
        <v>142</v>
      </c>
      <c r="E43" s="220"/>
      <c r="F43" s="413"/>
      <c r="G43" s="408"/>
      <c r="H43" s="408"/>
      <c r="I43" s="408"/>
      <c r="J43" s="408"/>
      <c r="K43" s="408"/>
      <c r="L43" s="408"/>
      <c r="M43" s="396"/>
      <c r="N43" s="207"/>
      <c r="O43" s="227" t="s">
        <v>144</v>
      </c>
      <c r="P43" s="414">
        <v>0</v>
      </c>
      <c r="Q43" s="408"/>
      <c r="R43" s="408"/>
      <c r="S43" s="408"/>
      <c r="T43" s="408"/>
      <c r="U43" s="408"/>
      <c r="V43" s="408"/>
      <c r="W43" s="408"/>
      <c r="X43" s="408"/>
      <c r="Y43" s="408"/>
      <c r="Z43" s="408"/>
      <c r="AA43" s="396"/>
    </row>
    <row r="44" spans="3:27" ht="15.75" customHeight="1" x14ac:dyDescent="0.25">
      <c r="C44" s="220"/>
      <c r="D44" s="220"/>
      <c r="E44" s="220"/>
      <c r="F44" s="222"/>
      <c r="G44" s="222"/>
      <c r="H44" s="222"/>
      <c r="I44" s="222"/>
      <c r="J44" s="222"/>
      <c r="K44" s="222"/>
      <c r="L44" s="222"/>
      <c r="M44" s="220"/>
      <c r="N44" s="220"/>
      <c r="O44" s="220"/>
      <c r="P44" s="220"/>
      <c r="Q44" s="220"/>
      <c r="R44" s="220"/>
      <c r="S44" s="220"/>
      <c r="T44" s="220"/>
      <c r="U44" s="220"/>
      <c r="V44" s="220"/>
      <c r="W44" s="220"/>
      <c r="X44" s="220"/>
      <c r="Y44" s="220"/>
      <c r="Z44" s="220"/>
      <c r="AA44" s="220"/>
    </row>
    <row r="45" spans="3:27" ht="15.75" customHeight="1" x14ac:dyDescent="0.25">
      <c r="C45" s="207"/>
      <c r="D45" s="227" t="s">
        <v>145</v>
      </c>
      <c r="E45" s="207"/>
      <c r="F45" s="407" t="s">
        <v>146</v>
      </c>
      <c r="G45" s="396"/>
      <c r="H45" s="207"/>
      <c r="I45" s="207"/>
      <c r="J45" s="220" t="s">
        <v>147</v>
      </c>
      <c r="K45" s="207"/>
      <c r="L45" s="407" t="s">
        <v>148</v>
      </c>
      <c r="M45" s="408"/>
      <c r="N45" s="396"/>
      <c r="O45" s="220"/>
      <c r="P45" s="220"/>
      <c r="Q45" s="207"/>
      <c r="R45" s="220" t="s">
        <v>149</v>
      </c>
      <c r="S45" s="220"/>
      <c r="T45" s="220"/>
      <c r="U45" s="220"/>
      <c r="V45" s="220"/>
      <c r="W45" s="415"/>
      <c r="X45" s="408"/>
      <c r="Y45" s="408"/>
      <c r="Z45" s="408"/>
      <c r="AA45" s="396"/>
    </row>
    <row r="46" spans="3:27" ht="15.75" customHeight="1" x14ac:dyDescent="0.25">
      <c r="C46" s="207"/>
      <c r="D46" s="207"/>
      <c r="E46" s="207"/>
      <c r="F46" s="28"/>
      <c r="G46" s="207"/>
      <c r="H46" s="207"/>
      <c r="I46" s="211"/>
      <c r="J46" s="211"/>
      <c r="K46" s="211"/>
      <c r="L46" s="211"/>
      <c r="M46" s="211"/>
      <c r="N46" s="211"/>
      <c r="O46" s="211"/>
      <c r="P46" s="211"/>
      <c r="Q46" s="211"/>
      <c r="R46" s="211"/>
      <c r="S46" s="211"/>
      <c r="T46" s="211"/>
      <c r="U46" s="211"/>
      <c r="V46" s="211"/>
      <c r="W46" s="211"/>
      <c r="X46" s="211"/>
      <c r="Y46" s="211"/>
      <c r="Z46" s="211"/>
      <c r="AA46" s="211"/>
    </row>
    <row r="47" spans="3:27" ht="15.75" customHeight="1" x14ac:dyDescent="0.25">
      <c r="C47" s="228" t="s">
        <v>150</v>
      </c>
      <c r="D47" s="409">
        <v>2024</v>
      </c>
      <c r="E47" s="410"/>
      <c r="F47" s="411"/>
      <c r="G47" s="34"/>
      <c r="H47" s="211"/>
      <c r="I47" s="211"/>
      <c r="J47" s="211"/>
      <c r="K47" s="211"/>
      <c r="L47" s="211"/>
      <c r="M47" s="211"/>
      <c r="N47" s="211"/>
      <c r="O47" s="211"/>
      <c r="P47" s="211"/>
      <c r="Q47" s="403"/>
      <c r="R47" s="404"/>
      <c r="S47" s="404"/>
      <c r="T47" s="404"/>
      <c r="U47" s="404"/>
      <c r="V47" s="211"/>
      <c r="W47" s="211"/>
      <c r="X47" s="405"/>
      <c r="Y47" s="404"/>
      <c r="Z47" s="404"/>
      <c r="AA47" s="404"/>
    </row>
    <row r="49" spans="3:27" ht="15.75" customHeight="1" x14ac:dyDescent="0.25">
      <c r="C49" s="220" t="s">
        <v>140</v>
      </c>
      <c r="D49" s="414">
        <v>1.2</v>
      </c>
      <c r="E49" s="408"/>
      <c r="F49" s="396"/>
      <c r="G49" s="207"/>
      <c r="H49" s="211"/>
      <c r="I49" s="211"/>
      <c r="J49" s="211"/>
      <c r="K49" s="211"/>
      <c r="L49" s="211"/>
      <c r="M49" s="211"/>
      <c r="N49" s="211"/>
      <c r="O49" s="211"/>
      <c r="P49" s="211"/>
      <c r="Q49" s="403"/>
      <c r="R49" s="404"/>
      <c r="S49" s="404"/>
      <c r="T49" s="404"/>
      <c r="U49" s="404"/>
      <c r="V49" s="211"/>
      <c r="W49" s="211"/>
      <c r="X49" s="405"/>
      <c r="Y49" s="404"/>
      <c r="Z49" s="404"/>
      <c r="AA49" s="404"/>
    </row>
    <row r="50" spans="3:27" ht="15.75" customHeight="1" x14ac:dyDescent="0.25">
      <c r="C50" s="207"/>
      <c r="D50" s="207"/>
      <c r="E50" s="207"/>
      <c r="F50" s="207"/>
      <c r="G50" s="207"/>
      <c r="H50" s="207"/>
      <c r="I50" s="211"/>
      <c r="J50" s="211"/>
      <c r="K50" s="220"/>
      <c r="L50" s="220"/>
      <c r="M50" s="220"/>
      <c r="N50" s="220"/>
      <c r="O50" s="220"/>
      <c r="P50" s="220"/>
      <c r="Q50" s="220"/>
      <c r="R50" s="220"/>
      <c r="S50" s="220"/>
      <c r="T50" s="220"/>
      <c r="U50" s="220"/>
      <c r="V50" s="220"/>
      <c r="W50" s="220"/>
      <c r="X50" s="220"/>
      <c r="Y50" s="220"/>
      <c r="Z50" s="220"/>
      <c r="AA50" s="220"/>
    </row>
    <row r="51" spans="3:27" ht="15.75" customHeight="1" x14ac:dyDescent="0.25">
      <c r="C51" s="220"/>
      <c r="D51" s="406" t="s">
        <v>151</v>
      </c>
      <c r="E51" s="408"/>
      <c r="F51" s="408"/>
      <c r="G51" s="408"/>
      <c r="H51" s="408"/>
      <c r="I51" s="408"/>
      <c r="J51" s="408"/>
      <c r="K51" s="408"/>
      <c r="L51" s="408"/>
      <c r="M51" s="408"/>
      <c r="N51" s="408"/>
      <c r="O51" s="408"/>
      <c r="P51" s="408"/>
      <c r="Q51" s="408"/>
      <c r="R51" s="408"/>
      <c r="S51" s="408"/>
      <c r="T51" s="408"/>
      <c r="U51" s="408"/>
      <c r="V51" s="408"/>
      <c r="W51" s="408"/>
      <c r="X51" s="408"/>
      <c r="Y51" s="396"/>
      <c r="Z51" s="221"/>
      <c r="AA51" s="221"/>
    </row>
    <row r="52" spans="3:27" ht="15.75" customHeight="1" x14ac:dyDescent="0.25">
      <c r="C52" s="207"/>
      <c r="D52" s="445" t="s">
        <v>152</v>
      </c>
      <c r="E52" s="408"/>
      <c r="F52" s="408"/>
      <c r="G52" s="408"/>
      <c r="H52" s="396"/>
      <c r="I52" s="441" t="s">
        <v>153</v>
      </c>
      <c r="J52" s="408"/>
      <c r="K52" s="408"/>
      <c r="L52" s="408"/>
      <c r="M52" s="408"/>
      <c r="N52" s="408"/>
      <c r="O52" s="408"/>
      <c r="P52" s="396"/>
      <c r="Q52" s="442" t="s">
        <v>154</v>
      </c>
      <c r="R52" s="408"/>
      <c r="S52" s="408"/>
      <c r="T52" s="408"/>
      <c r="U52" s="408"/>
      <c r="V52" s="408"/>
      <c r="W52" s="408"/>
      <c r="X52" s="408"/>
      <c r="Y52" s="396"/>
      <c r="Z52" s="221"/>
      <c r="AA52" s="221"/>
    </row>
    <row r="53" spans="3:27" ht="15.75" customHeight="1" x14ac:dyDescent="0.25">
      <c r="C53" s="38"/>
      <c r="D53" s="446" t="s">
        <v>155</v>
      </c>
      <c r="E53" s="408"/>
      <c r="F53" s="408"/>
      <c r="G53" s="408"/>
      <c r="H53" s="396"/>
      <c r="I53" s="443" t="s">
        <v>156</v>
      </c>
      <c r="J53" s="408"/>
      <c r="K53" s="408"/>
      <c r="L53" s="408"/>
      <c r="M53" s="408"/>
      <c r="N53" s="408"/>
      <c r="O53" s="408"/>
      <c r="P53" s="396"/>
      <c r="Q53" s="444" t="s">
        <v>157</v>
      </c>
      <c r="R53" s="408"/>
      <c r="S53" s="408"/>
      <c r="T53" s="408"/>
      <c r="U53" s="408"/>
      <c r="V53" s="408"/>
      <c r="W53" s="408"/>
      <c r="X53" s="408"/>
      <c r="Y53" s="396"/>
      <c r="Z53" s="230"/>
      <c r="AA53" s="230"/>
    </row>
    <row r="54" spans="3:27" ht="15.75" customHeight="1" x14ac:dyDescent="0.25">
      <c r="C54" s="231"/>
      <c r="D54" s="231"/>
      <c r="E54" s="231"/>
      <c r="F54" s="231"/>
      <c r="G54" s="232"/>
      <c r="H54" s="232"/>
      <c r="I54" s="232"/>
      <c r="J54" s="232"/>
      <c r="K54" s="232"/>
      <c r="L54" s="232"/>
      <c r="M54" s="232"/>
      <c r="N54" s="232"/>
      <c r="O54" s="232"/>
      <c r="P54" s="232"/>
      <c r="Q54" s="232"/>
      <c r="R54" s="232"/>
      <c r="S54" s="232"/>
      <c r="T54" s="232"/>
      <c r="U54" s="232"/>
      <c r="V54" s="232"/>
      <c r="W54" s="232"/>
      <c r="X54" s="232"/>
      <c r="Y54" s="232"/>
      <c r="Z54" s="231"/>
      <c r="AA54" s="231"/>
    </row>
    <row r="55" spans="3:27" ht="15.75" customHeight="1" x14ac:dyDescent="0.25">
      <c r="C55" s="434" t="s">
        <v>158</v>
      </c>
      <c r="D55" s="408"/>
      <c r="E55" s="408"/>
      <c r="F55" s="396"/>
      <c r="G55" s="439" t="s">
        <v>159</v>
      </c>
      <c r="H55" s="440" t="s">
        <v>160</v>
      </c>
      <c r="I55" s="422"/>
      <c r="J55" s="422"/>
      <c r="K55" s="422"/>
      <c r="L55" s="422"/>
      <c r="M55" s="422"/>
      <c r="N55" s="422"/>
      <c r="O55" s="422"/>
      <c r="P55" s="422"/>
      <c r="Q55" s="422"/>
      <c r="R55" s="422"/>
      <c r="S55" s="422"/>
      <c r="T55" s="422"/>
      <c r="U55" s="422"/>
      <c r="V55" s="422"/>
      <c r="W55" s="422"/>
      <c r="X55" s="422"/>
      <c r="Y55" s="422"/>
      <c r="Z55" s="422"/>
      <c r="AA55" s="423"/>
    </row>
    <row r="56" spans="3:27" ht="15.75" customHeight="1" x14ac:dyDescent="0.25">
      <c r="C56" s="40" t="s">
        <v>161</v>
      </c>
      <c r="D56" s="41" t="s">
        <v>686</v>
      </c>
      <c r="E56" s="434" t="s">
        <v>162</v>
      </c>
      <c r="F56" s="396"/>
      <c r="G56" s="380"/>
      <c r="H56" s="425"/>
      <c r="I56" s="426"/>
      <c r="J56" s="426"/>
      <c r="K56" s="426"/>
      <c r="L56" s="426"/>
      <c r="M56" s="426"/>
      <c r="N56" s="426"/>
      <c r="O56" s="426"/>
      <c r="P56" s="426"/>
      <c r="Q56" s="426"/>
      <c r="R56" s="426"/>
      <c r="S56" s="426"/>
      <c r="T56" s="426"/>
      <c r="U56" s="426"/>
      <c r="V56" s="426"/>
      <c r="W56" s="426"/>
      <c r="X56" s="426"/>
      <c r="Y56" s="426"/>
      <c r="Z56" s="426"/>
      <c r="AA56" s="427"/>
    </row>
    <row r="57" spans="3:27" ht="15.75" customHeight="1" x14ac:dyDescent="0.25">
      <c r="C57" s="42">
        <v>2024</v>
      </c>
      <c r="D57" s="43">
        <v>45474</v>
      </c>
      <c r="E57" s="433">
        <v>45656</v>
      </c>
      <c r="F57" s="396"/>
      <c r="G57" s="44">
        <v>1</v>
      </c>
      <c r="H57" s="438"/>
      <c r="I57" s="408"/>
      <c r="J57" s="408"/>
      <c r="K57" s="408"/>
      <c r="L57" s="408"/>
      <c r="M57" s="408"/>
      <c r="N57" s="408"/>
      <c r="O57" s="408"/>
      <c r="P57" s="408"/>
      <c r="Q57" s="408"/>
      <c r="R57" s="408"/>
      <c r="S57" s="408"/>
      <c r="T57" s="408"/>
      <c r="U57" s="408"/>
      <c r="V57" s="408"/>
      <c r="W57" s="408"/>
      <c r="X57" s="408"/>
      <c r="Y57" s="408"/>
      <c r="Z57" s="408"/>
      <c r="AA57" s="396"/>
    </row>
    <row r="58" spans="3:27" ht="15.75" customHeight="1" x14ac:dyDescent="0.25">
      <c r="C58" s="42">
        <v>2025</v>
      </c>
      <c r="D58" s="43">
        <v>45658</v>
      </c>
      <c r="E58" s="433">
        <v>46021</v>
      </c>
      <c r="F58" s="396"/>
      <c r="G58" s="44">
        <v>1</v>
      </c>
      <c r="H58" s="438"/>
      <c r="I58" s="408"/>
      <c r="J58" s="408"/>
      <c r="K58" s="408"/>
      <c r="L58" s="408"/>
      <c r="M58" s="408"/>
      <c r="N58" s="408"/>
      <c r="O58" s="408"/>
      <c r="P58" s="408"/>
      <c r="Q58" s="408"/>
      <c r="R58" s="408"/>
      <c r="S58" s="408"/>
      <c r="T58" s="408"/>
      <c r="U58" s="408"/>
      <c r="V58" s="408"/>
      <c r="W58" s="408"/>
      <c r="X58" s="408"/>
      <c r="Y58" s="408"/>
      <c r="Z58" s="408"/>
      <c r="AA58" s="396"/>
    </row>
    <row r="59" spans="3:27" ht="15.75" customHeight="1" x14ac:dyDescent="0.25">
      <c r="C59" s="42">
        <v>2026</v>
      </c>
      <c r="D59" s="43">
        <v>46023</v>
      </c>
      <c r="E59" s="433">
        <v>46386</v>
      </c>
      <c r="F59" s="396"/>
      <c r="G59" s="44">
        <v>1</v>
      </c>
      <c r="H59" s="438"/>
      <c r="I59" s="408"/>
      <c r="J59" s="408"/>
      <c r="K59" s="408"/>
      <c r="L59" s="408"/>
      <c r="M59" s="408"/>
      <c r="N59" s="408"/>
      <c r="O59" s="408"/>
      <c r="P59" s="408"/>
      <c r="Q59" s="408"/>
      <c r="R59" s="408"/>
      <c r="S59" s="408"/>
      <c r="T59" s="408"/>
      <c r="U59" s="408"/>
      <c r="V59" s="408"/>
      <c r="W59" s="408"/>
      <c r="X59" s="408"/>
      <c r="Y59" s="408"/>
      <c r="Z59" s="408"/>
      <c r="AA59" s="396"/>
    </row>
    <row r="60" spans="3:27" ht="15.75" customHeight="1" x14ac:dyDescent="0.25">
      <c r="C60" s="42">
        <v>2027</v>
      </c>
      <c r="D60" s="43">
        <v>46388</v>
      </c>
      <c r="E60" s="433">
        <v>46751</v>
      </c>
      <c r="F60" s="396"/>
      <c r="G60" s="44">
        <v>1</v>
      </c>
      <c r="H60" s="438"/>
      <c r="I60" s="408"/>
      <c r="J60" s="408"/>
      <c r="K60" s="408"/>
      <c r="L60" s="408"/>
      <c r="M60" s="408"/>
      <c r="N60" s="408"/>
      <c r="O60" s="408"/>
      <c r="P60" s="408"/>
      <c r="Q60" s="408"/>
      <c r="R60" s="408"/>
      <c r="S60" s="408"/>
      <c r="T60" s="408"/>
      <c r="U60" s="408"/>
      <c r="V60" s="408"/>
      <c r="W60" s="408"/>
      <c r="X60" s="408"/>
      <c r="Y60" s="408"/>
      <c r="Z60" s="408"/>
      <c r="AA60" s="396"/>
    </row>
    <row r="61" spans="3:27" ht="15.75" customHeight="1" x14ac:dyDescent="0.25">
      <c r="C61" s="42"/>
      <c r="D61" s="42"/>
      <c r="E61" s="434"/>
      <c r="F61" s="396"/>
      <c r="G61" s="41"/>
      <c r="H61" s="434"/>
      <c r="I61" s="408"/>
      <c r="J61" s="408"/>
      <c r="K61" s="408"/>
      <c r="L61" s="408"/>
      <c r="M61" s="408"/>
      <c r="N61" s="408"/>
      <c r="O61" s="408"/>
      <c r="P61" s="408"/>
      <c r="Q61" s="408"/>
      <c r="R61" s="408"/>
      <c r="S61" s="408"/>
      <c r="T61" s="408"/>
      <c r="U61" s="408"/>
      <c r="V61" s="408"/>
      <c r="W61" s="408"/>
      <c r="X61" s="408"/>
      <c r="Y61" s="408"/>
      <c r="Z61" s="408"/>
      <c r="AA61" s="396"/>
    </row>
    <row r="62" spans="3:27" ht="15.75" customHeight="1" x14ac:dyDescent="0.25">
      <c r="C62" s="207"/>
      <c r="D62" s="207"/>
      <c r="E62" s="207"/>
      <c r="F62" s="207"/>
      <c r="G62" s="207"/>
      <c r="H62" s="207"/>
      <c r="I62" s="207"/>
      <c r="J62" s="207"/>
      <c r="K62" s="207"/>
      <c r="L62" s="207"/>
      <c r="M62" s="207"/>
      <c r="N62" s="207"/>
      <c r="O62" s="207"/>
      <c r="P62" s="207"/>
      <c r="Q62" s="207"/>
      <c r="R62" s="207"/>
      <c r="S62" s="207"/>
      <c r="T62" s="207"/>
      <c r="U62" s="207"/>
      <c r="V62" s="207"/>
      <c r="W62" s="207"/>
      <c r="X62" s="207"/>
      <c r="Y62" s="207"/>
      <c r="Z62" s="207"/>
      <c r="AA62" s="207"/>
    </row>
    <row r="63" spans="3:27" ht="15.75" customHeight="1" x14ac:dyDescent="0.25">
      <c r="C63" s="412" t="s">
        <v>163</v>
      </c>
      <c r="D63" s="404"/>
      <c r="E63" s="220"/>
      <c r="F63" s="211" t="s">
        <v>164</v>
      </c>
      <c r="G63" s="45"/>
      <c r="H63" s="222"/>
      <c r="I63" s="211" t="s">
        <v>165</v>
      </c>
      <c r="J63" s="207"/>
      <c r="K63" s="407"/>
      <c r="L63" s="396"/>
      <c r="M63" s="220"/>
      <c r="N63" s="207"/>
      <c r="O63" s="207"/>
      <c r="P63" s="207"/>
      <c r="Q63" s="207"/>
      <c r="R63" s="207"/>
      <c r="S63" s="207"/>
      <c r="T63" s="207"/>
      <c r="U63" s="207"/>
      <c r="V63" s="207"/>
      <c r="W63" s="207"/>
      <c r="X63" s="207"/>
      <c r="Y63" s="207"/>
      <c r="Z63" s="207"/>
      <c r="AA63" s="207"/>
    </row>
    <row r="65" spans="2:28" ht="15.75" customHeight="1" x14ac:dyDescent="0.25">
      <c r="B65" s="432" t="s">
        <v>166</v>
      </c>
      <c r="C65" s="408"/>
      <c r="D65" s="408"/>
      <c r="E65" s="408"/>
      <c r="F65" s="408"/>
      <c r="G65" s="408"/>
      <c r="H65" s="408"/>
      <c r="I65" s="408"/>
      <c r="J65" s="408"/>
      <c r="K65" s="408"/>
      <c r="L65" s="408"/>
      <c r="M65" s="408"/>
      <c r="N65" s="408"/>
      <c r="O65" s="408"/>
      <c r="P65" s="408"/>
      <c r="Q65" s="408"/>
      <c r="R65" s="408"/>
      <c r="S65" s="408"/>
      <c r="T65" s="408"/>
      <c r="U65" s="408"/>
      <c r="V65" s="408"/>
      <c r="W65" s="408"/>
      <c r="X65" s="408"/>
      <c r="Y65" s="408"/>
      <c r="Z65" s="408"/>
      <c r="AA65" s="408"/>
      <c r="AB65" s="396"/>
    </row>
    <row r="66" spans="2:28" ht="15.75" customHeight="1" x14ac:dyDescent="0.25">
      <c r="B66" s="46"/>
      <c r="C66" s="235"/>
      <c r="D66" s="235"/>
      <c r="E66" s="235"/>
      <c r="F66" s="235"/>
      <c r="G66" s="235"/>
      <c r="H66" s="235"/>
      <c r="I66" s="235"/>
      <c r="J66" s="235"/>
      <c r="K66" s="235"/>
      <c r="L66" s="235"/>
      <c r="M66" s="235"/>
      <c r="N66" s="235"/>
      <c r="O66" s="235"/>
      <c r="P66" s="235"/>
      <c r="Q66" s="235"/>
      <c r="R66" s="235"/>
      <c r="S66" s="235"/>
      <c r="T66" s="235"/>
      <c r="U66" s="235"/>
      <c r="V66" s="235"/>
      <c r="W66" s="235"/>
      <c r="X66" s="235"/>
      <c r="Y66" s="235"/>
      <c r="Z66" s="235"/>
      <c r="AA66" s="235"/>
      <c r="AB66" s="47"/>
    </row>
    <row r="67" spans="2:28" ht="29.25" customHeight="1" x14ac:dyDescent="0.25">
      <c r="B67" s="434" t="s">
        <v>161</v>
      </c>
      <c r="C67" s="396"/>
      <c r="D67" s="41"/>
      <c r="E67" s="434" t="s">
        <v>167</v>
      </c>
      <c r="F67" s="396"/>
      <c r="G67" s="41"/>
      <c r="H67" s="406" t="s">
        <v>168</v>
      </c>
      <c r="I67" s="396"/>
      <c r="J67" s="434"/>
      <c r="K67" s="396"/>
      <c r="L67" s="437"/>
      <c r="M67" s="404"/>
      <c r="N67" s="41" t="s">
        <v>169</v>
      </c>
      <c r="O67" s="434"/>
      <c r="P67" s="408"/>
      <c r="Q67" s="396"/>
      <c r="R67" s="434" t="s">
        <v>170</v>
      </c>
      <c r="S67" s="408"/>
      <c r="T67" s="396"/>
      <c r="U67" s="434"/>
      <c r="V67" s="408"/>
      <c r="W67" s="396"/>
      <c r="X67" s="434" t="s">
        <v>171</v>
      </c>
      <c r="Y67" s="396"/>
      <c r="Z67" s="434"/>
      <c r="AA67" s="408"/>
      <c r="AB67" s="396"/>
    </row>
    <row r="68" spans="2:28" ht="15.75" customHeight="1" x14ac:dyDescent="0.25">
      <c r="B68" s="46"/>
      <c r="C68" s="235"/>
      <c r="D68" s="235"/>
      <c r="E68" s="235"/>
      <c r="F68" s="230"/>
      <c r="G68" s="236"/>
      <c r="H68" s="237"/>
      <c r="I68" s="237"/>
      <c r="J68" s="230"/>
      <c r="K68" s="230"/>
      <c r="L68" s="230"/>
      <c r="M68" s="230"/>
      <c r="N68" s="237"/>
      <c r="O68" s="230"/>
      <c r="P68" s="230"/>
      <c r="Q68" s="230"/>
      <c r="R68" s="230"/>
      <c r="S68" s="237"/>
      <c r="T68" s="217"/>
      <c r="U68" s="217"/>
      <c r="V68" s="207"/>
      <c r="W68" s="237"/>
      <c r="X68" s="227"/>
      <c r="Y68" s="227"/>
      <c r="Z68" s="48"/>
      <c r="AA68" s="27"/>
      <c r="AB68" s="49"/>
    </row>
    <row r="69" spans="2:28" ht="15.75" customHeight="1" x14ac:dyDescent="0.25">
      <c r="B69" s="432" t="s">
        <v>172</v>
      </c>
      <c r="C69" s="396"/>
      <c r="D69" s="435"/>
      <c r="E69" s="426"/>
      <c r="F69" s="426"/>
      <c r="G69" s="426"/>
      <c r="H69" s="426"/>
      <c r="I69" s="426"/>
      <c r="J69" s="426"/>
      <c r="K69" s="426"/>
      <c r="L69" s="426"/>
      <c r="M69" s="426"/>
      <c r="N69" s="426"/>
      <c r="O69" s="426"/>
      <c r="P69" s="426"/>
      <c r="Q69" s="426"/>
      <c r="R69" s="426"/>
      <c r="S69" s="426"/>
      <c r="T69" s="426"/>
      <c r="U69" s="426"/>
      <c r="V69" s="426"/>
      <c r="W69" s="426"/>
      <c r="X69" s="426"/>
      <c r="Y69" s="426"/>
      <c r="Z69" s="426"/>
      <c r="AA69" s="426"/>
      <c r="AB69" s="427"/>
    </row>
    <row r="70" spans="2:28" ht="15.75" customHeight="1" x14ac:dyDescent="0.25">
      <c r="B70" s="46"/>
      <c r="C70" s="235"/>
      <c r="D70" s="235"/>
      <c r="E70" s="235"/>
      <c r="F70" s="230"/>
      <c r="G70" s="236"/>
      <c r="H70" s="237"/>
      <c r="I70" s="237"/>
      <c r="J70" s="230"/>
      <c r="K70" s="230"/>
      <c r="L70" s="230"/>
      <c r="M70" s="230"/>
      <c r="N70" s="237"/>
      <c r="O70" s="230"/>
      <c r="P70" s="230"/>
      <c r="Q70" s="230"/>
      <c r="R70" s="230"/>
      <c r="S70" s="237"/>
      <c r="T70" s="217"/>
      <c r="U70" s="217"/>
      <c r="V70" s="207"/>
      <c r="W70" s="237"/>
      <c r="X70" s="227"/>
      <c r="Y70" s="227"/>
      <c r="Z70" s="48"/>
      <c r="AA70" s="27"/>
      <c r="AB70" s="49"/>
    </row>
    <row r="71" spans="2:28" ht="15.75" customHeight="1" x14ac:dyDescent="0.25">
      <c r="B71" s="432" t="s">
        <v>173</v>
      </c>
      <c r="C71" s="396"/>
      <c r="D71" s="436"/>
      <c r="E71" s="426"/>
      <c r="F71" s="426"/>
      <c r="G71" s="426"/>
      <c r="H71" s="426"/>
      <c r="I71" s="426"/>
      <c r="J71" s="426"/>
      <c r="K71" s="426"/>
      <c r="L71" s="426"/>
      <c r="M71" s="426"/>
      <c r="N71" s="426"/>
      <c r="O71" s="426"/>
      <c r="P71" s="426"/>
      <c r="Q71" s="426"/>
      <c r="R71" s="426"/>
      <c r="S71" s="426"/>
      <c r="T71" s="426"/>
      <c r="U71" s="426"/>
      <c r="V71" s="426"/>
      <c r="W71" s="426"/>
      <c r="X71" s="426"/>
      <c r="Y71" s="426"/>
      <c r="Z71" s="426"/>
      <c r="AA71" s="426"/>
      <c r="AB71" s="427"/>
    </row>
    <row r="72" spans="2:28" ht="15.75" customHeight="1" x14ac:dyDescent="0.25">
      <c r="B72" s="46"/>
      <c r="C72" s="235"/>
      <c r="D72" s="235"/>
      <c r="E72" s="235"/>
      <c r="F72" s="230"/>
      <c r="G72" s="236"/>
      <c r="H72" s="237"/>
      <c r="I72" s="237"/>
      <c r="J72" s="230"/>
      <c r="K72" s="230"/>
      <c r="L72" s="230"/>
      <c r="M72" s="230"/>
      <c r="N72" s="237"/>
      <c r="O72" s="230"/>
      <c r="P72" s="230"/>
      <c r="Q72" s="230"/>
      <c r="R72" s="230"/>
      <c r="S72" s="237"/>
      <c r="T72" s="217"/>
      <c r="U72" s="217"/>
      <c r="V72" s="207"/>
      <c r="W72" s="237"/>
      <c r="X72" s="227"/>
      <c r="Y72" s="227"/>
      <c r="Z72" s="227"/>
      <c r="AA72" s="217"/>
      <c r="AB72" s="223"/>
    </row>
    <row r="73" spans="2:28" ht="15.75" customHeight="1" x14ac:dyDescent="0.25">
      <c r="B73" s="432" t="s">
        <v>174</v>
      </c>
      <c r="C73" s="396"/>
      <c r="D73" s="436"/>
      <c r="E73" s="426"/>
      <c r="F73" s="426"/>
      <c r="G73" s="426"/>
      <c r="H73" s="426"/>
      <c r="I73" s="426"/>
      <c r="J73" s="426"/>
      <c r="K73" s="426"/>
      <c r="L73" s="426"/>
      <c r="M73" s="426"/>
      <c r="N73" s="426"/>
      <c r="O73" s="426"/>
      <c r="P73" s="426"/>
      <c r="Q73" s="426"/>
      <c r="R73" s="426"/>
      <c r="S73" s="426"/>
      <c r="T73" s="426"/>
      <c r="U73" s="426"/>
      <c r="V73" s="426"/>
      <c r="W73" s="426"/>
      <c r="X73" s="426"/>
      <c r="Y73" s="426"/>
      <c r="Z73" s="426"/>
      <c r="AA73" s="426"/>
      <c r="AB73" s="427"/>
    </row>
    <row r="74" spans="2:28" ht="15.75" customHeight="1" x14ac:dyDescent="0.25">
      <c r="B74" s="46"/>
      <c r="C74" s="235"/>
      <c r="D74" s="235"/>
      <c r="E74" s="235"/>
      <c r="F74" s="230"/>
      <c r="G74" s="236"/>
      <c r="H74" s="237"/>
      <c r="I74" s="237"/>
      <c r="J74" s="230"/>
      <c r="K74" s="230"/>
      <c r="L74" s="230"/>
      <c r="M74" s="230"/>
      <c r="N74" s="237"/>
      <c r="O74" s="230"/>
      <c r="P74" s="230"/>
      <c r="Q74" s="230"/>
      <c r="R74" s="230"/>
      <c r="S74" s="237"/>
      <c r="T74" s="217"/>
      <c r="U74" s="217"/>
      <c r="V74" s="207"/>
      <c r="W74" s="237"/>
      <c r="X74" s="227"/>
      <c r="Y74" s="227"/>
      <c r="Z74" s="48"/>
      <c r="AA74" s="27"/>
      <c r="AB74" s="49"/>
    </row>
    <row r="75" spans="2:28" ht="15.75" customHeight="1" x14ac:dyDescent="0.25">
      <c r="B75" s="432" t="s">
        <v>175</v>
      </c>
      <c r="C75" s="396"/>
      <c r="D75" s="436"/>
      <c r="E75" s="426"/>
      <c r="F75" s="426"/>
      <c r="G75" s="426"/>
      <c r="H75" s="426"/>
      <c r="I75" s="426"/>
      <c r="J75" s="426"/>
      <c r="K75" s="426"/>
      <c r="L75" s="426"/>
      <c r="M75" s="426"/>
      <c r="N75" s="426"/>
      <c r="O75" s="426"/>
      <c r="P75" s="426"/>
      <c r="Q75" s="426"/>
      <c r="R75" s="426"/>
      <c r="S75" s="426"/>
      <c r="T75" s="426"/>
      <c r="U75" s="426"/>
      <c r="V75" s="426"/>
      <c r="W75" s="426"/>
      <c r="X75" s="426"/>
      <c r="Y75" s="426"/>
      <c r="Z75" s="426"/>
      <c r="AA75" s="426"/>
      <c r="AB75" s="427"/>
    </row>
    <row r="76" spans="2:28" ht="15.75" customHeight="1" x14ac:dyDescent="0.25">
      <c r="B76" s="46"/>
      <c r="C76" s="235"/>
      <c r="D76" s="235"/>
      <c r="E76" s="235"/>
      <c r="F76" s="230"/>
      <c r="G76" s="236"/>
      <c r="H76" s="237"/>
      <c r="I76" s="237"/>
      <c r="J76" s="230"/>
      <c r="K76" s="230"/>
      <c r="L76" s="230"/>
      <c r="M76" s="230"/>
      <c r="N76" s="237"/>
      <c r="O76" s="230"/>
      <c r="P76" s="230"/>
      <c r="Q76" s="230"/>
      <c r="R76" s="230"/>
      <c r="S76" s="237"/>
      <c r="T76" s="217"/>
      <c r="U76" s="217"/>
      <c r="V76" s="207"/>
      <c r="W76" s="237"/>
      <c r="X76" s="227"/>
      <c r="Y76" s="227"/>
      <c r="Z76" s="48"/>
      <c r="AA76" s="27"/>
      <c r="AB76" s="49"/>
    </row>
    <row r="77" spans="2:28" ht="15.75" customHeight="1" x14ac:dyDescent="0.25">
      <c r="B77" s="432" t="s">
        <v>176</v>
      </c>
      <c r="C77" s="396"/>
      <c r="D77" s="436"/>
      <c r="E77" s="426"/>
      <c r="F77" s="426"/>
      <c r="G77" s="426"/>
      <c r="H77" s="426"/>
      <c r="I77" s="426"/>
      <c r="J77" s="426"/>
      <c r="K77" s="426"/>
      <c r="L77" s="426"/>
      <c r="M77" s="426"/>
      <c r="N77" s="426"/>
      <c r="O77" s="426"/>
      <c r="P77" s="426"/>
      <c r="Q77" s="426"/>
      <c r="R77" s="426"/>
      <c r="S77" s="426"/>
      <c r="T77" s="426"/>
      <c r="U77" s="426"/>
      <c r="V77" s="426"/>
      <c r="W77" s="426"/>
      <c r="X77" s="426"/>
      <c r="Y77" s="426"/>
      <c r="Z77" s="426"/>
      <c r="AA77" s="426"/>
      <c r="AB77" s="427"/>
    </row>
    <row r="78" spans="2:28" ht="15.75" customHeight="1" x14ac:dyDescent="0.25">
      <c r="B78" s="46"/>
      <c r="C78" s="235"/>
      <c r="D78" s="235"/>
      <c r="E78" s="235"/>
      <c r="F78" s="230"/>
      <c r="G78" s="236"/>
      <c r="H78" s="237"/>
      <c r="I78" s="237"/>
      <c r="J78" s="230"/>
      <c r="K78" s="230"/>
      <c r="L78" s="230"/>
      <c r="M78" s="230"/>
      <c r="N78" s="237"/>
      <c r="O78" s="230"/>
      <c r="P78" s="230"/>
      <c r="Q78" s="230"/>
      <c r="R78" s="230"/>
      <c r="S78" s="237"/>
      <c r="T78" s="217"/>
      <c r="U78" s="217"/>
      <c r="V78" s="207"/>
      <c r="W78" s="237"/>
      <c r="X78" s="227"/>
      <c r="Y78" s="227"/>
      <c r="Z78" s="48"/>
      <c r="AA78" s="27"/>
      <c r="AB78" s="49"/>
    </row>
    <row r="79" spans="2:28" ht="15.75" customHeight="1" x14ac:dyDescent="0.25">
      <c r="B79" s="432" t="s">
        <v>177</v>
      </c>
      <c r="C79" s="408"/>
      <c r="D79" s="408"/>
      <c r="E79" s="408"/>
      <c r="F79" s="408"/>
      <c r="G79" s="408"/>
      <c r="H79" s="408"/>
      <c r="I79" s="408"/>
      <c r="J79" s="408"/>
      <c r="K79" s="408"/>
      <c r="L79" s="408"/>
      <c r="M79" s="408"/>
      <c r="N79" s="408"/>
      <c r="O79" s="408"/>
      <c r="P79" s="408"/>
      <c r="Q79" s="408"/>
      <c r="R79" s="408"/>
      <c r="S79" s="408"/>
      <c r="T79" s="408"/>
      <c r="U79" s="408"/>
      <c r="V79" s="408"/>
      <c r="W79" s="408"/>
      <c r="X79" s="408"/>
      <c r="Y79" s="408"/>
      <c r="Z79" s="408"/>
      <c r="AA79" s="408"/>
      <c r="AB79" s="396"/>
    </row>
    <row r="80" spans="2:28" ht="15.75" customHeight="1" x14ac:dyDescent="0.25">
      <c r="B80" s="406" t="s">
        <v>122</v>
      </c>
      <c r="C80" s="396"/>
      <c r="D80" s="50" t="s">
        <v>178</v>
      </c>
      <c r="E80" s="406" t="s">
        <v>179</v>
      </c>
      <c r="F80" s="396"/>
      <c r="G80" s="406" t="s">
        <v>177</v>
      </c>
      <c r="H80" s="408"/>
      <c r="I80" s="408"/>
      <c r="J80" s="408"/>
      <c r="K80" s="408"/>
      <c r="L80" s="408"/>
      <c r="M80" s="408"/>
      <c r="N80" s="408"/>
      <c r="O80" s="396"/>
      <c r="P80" s="406" t="s">
        <v>180</v>
      </c>
      <c r="Q80" s="408"/>
      <c r="R80" s="408"/>
      <c r="S80" s="408"/>
      <c r="T80" s="408"/>
      <c r="U80" s="408"/>
      <c r="V80" s="408"/>
      <c r="W80" s="408"/>
      <c r="X80" s="408"/>
      <c r="Y80" s="408"/>
      <c r="Z80" s="408"/>
      <c r="AA80" s="408"/>
      <c r="AB80" s="396"/>
    </row>
    <row r="81" spans="2:28" ht="15.75" customHeight="1" x14ac:dyDescent="0.25">
      <c r="B81" s="406"/>
      <c r="C81" s="396"/>
      <c r="D81" s="36"/>
      <c r="E81" s="406"/>
      <c r="F81" s="396"/>
      <c r="G81" s="431"/>
      <c r="H81" s="408"/>
      <c r="I81" s="408"/>
      <c r="J81" s="408"/>
      <c r="K81" s="408"/>
      <c r="L81" s="408"/>
      <c r="M81" s="408"/>
      <c r="N81" s="408"/>
      <c r="O81" s="396"/>
      <c r="P81" s="431"/>
      <c r="Q81" s="408"/>
      <c r="R81" s="408"/>
      <c r="S81" s="408"/>
      <c r="T81" s="408"/>
      <c r="U81" s="408"/>
      <c r="V81" s="408"/>
      <c r="W81" s="408"/>
      <c r="X81" s="408"/>
      <c r="Y81" s="408"/>
      <c r="Z81" s="408"/>
      <c r="AA81" s="408"/>
      <c r="AB81" s="396"/>
    </row>
    <row r="82" spans="2:28" ht="15.75" customHeight="1" x14ac:dyDescent="0.25">
      <c r="B82" s="406"/>
      <c r="C82" s="396"/>
      <c r="D82" s="36"/>
      <c r="E82" s="406"/>
      <c r="F82" s="396"/>
      <c r="G82" s="431"/>
      <c r="H82" s="408"/>
      <c r="I82" s="408"/>
      <c r="J82" s="408"/>
      <c r="K82" s="408"/>
      <c r="L82" s="408"/>
      <c r="M82" s="408"/>
      <c r="N82" s="408"/>
      <c r="O82" s="396"/>
      <c r="P82" s="431"/>
      <c r="Q82" s="408"/>
      <c r="R82" s="408"/>
      <c r="S82" s="408"/>
      <c r="T82" s="408"/>
      <c r="U82" s="408"/>
      <c r="V82" s="408"/>
      <c r="W82" s="408"/>
      <c r="X82" s="408"/>
      <c r="Y82" s="408"/>
      <c r="Z82" s="408"/>
      <c r="AA82" s="408"/>
      <c r="AB82" s="396"/>
    </row>
    <row r="83" spans="2:28" ht="26.25" customHeight="1" x14ac:dyDescent="0.25">
      <c r="B83" s="430" t="s">
        <v>181</v>
      </c>
      <c r="C83" s="408"/>
      <c r="D83" s="408"/>
      <c r="E83" s="408"/>
      <c r="F83" s="408"/>
      <c r="G83" s="408"/>
      <c r="H83" s="408"/>
      <c r="I83" s="408"/>
      <c r="J83" s="408"/>
      <c r="K83" s="408"/>
      <c r="L83" s="408"/>
      <c r="M83" s="408"/>
      <c r="N83" s="408"/>
      <c r="O83" s="408"/>
      <c r="P83" s="408"/>
      <c r="Q83" s="408"/>
      <c r="R83" s="408"/>
      <c r="S83" s="408"/>
      <c r="T83" s="408"/>
      <c r="U83" s="408"/>
      <c r="V83" s="408"/>
      <c r="W83" s="408"/>
      <c r="X83" s="408"/>
      <c r="Y83" s="408"/>
      <c r="Z83" s="408"/>
      <c r="AA83" s="408"/>
      <c r="AB83" s="396"/>
    </row>
  </sheetData>
  <mergeCells count="98">
    <mergeCell ref="AA11:AB11"/>
    <mergeCell ref="E12:AA12"/>
    <mergeCell ref="E14:AA15"/>
    <mergeCell ref="E17:AA18"/>
    <mergeCell ref="F21:AB21"/>
    <mergeCell ref="C11:F11"/>
    <mergeCell ref="C12:D12"/>
    <mergeCell ref="C13:D13"/>
    <mergeCell ref="C14:D14"/>
    <mergeCell ref="B2:D6"/>
    <mergeCell ref="F2:AB6"/>
    <mergeCell ref="C7:D7"/>
    <mergeCell ref="C9:F9"/>
    <mergeCell ref="C10:D10"/>
    <mergeCell ref="E10:AA10"/>
    <mergeCell ref="C22:AA22"/>
    <mergeCell ref="C25:P30"/>
    <mergeCell ref="R25:AA25"/>
    <mergeCell ref="W30:AA30"/>
    <mergeCell ref="C17:D17"/>
    <mergeCell ref="C21:D21"/>
    <mergeCell ref="C33:AA33"/>
    <mergeCell ref="C36:K36"/>
    <mergeCell ref="M36:AA36"/>
    <mergeCell ref="C39:AA39"/>
    <mergeCell ref="C41:D41"/>
    <mergeCell ref="F41:G41"/>
    <mergeCell ref="K41:N41"/>
    <mergeCell ref="W41:AA41"/>
    <mergeCell ref="F43:M43"/>
    <mergeCell ref="P43:AA43"/>
    <mergeCell ref="F45:G45"/>
    <mergeCell ref="L45:N45"/>
    <mergeCell ref="W45:AA45"/>
    <mergeCell ref="D47:F47"/>
    <mergeCell ref="Q47:U47"/>
    <mergeCell ref="X47:AA47"/>
    <mergeCell ref="D49:F49"/>
    <mergeCell ref="Q49:U49"/>
    <mergeCell ref="X49:AA49"/>
    <mergeCell ref="D51:Y51"/>
    <mergeCell ref="D52:H52"/>
    <mergeCell ref="I52:P52"/>
    <mergeCell ref="Q52:Y52"/>
    <mergeCell ref="D53:H53"/>
    <mergeCell ref="I53:P53"/>
    <mergeCell ref="Q53:Y53"/>
    <mergeCell ref="C55:F55"/>
    <mergeCell ref="P82:AB82"/>
    <mergeCell ref="B83:AB83"/>
    <mergeCell ref="D77:AB77"/>
    <mergeCell ref="B79:AB79"/>
    <mergeCell ref="G80:O80"/>
    <mergeCell ref="P80:AB80"/>
    <mergeCell ref="G81:O81"/>
    <mergeCell ref="P81:AB81"/>
    <mergeCell ref="G82:O82"/>
    <mergeCell ref="H58:AA58"/>
    <mergeCell ref="H59:AA59"/>
    <mergeCell ref="G55:G56"/>
    <mergeCell ref="H55:AA56"/>
    <mergeCell ref="E56:F56"/>
    <mergeCell ref="E57:F57"/>
    <mergeCell ref="H57:AA57"/>
    <mergeCell ref="E58:F58"/>
    <mergeCell ref="E59:F59"/>
    <mergeCell ref="E60:F60"/>
    <mergeCell ref="H60:AA60"/>
    <mergeCell ref="E61:F61"/>
    <mergeCell ref="H61:AA61"/>
    <mergeCell ref="C63:D63"/>
    <mergeCell ref="K63:L63"/>
    <mergeCell ref="B65:AB65"/>
    <mergeCell ref="U67:W67"/>
    <mergeCell ref="X67:Y67"/>
    <mergeCell ref="Z67:AB67"/>
    <mergeCell ref="B67:C67"/>
    <mergeCell ref="E67:F67"/>
    <mergeCell ref="H67:I67"/>
    <mergeCell ref="J67:K67"/>
    <mergeCell ref="L67:M67"/>
    <mergeCell ref="O67:Q67"/>
    <mergeCell ref="R67:T67"/>
    <mergeCell ref="B82:C82"/>
    <mergeCell ref="E82:F82"/>
    <mergeCell ref="B69:C69"/>
    <mergeCell ref="D69:AB69"/>
    <mergeCell ref="B71:C71"/>
    <mergeCell ref="D71:AB71"/>
    <mergeCell ref="B73:C73"/>
    <mergeCell ref="D73:AB73"/>
    <mergeCell ref="D75:AB75"/>
    <mergeCell ref="B75:C75"/>
    <mergeCell ref="B77:C77"/>
    <mergeCell ref="B80:C80"/>
    <mergeCell ref="E80:F80"/>
    <mergeCell ref="B81:C81"/>
    <mergeCell ref="E81:F81"/>
  </mergeCells>
  <pageMargins left="0.7" right="0.7" top="0.75" bottom="0.75" header="0" footer="0"/>
  <pageSetup orientation="landscape"/>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CC00"/>
  </sheetPr>
  <dimension ref="B2:AB83"/>
  <sheetViews>
    <sheetView workbookViewId="0"/>
  </sheetViews>
  <sheetFormatPr baseColWidth="10" defaultColWidth="14.42578125" defaultRowHeight="15" customHeight="1" x14ac:dyDescent="0.25"/>
  <cols>
    <col min="1" max="2" width="3.140625" customWidth="1"/>
    <col min="3" max="3" width="13.7109375" customWidth="1"/>
    <col min="4" max="4" width="19.140625" customWidth="1"/>
    <col min="5" max="5" width="2.42578125" customWidth="1"/>
    <col min="6" max="6" width="11.7109375" customWidth="1"/>
    <col min="7" max="7" width="17.7109375" customWidth="1"/>
    <col min="8" max="8" width="8" customWidth="1"/>
    <col min="9" max="9" width="7.7109375" customWidth="1"/>
    <col min="10" max="10" width="9" customWidth="1"/>
    <col min="11" max="12" width="7.42578125" customWidth="1"/>
    <col min="13" max="13" width="4.42578125" customWidth="1"/>
    <col min="14" max="14" width="13.42578125" customWidth="1"/>
    <col min="15" max="19" width="4.42578125" customWidth="1"/>
    <col min="20" max="20" width="8.42578125" customWidth="1"/>
    <col min="21" max="22" width="4.42578125" customWidth="1"/>
    <col min="23" max="23" width="9.85546875" customWidth="1"/>
    <col min="24" max="24" width="4.42578125" customWidth="1"/>
    <col min="25" max="25" width="12" customWidth="1"/>
    <col min="26" max="28" width="4.42578125" customWidth="1"/>
    <col min="29" max="29" width="2.42578125" customWidth="1"/>
    <col min="30" max="30" width="11.42578125" customWidth="1"/>
  </cols>
  <sheetData>
    <row r="2" spans="2:28" ht="12.75" customHeight="1" x14ac:dyDescent="0.25">
      <c r="B2" s="421"/>
      <c r="C2" s="422"/>
      <c r="D2" s="423"/>
      <c r="E2" s="24"/>
      <c r="F2" s="428" t="s">
        <v>120</v>
      </c>
      <c r="G2" s="422"/>
      <c r="H2" s="422"/>
      <c r="I2" s="422"/>
      <c r="J2" s="422"/>
      <c r="K2" s="422"/>
      <c r="L2" s="422"/>
      <c r="M2" s="422"/>
      <c r="N2" s="422"/>
      <c r="O2" s="422"/>
      <c r="P2" s="422"/>
      <c r="Q2" s="422"/>
      <c r="R2" s="422"/>
      <c r="S2" s="422"/>
      <c r="T2" s="422"/>
      <c r="U2" s="422"/>
      <c r="V2" s="422"/>
      <c r="W2" s="422"/>
      <c r="X2" s="422"/>
      <c r="Y2" s="422"/>
      <c r="Z2" s="422"/>
      <c r="AA2" s="422"/>
      <c r="AB2" s="423"/>
    </row>
    <row r="3" spans="2:28" ht="12.75" customHeight="1" x14ac:dyDescent="0.25">
      <c r="B3" s="424"/>
      <c r="C3" s="378"/>
      <c r="D3" s="416"/>
      <c r="E3" s="25"/>
      <c r="F3" s="404"/>
      <c r="G3" s="378"/>
      <c r="H3" s="378"/>
      <c r="I3" s="378"/>
      <c r="J3" s="378"/>
      <c r="K3" s="378"/>
      <c r="L3" s="378"/>
      <c r="M3" s="378"/>
      <c r="N3" s="378"/>
      <c r="O3" s="378"/>
      <c r="P3" s="378"/>
      <c r="Q3" s="378"/>
      <c r="R3" s="378"/>
      <c r="S3" s="378"/>
      <c r="T3" s="378"/>
      <c r="U3" s="378"/>
      <c r="V3" s="378"/>
      <c r="W3" s="378"/>
      <c r="X3" s="378"/>
      <c r="Y3" s="378"/>
      <c r="Z3" s="378"/>
      <c r="AA3" s="378"/>
      <c r="AB3" s="416"/>
    </row>
    <row r="4" spans="2:28" ht="12.75" customHeight="1" x14ac:dyDescent="0.25">
      <c r="B4" s="424"/>
      <c r="C4" s="378"/>
      <c r="D4" s="416"/>
      <c r="E4" s="25"/>
      <c r="F4" s="404"/>
      <c r="G4" s="378"/>
      <c r="H4" s="378"/>
      <c r="I4" s="378"/>
      <c r="J4" s="378"/>
      <c r="K4" s="378"/>
      <c r="L4" s="378"/>
      <c r="M4" s="378"/>
      <c r="N4" s="378"/>
      <c r="O4" s="378"/>
      <c r="P4" s="378"/>
      <c r="Q4" s="378"/>
      <c r="R4" s="378"/>
      <c r="S4" s="378"/>
      <c r="T4" s="378"/>
      <c r="U4" s="378"/>
      <c r="V4" s="378"/>
      <c r="W4" s="378"/>
      <c r="X4" s="378"/>
      <c r="Y4" s="378"/>
      <c r="Z4" s="378"/>
      <c r="AA4" s="378"/>
      <c r="AB4" s="416"/>
    </row>
    <row r="5" spans="2:28" ht="12.75" customHeight="1" x14ac:dyDescent="0.25">
      <c r="B5" s="424"/>
      <c r="C5" s="378"/>
      <c r="D5" s="416"/>
      <c r="E5" s="25"/>
      <c r="F5" s="404"/>
      <c r="G5" s="378"/>
      <c r="H5" s="378"/>
      <c r="I5" s="378"/>
      <c r="J5" s="378"/>
      <c r="K5" s="378"/>
      <c r="L5" s="378"/>
      <c r="M5" s="378"/>
      <c r="N5" s="378"/>
      <c r="O5" s="378"/>
      <c r="P5" s="378"/>
      <c r="Q5" s="378"/>
      <c r="R5" s="378"/>
      <c r="S5" s="378"/>
      <c r="T5" s="378"/>
      <c r="U5" s="378"/>
      <c r="V5" s="378"/>
      <c r="W5" s="378"/>
      <c r="X5" s="378"/>
      <c r="Y5" s="378"/>
      <c r="Z5" s="378"/>
      <c r="AA5" s="378"/>
      <c r="AB5" s="416"/>
    </row>
    <row r="6" spans="2:28" ht="37.5" customHeight="1" x14ac:dyDescent="0.25">
      <c r="B6" s="425"/>
      <c r="C6" s="426"/>
      <c r="D6" s="427"/>
      <c r="E6" s="208"/>
      <c r="F6" s="426"/>
      <c r="G6" s="426"/>
      <c r="H6" s="426"/>
      <c r="I6" s="426"/>
      <c r="J6" s="426"/>
      <c r="K6" s="426"/>
      <c r="L6" s="426"/>
      <c r="M6" s="426"/>
      <c r="N6" s="426"/>
      <c r="O6" s="426"/>
      <c r="P6" s="426"/>
      <c r="Q6" s="426"/>
      <c r="R6" s="426"/>
      <c r="S6" s="426"/>
      <c r="T6" s="426"/>
      <c r="U6" s="426"/>
      <c r="V6" s="426"/>
      <c r="W6" s="426"/>
      <c r="X6" s="426"/>
      <c r="Y6" s="426"/>
      <c r="Z6" s="426"/>
      <c r="AA6" s="426"/>
      <c r="AB6" s="427"/>
    </row>
    <row r="7" spans="2:28" ht="15" customHeight="1" x14ac:dyDescent="0.25">
      <c r="B7" s="26"/>
      <c r="C7" s="429"/>
      <c r="D7" s="422"/>
      <c r="E7" s="27"/>
      <c r="F7" s="28"/>
      <c r="G7" s="28"/>
      <c r="H7" s="28"/>
      <c r="I7" s="28"/>
      <c r="J7" s="28"/>
      <c r="K7" s="28"/>
      <c r="L7" s="28"/>
      <c r="M7" s="28"/>
      <c r="N7" s="28"/>
      <c r="O7" s="28"/>
      <c r="P7" s="28"/>
      <c r="Q7" s="28"/>
      <c r="R7" s="28"/>
      <c r="S7" s="28"/>
      <c r="T7" s="28"/>
      <c r="U7" s="28"/>
      <c r="V7" s="28"/>
      <c r="W7" s="28"/>
      <c r="X7" s="28"/>
      <c r="Y7" s="28"/>
      <c r="Z7" s="28"/>
      <c r="AA7" s="28"/>
      <c r="AB7" s="29"/>
    </row>
    <row r="8" spans="2:28" ht="15" customHeight="1" x14ac:dyDescent="0.25">
      <c r="B8" s="30"/>
      <c r="C8" s="209" t="s">
        <v>121</v>
      </c>
      <c r="D8" s="31"/>
      <c r="E8" s="32"/>
      <c r="F8" s="210" t="s">
        <v>122</v>
      </c>
      <c r="G8" s="33"/>
      <c r="H8" s="34"/>
      <c r="I8" s="207"/>
      <c r="J8" s="207"/>
      <c r="K8" s="211"/>
      <c r="L8" s="211"/>
      <c r="M8" s="211"/>
      <c r="N8" s="211"/>
      <c r="O8" s="211"/>
      <c r="P8" s="211"/>
      <c r="Q8" s="211"/>
      <c r="R8" s="211"/>
      <c r="S8" s="211"/>
      <c r="T8" s="211"/>
      <c r="U8" s="211"/>
      <c r="V8" s="211"/>
      <c r="W8" s="211"/>
      <c r="X8" s="211"/>
      <c r="Y8" s="211"/>
      <c r="Z8" s="211"/>
      <c r="AA8" s="211"/>
      <c r="AB8" s="212"/>
    </row>
    <row r="9" spans="2:28" ht="15" customHeight="1" x14ac:dyDescent="0.25">
      <c r="B9" s="30"/>
      <c r="C9" s="405"/>
      <c r="D9" s="404"/>
      <c r="E9" s="404"/>
      <c r="F9" s="404"/>
      <c r="G9" s="214"/>
      <c r="H9" s="207"/>
      <c r="I9" s="207"/>
      <c r="J9" s="207"/>
      <c r="K9" s="207"/>
      <c r="L9" s="207"/>
      <c r="M9" s="207"/>
      <c r="N9" s="207"/>
      <c r="O9" s="207"/>
      <c r="P9" s="207"/>
      <c r="Q9" s="207"/>
      <c r="R9" s="207"/>
      <c r="S9" s="207"/>
      <c r="T9" s="207"/>
      <c r="U9" s="207"/>
      <c r="V9" s="207"/>
      <c r="W9" s="207"/>
      <c r="X9" s="207"/>
      <c r="Y9" s="207"/>
      <c r="Z9" s="207"/>
      <c r="AA9" s="207"/>
      <c r="AB9" s="215"/>
    </row>
    <row r="10" spans="2:28" ht="30" customHeight="1" x14ac:dyDescent="0.25">
      <c r="B10" s="30"/>
      <c r="C10" s="405" t="s">
        <v>123</v>
      </c>
      <c r="D10" s="404"/>
      <c r="E10" s="406" t="s">
        <v>715</v>
      </c>
      <c r="F10" s="408"/>
      <c r="G10" s="408"/>
      <c r="H10" s="408"/>
      <c r="I10" s="408"/>
      <c r="J10" s="408"/>
      <c r="K10" s="408"/>
      <c r="L10" s="408"/>
      <c r="M10" s="408"/>
      <c r="N10" s="408"/>
      <c r="O10" s="408"/>
      <c r="P10" s="408"/>
      <c r="Q10" s="408"/>
      <c r="R10" s="408"/>
      <c r="S10" s="408"/>
      <c r="T10" s="408"/>
      <c r="U10" s="408"/>
      <c r="V10" s="408"/>
      <c r="W10" s="408"/>
      <c r="X10" s="408"/>
      <c r="Y10" s="408"/>
      <c r="Z10" s="408"/>
      <c r="AA10" s="396"/>
      <c r="AB10" s="216"/>
    </row>
    <row r="11" spans="2:28" ht="15" customHeight="1" x14ac:dyDescent="0.25">
      <c r="B11" s="30"/>
      <c r="C11" s="405"/>
      <c r="D11" s="404"/>
      <c r="E11" s="404"/>
      <c r="F11" s="404"/>
      <c r="G11" s="207"/>
      <c r="H11" s="207"/>
      <c r="I11" s="207"/>
      <c r="J11" s="207"/>
      <c r="K11" s="207"/>
      <c r="L11" s="207"/>
      <c r="M11" s="207"/>
      <c r="N11" s="207"/>
      <c r="O11" s="207"/>
      <c r="P11" s="207"/>
      <c r="Q11" s="207"/>
      <c r="R11" s="207"/>
      <c r="S11" s="207"/>
      <c r="T11" s="207"/>
      <c r="U11" s="207"/>
      <c r="V11" s="207"/>
      <c r="W11" s="207"/>
      <c r="X11" s="207"/>
      <c r="Y11" s="207"/>
      <c r="Z11" s="207"/>
      <c r="AA11" s="403"/>
      <c r="AB11" s="416"/>
    </row>
    <row r="12" spans="2:28" ht="29.25" customHeight="1" x14ac:dyDescent="0.25">
      <c r="B12" s="30"/>
      <c r="C12" s="405" t="s">
        <v>125</v>
      </c>
      <c r="D12" s="404"/>
      <c r="E12" s="417" t="s">
        <v>716</v>
      </c>
      <c r="F12" s="418"/>
      <c r="G12" s="418"/>
      <c r="H12" s="418"/>
      <c r="I12" s="418"/>
      <c r="J12" s="418"/>
      <c r="K12" s="418"/>
      <c r="L12" s="418"/>
      <c r="M12" s="418"/>
      <c r="N12" s="418"/>
      <c r="O12" s="418"/>
      <c r="P12" s="418"/>
      <c r="Q12" s="418"/>
      <c r="R12" s="418"/>
      <c r="S12" s="418"/>
      <c r="T12" s="418"/>
      <c r="U12" s="418"/>
      <c r="V12" s="418"/>
      <c r="W12" s="418"/>
      <c r="X12" s="418"/>
      <c r="Y12" s="418"/>
      <c r="Z12" s="418"/>
      <c r="AA12" s="418"/>
      <c r="AB12" s="35"/>
    </row>
    <row r="13" spans="2:28" ht="15" customHeight="1" x14ac:dyDescent="0.25">
      <c r="B13" s="30"/>
      <c r="C13" s="403"/>
      <c r="D13" s="404"/>
      <c r="E13" s="217"/>
      <c r="F13" s="207"/>
      <c r="G13" s="207"/>
      <c r="H13" s="207"/>
      <c r="I13" s="207"/>
      <c r="J13" s="207"/>
      <c r="K13" s="207"/>
      <c r="L13" s="207"/>
      <c r="M13" s="207"/>
      <c r="N13" s="207"/>
      <c r="O13" s="207"/>
      <c r="P13" s="207"/>
      <c r="Q13" s="207"/>
      <c r="R13" s="207"/>
      <c r="S13" s="207"/>
      <c r="T13" s="207"/>
      <c r="U13" s="207"/>
      <c r="V13" s="207"/>
      <c r="W13" s="207"/>
      <c r="X13" s="207"/>
      <c r="Y13" s="207"/>
      <c r="Z13" s="207"/>
      <c r="AA13" s="207"/>
      <c r="AB13" s="215"/>
    </row>
    <row r="14" spans="2:28" ht="15" customHeight="1" x14ac:dyDescent="0.25">
      <c r="B14" s="30"/>
      <c r="C14" s="405" t="s">
        <v>679</v>
      </c>
      <c r="D14" s="404"/>
      <c r="E14" s="421" t="s">
        <v>717</v>
      </c>
      <c r="F14" s="422"/>
      <c r="G14" s="422"/>
      <c r="H14" s="422"/>
      <c r="I14" s="422"/>
      <c r="J14" s="422"/>
      <c r="K14" s="422"/>
      <c r="L14" s="422"/>
      <c r="M14" s="422"/>
      <c r="N14" s="422"/>
      <c r="O14" s="422"/>
      <c r="P14" s="422"/>
      <c r="Q14" s="422"/>
      <c r="R14" s="422"/>
      <c r="S14" s="422"/>
      <c r="T14" s="422"/>
      <c r="U14" s="422"/>
      <c r="V14" s="422"/>
      <c r="W14" s="422"/>
      <c r="X14" s="422"/>
      <c r="Y14" s="422"/>
      <c r="Z14" s="422"/>
      <c r="AA14" s="423"/>
      <c r="AB14" s="215"/>
    </row>
    <row r="15" spans="2:28" ht="15.75" customHeight="1" x14ac:dyDescent="0.25">
      <c r="B15" s="30"/>
      <c r="C15" s="217"/>
      <c r="D15" s="217"/>
      <c r="E15" s="425"/>
      <c r="F15" s="426"/>
      <c r="G15" s="426"/>
      <c r="H15" s="426"/>
      <c r="I15" s="426"/>
      <c r="J15" s="426"/>
      <c r="K15" s="426"/>
      <c r="L15" s="426"/>
      <c r="M15" s="426"/>
      <c r="N15" s="426"/>
      <c r="O15" s="426"/>
      <c r="P15" s="426"/>
      <c r="Q15" s="426"/>
      <c r="R15" s="426"/>
      <c r="S15" s="426"/>
      <c r="T15" s="426"/>
      <c r="U15" s="426"/>
      <c r="V15" s="426"/>
      <c r="W15" s="426"/>
      <c r="X15" s="426"/>
      <c r="Y15" s="426"/>
      <c r="Z15" s="426"/>
      <c r="AA15" s="427"/>
      <c r="AB15" s="215"/>
    </row>
    <row r="17" spans="3:28" ht="15" customHeight="1" x14ac:dyDescent="0.25">
      <c r="C17" s="405" t="s">
        <v>681</v>
      </c>
      <c r="D17" s="404"/>
      <c r="E17" s="916" t="s">
        <v>696</v>
      </c>
      <c r="F17" s="422"/>
      <c r="G17" s="422"/>
      <c r="H17" s="422"/>
      <c r="I17" s="422"/>
      <c r="J17" s="422"/>
      <c r="K17" s="422"/>
      <c r="L17" s="422"/>
      <c r="M17" s="422"/>
      <c r="N17" s="422"/>
      <c r="O17" s="422"/>
      <c r="P17" s="422"/>
      <c r="Q17" s="422"/>
      <c r="R17" s="422"/>
      <c r="S17" s="422"/>
      <c r="T17" s="422"/>
      <c r="U17" s="422"/>
      <c r="V17" s="422"/>
      <c r="W17" s="422"/>
      <c r="X17" s="422"/>
      <c r="Y17" s="422"/>
      <c r="Z17" s="422"/>
      <c r="AA17" s="423"/>
      <c r="AB17" s="215"/>
    </row>
    <row r="18" spans="3:28" ht="15" customHeight="1" x14ac:dyDescent="0.25">
      <c r="C18" s="217"/>
      <c r="D18" s="217"/>
      <c r="E18" s="425"/>
      <c r="F18" s="426"/>
      <c r="G18" s="426"/>
      <c r="H18" s="426"/>
      <c r="I18" s="426"/>
      <c r="J18" s="426"/>
      <c r="K18" s="426"/>
      <c r="L18" s="426"/>
      <c r="M18" s="426"/>
      <c r="N18" s="426"/>
      <c r="O18" s="426"/>
      <c r="P18" s="426"/>
      <c r="Q18" s="426"/>
      <c r="R18" s="426"/>
      <c r="S18" s="426"/>
      <c r="T18" s="426"/>
      <c r="U18" s="426"/>
      <c r="V18" s="426"/>
      <c r="W18" s="426"/>
      <c r="X18" s="426"/>
      <c r="Y18" s="426"/>
      <c r="Z18" s="426"/>
      <c r="AA18" s="427"/>
      <c r="AB18" s="215"/>
    </row>
    <row r="19" spans="3:28" ht="15" customHeight="1" x14ac:dyDescent="0.25">
      <c r="C19" s="217"/>
      <c r="D19" s="217"/>
      <c r="E19" s="217"/>
      <c r="F19" s="207"/>
      <c r="G19" s="207"/>
      <c r="H19" s="207"/>
      <c r="I19" s="207"/>
      <c r="J19" s="207"/>
      <c r="K19" s="207"/>
      <c r="L19" s="207"/>
      <c r="M19" s="207"/>
      <c r="N19" s="207"/>
      <c r="O19" s="207"/>
      <c r="P19" s="207"/>
      <c r="Q19" s="207"/>
      <c r="R19" s="207"/>
      <c r="S19" s="207"/>
      <c r="T19" s="207"/>
      <c r="U19" s="207"/>
      <c r="V19" s="207"/>
      <c r="W19" s="207"/>
      <c r="X19" s="207"/>
      <c r="Y19" s="207"/>
      <c r="Z19" s="207"/>
      <c r="AA19" s="207"/>
      <c r="AB19" s="215"/>
    </row>
    <row r="20" spans="3:28" ht="15" customHeight="1" x14ac:dyDescent="0.25">
      <c r="C20" s="217"/>
      <c r="D20" s="217"/>
      <c r="E20" s="217"/>
      <c r="F20" s="207"/>
      <c r="G20" s="207"/>
      <c r="H20" s="207"/>
      <c r="I20" s="207"/>
      <c r="J20" s="207"/>
      <c r="K20" s="207"/>
      <c r="L20" s="207"/>
      <c r="M20" s="207"/>
      <c r="N20" s="207"/>
      <c r="O20" s="207"/>
      <c r="P20" s="207"/>
      <c r="Q20" s="207"/>
      <c r="R20" s="207"/>
      <c r="S20" s="207"/>
      <c r="T20" s="207"/>
      <c r="U20" s="207"/>
      <c r="V20" s="207"/>
      <c r="W20" s="207"/>
      <c r="X20" s="207"/>
      <c r="Y20" s="207"/>
      <c r="Z20" s="207"/>
      <c r="AA20" s="207"/>
      <c r="AB20" s="215"/>
    </row>
    <row r="21" spans="3:28" ht="15" customHeight="1" x14ac:dyDescent="0.25">
      <c r="C21" s="405" t="s">
        <v>127</v>
      </c>
      <c r="D21" s="404"/>
      <c r="E21" s="218"/>
      <c r="F21" s="403"/>
      <c r="G21" s="404"/>
      <c r="H21" s="404"/>
      <c r="I21" s="404"/>
      <c r="J21" s="404"/>
      <c r="K21" s="404"/>
      <c r="L21" s="404"/>
      <c r="M21" s="404"/>
      <c r="N21" s="404"/>
      <c r="O21" s="404"/>
      <c r="P21" s="404"/>
      <c r="Q21" s="404"/>
      <c r="R21" s="404"/>
      <c r="S21" s="404"/>
      <c r="T21" s="404"/>
      <c r="U21" s="404"/>
      <c r="V21" s="404"/>
      <c r="W21" s="404"/>
      <c r="X21" s="404"/>
      <c r="Y21" s="404"/>
      <c r="Z21" s="404"/>
      <c r="AA21" s="404"/>
      <c r="AB21" s="416"/>
    </row>
    <row r="22" spans="3:28" ht="29.25" customHeight="1" x14ac:dyDescent="0.25">
      <c r="C22" s="406" t="s">
        <v>718</v>
      </c>
      <c r="D22" s="408"/>
      <c r="E22" s="408"/>
      <c r="F22" s="408"/>
      <c r="G22" s="408"/>
      <c r="H22" s="408"/>
      <c r="I22" s="408"/>
      <c r="J22" s="408"/>
      <c r="K22" s="408"/>
      <c r="L22" s="408"/>
      <c r="M22" s="408"/>
      <c r="N22" s="408"/>
      <c r="O22" s="408"/>
      <c r="P22" s="408"/>
      <c r="Q22" s="408"/>
      <c r="R22" s="408"/>
      <c r="S22" s="408"/>
      <c r="T22" s="408"/>
      <c r="U22" s="408"/>
      <c r="V22" s="408"/>
      <c r="W22" s="408"/>
      <c r="X22" s="408"/>
      <c r="Y22" s="408"/>
      <c r="Z22" s="408"/>
      <c r="AA22" s="396"/>
      <c r="AB22" s="219"/>
    </row>
    <row r="23" spans="3:28" ht="15" customHeight="1" x14ac:dyDescent="0.25">
      <c r="C23" s="220"/>
      <c r="D23" s="220"/>
      <c r="E23" s="220"/>
      <c r="F23" s="220"/>
      <c r="G23" s="220"/>
      <c r="H23" s="220"/>
      <c r="I23" s="220"/>
      <c r="J23" s="220"/>
      <c r="K23" s="220"/>
      <c r="L23" s="220"/>
      <c r="M23" s="220"/>
      <c r="N23" s="220"/>
      <c r="O23" s="220"/>
      <c r="P23" s="220"/>
      <c r="Q23" s="220"/>
      <c r="R23" s="220"/>
      <c r="S23" s="220"/>
      <c r="T23" s="220"/>
      <c r="U23" s="220"/>
      <c r="V23" s="220"/>
      <c r="W23" s="220"/>
      <c r="X23" s="220"/>
      <c r="Y23" s="220"/>
      <c r="Z23" s="220"/>
      <c r="AA23" s="220"/>
      <c r="AB23" s="219"/>
    </row>
    <row r="24" spans="3:28" ht="15" customHeight="1" x14ac:dyDescent="0.25">
      <c r="C24" s="221" t="s">
        <v>128</v>
      </c>
      <c r="D24" s="221"/>
      <c r="E24" s="207"/>
      <c r="F24" s="207"/>
      <c r="G24" s="207"/>
      <c r="H24" s="207"/>
      <c r="I24" s="207"/>
      <c r="J24" s="220"/>
      <c r="K24" s="220"/>
      <c r="L24" s="220"/>
      <c r="M24" s="220"/>
      <c r="N24" s="220"/>
      <c r="O24" s="220"/>
      <c r="P24" s="220"/>
      <c r="Q24" s="220"/>
      <c r="R24" s="220" t="s">
        <v>129</v>
      </c>
      <c r="S24" s="220"/>
      <c r="T24" s="220"/>
      <c r="U24" s="220"/>
      <c r="V24" s="220"/>
      <c r="W24" s="220"/>
      <c r="X24" s="220"/>
      <c r="Y24" s="220"/>
      <c r="Z24" s="220"/>
      <c r="AA24" s="220"/>
      <c r="AB24" s="219"/>
    </row>
    <row r="25" spans="3:28" ht="15" customHeight="1" x14ac:dyDescent="0.25">
      <c r="C25" s="915" t="s">
        <v>719</v>
      </c>
      <c r="D25" s="422"/>
      <c r="E25" s="422"/>
      <c r="F25" s="422"/>
      <c r="G25" s="422"/>
      <c r="H25" s="422"/>
      <c r="I25" s="422"/>
      <c r="J25" s="422"/>
      <c r="K25" s="422"/>
      <c r="L25" s="422"/>
      <c r="M25" s="422"/>
      <c r="N25" s="422"/>
      <c r="O25" s="422"/>
      <c r="P25" s="423"/>
      <c r="Q25" s="207"/>
      <c r="R25" s="407"/>
      <c r="S25" s="408"/>
      <c r="T25" s="408"/>
      <c r="U25" s="408"/>
      <c r="V25" s="408"/>
      <c r="W25" s="408"/>
      <c r="X25" s="408"/>
      <c r="Y25" s="408"/>
      <c r="Z25" s="408"/>
      <c r="AA25" s="396"/>
      <c r="AB25" s="215"/>
    </row>
    <row r="26" spans="3:28" ht="15" customHeight="1" x14ac:dyDescent="0.25">
      <c r="C26" s="424"/>
      <c r="D26" s="378"/>
      <c r="E26" s="378"/>
      <c r="F26" s="378"/>
      <c r="G26" s="378"/>
      <c r="H26" s="378"/>
      <c r="I26" s="378"/>
      <c r="J26" s="378"/>
      <c r="K26" s="378"/>
      <c r="L26" s="378"/>
      <c r="M26" s="378"/>
      <c r="N26" s="378"/>
      <c r="O26" s="378"/>
      <c r="P26" s="416"/>
      <c r="Q26" s="207"/>
      <c r="R26" s="207"/>
      <c r="S26" s="207"/>
      <c r="T26" s="207"/>
      <c r="U26" s="207"/>
      <c r="V26" s="207"/>
      <c r="W26" s="207"/>
      <c r="X26" s="207"/>
      <c r="Y26" s="207"/>
      <c r="Z26" s="207"/>
      <c r="AA26" s="207"/>
      <c r="AB26" s="215"/>
    </row>
    <row r="27" spans="3:28" ht="15" customHeight="1" x14ac:dyDescent="0.25">
      <c r="C27" s="424"/>
      <c r="D27" s="378"/>
      <c r="E27" s="378"/>
      <c r="F27" s="378"/>
      <c r="G27" s="378"/>
      <c r="H27" s="378"/>
      <c r="I27" s="378"/>
      <c r="J27" s="378"/>
      <c r="K27" s="378"/>
      <c r="L27" s="378"/>
      <c r="M27" s="378"/>
      <c r="N27" s="378"/>
      <c r="O27" s="378"/>
      <c r="P27" s="416"/>
      <c r="Q27" s="217"/>
      <c r="R27" s="220" t="s">
        <v>130</v>
      </c>
      <c r="S27" s="220"/>
      <c r="T27" s="220"/>
      <c r="U27" s="220"/>
      <c r="V27" s="220"/>
      <c r="W27" s="217"/>
      <c r="X27" s="217"/>
      <c r="Y27" s="217"/>
      <c r="Z27" s="207"/>
      <c r="AA27" s="217"/>
      <c r="AB27" s="215"/>
    </row>
    <row r="28" spans="3:28" ht="15" customHeight="1" x14ac:dyDescent="0.25">
      <c r="C28" s="424"/>
      <c r="D28" s="378"/>
      <c r="E28" s="378"/>
      <c r="F28" s="378"/>
      <c r="G28" s="378"/>
      <c r="H28" s="378"/>
      <c r="I28" s="378"/>
      <c r="J28" s="378"/>
      <c r="K28" s="378"/>
      <c r="L28" s="378"/>
      <c r="M28" s="378"/>
      <c r="N28" s="378"/>
      <c r="O28" s="378"/>
      <c r="P28" s="416"/>
      <c r="Q28" s="207"/>
      <c r="R28" s="36"/>
      <c r="S28" s="207" t="s">
        <v>15</v>
      </c>
      <c r="T28" s="207"/>
      <c r="U28" s="36"/>
      <c r="V28" s="207" t="s">
        <v>27</v>
      </c>
      <c r="W28" s="207"/>
      <c r="X28" s="36"/>
      <c r="Y28" s="222" t="s">
        <v>46</v>
      </c>
      <c r="Z28" s="207"/>
      <c r="AA28" s="207"/>
      <c r="AB28" s="215"/>
    </row>
    <row r="29" spans="3:28" ht="15" customHeight="1" x14ac:dyDescent="0.25">
      <c r="C29" s="424"/>
      <c r="D29" s="378"/>
      <c r="E29" s="378"/>
      <c r="F29" s="378"/>
      <c r="G29" s="378"/>
      <c r="H29" s="378"/>
      <c r="I29" s="378"/>
      <c r="J29" s="378"/>
      <c r="K29" s="378"/>
      <c r="L29" s="378"/>
      <c r="M29" s="378"/>
      <c r="N29" s="378"/>
      <c r="O29" s="378"/>
      <c r="P29" s="416"/>
      <c r="Q29" s="207"/>
      <c r="R29" s="207"/>
      <c r="S29" s="207"/>
      <c r="T29" s="207"/>
      <c r="U29" s="207"/>
      <c r="V29" s="207"/>
      <c r="W29" s="207"/>
      <c r="X29" s="207"/>
      <c r="Y29" s="207"/>
      <c r="Z29" s="207"/>
      <c r="AA29" s="207"/>
      <c r="AB29" s="215"/>
    </row>
    <row r="30" spans="3:28" ht="15" customHeight="1" x14ac:dyDescent="0.25">
      <c r="C30" s="425"/>
      <c r="D30" s="426"/>
      <c r="E30" s="426"/>
      <c r="F30" s="426"/>
      <c r="G30" s="426"/>
      <c r="H30" s="426"/>
      <c r="I30" s="426"/>
      <c r="J30" s="426"/>
      <c r="K30" s="426"/>
      <c r="L30" s="426"/>
      <c r="M30" s="426"/>
      <c r="N30" s="426"/>
      <c r="O30" s="426"/>
      <c r="P30" s="427"/>
      <c r="Q30" s="207"/>
      <c r="R30" s="220" t="s">
        <v>131</v>
      </c>
      <c r="S30" s="207"/>
      <c r="T30" s="207"/>
      <c r="U30" s="207"/>
      <c r="V30" s="207"/>
      <c r="W30" s="414" t="s">
        <v>21</v>
      </c>
      <c r="X30" s="408"/>
      <c r="Y30" s="408"/>
      <c r="Z30" s="408"/>
      <c r="AA30" s="396"/>
      <c r="AB30" s="215"/>
    </row>
    <row r="31" spans="3:28" ht="15" customHeight="1" x14ac:dyDescent="0.25">
      <c r="C31" s="217"/>
      <c r="D31" s="217"/>
      <c r="E31" s="217"/>
      <c r="F31" s="217"/>
      <c r="G31" s="217"/>
      <c r="H31" s="207"/>
      <c r="I31" s="207"/>
      <c r="J31" s="207"/>
      <c r="K31" s="207"/>
      <c r="L31" s="207"/>
      <c r="M31" s="207"/>
      <c r="N31" s="207"/>
      <c r="O31" s="207"/>
      <c r="P31" s="207"/>
      <c r="Q31" s="207"/>
      <c r="R31" s="220"/>
      <c r="S31" s="207"/>
      <c r="T31" s="207"/>
      <c r="U31" s="207"/>
      <c r="V31" s="207"/>
      <c r="W31" s="207"/>
      <c r="X31" s="207"/>
      <c r="Y31" s="207"/>
      <c r="Z31" s="207"/>
      <c r="AA31" s="207"/>
      <c r="AB31" s="215"/>
    </row>
    <row r="32" spans="3:28" ht="15" customHeight="1" x14ac:dyDescent="0.25">
      <c r="C32" s="220" t="s">
        <v>132</v>
      </c>
      <c r="D32" s="217"/>
      <c r="E32" s="217"/>
      <c r="F32" s="217"/>
      <c r="G32" s="217"/>
      <c r="H32" s="217"/>
      <c r="I32" s="207"/>
      <c r="J32" s="207"/>
      <c r="K32" s="207"/>
      <c r="L32" s="207"/>
      <c r="M32" s="207"/>
      <c r="N32" s="207"/>
      <c r="O32" s="207"/>
      <c r="P32" s="207"/>
      <c r="Q32" s="207"/>
      <c r="R32" s="207"/>
      <c r="S32" s="207"/>
      <c r="T32" s="207"/>
      <c r="U32" s="207"/>
      <c r="V32" s="207"/>
      <c r="W32" s="207"/>
      <c r="X32" s="207"/>
      <c r="Y32" s="207"/>
      <c r="Z32" s="207"/>
      <c r="AA32" s="207"/>
      <c r="AB32" s="215"/>
    </row>
    <row r="33" spans="3:27" ht="39.75" customHeight="1" x14ac:dyDescent="0.25">
      <c r="C33" s="912" t="s">
        <v>651</v>
      </c>
      <c r="D33" s="408"/>
      <c r="E33" s="408"/>
      <c r="F33" s="408"/>
      <c r="G33" s="408"/>
      <c r="H33" s="408"/>
      <c r="I33" s="408"/>
      <c r="J33" s="408"/>
      <c r="K33" s="408"/>
      <c r="L33" s="408"/>
      <c r="M33" s="408"/>
      <c r="N33" s="408"/>
      <c r="O33" s="408"/>
      <c r="P33" s="408"/>
      <c r="Q33" s="408"/>
      <c r="R33" s="408"/>
      <c r="S33" s="408"/>
      <c r="T33" s="408"/>
      <c r="U33" s="408"/>
      <c r="V33" s="408"/>
      <c r="W33" s="408"/>
      <c r="X33" s="408"/>
      <c r="Y33" s="408"/>
      <c r="Z33" s="408"/>
      <c r="AA33" s="396"/>
    </row>
    <row r="34" spans="3:27" ht="15" customHeight="1" x14ac:dyDescent="0.25">
      <c r="C34" s="217"/>
      <c r="D34" s="217"/>
      <c r="E34" s="217"/>
      <c r="F34" s="217"/>
      <c r="G34" s="217"/>
      <c r="H34" s="217"/>
      <c r="I34" s="217"/>
      <c r="J34" s="217"/>
      <c r="K34" s="217"/>
      <c r="L34" s="217"/>
      <c r="M34" s="217"/>
      <c r="N34" s="217"/>
      <c r="O34" s="217"/>
      <c r="P34" s="217"/>
      <c r="Q34" s="217"/>
      <c r="R34" s="217"/>
      <c r="S34" s="217"/>
      <c r="T34" s="217"/>
      <c r="U34" s="217"/>
      <c r="V34" s="217"/>
      <c r="W34" s="217"/>
      <c r="X34" s="217"/>
      <c r="Y34" s="217"/>
      <c r="Z34" s="217"/>
      <c r="AA34" s="217"/>
    </row>
    <row r="35" spans="3:27" ht="15" customHeight="1" x14ac:dyDescent="0.25">
      <c r="C35" s="211" t="s">
        <v>134</v>
      </c>
      <c r="D35" s="217"/>
      <c r="E35" s="217"/>
      <c r="F35" s="217"/>
      <c r="G35" s="217"/>
      <c r="H35" s="217"/>
      <c r="I35" s="217"/>
      <c r="J35" s="217"/>
      <c r="K35" s="217"/>
      <c r="L35" s="217"/>
      <c r="M35" s="211" t="s">
        <v>134</v>
      </c>
      <c r="N35" s="217"/>
      <c r="O35" s="217"/>
      <c r="P35" s="217"/>
      <c r="Q35" s="217"/>
      <c r="R35" s="217"/>
      <c r="S35" s="217"/>
      <c r="T35" s="217"/>
      <c r="U35" s="217"/>
      <c r="V35" s="217"/>
      <c r="W35" s="217"/>
      <c r="X35" s="217"/>
      <c r="Y35" s="217"/>
      <c r="Z35" s="217"/>
      <c r="AA35" s="217"/>
    </row>
    <row r="36" spans="3:27" ht="29.25" customHeight="1" x14ac:dyDescent="0.25">
      <c r="C36" s="414" t="s">
        <v>652</v>
      </c>
      <c r="D36" s="408"/>
      <c r="E36" s="408"/>
      <c r="F36" s="408"/>
      <c r="G36" s="408"/>
      <c r="H36" s="408"/>
      <c r="I36" s="408"/>
      <c r="J36" s="408"/>
      <c r="K36" s="396"/>
      <c r="L36" s="217"/>
      <c r="M36" s="414"/>
      <c r="N36" s="408"/>
      <c r="O36" s="408"/>
      <c r="P36" s="408"/>
      <c r="Q36" s="408"/>
      <c r="R36" s="408"/>
      <c r="S36" s="408"/>
      <c r="T36" s="408"/>
      <c r="U36" s="408"/>
      <c r="V36" s="408"/>
      <c r="W36" s="408"/>
      <c r="X36" s="408"/>
      <c r="Y36" s="408"/>
      <c r="Z36" s="408"/>
      <c r="AA36" s="396"/>
    </row>
    <row r="37" spans="3:27" ht="15" customHeight="1" x14ac:dyDescent="0.25">
      <c r="C37" s="207"/>
      <c r="D37" s="207"/>
      <c r="E37" s="207"/>
      <c r="F37" s="207"/>
      <c r="G37" s="207"/>
      <c r="H37" s="207"/>
      <c r="I37" s="207"/>
      <c r="J37" s="207"/>
      <c r="K37" s="207"/>
      <c r="L37" s="207"/>
      <c r="M37" s="207"/>
      <c r="N37" s="207"/>
      <c r="O37" s="207"/>
      <c r="P37" s="207"/>
      <c r="Q37" s="207"/>
      <c r="R37" s="207"/>
      <c r="S37" s="207"/>
      <c r="T37" s="207"/>
      <c r="U37" s="207"/>
      <c r="V37" s="207"/>
      <c r="W37" s="207"/>
      <c r="X37" s="207"/>
      <c r="Y37" s="207"/>
      <c r="Z37" s="207"/>
      <c r="AA37" s="207"/>
    </row>
    <row r="38" spans="3:27" ht="15" customHeight="1" x14ac:dyDescent="0.25">
      <c r="C38" s="224" t="s">
        <v>137</v>
      </c>
      <c r="D38" s="224"/>
      <c r="E38" s="224"/>
      <c r="F38" s="224"/>
      <c r="G38" s="225"/>
      <c r="H38" s="226"/>
      <c r="I38" s="226"/>
      <c r="J38" s="226"/>
      <c r="K38" s="226"/>
      <c r="L38" s="226"/>
      <c r="M38" s="226"/>
      <c r="N38" s="226"/>
      <c r="O38" s="226"/>
      <c r="P38" s="226"/>
      <c r="Q38" s="226"/>
      <c r="R38" s="226"/>
      <c r="S38" s="226"/>
      <c r="T38" s="226"/>
      <c r="U38" s="226"/>
      <c r="V38" s="226"/>
      <c r="W38" s="226"/>
      <c r="X38" s="226"/>
      <c r="Y38" s="226"/>
      <c r="Z38" s="226"/>
      <c r="AA38" s="226"/>
    </row>
    <row r="39" spans="3:27" ht="90" customHeight="1" x14ac:dyDescent="0.25">
      <c r="C39" s="413" t="s">
        <v>653</v>
      </c>
      <c r="D39" s="408"/>
      <c r="E39" s="408"/>
      <c r="F39" s="408"/>
      <c r="G39" s="408"/>
      <c r="H39" s="408"/>
      <c r="I39" s="408"/>
      <c r="J39" s="408"/>
      <c r="K39" s="408"/>
      <c r="L39" s="408"/>
      <c r="M39" s="408"/>
      <c r="N39" s="408"/>
      <c r="O39" s="408"/>
      <c r="P39" s="408"/>
      <c r="Q39" s="408"/>
      <c r="R39" s="408"/>
      <c r="S39" s="408"/>
      <c r="T39" s="408"/>
      <c r="U39" s="408"/>
      <c r="V39" s="408"/>
      <c r="W39" s="408"/>
      <c r="X39" s="408"/>
      <c r="Y39" s="408"/>
      <c r="Z39" s="408"/>
      <c r="AA39" s="396"/>
    </row>
    <row r="40" spans="3:27" ht="15" customHeight="1" x14ac:dyDescent="0.25">
      <c r="C40" s="207"/>
      <c r="D40" s="207"/>
      <c r="E40" s="207"/>
      <c r="F40" s="207"/>
      <c r="G40" s="207"/>
      <c r="H40" s="207"/>
      <c r="I40" s="207"/>
      <c r="J40" s="207"/>
      <c r="K40" s="207"/>
      <c r="L40" s="207"/>
      <c r="M40" s="207"/>
      <c r="N40" s="207"/>
      <c r="O40" s="207"/>
      <c r="P40" s="207"/>
      <c r="Q40" s="207"/>
      <c r="R40" s="207"/>
      <c r="S40" s="207"/>
      <c r="T40" s="207"/>
      <c r="U40" s="207"/>
      <c r="V40" s="207"/>
      <c r="W40" s="207"/>
      <c r="X40" s="207"/>
      <c r="Y40" s="207"/>
      <c r="Z40" s="207"/>
      <c r="AA40" s="207"/>
    </row>
    <row r="41" spans="3:27" ht="15.75" customHeight="1" x14ac:dyDescent="0.25">
      <c r="C41" s="412" t="s">
        <v>139</v>
      </c>
      <c r="D41" s="404"/>
      <c r="E41" s="220"/>
      <c r="F41" s="406" t="s">
        <v>22</v>
      </c>
      <c r="G41" s="396"/>
      <c r="H41" s="220"/>
      <c r="I41" s="207"/>
      <c r="J41" s="227" t="s">
        <v>140</v>
      </c>
      <c r="K41" s="406">
        <v>5</v>
      </c>
      <c r="L41" s="408"/>
      <c r="M41" s="408"/>
      <c r="N41" s="396"/>
      <c r="O41" s="220"/>
      <c r="P41" s="220"/>
      <c r="Q41" s="211" t="s">
        <v>141</v>
      </c>
      <c r="R41" s="207"/>
      <c r="S41" s="220"/>
      <c r="T41" s="220"/>
      <c r="U41" s="220"/>
      <c r="V41" s="220"/>
      <c r="W41" s="406" t="s">
        <v>20</v>
      </c>
      <c r="X41" s="408"/>
      <c r="Y41" s="408"/>
      <c r="Z41" s="408"/>
      <c r="AA41" s="396"/>
    </row>
    <row r="42" spans="3:27" ht="15.75" customHeight="1" x14ac:dyDescent="0.25">
      <c r="C42" s="207"/>
      <c r="D42" s="207"/>
      <c r="E42" s="207"/>
      <c r="F42" s="222"/>
      <c r="G42" s="222"/>
      <c r="H42" s="222"/>
      <c r="I42" s="222"/>
      <c r="J42" s="222"/>
      <c r="K42" s="222"/>
      <c r="L42" s="222"/>
      <c r="M42" s="207"/>
      <c r="N42" s="207"/>
      <c r="O42" s="207"/>
      <c r="P42" s="207"/>
      <c r="Q42" s="207"/>
      <c r="R42" s="207"/>
      <c r="S42" s="207"/>
      <c r="T42" s="207"/>
      <c r="U42" s="207"/>
      <c r="V42" s="207"/>
      <c r="W42" s="207"/>
      <c r="X42" s="207"/>
      <c r="Y42" s="207"/>
      <c r="Z42" s="207"/>
      <c r="AA42" s="207"/>
    </row>
    <row r="43" spans="3:27" ht="32.25" customHeight="1" x14ac:dyDescent="0.25">
      <c r="C43" s="207"/>
      <c r="D43" s="227" t="s">
        <v>142</v>
      </c>
      <c r="E43" s="220"/>
      <c r="F43" s="413"/>
      <c r="G43" s="408"/>
      <c r="H43" s="408"/>
      <c r="I43" s="408"/>
      <c r="J43" s="408"/>
      <c r="K43" s="408"/>
      <c r="L43" s="408"/>
      <c r="M43" s="396"/>
      <c r="N43" s="207"/>
      <c r="O43" s="227" t="s">
        <v>144</v>
      </c>
      <c r="P43" s="414">
        <v>0</v>
      </c>
      <c r="Q43" s="408"/>
      <c r="R43" s="408"/>
      <c r="S43" s="408"/>
      <c r="T43" s="408"/>
      <c r="U43" s="408"/>
      <c r="V43" s="408"/>
      <c r="W43" s="408"/>
      <c r="X43" s="408"/>
      <c r="Y43" s="408"/>
      <c r="Z43" s="408"/>
      <c r="AA43" s="396"/>
    </row>
    <row r="44" spans="3:27" ht="15.75" customHeight="1" x14ac:dyDescent="0.25">
      <c r="C44" s="220"/>
      <c r="D44" s="220"/>
      <c r="E44" s="220"/>
      <c r="F44" s="222"/>
      <c r="G44" s="222"/>
      <c r="H44" s="222"/>
      <c r="I44" s="222"/>
      <c r="J44" s="222"/>
      <c r="K44" s="222"/>
      <c r="L44" s="222"/>
      <c r="M44" s="220"/>
      <c r="N44" s="220"/>
      <c r="O44" s="220"/>
      <c r="P44" s="220"/>
      <c r="Q44" s="220"/>
      <c r="R44" s="220"/>
      <c r="S44" s="220"/>
      <c r="T44" s="220"/>
      <c r="U44" s="220"/>
      <c r="V44" s="220"/>
      <c r="W44" s="220"/>
      <c r="X44" s="220"/>
      <c r="Y44" s="220"/>
      <c r="Z44" s="220"/>
      <c r="AA44" s="220"/>
    </row>
    <row r="45" spans="3:27" ht="15.75" customHeight="1" x14ac:dyDescent="0.25">
      <c r="C45" s="207"/>
      <c r="D45" s="227" t="s">
        <v>145</v>
      </c>
      <c r="E45" s="207"/>
      <c r="F45" s="407" t="s">
        <v>146</v>
      </c>
      <c r="G45" s="396"/>
      <c r="H45" s="207"/>
      <c r="I45" s="207"/>
      <c r="J45" s="220" t="s">
        <v>147</v>
      </c>
      <c r="K45" s="207"/>
      <c r="L45" s="407" t="s">
        <v>148</v>
      </c>
      <c r="M45" s="408"/>
      <c r="N45" s="396"/>
      <c r="O45" s="220"/>
      <c r="P45" s="220"/>
      <c r="Q45" s="207"/>
      <c r="R45" s="220" t="s">
        <v>149</v>
      </c>
      <c r="S45" s="220"/>
      <c r="T45" s="220"/>
      <c r="U45" s="220"/>
      <c r="V45" s="220"/>
      <c r="W45" s="415"/>
      <c r="X45" s="408"/>
      <c r="Y45" s="408"/>
      <c r="Z45" s="408"/>
      <c r="AA45" s="396"/>
    </row>
    <row r="46" spans="3:27" ht="15.75" customHeight="1" x14ac:dyDescent="0.25">
      <c r="C46" s="207"/>
      <c r="D46" s="207"/>
      <c r="E46" s="207"/>
      <c r="F46" s="28"/>
      <c r="G46" s="207"/>
      <c r="H46" s="207"/>
      <c r="I46" s="211"/>
      <c r="J46" s="211"/>
      <c r="K46" s="211"/>
      <c r="L46" s="211"/>
      <c r="M46" s="211"/>
      <c r="N46" s="211"/>
      <c r="O46" s="211"/>
      <c r="P46" s="211"/>
      <c r="Q46" s="211"/>
      <c r="R46" s="211"/>
      <c r="S46" s="211"/>
      <c r="T46" s="211"/>
      <c r="U46" s="211"/>
      <c r="V46" s="211"/>
      <c r="W46" s="211"/>
      <c r="X46" s="211"/>
      <c r="Y46" s="211"/>
      <c r="Z46" s="211"/>
      <c r="AA46" s="211"/>
    </row>
    <row r="47" spans="3:27" ht="15.75" customHeight="1" x14ac:dyDescent="0.25">
      <c r="C47" s="228" t="s">
        <v>150</v>
      </c>
      <c r="D47" s="409">
        <v>2024</v>
      </c>
      <c r="E47" s="410"/>
      <c r="F47" s="411"/>
      <c r="G47" s="34"/>
      <c r="H47" s="211"/>
      <c r="I47" s="211"/>
      <c r="J47" s="211"/>
      <c r="K47" s="211"/>
      <c r="L47" s="211"/>
      <c r="M47" s="211"/>
      <c r="N47" s="211"/>
      <c r="O47" s="211"/>
      <c r="P47" s="211"/>
      <c r="Q47" s="403"/>
      <c r="R47" s="404"/>
      <c r="S47" s="404"/>
      <c r="T47" s="404"/>
      <c r="U47" s="404"/>
      <c r="V47" s="211"/>
      <c r="W47" s="211"/>
      <c r="X47" s="405"/>
      <c r="Y47" s="404"/>
      <c r="Z47" s="404"/>
      <c r="AA47" s="404"/>
    </row>
    <row r="49" spans="3:27" ht="15.75" customHeight="1" x14ac:dyDescent="0.25">
      <c r="C49" s="220" t="s">
        <v>140</v>
      </c>
      <c r="D49" s="414">
        <v>1.2</v>
      </c>
      <c r="E49" s="408"/>
      <c r="F49" s="396"/>
      <c r="G49" s="207"/>
      <c r="H49" s="211"/>
      <c r="I49" s="211"/>
      <c r="J49" s="211"/>
      <c r="K49" s="211"/>
      <c r="L49" s="211"/>
      <c r="M49" s="211"/>
      <c r="N49" s="211"/>
      <c r="O49" s="211"/>
      <c r="P49" s="211"/>
      <c r="Q49" s="403"/>
      <c r="R49" s="404"/>
      <c r="S49" s="404"/>
      <c r="T49" s="404"/>
      <c r="U49" s="404"/>
      <c r="V49" s="211"/>
      <c r="W49" s="211"/>
      <c r="X49" s="405"/>
      <c r="Y49" s="404"/>
      <c r="Z49" s="404"/>
      <c r="AA49" s="404"/>
    </row>
    <row r="50" spans="3:27" ht="15.75" customHeight="1" x14ac:dyDescent="0.25">
      <c r="C50" s="207"/>
      <c r="D50" s="207"/>
      <c r="E50" s="207"/>
      <c r="F50" s="207"/>
      <c r="G50" s="207"/>
      <c r="H50" s="207"/>
      <c r="I50" s="211"/>
      <c r="J50" s="211"/>
      <c r="K50" s="220"/>
      <c r="L50" s="220"/>
      <c r="M50" s="220"/>
      <c r="N50" s="220"/>
      <c r="O50" s="220"/>
      <c r="P50" s="220"/>
      <c r="Q50" s="220"/>
      <c r="R50" s="220"/>
      <c r="S50" s="220"/>
      <c r="T50" s="220"/>
      <c r="U50" s="220"/>
      <c r="V50" s="220"/>
      <c r="W50" s="220"/>
      <c r="X50" s="220"/>
      <c r="Y50" s="220"/>
      <c r="Z50" s="220"/>
      <c r="AA50" s="220"/>
    </row>
    <row r="51" spans="3:27" ht="15.75" customHeight="1" x14ac:dyDescent="0.25">
      <c r="C51" s="220"/>
      <c r="D51" s="406" t="s">
        <v>151</v>
      </c>
      <c r="E51" s="408"/>
      <c r="F51" s="408"/>
      <c r="G51" s="408"/>
      <c r="H51" s="408"/>
      <c r="I51" s="408"/>
      <c r="J51" s="408"/>
      <c r="K51" s="408"/>
      <c r="L51" s="408"/>
      <c r="M51" s="408"/>
      <c r="N51" s="408"/>
      <c r="O51" s="408"/>
      <c r="P51" s="408"/>
      <c r="Q51" s="408"/>
      <c r="R51" s="408"/>
      <c r="S51" s="408"/>
      <c r="T51" s="408"/>
      <c r="U51" s="408"/>
      <c r="V51" s="408"/>
      <c r="W51" s="408"/>
      <c r="X51" s="408"/>
      <c r="Y51" s="396"/>
      <c r="Z51" s="221"/>
      <c r="AA51" s="221"/>
    </row>
    <row r="52" spans="3:27" ht="15.75" customHeight="1" x14ac:dyDescent="0.25">
      <c r="C52" s="207"/>
      <c r="D52" s="445" t="s">
        <v>152</v>
      </c>
      <c r="E52" s="408"/>
      <c r="F52" s="408"/>
      <c r="G52" s="408"/>
      <c r="H52" s="396"/>
      <c r="I52" s="441" t="s">
        <v>153</v>
      </c>
      <c r="J52" s="408"/>
      <c r="K52" s="408"/>
      <c r="L52" s="408"/>
      <c r="M52" s="408"/>
      <c r="N52" s="408"/>
      <c r="O52" s="408"/>
      <c r="P52" s="396"/>
      <c r="Q52" s="442" t="s">
        <v>154</v>
      </c>
      <c r="R52" s="408"/>
      <c r="S52" s="408"/>
      <c r="T52" s="408"/>
      <c r="U52" s="408"/>
      <c r="V52" s="408"/>
      <c r="W52" s="408"/>
      <c r="X52" s="408"/>
      <c r="Y52" s="396"/>
      <c r="Z52" s="221"/>
      <c r="AA52" s="221"/>
    </row>
    <row r="53" spans="3:27" ht="15.75" customHeight="1" x14ac:dyDescent="0.25">
      <c r="C53" s="38"/>
      <c r="D53" s="446" t="s">
        <v>155</v>
      </c>
      <c r="E53" s="408"/>
      <c r="F53" s="408"/>
      <c r="G53" s="408"/>
      <c r="H53" s="396"/>
      <c r="I53" s="443" t="s">
        <v>156</v>
      </c>
      <c r="J53" s="408"/>
      <c r="K53" s="408"/>
      <c r="L53" s="408"/>
      <c r="M53" s="408"/>
      <c r="N53" s="408"/>
      <c r="O53" s="408"/>
      <c r="P53" s="396"/>
      <c r="Q53" s="444" t="s">
        <v>157</v>
      </c>
      <c r="R53" s="408"/>
      <c r="S53" s="408"/>
      <c r="T53" s="408"/>
      <c r="U53" s="408"/>
      <c r="V53" s="408"/>
      <c r="W53" s="408"/>
      <c r="X53" s="408"/>
      <c r="Y53" s="396"/>
      <c r="Z53" s="230"/>
      <c r="AA53" s="230"/>
    </row>
    <row r="54" spans="3:27" ht="15.75" customHeight="1" x14ac:dyDescent="0.25">
      <c r="C54" s="231"/>
      <c r="D54" s="231"/>
      <c r="E54" s="231"/>
      <c r="F54" s="231"/>
      <c r="G54" s="232"/>
      <c r="H54" s="232"/>
      <c r="I54" s="232"/>
      <c r="J54" s="232"/>
      <c r="K54" s="232"/>
      <c r="L54" s="232"/>
      <c r="M54" s="232"/>
      <c r="N54" s="232"/>
      <c r="O54" s="232"/>
      <c r="P54" s="232"/>
      <c r="Q54" s="232"/>
      <c r="R54" s="232"/>
      <c r="S54" s="232"/>
      <c r="T54" s="232"/>
      <c r="U54" s="232"/>
      <c r="V54" s="232"/>
      <c r="W54" s="232"/>
      <c r="X54" s="232"/>
      <c r="Y54" s="232"/>
      <c r="Z54" s="231"/>
      <c r="AA54" s="231"/>
    </row>
    <row r="55" spans="3:27" ht="15.75" customHeight="1" x14ac:dyDescent="0.25">
      <c r="C55" s="434" t="s">
        <v>158</v>
      </c>
      <c r="D55" s="408"/>
      <c r="E55" s="408"/>
      <c r="F55" s="396"/>
      <c r="G55" s="439" t="s">
        <v>159</v>
      </c>
      <c r="H55" s="440" t="s">
        <v>160</v>
      </c>
      <c r="I55" s="422"/>
      <c r="J55" s="422"/>
      <c r="K55" s="422"/>
      <c r="L55" s="422"/>
      <c r="M55" s="422"/>
      <c r="N55" s="422"/>
      <c r="O55" s="422"/>
      <c r="P55" s="422"/>
      <c r="Q55" s="422"/>
      <c r="R55" s="422"/>
      <c r="S55" s="422"/>
      <c r="T55" s="422"/>
      <c r="U55" s="422"/>
      <c r="V55" s="422"/>
      <c r="W55" s="422"/>
      <c r="X55" s="422"/>
      <c r="Y55" s="422"/>
      <c r="Z55" s="422"/>
      <c r="AA55" s="423"/>
    </row>
    <row r="56" spans="3:27" ht="15.75" customHeight="1" x14ac:dyDescent="0.25">
      <c r="C56" s="40" t="s">
        <v>161</v>
      </c>
      <c r="D56" s="41" t="s">
        <v>686</v>
      </c>
      <c r="E56" s="434" t="s">
        <v>162</v>
      </c>
      <c r="F56" s="396"/>
      <c r="G56" s="380"/>
      <c r="H56" s="425"/>
      <c r="I56" s="426"/>
      <c r="J56" s="426"/>
      <c r="K56" s="426"/>
      <c r="L56" s="426"/>
      <c r="M56" s="426"/>
      <c r="N56" s="426"/>
      <c r="O56" s="426"/>
      <c r="P56" s="426"/>
      <c r="Q56" s="426"/>
      <c r="R56" s="426"/>
      <c r="S56" s="426"/>
      <c r="T56" s="426"/>
      <c r="U56" s="426"/>
      <c r="V56" s="426"/>
      <c r="W56" s="426"/>
      <c r="X56" s="426"/>
      <c r="Y56" s="426"/>
      <c r="Z56" s="426"/>
      <c r="AA56" s="427"/>
    </row>
    <row r="57" spans="3:27" ht="15.75" customHeight="1" x14ac:dyDescent="0.25">
      <c r="C57" s="42">
        <v>2024</v>
      </c>
      <c r="D57" s="43">
        <v>45474</v>
      </c>
      <c r="E57" s="433">
        <v>45656</v>
      </c>
      <c r="F57" s="396"/>
      <c r="G57" s="44">
        <v>1.2</v>
      </c>
      <c r="H57" s="438"/>
      <c r="I57" s="408"/>
      <c r="J57" s="408"/>
      <c r="K57" s="408"/>
      <c r="L57" s="408"/>
      <c r="M57" s="408"/>
      <c r="N57" s="408"/>
      <c r="O57" s="408"/>
      <c r="P57" s="408"/>
      <c r="Q57" s="408"/>
      <c r="R57" s="408"/>
      <c r="S57" s="408"/>
      <c r="T57" s="408"/>
      <c r="U57" s="408"/>
      <c r="V57" s="408"/>
      <c r="W57" s="408"/>
      <c r="X57" s="408"/>
      <c r="Y57" s="408"/>
      <c r="Z57" s="408"/>
      <c r="AA57" s="396"/>
    </row>
    <row r="58" spans="3:27" ht="15.75" customHeight="1" x14ac:dyDescent="0.25">
      <c r="C58" s="42">
        <v>2025</v>
      </c>
      <c r="D58" s="43">
        <v>45658</v>
      </c>
      <c r="E58" s="433">
        <v>46021</v>
      </c>
      <c r="F58" s="396"/>
      <c r="G58" s="44">
        <v>1.7</v>
      </c>
      <c r="H58" s="438"/>
      <c r="I58" s="408"/>
      <c r="J58" s="408"/>
      <c r="K58" s="408"/>
      <c r="L58" s="408"/>
      <c r="M58" s="408"/>
      <c r="N58" s="408"/>
      <c r="O58" s="408"/>
      <c r="P58" s="408"/>
      <c r="Q58" s="408"/>
      <c r="R58" s="408"/>
      <c r="S58" s="408"/>
      <c r="T58" s="408"/>
      <c r="U58" s="408"/>
      <c r="V58" s="408"/>
      <c r="W58" s="408"/>
      <c r="X58" s="408"/>
      <c r="Y58" s="408"/>
      <c r="Z58" s="408"/>
      <c r="AA58" s="396"/>
    </row>
    <row r="59" spans="3:27" ht="15.75" customHeight="1" x14ac:dyDescent="0.25">
      <c r="C59" s="42">
        <v>2026</v>
      </c>
      <c r="D59" s="43">
        <v>46023</v>
      </c>
      <c r="E59" s="433">
        <v>46386</v>
      </c>
      <c r="F59" s="396"/>
      <c r="G59" s="44">
        <v>1.1000000000000001</v>
      </c>
      <c r="H59" s="438"/>
      <c r="I59" s="408"/>
      <c r="J59" s="408"/>
      <c r="K59" s="408"/>
      <c r="L59" s="408"/>
      <c r="M59" s="408"/>
      <c r="N59" s="408"/>
      <c r="O59" s="408"/>
      <c r="P59" s="408"/>
      <c r="Q59" s="408"/>
      <c r="R59" s="408"/>
      <c r="S59" s="408"/>
      <c r="T59" s="408"/>
      <c r="U59" s="408"/>
      <c r="V59" s="408"/>
      <c r="W59" s="408"/>
      <c r="X59" s="408"/>
      <c r="Y59" s="408"/>
      <c r="Z59" s="408"/>
      <c r="AA59" s="396"/>
    </row>
    <row r="60" spans="3:27" ht="15.75" customHeight="1" x14ac:dyDescent="0.25">
      <c r="C60" s="42">
        <v>2027</v>
      </c>
      <c r="D60" s="43">
        <v>46388</v>
      </c>
      <c r="E60" s="433">
        <v>46751</v>
      </c>
      <c r="F60" s="396"/>
      <c r="G60" s="44">
        <v>1</v>
      </c>
      <c r="H60" s="438"/>
      <c r="I60" s="408"/>
      <c r="J60" s="408"/>
      <c r="K60" s="408"/>
      <c r="L60" s="408"/>
      <c r="M60" s="408"/>
      <c r="N60" s="408"/>
      <c r="O60" s="408"/>
      <c r="P60" s="408"/>
      <c r="Q60" s="408"/>
      <c r="R60" s="408"/>
      <c r="S60" s="408"/>
      <c r="T60" s="408"/>
      <c r="U60" s="408"/>
      <c r="V60" s="408"/>
      <c r="W60" s="408"/>
      <c r="X60" s="408"/>
      <c r="Y60" s="408"/>
      <c r="Z60" s="408"/>
      <c r="AA60" s="396"/>
    </row>
    <row r="61" spans="3:27" ht="15.75" customHeight="1" x14ac:dyDescent="0.25">
      <c r="C61" s="42"/>
      <c r="D61" s="42"/>
      <c r="E61" s="434"/>
      <c r="F61" s="396"/>
      <c r="G61" s="41"/>
      <c r="H61" s="434"/>
      <c r="I61" s="408"/>
      <c r="J61" s="408"/>
      <c r="K61" s="408"/>
      <c r="L61" s="408"/>
      <c r="M61" s="408"/>
      <c r="N61" s="408"/>
      <c r="O61" s="408"/>
      <c r="P61" s="408"/>
      <c r="Q61" s="408"/>
      <c r="R61" s="408"/>
      <c r="S61" s="408"/>
      <c r="T61" s="408"/>
      <c r="U61" s="408"/>
      <c r="V61" s="408"/>
      <c r="W61" s="408"/>
      <c r="X61" s="408"/>
      <c r="Y61" s="408"/>
      <c r="Z61" s="408"/>
      <c r="AA61" s="396"/>
    </row>
    <row r="62" spans="3:27" ht="15.75" customHeight="1" x14ac:dyDescent="0.25">
      <c r="C62" s="207"/>
      <c r="D62" s="207"/>
      <c r="E62" s="207"/>
      <c r="F62" s="207"/>
      <c r="G62" s="207"/>
      <c r="H62" s="207"/>
      <c r="I62" s="207"/>
      <c r="J62" s="207"/>
      <c r="K62" s="207"/>
      <c r="L62" s="207"/>
      <c r="M62" s="207"/>
      <c r="N62" s="207"/>
      <c r="O62" s="207"/>
      <c r="P62" s="207"/>
      <c r="Q62" s="207"/>
      <c r="R62" s="207"/>
      <c r="S62" s="207"/>
      <c r="T62" s="207"/>
      <c r="U62" s="207"/>
      <c r="V62" s="207"/>
      <c r="W62" s="207"/>
      <c r="X62" s="207"/>
      <c r="Y62" s="207"/>
      <c r="Z62" s="207"/>
      <c r="AA62" s="207"/>
    </row>
    <row r="63" spans="3:27" ht="15.75" customHeight="1" x14ac:dyDescent="0.25">
      <c r="C63" s="412" t="s">
        <v>163</v>
      </c>
      <c r="D63" s="404"/>
      <c r="E63" s="220"/>
      <c r="F63" s="211" t="s">
        <v>164</v>
      </c>
      <c r="G63" s="45"/>
      <c r="H63" s="222"/>
      <c r="I63" s="211" t="s">
        <v>165</v>
      </c>
      <c r="J63" s="207"/>
      <c r="K63" s="407"/>
      <c r="L63" s="396"/>
      <c r="M63" s="220"/>
      <c r="N63" s="207"/>
      <c r="O63" s="207"/>
      <c r="P63" s="207"/>
      <c r="Q63" s="207"/>
      <c r="R63" s="207"/>
      <c r="S63" s="207"/>
      <c r="T63" s="207"/>
      <c r="U63" s="207"/>
      <c r="V63" s="207"/>
      <c r="W63" s="207"/>
      <c r="X63" s="207"/>
      <c r="Y63" s="207"/>
      <c r="Z63" s="207"/>
      <c r="AA63" s="207"/>
    </row>
    <row r="65" spans="2:28" ht="15.75" customHeight="1" x14ac:dyDescent="0.25">
      <c r="B65" s="432" t="s">
        <v>166</v>
      </c>
      <c r="C65" s="408"/>
      <c r="D65" s="408"/>
      <c r="E65" s="408"/>
      <c r="F65" s="408"/>
      <c r="G65" s="408"/>
      <c r="H65" s="408"/>
      <c r="I65" s="408"/>
      <c r="J65" s="408"/>
      <c r="K65" s="408"/>
      <c r="L65" s="408"/>
      <c r="M65" s="408"/>
      <c r="N65" s="408"/>
      <c r="O65" s="408"/>
      <c r="P65" s="408"/>
      <c r="Q65" s="408"/>
      <c r="R65" s="408"/>
      <c r="S65" s="408"/>
      <c r="T65" s="408"/>
      <c r="U65" s="408"/>
      <c r="V65" s="408"/>
      <c r="W65" s="408"/>
      <c r="X65" s="408"/>
      <c r="Y65" s="408"/>
      <c r="Z65" s="408"/>
      <c r="AA65" s="408"/>
      <c r="AB65" s="396"/>
    </row>
    <row r="66" spans="2:28" ht="15.75" customHeight="1" x14ac:dyDescent="0.25">
      <c r="B66" s="46"/>
      <c r="C66" s="235"/>
      <c r="D66" s="235"/>
      <c r="E66" s="235"/>
      <c r="F66" s="235"/>
      <c r="G66" s="235"/>
      <c r="H66" s="235"/>
      <c r="I66" s="235"/>
      <c r="J66" s="235"/>
      <c r="K66" s="235"/>
      <c r="L66" s="235"/>
      <c r="M66" s="235"/>
      <c r="N66" s="235"/>
      <c r="O66" s="235"/>
      <c r="P66" s="235"/>
      <c r="Q66" s="235"/>
      <c r="R66" s="235"/>
      <c r="S66" s="235"/>
      <c r="T66" s="235"/>
      <c r="U66" s="235"/>
      <c r="V66" s="235"/>
      <c r="W66" s="235"/>
      <c r="X66" s="235"/>
      <c r="Y66" s="235"/>
      <c r="Z66" s="235"/>
      <c r="AA66" s="235"/>
      <c r="AB66" s="47"/>
    </row>
    <row r="67" spans="2:28" ht="29.25" customHeight="1" x14ac:dyDescent="0.25">
      <c r="B67" s="434" t="s">
        <v>161</v>
      </c>
      <c r="C67" s="396"/>
      <c r="D67" s="41"/>
      <c r="E67" s="434" t="s">
        <v>167</v>
      </c>
      <c r="F67" s="396"/>
      <c r="G67" s="41"/>
      <c r="H67" s="406" t="s">
        <v>168</v>
      </c>
      <c r="I67" s="396"/>
      <c r="J67" s="434"/>
      <c r="K67" s="396"/>
      <c r="L67" s="437"/>
      <c r="M67" s="404"/>
      <c r="N67" s="41" t="s">
        <v>169</v>
      </c>
      <c r="O67" s="434"/>
      <c r="P67" s="408"/>
      <c r="Q67" s="396"/>
      <c r="R67" s="434" t="s">
        <v>170</v>
      </c>
      <c r="S67" s="408"/>
      <c r="T67" s="396"/>
      <c r="U67" s="434"/>
      <c r="V67" s="408"/>
      <c r="W67" s="396"/>
      <c r="X67" s="434" t="s">
        <v>171</v>
      </c>
      <c r="Y67" s="396"/>
      <c r="Z67" s="434"/>
      <c r="AA67" s="408"/>
      <c r="AB67" s="396"/>
    </row>
    <row r="68" spans="2:28" ht="15.75" customHeight="1" x14ac:dyDescent="0.25">
      <c r="B68" s="46"/>
      <c r="C68" s="235"/>
      <c r="D68" s="235"/>
      <c r="E68" s="235"/>
      <c r="F68" s="230"/>
      <c r="G68" s="236"/>
      <c r="H68" s="237"/>
      <c r="I68" s="237"/>
      <c r="J68" s="230"/>
      <c r="K68" s="230"/>
      <c r="L68" s="230"/>
      <c r="M68" s="230"/>
      <c r="N68" s="237"/>
      <c r="O68" s="230"/>
      <c r="P68" s="230"/>
      <c r="Q68" s="230"/>
      <c r="R68" s="230"/>
      <c r="S68" s="237"/>
      <c r="T68" s="217"/>
      <c r="U68" s="217"/>
      <c r="V68" s="207"/>
      <c r="W68" s="237"/>
      <c r="X68" s="227"/>
      <c r="Y68" s="227"/>
      <c r="Z68" s="48"/>
      <c r="AA68" s="27"/>
      <c r="AB68" s="49"/>
    </row>
    <row r="69" spans="2:28" ht="15.75" customHeight="1" x14ac:dyDescent="0.25">
      <c r="B69" s="432" t="s">
        <v>172</v>
      </c>
      <c r="C69" s="396"/>
      <c r="D69" s="435"/>
      <c r="E69" s="426"/>
      <c r="F69" s="426"/>
      <c r="G69" s="426"/>
      <c r="H69" s="426"/>
      <c r="I69" s="426"/>
      <c r="J69" s="426"/>
      <c r="K69" s="426"/>
      <c r="L69" s="426"/>
      <c r="M69" s="426"/>
      <c r="N69" s="426"/>
      <c r="O69" s="426"/>
      <c r="P69" s="426"/>
      <c r="Q69" s="426"/>
      <c r="R69" s="426"/>
      <c r="S69" s="426"/>
      <c r="T69" s="426"/>
      <c r="U69" s="426"/>
      <c r="V69" s="426"/>
      <c r="W69" s="426"/>
      <c r="X69" s="426"/>
      <c r="Y69" s="426"/>
      <c r="Z69" s="426"/>
      <c r="AA69" s="426"/>
      <c r="AB69" s="427"/>
    </row>
    <row r="70" spans="2:28" ht="15.75" customHeight="1" x14ac:dyDescent="0.25">
      <c r="B70" s="46"/>
      <c r="C70" s="235"/>
      <c r="D70" s="235"/>
      <c r="E70" s="235"/>
      <c r="F70" s="230"/>
      <c r="G70" s="236"/>
      <c r="H70" s="237"/>
      <c r="I70" s="237"/>
      <c r="J70" s="230"/>
      <c r="K70" s="230"/>
      <c r="L70" s="230"/>
      <c r="M70" s="230"/>
      <c r="N70" s="237"/>
      <c r="O70" s="230"/>
      <c r="P70" s="230"/>
      <c r="Q70" s="230"/>
      <c r="R70" s="230"/>
      <c r="S70" s="237"/>
      <c r="T70" s="217"/>
      <c r="U70" s="217"/>
      <c r="V70" s="207"/>
      <c r="W70" s="237"/>
      <c r="X70" s="227"/>
      <c r="Y70" s="227"/>
      <c r="Z70" s="48"/>
      <c r="AA70" s="27"/>
      <c r="AB70" s="49"/>
    </row>
    <row r="71" spans="2:28" ht="15.75" customHeight="1" x14ac:dyDescent="0.25">
      <c r="B71" s="432" t="s">
        <v>173</v>
      </c>
      <c r="C71" s="396"/>
      <c r="D71" s="436"/>
      <c r="E71" s="426"/>
      <c r="F71" s="426"/>
      <c r="G71" s="426"/>
      <c r="H71" s="426"/>
      <c r="I71" s="426"/>
      <c r="J71" s="426"/>
      <c r="K71" s="426"/>
      <c r="L71" s="426"/>
      <c r="M71" s="426"/>
      <c r="N71" s="426"/>
      <c r="O71" s="426"/>
      <c r="P71" s="426"/>
      <c r="Q71" s="426"/>
      <c r="R71" s="426"/>
      <c r="S71" s="426"/>
      <c r="T71" s="426"/>
      <c r="U71" s="426"/>
      <c r="V71" s="426"/>
      <c r="W71" s="426"/>
      <c r="X71" s="426"/>
      <c r="Y71" s="426"/>
      <c r="Z71" s="426"/>
      <c r="AA71" s="426"/>
      <c r="AB71" s="427"/>
    </row>
    <row r="72" spans="2:28" ht="15.75" customHeight="1" x14ac:dyDescent="0.25">
      <c r="B72" s="46"/>
      <c r="C72" s="235"/>
      <c r="D72" s="235"/>
      <c r="E72" s="235"/>
      <c r="F72" s="230"/>
      <c r="G72" s="236"/>
      <c r="H72" s="237"/>
      <c r="I72" s="237"/>
      <c r="J72" s="230"/>
      <c r="K72" s="230"/>
      <c r="L72" s="230"/>
      <c r="M72" s="230"/>
      <c r="N72" s="237"/>
      <c r="O72" s="230"/>
      <c r="P72" s="230"/>
      <c r="Q72" s="230"/>
      <c r="R72" s="230"/>
      <c r="S72" s="237"/>
      <c r="T72" s="217"/>
      <c r="U72" s="217"/>
      <c r="V72" s="207"/>
      <c r="W72" s="237"/>
      <c r="X72" s="227"/>
      <c r="Y72" s="227"/>
      <c r="Z72" s="227"/>
      <c r="AA72" s="217"/>
      <c r="AB72" s="223"/>
    </row>
    <row r="73" spans="2:28" ht="15.75" customHeight="1" x14ac:dyDescent="0.25">
      <c r="B73" s="432" t="s">
        <v>174</v>
      </c>
      <c r="C73" s="396"/>
      <c r="D73" s="436"/>
      <c r="E73" s="426"/>
      <c r="F73" s="426"/>
      <c r="G73" s="426"/>
      <c r="H73" s="426"/>
      <c r="I73" s="426"/>
      <c r="J73" s="426"/>
      <c r="K73" s="426"/>
      <c r="L73" s="426"/>
      <c r="M73" s="426"/>
      <c r="N73" s="426"/>
      <c r="O73" s="426"/>
      <c r="P73" s="426"/>
      <c r="Q73" s="426"/>
      <c r="R73" s="426"/>
      <c r="S73" s="426"/>
      <c r="T73" s="426"/>
      <c r="U73" s="426"/>
      <c r="V73" s="426"/>
      <c r="W73" s="426"/>
      <c r="X73" s="426"/>
      <c r="Y73" s="426"/>
      <c r="Z73" s="426"/>
      <c r="AA73" s="426"/>
      <c r="AB73" s="427"/>
    </row>
    <row r="74" spans="2:28" ht="15.75" customHeight="1" x14ac:dyDescent="0.25">
      <c r="B74" s="46"/>
      <c r="C74" s="235"/>
      <c r="D74" s="235"/>
      <c r="E74" s="235"/>
      <c r="F74" s="230"/>
      <c r="G74" s="236"/>
      <c r="H74" s="237"/>
      <c r="I74" s="237"/>
      <c r="J74" s="230"/>
      <c r="K74" s="230"/>
      <c r="L74" s="230"/>
      <c r="M74" s="230"/>
      <c r="N74" s="237"/>
      <c r="O74" s="230"/>
      <c r="P74" s="230"/>
      <c r="Q74" s="230"/>
      <c r="R74" s="230"/>
      <c r="S74" s="237"/>
      <c r="T74" s="217"/>
      <c r="U74" s="217"/>
      <c r="V74" s="207"/>
      <c r="W74" s="237"/>
      <c r="X74" s="227"/>
      <c r="Y74" s="227"/>
      <c r="Z74" s="48"/>
      <c r="AA74" s="27"/>
      <c r="AB74" s="49"/>
    </row>
    <row r="75" spans="2:28" ht="15.75" customHeight="1" x14ac:dyDescent="0.25">
      <c r="B75" s="432" t="s">
        <v>175</v>
      </c>
      <c r="C75" s="396"/>
      <c r="D75" s="436"/>
      <c r="E75" s="426"/>
      <c r="F75" s="426"/>
      <c r="G75" s="426"/>
      <c r="H75" s="426"/>
      <c r="I75" s="426"/>
      <c r="J75" s="426"/>
      <c r="K75" s="426"/>
      <c r="L75" s="426"/>
      <c r="M75" s="426"/>
      <c r="N75" s="426"/>
      <c r="O75" s="426"/>
      <c r="P75" s="426"/>
      <c r="Q75" s="426"/>
      <c r="R75" s="426"/>
      <c r="S75" s="426"/>
      <c r="T75" s="426"/>
      <c r="U75" s="426"/>
      <c r="V75" s="426"/>
      <c r="W75" s="426"/>
      <c r="X75" s="426"/>
      <c r="Y75" s="426"/>
      <c r="Z75" s="426"/>
      <c r="AA75" s="426"/>
      <c r="AB75" s="427"/>
    </row>
    <row r="76" spans="2:28" ht="15.75" customHeight="1" x14ac:dyDescent="0.25">
      <c r="B76" s="46"/>
      <c r="C76" s="235"/>
      <c r="D76" s="235"/>
      <c r="E76" s="235"/>
      <c r="F76" s="230"/>
      <c r="G76" s="236"/>
      <c r="H76" s="237"/>
      <c r="I76" s="237"/>
      <c r="J76" s="230"/>
      <c r="K76" s="230"/>
      <c r="L76" s="230"/>
      <c r="M76" s="230"/>
      <c r="N76" s="237"/>
      <c r="O76" s="230"/>
      <c r="P76" s="230"/>
      <c r="Q76" s="230"/>
      <c r="R76" s="230"/>
      <c r="S76" s="237"/>
      <c r="T76" s="217"/>
      <c r="U76" s="217"/>
      <c r="V76" s="207"/>
      <c r="W76" s="237"/>
      <c r="X76" s="227"/>
      <c r="Y76" s="227"/>
      <c r="Z76" s="48"/>
      <c r="AA76" s="27"/>
      <c r="AB76" s="49"/>
    </row>
    <row r="77" spans="2:28" ht="15.75" customHeight="1" x14ac:dyDescent="0.25">
      <c r="B77" s="432" t="s">
        <v>176</v>
      </c>
      <c r="C77" s="396"/>
      <c r="D77" s="436"/>
      <c r="E77" s="426"/>
      <c r="F77" s="426"/>
      <c r="G77" s="426"/>
      <c r="H77" s="426"/>
      <c r="I77" s="426"/>
      <c r="J77" s="426"/>
      <c r="K77" s="426"/>
      <c r="L77" s="426"/>
      <c r="M77" s="426"/>
      <c r="N77" s="426"/>
      <c r="O77" s="426"/>
      <c r="P77" s="426"/>
      <c r="Q77" s="426"/>
      <c r="R77" s="426"/>
      <c r="S77" s="426"/>
      <c r="T77" s="426"/>
      <c r="U77" s="426"/>
      <c r="V77" s="426"/>
      <c r="W77" s="426"/>
      <c r="X77" s="426"/>
      <c r="Y77" s="426"/>
      <c r="Z77" s="426"/>
      <c r="AA77" s="426"/>
      <c r="AB77" s="427"/>
    </row>
    <row r="78" spans="2:28" ht="15.75" customHeight="1" x14ac:dyDescent="0.25">
      <c r="B78" s="46"/>
      <c r="C78" s="235"/>
      <c r="D78" s="235"/>
      <c r="E78" s="235"/>
      <c r="F78" s="230"/>
      <c r="G78" s="236"/>
      <c r="H78" s="237"/>
      <c r="I78" s="237"/>
      <c r="J78" s="230"/>
      <c r="K78" s="230"/>
      <c r="L78" s="230"/>
      <c r="M78" s="230"/>
      <c r="N78" s="237"/>
      <c r="O78" s="230"/>
      <c r="P78" s="230"/>
      <c r="Q78" s="230"/>
      <c r="R78" s="230"/>
      <c r="S78" s="237"/>
      <c r="T78" s="217"/>
      <c r="U78" s="217"/>
      <c r="V78" s="207"/>
      <c r="W78" s="237"/>
      <c r="X78" s="227"/>
      <c r="Y78" s="227"/>
      <c r="Z78" s="48"/>
      <c r="AA78" s="27"/>
      <c r="AB78" s="49"/>
    </row>
    <row r="79" spans="2:28" ht="15.75" customHeight="1" x14ac:dyDescent="0.25">
      <c r="B79" s="432" t="s">
        <v>177</v>
      </c>
      <c r="C79" s="408"/>
      <c r="D79" s="408"/>
      <c r="E79" s="408"/>
      <c r="F79" s="408"/>
      <c r="G79" s="408"/>
      <c r="H79" s="408"/>
      <c r="I79" s="408"/>
      <c r="J79" s="408"/>
      <c r="K79" s="408"/>
      <c r="L79" s="408"/>
      <c r="M79" s="408"/>
      <c r="N79" s="408"/>
      <c r="O79" s="408"/>
      <c r="P79" s="408"/>
      <c r="Q79" s="408"/>
      <c r="R79" s="408"/>
      <c r="S79" s="408"/>
      <c r="T79" s="408"/>
      <c r="U79" s="408"/>
      <c r="V79" s="408"/>
      <c r="W79" s="408"/>
      <c r="X79" s="408"/>
      <c r="Y79" s="408"/>
      <c r="Z79" s="408"/>
      <c r="AA79" s="408"/>
      <c r="AB79" s="396"/>
    </row>
    <row r="80" spans="2:28" ht="15.75" customHeight="1" x14ac:dyDescent="0.25">
      <c r="B80" s="406" t="s">
        <v>122</v>
      </c>
      <c r="C80" s="396"/>
      <c r="D80" s="50" t="s">
        <v>178</v>
      </c>
      <c r="E80" s="406" t="s">
        <v>179</v>
      </c>
      <c r="F80" s="396"/>
      <c r="G80" s="406" t="s">
        <v>177</v>
      </c>
      <c r="H80" s="408"/>
      <c r="I80" s="408"/>
      <c r="J80" s="408"/>
      <c r="K80" s="408"/>
      <c r="L80" s="408"/>
      <c r="M80" s="408"/>
      <c r="N80" s="408"/>
      <c r="O80" s="396"/>
      <c r="P80" s="406" t="s">
        <v>180</v>
      </c>
      <c r="Q80" s="408"/>
      <c r="R80" s="408"/>
      <c r="S80" s="408"/>
      <c r="T80" s="408"/>
      <c r="U80" s="408"/>
      <c r="V80" s="408"/>
      <c r="W80" s="408"/>
      <c r="X80" s="408"/>
      <c r="Y80" s="408"/>
      <c r="Z80" s="408"/>
      <c r="AA80" s="408"/>
      <c r="AB80" s="396"/>
    </row>
    <row r="81" spans="2:28" ht="15.75" customHeight="1" x14ac:dyDescent="0.25">
      <c r="B81" s="406"/>
      <c r="C81" s="396"/>
      <c r="D81" s="36"/>
      <c r="E81" s="406"/>
      <c r="F81" s="396"/>
      <c r="G81" s="431"/>
      <c r="H81" s="408"/>
      <c r="I81" s="408"/>
      <c r="J81" s="408"/>
      <c r="K81" s="408"/>
      <c r="L81" s="408"/>
      <c r="M81" s="408"/>
      <c r="N81" s="408"/>
      <c r="O81" s="396"/>
      <c r="P81" s="431"/>
      <c r="Q81" s="408"/>
      <c r="R81" s="408"/>
      <c r="S81" s="408"/>
      <c r="T81" s="408"/>
      <c r="U81" s="408"/>
      <c r="V81" s="408"/>
      <c r="W81" s="408"/>
      <c r="X81" s="408"/>
      <c r="Y81" s="408"/>
      <c r="Z81" s="408"/>
      <c r="AA81" s="408"/>
      <c r="AB81" s="396"/>
    </row>
    <row r="82" spans="2:28" ht="15.75" customHeight="1" x14ac:dyDescent="0.25">
      <c r="B82" s="406"/>
      <c r="C82" s="396"/>
      <c r="D82" s="36"/>
      <c r="E82" s="406"/>
      <c r="F82" s="396"/>
      <c r="G82" s="431"/>
      <c r="H82" s="408"/>
      <c r="I82" s="408"/>
      <c r="J82" s="408"/>
      <c r="K82" s="408"/>
      <c r="L82" s="408"/>
      <c r="M82" s="408"/>
      <c r="N82" s="408"/>
      <c r="O82" s="396"/>
      <c r="P82" s="431"/>
      <c r="Q82" s="408"/>
      <c r="R82" s="408"/>
      <c r="S82" s="408"/>
      <c r="T82" s="408"/>
      <c r="U82" s="408"/>
      <c r="V82" s="408"/>
      <c r="W82" s="408"/>
      <c r="X82" s="408"/>
      <c r="Y82" s="408"/>
      <c r="Z82" s="408"/>
      <c r="AA82" s="408"/>
      <c r="AB82" s="396"/>
    </row>
    <row r="83" spans="2:28" ht="26.25" customHeight="1" x14ac:dyDescent="0.25">
      <c r="B83" s="430" t="s">
        <v>181</v>
      </c>
      <c r="C83" s="408"/>
      <c r="D83" s="408"/>
      <c r="E83" s="408"/>
      <c r="F83" s="408"/>
      <c r="G83" s="408"/>
      <c r="H83" s="408"/>
      <c r="I83" s="408"/>
      <c r="J83" s="408"/>
      <c r="K83" s="408"/>
      <c r="L83" s="408"/>
      <c r="M83" s="408"/>
      <c r="N83" s="408"/>
      <c r="O83" s="408"/>
      <c r="P83" s="408"/>
      <c r="Q83" s="408"/>
      <c r="R83" s="408"/>
      <c r="S83" s="408"/>
      <c r="T83" s="408"/>
      <c r="U83" s="408"/>
      <c r="V83" s="408"/>
      <c r="W83" s="408"/>
      <c r="X83" s="408"/>
      <c r="Y83" s="408"/>
      <c r="Z83" s="408"/>
      <c r="AA83" s="408"/>
      <c r="AB83" s="396"/>
    </row>
  </sheetData>
  <mergeCells count="98">
    <mergeCell ref="AA11:AB11"/>
    <mergeCell ref="E12:AA12"/>
    <mergeCell ref="E14:AA15"/>
    <mergeCell ref="E17:AA18"/>
    <mergeCell ref="F21:AB21"/>
    <mergeCell ref="C11:F11"/>
    <mergeCell ref="C12:D12"/>
    <mergeCell ref="C13:D13"/>
    <mergeCell ref="C14:D14"/>
    <mergeCell ref="B2:D6"/>
    <mergeCell ref="F2:AB6"/>
    <mergeCell ref="C7:D7"/>
    <mergeCell ref="C9:F9"/>
    <mergeCell ref="C10:D10"/>
    <mergeCell ref="E10:AA10"/>
    <mergeCell ref="C22:AA22"/>
    <mergeCell ref="C25:P30"/>
    <mergeCell ref="R25:AA25"/>
    <mergeCell ref="W30:AA30"/>
    <mergeCell ref="C17:D17"/>
    <mergeCell ref="C21:D21"/>
    <mergeCell ref="C33:AA33"/>
    <mergeCell ref="C36:K36"/>
    <mergeCell ref="M36:AA36"/>
    <mergeCell ref="C39:AA39"/>
    <mergeCell ref="C41:D41"/>
    <mergeCell ref="F41:G41"/>
    <mergeCell ref="K41:N41"/>
    <mergeCell ref="W41:AA41"/>
    <mergeCell ref="F43:M43"/>
    <mergeCell ref="P43:AA43"/>
    <mergeCell ref="F45:G45"/>
    <mergeCell ref="L45:N45"/>
    <mergeCell ref="W45:AA45"/>
    <mergeCell ref="D47:F47"/>
    <mergeCell ref="Q47:U47"/>
    <mergeCell ref="X47:AA47"/>
    <mergeCell ref="D49:F49"/>
    <mergeCell ref="Q49:U49"/>
    <mergeCell ref="X49:AA49"/>
    <mergeCell ref="D51:Y51"/>
    <mergeCell ref="D52:H52"/>
    <mergeCell ref="I52:P52"/>
    <mergeCell ref="Q52:Y52"/>
    <mergeCell ref="D53:H53"/>
    <mergeCell ref="I53:P53"/>
    <mergeCell ref="Q53:Y53"/>
    <mergeCell ref="C55:F55"/>
    <mergeCell ref="P82:AB82"/>
    <mergeCell ref="B83:AB83"/>
    <mergeCell ref="D77:AB77"/>
    <mergeCell ref="B79:AB79"/>
    <mergeCell ref="G80:O80"/>
    <mergeCell ref="P80:AB80"/>
    <mergeCell ref="G81:O81"/>
    <mergeCell ref="P81:AB81"/>
    <mergeCell ref="G82:O82"/>
    <mergeCell ref="H58:AA58"/>
    <mergeCell ref="H59:AA59"/>
    <mergeCell ref="G55:G56"/>
    <mergeCell ref="H55:AA56"/>
    <mergeCell ref="E56:F56"/>
    <mergeCell ref="E57:F57"/>
    <mergeCell ref="H57:AA57"/>
    <mergeCell ref="E58:F58"/>
    <mergeCell ref="E59:F59"/>
    <mergeCell ref="E60:F60"/>
    <mergeCell ref="H60:AA60"/>
    <mergeCell ref="E61:F61"/>
    <mergeCell ref="H61:AA61"/>
    <mergeCell ref="C63:D63"/>
    <mergeCell ref="K63:L63"/>
    <mergeCell ref="B65:AB65"/>
    <mergeCell ref="U67:W67"/>
    <mergeCell ref="X67:Y67"/>
    <mergeCell ref="Z67:AB67"/>
    <mergeCell ref="B67:C67"/>
    <mergeCell ref="E67:F67"/>
    <mergeCell ref="H67:I67"/>
    <mergeCell ref="J67:K67"/>
    <mergeCell ref="L67:M67"/>
    <mergeCell ref="O67:Q67"/>
    <mergeCell ref="R67:T67"/>
    <mergeCell ref="B82:C82"/>
    <mergeCell ref="E82:F82"/>
    <mergeCell ref="B69:C69"/>
    <mergeCell ref="D69:AB69"/>
    <mergeCell ref="B71:C71"/>
    <mergeCell ref="D71:AB71"/>
    <mergeCell ref="B73:C73"/>
    <mergeCell ref="D73:AB73"/>
    <mergeCell ref="D75:AB75"/>
    <mergeCell ref="B75:C75"/>
    <mergeCell ref="B77:C77"/>
    <mergeCell ref="B80:C80"/>
    <mergeCell ref="E80:F80"/>
    <mergeCell ref="B81:C81"/>
    <mergeCell ref="E81:F81"/>
  </mergeCells>
  <pageMargins left="0.7" right="0.7" top="0.75" bottom="0.75" header="0" footer="0"/>
  <pageSetup orientation="landscape"/>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CC00"/>
  </sheetPr>
  <dimension ref="B2:AB83"/>
  <sheetViews>
    <sheetView workbookViewId="0"/>
  </sheetViews>
  <sheetFormatPr baseColWidth="10" defaultColWidth="14.42578125" defaultRowHeight="15" customHeight="1" x14ac:dyDescent="0.25"/>
  <cols>
    <col min="1" max="2" width="3.140625" customWidth="1"/>
    <col min="3" max="3" width="13.7109375" customWidth="1"/>
    <col min="4" max="4" width="19.140625" customWidth="1"/>
    <col min="5" max="5" width="2.42578125" customWidth="1"/>
    <col min="6" max="6" width="11.7109375" customWidth="1"/>
    <col min="7" max="7" width="17.7109375" customWidth="1"/>
    <col min="8" max="8" width="8" customWidth="1"/>
    <col min="9" max="9" width="7.7109375" customWidth="1"/>
    <col min="10" max="10" width="9" customWidth="1"/>
    <col min="11" max="12" width="7.42578125" customWidth="1"/>
    <col min="13" max="13" width="4.42578125" customWidth="1"/>
    <col min="14" max="14" width="13.42578125" customWidth="1"/>
    <col min="15" max="19" width="4.42578125" customWidth="1"/>
    <col min="20" max="20" width="8.42578125" customWidth="1"/>
    <col min="21" max="22" width="4.42578125" customWidth="1"/>
    <col min="23" max="23" width="9.85546875" customWidth="1"/>
    <col min="24" max="24" width="4.42578125" customWidth="1"/>
    <col min="25" max="25" width="12" customWidth="1"/>
    <col min="26" max="28" width="4.42578125" customWidth="1"/>
    <col min="29" max="29" width="2.42578125" customWidth="1"/>
    <col min="30" max="30" width="11.42578125" customWidth="1"/>
  </cols>
  <sheetData>
    <row r="2" spans="2:28" ht="12.75" customHeight="1" x14ac:dyDescent="0.25">
      <c r="B2" s="421"/>
      <c r="C2" s="422"/>
      <c r="D2" s="423"/>
      <c r="E2" s="24"/>
      <c r="F2" s="428" t="s">
        <v>120</v>
      </c>
      <c r="G2" s="422"/>
      <c r="H2" s="422"/>
      <c r="I2" s="422"/>
      <c r="J2" s="422"/>
      <c r="K2" s="422"/>
      <c r="L2" s="422"/>
      <c r="M2" s="422"/>
      <c r="N2" s="422"/>
      <c r="O2" s="422"/>
      <c r="P2" s="422"/>
      <c r="Q2" s="422"/>
      <c r="R2" s="422"/>
      <c r="S2" s="422"/>
      <c r="T2" s="422"/>
      <c r="U2" s="422"/>
      <c r="V2" s="422"/>
      <c r="W2" s="422"/>
      <c r="X2" s="422"/>
      <c r="Y2" s="422"/>
      <c r="Z2" s="422"/>
      <c r="AA2" s="422"/>
      <c r="AB2" s="423"/>
    </row>
    <row r="3" spans="2:28" ht="12.75" customHeight="1" x14ac:dyDescent="0.25">
      <c r="B3" s="424"/>
      <c r="C3" s="378"/>
      <c r="D3" s="416"/>
      <c r="E3" s="25"/>
      <c r="F3" s="404"/>
      <c r="G3" s="378"/>
      <c r="H3" s="378"/>
      <c r="I3" s="378"/>
      <c r="J3" s="378"/>
      <c r="K3" s="378"/>
      <c r="L3" s="378"/>
      <c r="M3" s="378"/>
      <c r="N3" s="378"/>
      <c r="O3" s="378"/>
      <c r="P3" s="378"/>
      <c r="Q3" s="378"/>
      <c r="R3" s="378"/>
      <c r="S3" s="378"/>
      <c r="T3" s="378"/>
      <c r="U3" s="378"/>
      <c r="V3" s="378"/>
      <c r="W3" s="378"/>
      <c r="X3" s="378"/>
      <c r="Y3" s="378"/>
      <c r="Z3" s="378"/>
      <c r="AA3" s="378"/>
      <c r="AB3" s="416"/>
    </row>
    <row r="4" spans="2:28" ht="12.75" customHeight="1" x14ac:dyDescent="0.25">
      <c r="B4" s="424"/>
      <c r="C4" s="378"/>
      <c r="D4" s="416"/>
      <c r="E4" s="25"/>
      <c r="F4" s="404"/>
      <c r="G4" s="378"/>
      <c r="H4" s="378"/>
      <c r="I4" s="378"/>
      <c r="J4" s="378"/>
      <c r="K4" s="378"/>
      <c r="L4" s="378"/>
      <c r="M4" s="378"/>
      <c r="N4" s="378"/>
      <c r="O4" s="378"/>
      <c r="P4" s="378"/>
      <c r="Q4" s="378"/>
      <c r="R4" s="378"/>
      <c r="S4" s="378"/>
      <c r="T4" s="378"/>
      <c r="U4" s="378"/>
      <c r="V4" s="378"/>
      <c r="W4" s="378"/>
      <c r="X4" s="378"/>
      <c r="Y4" s="378"/>
      <c r="Z4" s="378"/>
      <c r="AA4" s="378"/>
      <c r="AB4" s="416"/>
    </row>
    <row r="5" spans="2:28" ht="12.75" customHeight="1" x14ac:dyDescent="0.25">
      <c r="B5" s="424"/>
      <c r="C5" s="378"/>
      <c r="D5" s="416"/>
      <c r="E5" s="25"/>
      <c r="F5" s="404"/>
      <c r="G5" s="378"/>
      <c r="H5" s="378"/>
      <c r="I5" s="378"/>
      <c r="J5" s="378"/>
      <c r="K5" s="378"/>
      <c r="L5" s="378"/>
      <c r="M5" s="378"/>
      <c r="N5" s="378"/>
      <c r="O5" s="378"/>
      <c r="P5" s="378"/>
      <c r="Q5" s="378"/>
      <c r="R5" s="378"/>
      <c r="S5" s="378"/>
      <c r="T5" s="378"/>
      <c r="U5" s="378"/>
      <c r="V5" s="378"/>
      <c r="W5" s="378"/>
      <c r="X5" s="378"/>
      <c r="Y5" s="378"/>
      <c r="Z5" s="378"/>
      <c r="AA5" s="378"/>
      <c r="AB5" s="416"/>
    </row>
    <row r="6" spans="2:28" ht="37.5" customHeight="1" x14ac:dyDescent="0.25">
      <c r="B6" s="425"/>
      <c r="C6" s="426"/>
      <c r="D6" s="427"/>
      <c r="E6" s="208"/>
      <c r="F6" s="426"/>
      <c r="G6" s="426"/>
      <c r="H6" s="426"/>
      <c r="I6" s="426"/>
      <c r="J6" s="426"/>
      <c r="K6" s="426"/>
      <c r="L6" s="426"/>
      <c r="M6" s="426"/>
      <c r="N6" s="426"/>
      <c r="O6" s="426"/>
      <c r="P6" s="426"/>
      <c r="Q6" s="426"/>
      <c r="R6" s="426"/>
      <c r="S6" s="426"/>
      <c r="T6" s="426"/>
      <c r="U6" s="426"/>
      <c r="V6" s="426"/>
      <c r="W6" s="426"/>
      <c r="X6" s="426"/>
      <c r="Y6" s="426"/>
      <c r="Z6" s="426"/>
      <c r="AA6" s="426"/>
      <c r="AB6" s="427"/>
    </row>
    <row r="7" spans="2:28" ht="15" customHeight="1" x14ac:dyDescent="0.25">
      <c r="B7" s="26"/>
      <c r="C7" s="429"/>
      <c r="D7" s="422"/>
      <c r="E7" s="27"/>
      <c r="F7" s="28"/>
      <c r="G7" s="28"/>
      <c r="H7" s="28"/>
      <c r="I7" s="28"/>
      <c r="J7" s="28"/>
      <c r="K7" s="28"/>
      <c r="L7" s="28"/>
      <c r="M7" s="28"/>
      <c r="N7" s="28"/>
      <c r="O7" s="28"/>
      <c r="P7" s="28"/>
      <c r="Q7" s="28"/>
      <c r="R7" s="28"/>
      <c r="S7" s="28"/>
      <c r="T7" s="28"/>
      <c r="U7" s="28"/>
      <c r="V7" s="28"/>
      <c r="W7" s="28"/>
      <c r="X7" s="28"/>
      <c r="Y7" s="28"/>
      <c r="Z7" s="28"/>
      <c r="AA7" s="28"/>
      <c r="AB7" s="29"/>
    </row>
    <row r="8" spans="2:28" ht="15" customHeight="1" x14ac:dyDescent="0.25">
      <c r="B8" s="30"/>
      <c r="C8" s="209" t="s">
        <v>121</v>
      </c>
      <c r="D8" s="31"/>
      <c r="E8" s="32"/>
      <c r="F8" s="210" t="s">
        <v>122</v>
      </c>
      <c r="G8" s="33"/>
      <c r="H8" s="34"/>
      <c r="I8" s="207"/>
      <c r="J8" s="207"/>
      <c r="K8" s="211"/>
      <c r="L8" s="211"/>
      <c r="M8" s="211"/>
      <c r="N8" s="211"/>
      <c r="O8" s="211"/>
      <c r="P8" s="211"/>
      <c r="Q8" s="211"/>
      <c r="R8" s="211"/>
      <c r="S8" s="211"/>
      <c r="T8" s="211"/>
      <c r="U8" s="211"/>
      <c r="V8" s="211"/>
      <c r="W8" s="211"/>
      <c r="X8" s="211"/>
      <c r="Y8" s="211"/>
      <c r="Z8" s="211"/>
      <c r="AA8" s="211"/>
      <c r="AB8" s="212"/>
    </row>
    <row r="9" spans="2:28" ht="15" customHeight="1" x14ac:dyDescent="0.25">
      <c r="B9" s="30"/>
      <c r="C9" s="405"/>
      <c r="D9" s="404"/>
      <c r="E9" s="404"/>
      <c r="F9" s="404"/>
      <c r="G9" s="214"/>
      <c r="H9" s="207"/>
      <c r="I9" s="207"/>
      <c r="J9" s="207"/>
      <c r="K9" s="207"/>
      <c r="L9" s="207"/>
      <c r="M9" s="207"/>
      <c r="N9" s="207"/>
      <c r="O9" s="207"/>
      <c r="P9" s="207"/>
      <c r="Q9" s="207"/>
      <c r="R9" s="207"/>
      <c r="S9" s="207"/>
      <c r="T9" s="207"/>
      <c r="U9" s="207"/>
      <c r="V9" s="207"/>
      <c r="W9" s="207"/>
      <c r="X9" s="207"/>
      <c r="Y9" s="207"/>
      <c r="Z9" s="207"/>
      <c r="AA9" s="207"/>
      <c r="AB9" s="215"/>
    </row>
    <row r="10" spans="2:28" ht="30" customHeight="1" x14ac:dyDescent="0.25">
      <c r="B10" s="30"/>
      <c r="C10" s="405" t="s">
        <v>123</v>
      </c>
      <c r="D10" s="404"/>
      <c r="E10" s="406" t="s">
        <v>720</v>
      </c>
      <c r="F10" s="408"/>
      <c r="G10" s="408"/>
      <c r="H10" s="408"/>
      <c r="I10" s="408"/>
      <c r="J10" s="408"/>
      <c r="K10" s="408"/>
      <c r="L10" s="408"/>
      <c r="M10" s="408"/>
      <c r="N10" s="408"/>
      <c r="O10" s="408"/>
      <c r="P10" s="408"/>
      <c r="Q10" s="408"/>
      <c r="R10" s="408"/>
      <c r="S10" s="408"/>
      <c r="T10" s="408"/>
      <c r="U10" s="408"/>
      <c r="V10" s="408"/>
      <c r="W10" s="408"/>
      <c r="X10" s="408"/>
      <c r="Y10" s="408"/>
      <c r="Z10" s="408"/>
      <c r="AA10" s="396"/>
      <c r="AB10" s="216"/>
    </row>
    <row r="11" spans="2:28" ht="15" customHeight="1" x14ac:dyDescent="0.25">
      <c r="B11" s="30"/>
      <c r="C11" s="405"/>
      <c r="D11" s="404"/>
      <c r="E11" s="404"/>
      <c r="F11" s="404"/>
      <c r="G11" s="207"/>
      <c r="H11" s="207"/>
      <c r="I11" s="207"/>
      <c r="J11" s="207"/>
      <c r="K11" s="207"/>
      <c r="L11" s="207"/>
      <c r="M11" s="207"/>
      <c r="N11" s="207"/>
      <c r="O11" s="207"/>
      <c r="P11" s="207"/>
      <c r="Q11" s="207"/>
      <c r="R11" s="207"/>
      <c r="S11" s="207"/>
      <c r="T11" s="207"/>
      <c r="U11" s="207"/>
      <c r="V11" s="207"/>
      <c r="W11" s="207"/>
      <c r="X11" s="207"/>
      <c r="Y11" s="207"/>
      <c r="Z11" s="207"/>
      <c r="AA11" s="403"/>
      <c r="AB11" s="416"/>
    </row>
    <row r="12" spans="2:28" ht="29.25" customHeight="1" x14ac:dyDescent="0.25">
      <c r="B12" s="30"/>
      <c r="C12" s="405" t="s">
        <v>125</v>
      </c>
      <c r="D12" s="404"/>
      <c r="E12" s="417" t="s">
        <v>716</v>
      </c>
      <c r="F12" s="418"/>
      <c r="G12" s="418"/>
      <c r="H12" s="418"/>
      <c r="I12" s="418"/>
      <c r="J12" s="418"/>
      <c r="K12" s="418"/>
      <c r="L12" s="418"/>
      <c r="M12" s="418"/>
      <c r="N12" s="418"/>
      <c r="O12" s="418"/>
      <c r="P12" s="418"/>
      <c r="Q12" s="418"/>
      <c r="R12" s="418"/>
      <c r="S12" s="418"/>
      <c r="T12" s="418"/>
      <c r="U12" s="418"/>
      <c r="V12" s="418"/>
      <c r="W12" s="418"/>
      <c r="X12" s="418"/>
      <c r="Y12" s="418"/>
      <c r="Z12" s="418"/>
      <c r="AA12" s="418"/>
      <c r="AB12" s="35"/>
    </row>
    <row r="13" spans="2:28" ht="15" customHeight="1" x14ac:dyDescent="0.25">
      <c r="B13" s="30"/>
      <c r="C13" s="403"/>
      <c r="D13" s="404"/>
      <c r="E13" s="217"/>
      <c r="F13" s="207"/>
      <c r="G13" s="207"/>
      <c r="H13" s="207"/>
      <c r="I13" s="207"/>
      <c r="J13" s="207"/>
      <c r="K13" s="207"/>
      <c r="L13" s="207"/>
      <c r="M13" s="207"/>
      <c r="N13" s="207"/>
      <c r="O13" s="207"/>
      <c r="P13" s="207"/>
      <c r="Q13" s="207"/>
      <c r="R13" s="207"/>
      <c r="S13" s="207"/>
      <c r="T13" s="207"/>
      <c r="U13" s="207"/>
      <c r="V13" s="207"/>
      <c r="W13" s="207"/>
      <c r="X13" s="207"/>
      <c r="Y13" s="207"/>
      <c r="Z13" s="207"/>
      <c r="AA13" s="207"/>
      <c r="AB13" s="215"/>
    </row>
    <row r="14" spans="2:28" ht="15" customHeight="1" x14ac:dyDescent="0.25">
      <c r="B14" s="30"/>
      <c r="C14" s="405" t="s">
        <v>679</v>
      </c>
      <c r="D14" s="404"/>
      <c r="E14" s="421" t="s">
        <v>721</v>
      </c>
      <c r="F14" s="422"/>
      <c r="G14" s="422"/>
      <c r="H14" s="422"/>
      <c r="I14" s="422"/>
      <c r="J14" s="422"/>
      <c r="K14" s="422"/>
      <c r="L14" s="422"/>
      <c r="M14" s="422"/>
      <c r="N14" s="422"/>
      <c r="O14" s="422"/>
      <c r="P14" s="422"/>
      <c r="Q14" s="422"/>
      <c r="R14" s="422"/>
      <c r="S14" s="422"/>
      <c r="T14" s="422"/>
      <c r="U14" s="422"/>
      <c r="V14" s="422"/>
      <c r="W14" s="422"/>
      <c r="X14" s="422"/>
      <c r="Y14" s="422"/>
      <c r="Z14" s="422"/>
      <c r="AA14" s="423"/>
      <c r="AB14" s="215"/>
    </row>
    <row r="15" spans="2:28" ht="15.75" customHeight="1" x14ac:dyDescent="0.25">
      <c r="B15" s="30"/>
      <c r="C15" s="217"/>
      <c r="D15" s="217"/>
      <c r="E15" s="425"/>
      <c r="F15" s="426"/>
      <c r="G15" s="426"/>
      <c r="H15" s="426"/>
      <c r="I15" s="426"/>
      <c r="J15" s="426"/>
      <c r="K15" s="426"/>
      <c r="L15" s="426"/>
      <c r="M15" s="426"/>
      <c r="N15" s="426"/>
      <c r="O15" s="426"/>
      <c r="P15" s="426"/>
      <c r="Q15" s="426"/>
      <c r="R15" s="426"/>
      <c r="S15" s="426"/>
      <c r="T15" s="426"/>
      <c r="U15" s="426"/>
      <c r="V15" s="426"/>
      <c r="W15" s="426"/>
      <c r="X15" s="426"/>
      <c r="Y15" s="426"/>
      <c r="Z15" s="426"/>
      <c r="AA15" s="427"/>
      <c r="AB15" s="215"/>
    </row>
    <row r="17" spans="3:28" ht="15" customHeight="1" x14ac:dyDescent="0.25">
      <c r="C17" s="405" t="s">
        <v>681</v>
      </c>
      <c r="D17" s="404"/>
      <c r="E17" s="916" t="s">
        <v>722</v>
      </c>
      <c r="F17" s="422"/>
      <c r="G17" s="422"/>
      <c r="H17" s="422"/>
      <c r="I17" s="422"/>
      <c r="J17" s="422"/>
      <c r="K17" s="422"/>
      <c r="L17" s="422"/>
      <c r="M17" s="422"/>
      <c r="N17" s="422"/>
      <c r="O17" s="422"/>
      <c r="P17" s="422"/>
      <c r="Q17" s="422"/>
      <c r="R17" s="422"/>
      <c r="S17" s="422"/>
      <c r="T17" s="422"/>
      <c r="U17" s="422"/>
      <c r="V17" s="422"/>
      <c r="W17" s="422"/>
      <c r="X17" s="422"/>
      <c r="Y17" s="422"/>
      <c r="Z17" s="422"/>
      <c r="AA17" s="423"/>
      <c r="AB17" s="215"/>
    </row>
    <row r="18" spans="3:28" ht="15" customHeight="1" x14ac:dyDescent="0.25">
      <c r="C18" s="217"/>
      <c r="D18" s="217"/>
      <c r="E18" s="425"/>
      <c r="F18" s="426"/>
      <c r="G18" s="426"/>
      <c r="H18" s="426"/>
      <c r="I18" s="426"/>
      <c r="J18" s="426"/>
      <c r="K18" s="426"/>
      <c r="L18" s="426"/>
      <c r="M18" s="426"/>
      <c r="N18" s="426"/>
      <c r="O18" s="426"/>
      <c r="P18" s="426"/>
      <c r="Q18" s="426"/>
      <c r="R18" s="426"/>
      <c r="S18" s="426"/>
      <c r="T18" s="426"/>
      <c r="U18" s="426"/>
      <c r="V18" s="426"/>
      <c r="W18" s="426"/>
      <c r="X18" s="426"/>
      <c r="Y18" s="426"/>
      <c r="Z18" s="426"/>
      <c r="AA18" s="427"/>
      <c r="AB18" s="215"/>
    </row>
    <row r="19" spans="3:28" ht="15" customHeight="1" x14ac:dyDescent="0.25">
      <c r="C19" s="217"/>
      <c r="D19" s="217"/>
      <c r="E19" s="217"/>
      <c r="F19" s="207"/>
      <c r="G19" s="207"/>
      <c r="H19" s="207"/>
      <c r="I19" s="207"/>
      <c r="J19" s="207"/>
      <c r="K19" s="207"/>
      <c r="L19" s="207"/>
      <c r="M19" s="207"/>
      <c r="N19" s="207"/>
      <c r="O19" s="207"/>
      <c r="P19" s="207"/>
      <c r="Q19" s="207"/>
      <c r="R19" s="207"/>
      <c r="S19" s="207"/>
      <c r="T19" s="207"/>
      <c r="U19" s="207"/>
      <c r="V19" s="207"/>
      <c r="W19" s="207"/>
      <c r="X19" s="207"/>
      <c r="Y19" s="207"/>
      <c r="Z19" s="207"/>
      <c r="AA19" s="207"/>
      <c r="AB19" s="215"/>
    </row>
    <row r="20" spans="3:28" ht="15" customHeight="1" x14ac:dyDescent="0.25">
      <c r="C20" s="217"/>
      <c r="D20" s="217"/>
      <c r="E20" s="217"/>
      <c r="F20" s="207"/>
      <c r="G20" s="207"/>
      <c r="H20" s="207"/>
      <c r="I20" s="207"/>
      <c r="J20" s="207"/>
      <c r="K20" s="207"/>
      <c r="L20" s="207"/>
      <c r="M20" s="207"/>
      <c r="N20" s="207"/>
      <c r="O20" s="207"/>
      <c r="P20" s="207"/>
      <c r="Q20" s="207"/>
      <c r="R20" s="207"/>
      <c r="S20" s="207"/>
      <c r="T20" s="207"/>
      <c r="U20" s="207"/>
      <c r="V20" s="207"/>
      <c r="W20" s="207"/>
      <c r="X20" s="207"/>
      <c r="Y20" s="207"/>
      <c r="Z20" s="207"/>
      <c r="AA20" s="207"/>
      <c r="AB20" s="215"/>
    </row>
    <row r="21" spans="3:28" ht="15" customHeight="1" x14ac:dyDescent="0.25">
      <c r="C21" s="405" t="s">
        <v>127</v>
      </c>
      <c r="D21" s="404"/>
      <c r="E21" s="218"/>
      <c r="F21" s="403"/>
      <c r="G21" s="404"/>
      <c r="H21" s="404"/>
      <c r="I21" s="404"/>
      <c r="J21" s="404"/>
      <c r="K21" s="404"/>
      <c r="L21" s="404"/>
      <c r="M21" s="404"/>
      <c r="N21" s="404"/>
      <c r="O21" s="404"/>
      <c r="P21" s="404"/>
      <c r="Q21" s="404"/>
      <c r="R21" s="404"/>
      <c r="S21" s="404"/>
      <c r="T21" s="404"/>
      <c r="U21" s="404"/>
      <c r="V21" s="404"/>
      <c r="W21" s="404"/>
      <c r="X21" s="404"/>
      <c r="Y21" s="404"/>
      <c r="Z21" s="404"/>
      <c r="AA21" s="404"/>
      <c r="AB21" s="416"/>
    </row>
    <row r="22" spans="3:28" ht="29.25" customHeight="1" x14ac:dyDescent="0.25">
      <c r="C22" s="918" t="s">
        <v>723</v>
      </c>
      <c r="D22" s="408"/>
      <c r="E22" s="408"/>
      <c r="F22" s="408"/>
      <c r="G22" s="408"/>
      <c r="H22" s="408"/>
      <c r="I22" s="408"/>
      <c r="J22" s="408"/>
      <c r="K22" s="408"/>
      <c r="L22" s="408"/>
      <c r="M22" s="408"/>
      <c r="N22" s="408"/>
      <c r="O22" s="408"/>
      <c r="P22" s="408"/>
      <c r="Q22" s="408"/>
      <c r="R22" s="408"/>
      <c r="S22" s="408"/>
      <c r="T22" s="408"/>
      <c r="U22" s="408"/>
      <c r="V22" s="408"/>
      <c r="W22" s="408"/>
      <c r="X22" s="408"/>
      <c r="Y22" s="408"/>
      <c r="Z22" s="408"/>
      <c r="AA22" s="396"/>
      <c r="AB22" s="219"/>
    </row>
    <row r="23" spans="3:28" ht="15" customHeight="1" x14ac:dyDescent="0.25">
      <c r="C23" s="220"/>
      <c r="D23" s="220"/>
      <c r="E23" s="220"/>
      <c r="F23" s="220"/>
      <c r="G23" s="220"/>
      <c r="H23" s="220"/>
      <c r="I23" s="220"/>
      <c r="J23" s="220"/>
      <c r="K23" s="220"/>
      <c r="L23" s="220"/>
      <c r="M23" s="220"/>
      <c r="N23" s="220"/>
      <c r="O23" s="220"/>
      <c r="P23" s="220"/>
      <c r="Q23" s="220"/>
      <c r="R23" s="220"/>
      <c r="S23" s="220"/>
      <c r="T23" s="220"/>
      <c r="U23" s="220"/>
      <c r="V23" s="220"/>
      <c r="W23" s="220"/>
      <c r="X23" s="220"/>
      <c r="Y23" s="220"/>
      <c r="Z23" s="220"/>
      <c r="AA23" s="220"/>
      <c r="AB23" s="219"/>
    </row>
    <row r="24" spans="3:28" ht="15" customHeight="1" x14ac:dyDescent="0.25">
      <c r="C24" s="221" t="s">
        <v>128</v>
      </c>
      <c r="D24" s="221"/>
      <c r="E24" s="207"/>
      <c r="F24" s="207"/>
      <c r="G24" s="207"/>
      <c r="H24" s="207"/>
      <c r="I24" s="207"/>
      <c r="J24" s="220"/>
      <c r="K24" s="220"/>
      <c r="L24" s="220"/>
      <c r="M24" s="220"/>
      <c r="N24" s="220"/>
      <c r="O24" s="220"/>
      <c r="P24" s="220"/>
      <c r="Q24" s="220"/>
      <c r="R24" s="220" t="s">
        <v>129</v>
      </c>
      <c r="S24" s="220"/>
      <c r="T24" s="220"/>
      <c r="U24" s="220"/>
      <c r="V24" s="220"/>
      <c r="W24" s="220"/>
      <c r="X24" s="220"/>
      <c r="Y24" s="220"/>
      <c r="Z24" s="220"/>
      <c r="AA24" s="220"/>
      <c r="AB24" s="219"/>
    </row>
    <row r="25" spans="3:28" ht="15" customHeight="1" x14ac:dyDescent="0.25">
      <c r="C25" s="915" t="s">
        <v>719</v>
      </c>
      <c r="D25" s="422"/>
      <c r="E25" s="422"/>
      <c r="F25" s="422"/>
      <c r="G25" s="422"/>
      <c r="H25" s="422"/>
      <c r="I25" s="422"/>
      <c r="J25" s="422"/>
      <c r="K25" s="422"/>
      <c r="L25" s="422"/>
      <c r="M25" s="422"/>
      <c r="N25" s="422"/>
      <c r="O25" s="422"/>
      <c r="P25" s="423"/>
      <c r="Q25" s="207"/>
      <c r="R25" s="407"/>
      <c r="S25" s="408"/>
      <c r="T25" s="408"/>
      <c r="U25" s="408"/>
      <c r="V25" s="408"/>
      <c r="W25" s="408"/>
      <c r="X25" s="408"/>
      <c r="Y25" s="408"/>
      <c r="Z25" s="408"/>
      <c r="AA25" s="396"/>
      <c r="AB25" s="215"/>
    </row>
    <row r="26" spans="3:28" ht="15" customHeight="1" x14ac:dyDescent="0.25">
      <c r="C26" s="424"/>
      <c r="D26" s="378"/>
      <c r="E26" s="378"/>
      <c r="F26" s="378"/>
      <c r="G26" s="378"/>
      <c r="H26" s="378"/>
      <c r="I26" s="378"/>
      <c r="J26" s="378"/>
      <c r="K26" s="378"/>
      <c r="L26" s="378"/>
      <c r="M26" s="378"/>
      <c r="N26" s="378"/>
      <c r="O26" s="378"/>
      <c r="P26" s="416"/>
      <c r="Q26" s="207"/>
      <c r="R26" s="207"/>
      <c r="S26" s="207"/>
      <c r="T26" s="207"/>
      <c r="U26" s="207"/>
      <c r="V26" s="207"/>
      <c r="W26" s="207"/>
      <c r="X26" s="207"/>
      <c r="Y26" s="207"/>
      <c r="Z26" s="207"/>
      <c r="AA26" s="207"/>
      <c r="AB26" s="215"/>
    </row>
    <row r="27" spans="3:28" ht="15" customHeight="1" x14ac:dyDescent="0.25">
      <c r="C27" s="424"/>
      <c r="D27" s="378"/>
      <c r="E27" s="378"/>
      <c r="F27" s="378"/>
      <c r="G27" s="378"/>
      <c r="H27" s="378"/>
      <c r="I27" s="378"/>
      <c r="J27" s="378"/>
      <c r="K27" s="378"/>
      <c r="L27" s="378"/>
      <c r="M27" s="378"/>
      <c r="N27" s="378"/>
      <c r="O27" s="378"/>
      <c r="P27" s="416"/>
      <c r="Q27" s="217"/>
      <c r="R27" s="220" t="s">
        <v>130</v>
      </c>
      <c r="S27" s="220"/>
      <c r="T27" s="220"/>
      <c r="U27" s="220"/>
      <c r="V27" s="220"/>
      <c r="W27" s="217"/>
      <c r="X27" s="217"/>
      <c r="Y27" s="217"/>
      <c r="Z27" s="207"/>
      <c r="AA27" s="217"/>
      <c r="AB27" s="215"/>
    </row>
    <row r="28" spans="3:28" ht="15" customHeight="1" x14ac:dyDescent="0.25">
      <c r="C28" s="424"/>
      <c r="D28" s="378"/>
      <c r="E28" s="378"/>
      <c r="F28" s="378"/>
      <c r="G28" s="378"/>
      <c r="H28" s="378"/>
      <c r="I28" s="378"/>
      <c r="J28" s="378"/>
      <c r="K28" s="378"/>
      <c r="L28" s="378"/>
      <c r="M28" s="378"/>
      <c r="N28" s="378"/>
      <c r="O28" s="378"/>
      <c r="P28" s="416"/>
      <c r="Q28" s="207"/>
      <c r="R28" s="36"/>
      <c r="S28" s="207" t="s">
        <v>15</v>
      </c>
      <c r="T28" s="207"/>
      <c r="U28" s="36"/>
      <c r="V28" s="207" t="s">
        <v>27</v>
      </c>
      <c r="W28" s="207"/>
      <c r="X28" s="36"/>
      <c r="Y28" s="222" t="s">
        <v>46</v>
      </c>
      <c r="Z28" s="207"/>
      <c r="AA28" s="207"/>
      <c r="AB28" s="215"/>
    </row>
    <row r="29" spans="3:28" ht="15" customHeight="1" x14ac:dyDescent="0.25">
      <c r="C29" s="424"/>
      <c r="D29" s="378"/>
      <c r="E29" s="378"/>
      <c r="F29" s="378"/>
      <c r="G29" s="378"/>
      <c r="H29" s="378"/>
      <c r="I29" s="378"/>
      <c r="J29" s="378"/>
      <c r="K29" s="378"/>
      <c r="L29" s="378"/>
      <c r="M29" s="378"/>
      <c r="N29" s="378"/>
      <c r="O29" s="378"/>
      <c r="P29" s="416"/>
      <c r="Q29" s="207"/>
      <c r="R29" s="207"/>
      <c r="S29" s="207"/>
      <c r="T29" s="207"/>
      <c r="U29" s="207"/>
      <c r="V29" s="207"/>
      <c r="W29" s="207"/>
      <c r="X29" s="207"/>
      <c r="Y29" s="207"/>
      <c r="Z29" s="207"/>
      <c r="AA29" s="207"/>
      <c r="AB29" s="215"/>
    </row>
    <row r="30" spans="3:28" ht="15" customHeight="1" x14ac:dyDescent="0.25">
      <c r="C30" s="425"/>
      <c r="D30" s="426"/>
      <c r="E30" s="426"/>
      <c r="F30" s="426"/>
      <c r="G30" s="426"/>
      <c r="H30" s="426"/>
      <c r="I30" s="426"/>
      <c r="J30" s="426"/>
      <c r="K30" s="426"/>
      <c r="L30" s="426"/>
      <c r="M30" s="426"/>
      <c r="N30" s="426"/>
      <c r="O30" s="426"/>
      <c r="P30" s="427"/>
      <c r="Q30" s="207"/>
      <c r="R30" s="220" t="s">
        <v>131</v>
      </c>
      <c r="S30" s="207"/>
      <c r="T30" s="207"/>
      <c r="U30" s="207"/>
      <c r="V30" s="207"/>
      <c r="W30" s="414" t="s">
        <v>23</v>
      </c>
      <c r="X30" s="408"/>
      <c r="Y30" s="408"/>
      <c r="Z30" s="408"/>
      <c r="AA30" s="396"/>
      <c r="AB30" s="215"/>
    </row>
    <row r="31" spans="3:28" ht="15" customHeight="1" x14ac:dyDescent="0.25">
      <c r="C31" s="217"/>
      <c r="D31" s="217"/>
      <c r="E31" s="217"/>
      <c r="F31" s="217"/>
      <c r="G31" s="217"/>
      <c r="H31" s="207"/>
      <c r="I31" s="207"/>
      <c r="J31" s="207"/>
      <c r="K31" s="207"/>
      <c r="L31" s="207"/>
      <c r="M31" s="207"/>
      <c r="N31" s="207"/>
      <c r="O31" s="207"/>
      <c r="P31" s="207"/>
      <c r="Q31" s="207"/>
      <c r="R31" s="220"/>
      <c r="S31" s="207"/>
      <c r="T31" s="207"/>
      <c r="U31" s="207"/>
      <c r="V31" s="207"/>
      <c r="W31" s="207"/>
      <c r="X31" s="207"/>
      <c r="Y31" s="207"/>
      <c r="Z31" s="207"/>
      <c r="AA31" s="207"/>
      <c r="AB31" s="215"/>
    </row>
    <row r="32" spans="3:28" ht="15" customHeight="1" x14ac:dyDescent="0.25">
      <c r="C32" s="220" t="s">
        <v>132</v>
      </c>
      <c r="D32" s="217"/>
      <c r="E32" s="217"/>
      <c r="F32" s="217"/>
      <c r="G32" s="217"/>
      <c r="H32" s="217"/>
      <c r="I32" s="207"/>
      <c r="J32" s="207"/>
      <c r="K32" s="207"/>
      <c r="L32" s="207"/>
      <c r="M32" s="207"/>
      <c r="N32" s="207"/>
      <c r="O32" s="207"/>
      <c r="P32" s="207"/>
      <c r="Q32" s="207"/>
      <c r="R32" s="207"/>
      <c r="S32" s="207"/>
      <c r="T32" s="207"/>
      <c r="U32" s="207"/>
      <c r="V32" s="207"/>
      <c r="W32" s="207"/>
      <c r="X32" s="207"/>
      <c r="Y32" s="207"/>
      <c r="Z32" s="207"/>
      <c r="AA32" s="207"/>
      <c r="AB32" s="215"/>
    </row>
    <row r="33" spans="3:27" ht="39.75" customHeight="1" x14ac:dyDescent="0.25">
      <c r="C33" s="917" t="s">
        <v>724</v>
      </c>
      <c r="D33" s="408"/>
      <c r="E33" s="408"/>
      <c r="F33" s="408"/>
      <c r="G33" s="408"/>
      <c r="H33" s="408"/>
      <c r="I33" s="408"/>
      <c r="J33" s="408"/>
      <c r="K33" s="408"/>
      <c r="L33" s="408"/>
      <c r="M33" s="408"/>
      <c r="N33" s="408"/>
      <c r="O33" s="408"/>
      <c r="P33" s="408"/>
      <c r="Q33" s="408"/>
      <c r="R33" s="408"/>
      <c r="S33" s="408"/>
      <c r="T33" s="408"/>
      <c r="U33" s="408"/>
      <c r="V33" s="408"/>
      <c r="W33" s="408"/>
      <c r="X33" s="408"/>
      <c r="Y33" s="408"/>
      <c r="Z33" s="408"/>
      <c r="AA33" s="396"/>
    </row>
    <row r="34" spans="3:27" ht="15" customHeight="1" x14ac:dyDescent="0.25">
      <c r="C34" s="217"/>
      <c r="D34" s="217"/>
      <c r="E34" s="217"/>
      <c r="F34" s="217"/>
      <c r="G34" s="217"/>
      <c r="H34" s="217"/>
      <c r="I34" s="217"/>
      <c r="J34" s="217"/>
      <c r="K34" s="217"/>
      <c r="L34" s="217"/>
      <c r="M34" s="217"/>
      <c r="N34" s="217"/>
      <c r="O34" s="217"/>
      <c r="P34" s="217"/>
      <c r="Q34" s="217"/>
      <c r="R34" s="217"/>
      <c r="S34" s="217"/>
      <c r="T34" s="217"/>
      <c r="U34" s="217"/>
      <c r="V34" s="217"/>
      <c r="W34" s="217"/>
      <c r="X34" s="217"/>
      <c r="Y34" s="217"/>
      <c r="Z34" s="217"/>
      <c r="AA34" s="217"/>
    </row>
    <row r="35" spans="3:27" ht="15" customHeight="1" x14ac:dyDescent="0.25">
      <c r="C35" s="211" t="s">
        <v>134</v>
      </c>
      <c r="D35" s="217"/>
      <c r="E35" s="217"/>
      <c r="F35" s="217"/>
      <c r="G35" s="217"/>
      <c r="H35" s="217"/>
      <c r="I35" s="217"/>
      <c r="J35" s="217"/>
      <c r="K35" s="217"/>
      <c r="L35" s="217"/>
      <c r="M35" s="211" t="s">
        <v>134</v>
      </c>
      <c r="N35" s="217"/>
      <c r="O35" s="217"/>
      <c r="P35" s="217"/>
      <c r="Q35" s="217"/>
      <c r="R35" s="217"/>
      <c r="S35" s="217"/>
      <c r="T35" s="217"/>
      <c r="U35" s="217"/>
      <c r="V35" s="217"/>
      <c r="W35" s="217"/>
      <c r="X35" s="217"/>
      <c r="Y35" s="217"/>
      <c r="Z35" s="217"/>
      <c r="AA35" s="217"/>
    </row>
    <row r="36" spans="3:27" ht="29.25" customHeight="1" x14ac:dyDescent="0.25">
      <c r="C36" s="414" t="s">
        <v>725</v>
      </c>
      <c r="D36" s="408"/>
      <c r="E36" s="408"/>
      <c r="F36" s="408"/>
      <c r="G36" s="408"/>
      <c r="H36" s="408"/>
      <c r="I36" s="408"/>
      <c r="J36" s="408"/>
      <c r="K36" s="396"/>
      <c r="L36" s="217"/>
      <c r="M36" s="414"/>
      <c r="N36" s="408"/>
      <c r="O36" s="408"/>
      <c r="P36" s="408"/>
      <c r="Q36" s="408"/>
      <c r="R36" s="408"/>
      <c r="S36" s="408"/>
      <c r="T36" s="408"/>
      <c r="U36" s="408"/>
      <c r="V36" s="408"/>
      <c r="W36" s="408"/>
      <c r="X36" s="408"/>
      <c r="Y36" s="408"/>
      <c r="Z36" s="408"/>
      <c r="AA36" s="396"/>
    </row>
    <row r="37" spans="3:27" ht="15" customHeight="1" x14ac:dyDescent="0.25">
      <c r="C37" s="207"/>
      <c r="D37" s="207"/>
      <c r="E37" s="207"/>
      <c r="F37" s="207"/>
      <c r="G37" s="207"/>
      <c r="H37" s="207"/>
      <c r="I37" s="207"/>
      <c r="J37" s="207"/>
      <c r="K37" s="207"/>
      <c r="L37" s="207"/>
      <c r="M37" s="207"/>
      <c r="N37" s="207"/>
      <c r="O37" s="207"/>
      <c r="P37" s="207"/>
      <c r="Q37" s="207"/>
      <c r="R37" s="207"/>
      <c r="S37" s="207"/>
      <c r="T37" s="207"/>
      <c r="U37" s="207"/>
      <c r="V37" s="207"/>
      <c r="W37" s="207"/>
      <c r="X37" s="207"/>
      <c r="Y37" s="207"/>
      <c r="Z37" s="207"/>
      <c r="AA37" s="207"/>
    </row>
    <row r="38" spans="3:27" ht="15" customHeight="1" x14ac:dyDescent="0.25">
      <c r="C38" s="224" t="s">
        <v>137</v>
      </c>
      <c r="D38" s="224"/>
      <c r="E38" s="224"/>
      <c r="F38" s="224"/>
      <c r="G38" s="225"/>
      <c r="H38" s="226"/>
      <c r="I38" s="226"/>
      <c r="J38" s="226"/>
      <c r="K38" s="226"/>
      <c r="L38" s="226"/>
      <c r="M38" s="226"/>
      <c r="N38" s="226"/>
      <c r="O38" s="226"/>
      <c r="P38" s="226"/>
      <c r="Q38" s="226"/>
      <c r="R38" s="226"/>
      <c r="S38" s="226"/>
      <c r="T38" s="226"/>
      <c r="U38" s="226"/>
      <c r="V38" s="226"/>
      <c r="W38" s="226"/>
      <c r="X38" s="226"/>
      <c r="Y38" s="226"/>
      <c r="Z38" s="226"/>
      <c r="AA38" s="226"/>
    </row>
    <row r="39" spans="3:27" ht="90" customHeight="1" x14ac:dyDescent="0.25">
      <c r="C39" s="413" t="s">
        <v>726</v>
      </c>
      <c r="D39" s="408"/>
      <c r="E39" s="408"/>
      <c r="F39" s="408"/>
      <c r="G39" s="408"/>
      <c r="H39" s="408"/>
      <c r="I39" s="408"/>
      <c r="J39" s="408"/>
      <c r="K39" s="408"/>
      <c r="L39" s="408"/>
      <c r="M39" s="408"/>
      <c r="N39" s="408"/>
      <c r="O39" s="408"/>
      <c r="P39" s="408"/>
      <c r="Q39" s="408"/>
      <c r="R39" s="408"/>
      <c r="S39" s="408"/>
      <c r="T39" s="408"/>
      <c r="U39" s="408"/>
      <c r="V39" s="408"/>
      <c r="W39" s="408"/>
      <c r="X39" s="408"/>
      <c r="Y39" s="408"/>
      <c r="Z39" s="408"/>
      <c r="AA39" s="396"/>
    </row>
    <row r="40" spans="3:27" ht="15" customHeight="1" x14ac:dyDescent="0.25">
      <c r="C40" s="207"/>
      <c r="D40" s="207"/>
      <c r="E40" s="207"/>
      <c r="F40" s="207"/>
      <c r="G40" s="207"/>
      <c r="H40" s="207"/>
      <c r="I40" s="207"/>
      <c r="J40" s="207"/>
      <c r="K40" s="207"/>
      <c r="L40" s="207"/>
      <c r="M40" s="207"/>
      <c r="N40" s="207"/>
      <c r="O40" s="207"/>
      <c r="P40" s="207"/>
      <c r="Q40" s="207"/>
      <c r="R40" s="207"/>
      <c r="S40" s="207"/>
      <c r="T40" s="207"/>
      <c r="U40" s="207"/>
      <c r="V40" s="207"/>
      <c r="W40" s="207"/>
      <c r="X40" s="207"/>
      <c r="Y40" s="207"/>
      <c r="Z40" s="207"/>
      <c r="AA40" s="207"/>
    </row>
    <row r="41" spans="3:27" ht="15.75" customHeight="1" x14ac:dyDescent="0.25">
      <c r="C41" s="412" t="s">
        <v>139</v>
      </c>
      <c r="D41" s="404"/>
      <c r="E41" s="220"/>
      <c r="F41" s="406" t="s">
        <v>22</v>
      </c>
      <c r="G41" s="396"/>
      <c r="H41" s="220"/>
      <c r="I41" s="207"/>
      <c r="J41" s="227" t="s">
        <v>140</v>
      </c>
      <c r="K41" s="406">
        <v>40</v>
      </c>
      <c r="L41" s="408"/>
      <c r="M41" s="408"/>
      <c r="N41" s="396"/>
      <c r="O41" s="220"/>
      <c r="P41" s="220"/>
      <c r="Q41" s="211" t="s">
        <v>141</v>
      </c>
      <c r="R41" s="207"/>
      <c r="S41" s="220"/>
      <c r="T41" s="220"/>
      <c r="U41" s="220"/>
      <c r="V41" s="220"/>
      <c r="W41" s="406" t="s">
        <v>20</v>
      </c>
      <c r="X41" s="408"/>
      <c r="Y41" s="408"/>
      <c r="Z41" s="408"/>
      <c r="AA41" s="396"/>
    </row>
    <row r="42" spans="3:27" ht="15.75" customHeight="1" x14ac:dyDescent="0.25">
      <c r="C42" s="207"/>
      <c r="D42" s="207"/>
      <c r="E42" s="207"/>
      <c r="F42" s="222"/>
      <c r="G42" s="222"/>
      <c r="H42" s="222"/>
      <c r="I42" s="222"/>
      <c r="J42" s="222"/>
      <c r="K42" s="222"/>
      <c r="L42" s="222"/>
      <c r="M42" s="207"/>
      <c r="N42" s="207"/>
      <c r="O42" s="207"/>
      <c r="P42" s="207"/>
      <c r="Q42" s="207"/>
      <c r="R42" s="207"/>
      <c r="S42" s="207"/>
      <c r="T42" s="207"/>
      <c r="U42" s="207"/>
      <c r="V42" s="207"/>
      <c r="W42" s="207"/>
      <c r="X42" s="207"/>
      <c r="Y42" s="207"/>
      <c r="Z42" s="207"/>
      <c r="AA42" s="207"/>
    </row>
    <row r="43" spans="3:27" ht="32.25" customHeight="1" x14ac:dyDescent="0.25">
      <c r="C43" s="207"/>
      <c r="D43" s="227" t="s">
        <v>142</v>
      </c>
      <c r="E43" s="220"/>
      <c r="F43" s="413"/>
      <c r="G43" s="408"/>
      <c r="H43" s="408"/>
      <c r="I43" s="408"/>
      <c r="J43" s="408"/>
      <c r="K43" s="408"/>
      <c r="L43" s="408"/>
      <c r="M43" s="396"/>
      <c r="N43" s="207"/>
      <c r="O43" s="227" t="s">
        <v>144</v>
      </c>
      <c r="P43" s="414">
        <v>0</v>
      </c>
      <c r="Q43" s="408"/>
      <c r="R43" s="408"/>
      <c r="S43" s="408"/>
      <c r="T43" s="408"/>
      <c r="U43" s="408"/>
      <c r="V43" s="408"/>
      <c r="W43" s="408"/>
      <c r="X43" s="408"/>
      <c r="Y43" s="408"/>
      <c r="Z43" s="408"/>
      <c r="AA43" s="396"/>
    </row>
    <row r="44" spans="3:27" ht="15.75" customHeight="1" x14ac:dyDescent="0.25">
      <c r="C44" s="220"/>
      <c r="D44" s="220"/>
      <c r="E44" s="220"/>
      <c r="F44" s="222"/>
      <c r="G44" s="222"/>
      <c r="H44" s="222"/>
      <c r="I44" s="222"/>
      <c r="J44" s="222"/>
      <c r="K44" s="222"/>
      <c r="L44" s="222"/>
      <c r="M44" s="220"/>
      <c r="N44" s="220"/>
      <c r="O44" s="220"/>
      <c r="P44" s="220"/>
      <c r="Q44" s="220"/>
      <c r="R44" s="220"/>
      <c r="S44" s="220"/>
      <c r="T44" s="220"/>
      <c r="U44" s="220"/>
      <c r="V44" s="220"/>
      <c r="W44" s="220"/>
      <c r="X44" s="220"/>
      <c r="Y44" s="220"/>
      <c r="Z44" s="220"/>
      <c r="AA44" s="220"/>
    </row>
    <row r="45" spans="3:27" ht="15.75" customHeight="1" x14ac:dyDescent="0.25">
      <c r="C45" s="207"/>
      <c r="D45" s="227" t="s">
        <v>145</v>
      </c>
      <c r="E45" s="207"/>
      <c r="F45" s="407" t="s">
        <v>146</v>
      </c>
      <c r="G45" s="396"/>
      <c r="H45" s="207"/>
      <c r="I45" s="207"/>
      <c r="J45" s="220" t="s">
        <v>147</v>
      </c>
      <c r="K45" s="207"/>
      <c r="L45" s="407" t="s">
        <v>148</v>
      </c>
      <c r="M45" s="408"/>
      <c r="N45" s="396"/>
      <c r="O45" s="220"/>
      <c r="P45" s="220"/>
      <c r="Q45" s="207"/>
      <c r="R45" s="220" t="s">
        <v>149</v>
      </c>
      <c r="S45" s="220"/>
      <c r="T45" s="220"/>
      <c r="U45" s="220"/>
      <c r="V45" s="220"/>
      <c r="W45" s="415"/>
      <c r="X45" s="408"/>
      <c r="Y45" s="408"/>
      <c r="Z45" s="408"/>
      <c r="AA45" s="396"/>
    </row>
    <row r="46" spans="3:27" ht="15.75" customHeight="1" x14ac:dyDescent="0.25">
      <c r="C46" s="207"/>
      <c r="D46" s="207"/>
      <c r="E46" s="207"/>
      <c r="F46" s="28"/>
      <c r="G46" s="207"/>
      <c r="H46" s="207"/>
      <c r="I46" s="211"/>
      <c r="J46" s="211"/>
      <c r="K46" s="211"/>
      <c r="L46" s="211"/>
      <c r="M46" s="211"/>
      <c r="N46" s="211"/>
      <c r="O46" s="211"/>
      <c r="P46" s="211"/>
      <c r="Q46" s="211"/>
      <c r="R46" s="211"/>
      <c r="S46" s="211"/>
      <c r="T46" s="211"/>
      <c r="U46" s="211"/>
      <c r="V46" s="211"/>
      <c r="W46" s="211"/>
      <c r="X46" s="211"/>
      <c r="Y46" s="211"/>
      <c r="Z46" s="211"/>
      <c r="AA46" s="211"/>
    </row>
    <row r="47" spans="3:27" ht="15.75" customHeight="1" x14ac:dyDescent="0.25">
      <c r="C47" s="228" t="s">
        <v>150</v>
      </c>
      <c r="D47" s="409">
        <v>2024</v>
      </c>
      <c r="E47" s="410"/>
      <c r="F47" s="411"/>
      <c r="G47" s="34"/>
      <c r="H47" s="211"/>
      <c r="I47" s="211"/>
      <c r="J47" s="211"/>
      <c r="K47" s="211"/>
      <c r="L47" s="211"/>
      <c r="M47" s="211"/>
      <c r="N47" s="211"/>
      <c r="O47" s="211"/>
      <c r="P47" s="211"/>
      <c r="Q47" s="403"/>
      <c r="R47" s="404"/>
      <c r="S47" s="404"/>
      <c r="T47" s="404"/>
      <c r="U47" s="404"/>
      <c r="V47" s="211"/>
      <c r="W47" s="211"/>
      <c r="X47" s="405"/>
      <c r="Y47" s="404"/>
      <c r="Z47" s="404"/>
      <c r="AA47" s="404"/>
    </row>
    <row r="49" spans="3:27" ht="15.75" customHeight="1" x14ac:dyDescent="0.25">
      <c r="C49" s="220" t="s">
        <v>140</v>
      </c>
      <c r="D49" s="414">
        <v>40</v>
      </c>
      <c r="E49" s="408"/>
      <c r="F49" s="396"/>
      <c r="G49" s="207"/>
      <c r="H49" s="211"/>
      <c r="I49" s="211"/>
      <c r="J49" s="211"/>
      <c r="K49" s="211"/>
      <c r="L49" s="211"/>
      <c r="M49" s="211"/>
      <c r="N49" s="211"/>
      <c r="O49" s="211"/>
      <c r="P49" s="211"/>
      <c r="Q49" s="403"/>
      <c r="R49" s="404"/>
      <c r="S49" s="404"/>
      <c r="T49" s="404"/>
      <c r="U49" s="404"/>
      <c r="V49" s="211"/>
      <c r="W49" s="211"/>
      <c r="X49" s="405"/>
      <c r="Y49" s="404"/>
      <c r="Z49" s="404"/>
      <c r="AA49" s="404"/>
    </row>
    <row r="50" spans="3:27" ht="15.75" customHeight="1" x14ac:dyDescent="0.25">
      <c r="C50" s="207"/>
      <c r="D50" s="207"/>
      <c r="E50" s="207"/>
      <c r="F50" s="207"/>
      <c r="G50" s="207"/>
      <c r="H50" s="207"/>
      <c r="I50" s="211"/>
      <c r="J50" s="211"/>
      <c r="K50" s="220"/>
      <c r="L50" s="220"/>
      <c r="M50" s="220"/>
      <c r="N50" s="220"/>
      <c r="O50" s="220"/>
      <c r="P50" s="220"/>
      <c r="Q50" s="220"/>
      <c r="R50" s="220"/>
      <c r="S50" s="220"/>
      <c r="T50" s="220"/>
      <c r="U50" s="220"/>
      <c r="V50" s="220"/>
      <c r="W50" s="220"/>
      <c r="X50" s="220"/>
      <c r="Y50" s="220"/>
      <c r="Z50" s="220"/>
      <c r="AA50" s="220"/>
    </row>
    <row r="51" spans="3:27" ht="15.75" customHeight="1" x14ac:dyDescent="0.25">
      <c r="C51" s="220"/>
      <c r="D51" s="406" t="s">
        <v>151</v>
      </c>
      <c r="E51" s="408"/>
      <c r="F51" s="408"/>
      <c r="G51" s="408"/>
      <c r="H51" s="408"/>
      <c r="I51" s="408"/>
      <c r="J51" s="408"/>
      <c r="K51" s="408"/>
      <c r="L51" s="408"/>
      <c r="M51" s="408"/>
      <c r="N51" s="408"/>
      <c r="O51" s="408"/>
      <c r="P51" s="408"/>
      <c r="Q51" s="408"/>
      <c r="R51" s="408"/>
      <c r="S51" s="408"/>
      <c r="T51" s="408"/>
      <c r="U51" s="408"/>
      <c r="V51" s="408"/>
      <c r="W51" s="408"/>
      <c r="X51" s="408"/>
      <c r="Y51" s="396"/>
      <c r="Z51" s="221"/>
      <c r="AA51" s="221"/>
    </row>
    <row r="52" spans="3:27" ht="15.75" customHeight="1" x14ac:dyDescent="0.25">
      <c r="C52" s="207"/>
      <c r="D52" s="445" t="s">
        <v>152</v>
      </c>
      <c r="E52" s="408"/>
      <c r="F52" s="408"/>
      <c r="G52" s="408"/>
      <c r="H52" s="396"/>
      <c r="I52" s="441" t="s">
        <v>153</v>
      </c>
      <c r="J52" s="408"/>
      <c r="K52" s="408"/>
      <c r="L52" s="408"/>
      <c r="M52" s="408"/>
      <c r="N52" s="408"/>
      <c r="O52" s="408"/>
      <c r="P52" s="396"/>
      <c r="Q52" s="442" t="s">
        <v>154</v>
      </c>
      <c r="R52" s="408"/>
      <c r="S52" s="408"/>
      <c r="T52" s="408"/>
      <c r="U52" s="408"/>
      <c r="V52" s="408"/>
      <c r="W52" s="408"/>
      <c r="X52" s="408"/>
      <c r="Y52" s="396"/>
      <c r="Z52" s="221"/>
      <c r="AA52" s="221"/>
    </row>
    <row r="53" spans="3:27" ht="15.75" customHeight="1" x14ac:dyDescent="0.25">
      <c r="C53" s="38"/>
      <c r="D53" s="446" t="s">
        <v>155</v>
      </c>
      <c r="E53" s="408"/>
      <c r="F53" s="408"/>
      <c r="G53" s="408"/>
      <c r="H53" s="396"/>
      <c r="I53" s="443" t="s">
        <v>156</v>
      </c>
      <c r="J53" s="408"/>
      <c r="K53" s="408"/>
      <c r="L53" s="408"/>
      <c r="M53" s="408"/>
      <c r="N53" s="408"/>
      <c r="O53" s="408"/>
      <c r="P53" s="396"/>
      <c r="Q53" s="444" t="s">
        <v>157</v>
      </c>
      <c r="R53" s="408"/>
      <c r="S53" s="408"/>
      <c r="T53" s="408"/>
      <c r="U53" s="408"/>
      <c r="V53" s="408"/>
      <c r="W53" s="408"/>
      <c r="X53" s="408"/>
      <c r="Y53" s="396"/>
      <c r="Z53" s="230"/>
      <c r="AA53" s="230"/>
    </row>
    <row r="54" spans="3:27" ht="15.75" customHeight="1" x14ac:dyDescent="0.25">
      <c r="C54" s="231"/>
      <c r="D54" s="231"/>
      <c r="E54" s="231"/>
      <c r="F54" s="231"/>
      <c r="G54" s="232"/>
      <c r="H54" s="232"/>
      <c r="I54" s="232"/>
      <c r="J54" s="232"/>
      <c r="K54" s="232"/>
      <c r="L54" s="232"/>
      <c r="M54" s="232"/>
      <c r="N54" s="232"/>
      <c r="O54" s="232"/>
      <c r="P54" s="232"/>
      <c r="Q54" s="232"/>
      <c r="R54" s="232"/>
      <c r="S54" s="232"/>
      <c r="T54" s="232"/>
      <c r="U54" s="232"/>
      <c r="V54" s="232"/>
      <c r="W54" s="232"/>
      <c r="X54" s="232"/>
      <c r="Y54" s="232"/>
      <c r="Z54" s="231"/>
      <c r="AA54" s="231"/>
    </row>
    <row r="55" spans="3:27" ht="15.75" customHeight="1" x14ac:dyDescent="0.25">
      <c r="C55" s="434" t="s">
        <v>158</v>
      </c>
      <c r="D55" s="408"/>
      <c r="E55" s="408"/>
      <c r="F55" s="396"/>
      <c r="G55" s="439" t="s">
        <v>159</v>
      </c>
      <c r="H55" s="440" t="s">
        <v>160</v>
      </c>
      <c r="I55" s="422"/>
      <c r="J55" s="422"/>
      <c r="K55" s="422"/>
      <c r="L55" s="422"/>
      <c r="M55" s="422"/>
      <c r="N55" s="422"/>
      <c r="O55" s="422"/>
      <c r="P55" s="422"/>
      <c r="Q55" s="422"/>
      <c r="R55" s="422"/>
      <c r="S55" s="422"/>
      <c r="T55" s="422"/>
      <c r="U55" s="422"/>
      <c r="V55" s="422"/>
      <c r="W55" s="422"/>
      <c r="X55" s="422"/>
      <c r="Y55" s="422"/>
      <c r="Z55" s="422"/>
      <c r="AA55" s="423"/>
    </row>
    <row r="56" spans="3:27" ht="15.75" customHeight="1" x14ac:dyDescent="0.25">
      <c r="C56" s="40" t="s">
        <v>161</v>
      </c>
      <c r="D56" s="41" t="s">
        <v>686</v>
      </c>
      <c r="E56" s="434" t="s">
        <v>162</v>
      </c>
      <c r="F56" s="396"/>
      <c r="G56" s="380"/>
      <c r="H56" s="425"/>
      <c r="I56" s="426"/>
      <c r="J56" s="426"/>
      <c r="K56" s="426"/>
      <c r="L56" s="426"/>
      <c r="M56" s="426"/>
      <c r="N56" s="426"/>
      <c r="O56" s="426"/>
      <c r="P56" s="426"/>
      <c r="Q56" s="426"/>
      <c r="R56" s="426"/>
      <c r="S56" s="426"/>
      <c r="T56" s="426"/>
      <c r="U56" s="426"/>
      <c r="V56" s="426"/>
      <c r="W56" s="426"/>
      <c r="X56" s="426"/>
      <c r="Y56" s="426"/>
      <c r="Z56" s="426"/>
      <c r="AA56" s="427"/>
    </row>
    <row r="57" spans="3:27" ht="15.75" customHeight="1" x14ac:dyDescent="0.25">
      <c r="C57" s="42">
        <v>2024</v>
      </c>
      <c r="D57" s="43">
        <v>45474</v>
      </c>
      <c r="E57" s="433">
        <v>45656</v>
      </c>
      <c r="F57" s="396"/>
      <c r="G57" s="44">
        <v>40</v>
      </c>
      <c r="H57" s="438"/>
      <c r="I57" s="408"/>
      <c r="J57" s="408"/>
      <c r="K57" s="408"/>
      <c r="L57" s="408"/>
      <c r="M57" s="408"/>
      <c r="N57" s="408"/>
      <c r="O57" s="408"/>
      <c r="P57" s="408"/>
      <c r="Q57" s="408"/>
      <c r="R57" s="408"/>
      <c r="S57" s="408"/>
      <c r="T57" s="408"/>
      <c r="U57" s="408"/>
      <c r="V57" s="408"/>
      <c r="W57" s="408"/>
      <c r="X57" s="408"/>
      <c r="Y57" s="408"/>
      <c r="Z57" s="408"/>
      <c r="AA57" s="396"/>
    </row>
    <row r="58" spans="3:27" ht="15.75" customHeight="1" x14ac:dyDescent="0.25">
      <c r="C58" s="42">
        <v>2025</v>
      </c>
      <c r="D58" s="43">
        <v>45658</v>
      </c>
      <c r="E58" s="433">
        <v>46021</v>
      </c>
      <c r="F58" s="396"/>
      <c r="G58" s="44">
        <v>40</v>
      </c>
      <c r="H58" s="438"/>
      <c r="I58" s="408"/>
      <c r="J58" s="408"/>
      <c r="K58" s="408"/>
      <c r="L58" s="408"/>
      <c r="M58" s="408"/>
      <c r="N58" s="408"/>
      <c r="O58" s="408"/>
      <c r="P58" s="408"/>
      <c r="Q58" s="408"/>
      <c r="R58" s="408"/>
      <c r="S58" s="408"/>
      <c r="T58" s="408"/>
      <c r="U58" s="408"/>
      <c r="V58" s="408"/>
      <c r="W58" s="408"/>
      <c r="X58" s="408"/>
      <c r="Y58" s="408"/>
      <c r="Z58" s="408"/>
      <c r="AA58" s="396"/>
    </row>
    <row r="59" spans="3:27" ht="15.75" customHeight="1" x14ac:dyDescent="0.25">
      <c r="C59" s="42">
        <v>2026</v>
      </c>
      <c r="D59" s="43">
        <v>46023</v>
      </c>
      <c r="E59" s="433">
        <v>46386</v>
      </c>
      <c r="F59" s="396"/>
      <c r="G59" s="44">
        <v>40</v>
      </c>
      <c r="H59" s="438"/>
      <c r="I59" s="408"/>
      <c r="J59" s="408"/>
      <c r="K59" s="408"/>
      <c r="L59" s="408"/>
      <c r="M59" s="408"/>
      <c r="N59" s="408"/>
      <c r="O59" s="408"/>
      <c r="P59" s="408"/>
      <c r="Q59" s="408"/>
      <c r="R59" s="408"/>
      <c r="S59" s="408"/>
      <c r="T59" s="408"/>
      <c r="U59" s="408"/>
      <c r="V59" s="408"/>
      <c r="W59" s="408"/>
      <c r="X59" s="408"/>
      <c r="Y59" s="408"/>
      <c r="Z59" s="408"/>
      <c r="AA59" s="396"/>
    </row>
    <row r="60" spans="3:27" ht="15.75" customHeight="1" x14ac:dyDescent="0.25">
      <c r="C60" s="42">
        <v>2027</v>
      </c>
      <c r="D60" s="43">
        <v>46388</v>
      </c>
      <c r="E60" s="433">
        <v>46751</v>
      </c>
      <c r="F60" s="396"/>
      <c r="G60" s="44">
        <v>40</v>
      </c>
      <c r="H60" s="438"/>
      <c r="I60" s="408"/>
      <c r="J60" s="408"/>
      <c r="K60" s="408"/>
      <c r="L60" s="408"/>
      <c r="M60" s="408"/>
      <c r="N60" s="408"/>
      <c r="O60" s="408"/>
      <c r="P60" s="408"/>
      <c r="Q60" s="408"/>
      <c r="R60" s="408"/>
      <c r="S60" s="408"/>
      <c r="T60" s="408"/>
      <c r="U60" s="408"/>
      <c r="V60" s="408"/>
      <c r="W60" s="408"/>
      <c r="X60" s="408"/>
      <c r="Y60" s="408"/>
      <c r="Z60" s="408"/>
      <c r="AA60" s="396"/>
    </row>
    <row r="61" spans="3:27" ht="15.75" customHeight="1" x14ac:dyDescent="0.25">
      <c r="C61" s="42"/>
      <c r="D61" s="42"/>
      <c r="E61" s="434"/>
      <c r="F61" s="396"/>
      <c r="G61" s="41"/>
      <c r="H61" s="434"/>
      <c r="I61" s="408"/>
      <c r="J61" s="408"/>
      <c r="K61" s="408"/>
      <c r="L61" s="408"/>
      <c r="M61" s="408"/>
      <c r="N61" s="408"/>
      <c r="O61" s="408"/>
      <c r="P61" s="408"/>
      <c r="Q61" s="408"/>
      <c r="R61" s="408"/>
      <c r="S61" s="408"/>
      <c r="T61" s="408"/>
      <c r="U61" s="408"/>
      <c r="V61" s="408"/>
      <c r="W61" s="408"/>
      <c r="X61" s="408"/>
      <c r="Y61" s="408"/>
      <c r="Z61" s="408"/>
      <c r="AA61" s="396"/>
    </row>
    <row r="62" spans="3:27" ht="15.75" customHeight="1" x14ac:dyDescent="0.25">
      <c r="C62" s="207"/>
      <c r="D62" s="207"/>
      <c r="E62" s="207"/>
      <c r="F62" s="207"/>
      <c r="G62" s="207"/>
      <c r="H62" s="207"/>
      <c r="I62" s="207"/>
      <c r="J62" s="207"/>
      <c r="K62" s="207"/>
      <c r="L62" s="207"/>
      <c r="M62" s="207"/>
      <c r="N62" s="207"/>
      <c r="O62" s="207"/>
      <c r="P62" s="207"/>
      <c r="Q62" s="207"/>
      <c r="R62" s="207"/>
      <c r="S62" s="207"/>
      <c r="T62" s="207"/>
      <c r="U62" s="207"/>
      <c r="V62" s="207"/>
      <c r="W62" s="207"/>
      <c r="X62" s="207"/>
      <c r="Y62" s="207"/>
      <c r="Z62" s="207"/>
      <c r="AA62" s="207"/>
    </row>
    <row r="63" spans="3:27" ht="15.75" customHeight="1" x14ac:dyDescent="0.25">
      <c r="C63" s="412" t="s">
        <v>163</v>
      </c>
      <c r="D63" s="404"/>
      <c r="E63" s="220"/>
      <c r="F63" s="211" t="s">
        <v>164</v>
      </c>
      <c r="G63" s="45"/>
      <c r="H63" s="222"/>
      <c r="I63" s="211" t="s">
        <v>165</v>
      </c>
      <c r="J63" s="207"/>
      <c r="K63" s="407"/>
      <c r="L63" s="396"/>
      <c r="M63" s="220"/>
      <c r="N63" s="207"/>
      <c r="O63" s="207"/>
      <c r="P63" s="207"/>
      <c r="Q63" s="207"/>
      <c r="R63" s="207"/>
      <c r="S63" s="207"/>
      <c r="T63" s="207"/>
      <c r="U63" s="207"/>
      <c r="V63" s="207"/>
      <c r="W63" s="207"/>
      <c r="X63" s="207"/>
      <c r="Y63" s="207"/>
      <c r="Z63" s="207"/>
      <c r="AA63" s="207"/>
    </row>
    <row r="65" spans="2:28" ht="15.75" customHeight="1" x14ac:dyDescent="0.25">
      <c r="B65" s="432" t="s">
        <v>166</v>
      </c>
      <c r="C65" s="408"/>
      <c r="D65" s="408"/>
      <c r="E65" s="408"/>
      <c r="F65" s="408"/>
      <c r="G65" s="408"/>
      <c r="H65" s="408"/>
      <c r="I65" s="408"/>
      <c r="J65" s="408"/>
      <c r="K65" s="408"/>
      <c r="L65" s="408"/>
      <c r="M65" s="408"/>
      <c r="N65" s="408"/>
      <c r="O65" s="408"/>
      <c r="P65" s="408"/>
      <c r="Q65" s="408"/>
      <c r="R65" s="408"/>
      <c r="S65" s="408"/>
      <c r="T65" s="408"/>
      <c r="U65" s="408"/>
      <c r="V65" s="408"/>
      <c r="W65" s="408"/>
      <c r="X65" s="408"/>
      <c r="Y65" s="408"/>
      <c r="Z65" s="408"/>
      <c r="AA65" s="408"/>
      <c r="AB65" s="396"/>
    </row>
    <row r="66" spans="2:28" ht="15.75" customHeight="1" x14ac:dyDescent="0.25">
      <c r="B66" s="46"/>
      <c r="C66" s="235"/>
      <c r="D66" s="235"/>
      <c r="E66" s="235"/>
      <c r="F66" s="235"/>
      <c r="G66" s="235"/>
      <c r="H66" s="235"/>
      <c r="I66" s="235"/>
      <c r="J66" s="235"/>
      <c r="K66" s="235"/>
      <c r="L66" s="235"/>
      <c r="M66" s="235"/>
      <c r="N66" s="235"/>
      <c r="O66" s="235"/>
      <c r="P66" s="235"/>
      <c r="Q66" s="235"/>
      <c r="R66" s="235"/>
      <c r="S66" s="235"/>
      <c r="T66" s="235"/>
      <c r="U66" s="235"/>
      <c r="V66" s="235"/>
      <c r="W66" s="235"/>
      <c r="X66" s="235"/>
      <c r="Y66" s="235"/>
      <c r="Z66" s="235"/>
      <c r="AA66" s="235"/>
      <c r="AB66" s="47"/>
    </row>
    <row r="67" spans="2:28" ht="29.25" customHeight="1" x14ac:dyDescent="0.25">
      <c r="B67" s="434" t="s">
        <v>161</v>
      </c>
      <c r="C67" s="396"/>
      <c r="D67" s="41"/>
      <c r="E67" s="434" t="s">
        <v>167</v>
      </c>
      <c r="F67" s="396"/>
      <c r="G67" s="41"/>
      <c r="H67" s="406" t="s">
        <v>168</v>
      </c>
      <c r="I67" s="396"/>
      <c r="J67" s="434"/>
      <c r="K67" s="396"/>
      <c r="L67" s="437"/>
      <c r="M67" s="404"/>
      <c r="N67" s="41" t="s">
        <v>169</v>
      </c>
      <c r="O67" s="434"/>
      <c r="P67" s="408"/>
      <c r="Q67" s="396"/>
      <c r="R67" s="434" t="s">
        <v>170</v>
      </c>
      <c r="S67" s="408"/>
      <c r="T67" s="396"/>
      <c r="U67" s="434"/>
      <c r="V67" s="408"/>
      <c r="W67" s="396"/>
      <c r="X67" s="434" t="s">
        <v>171</v>
      </c>
      <c r="Y67" s="396"/>
      <c r="Z67" s="434"/>
      <c r="AA67" s="408"/>
      <c r="AB67" s="396"/>
    </row>
    <row r="68" spans="2:28" ht="15.75" customHeight="1" x14ac:dyDescent="0.25">
      <c r="B68" s="46"/>
      <c r="C68" s="235"/>
      <c r="D68" s="235"/>
      <c r="E68" s="235"/>
      <c r="F68" s="230"/>
      <c r="G68" s="236"/>
      <c r="H68" s="237"/>
      <c r="I68" s="237"/>
      <c r="J68" s="230"/>
      <c r="K68" s="230"/>
      <c r="L68" s="230"/>
      <c r="M68" s="230"/>
      <c r="N68" s="237"/>
      <c r="O68" s="230"/>
      <c r="P68" s="230"/>
      <c r="Q68" s="230"/>
      <c r="R68" s="230"/>
      <c r="S68" s="237"/>
      <c r="T68" s="217"/>
      <c r="U68" s="217"/>
      <c r="V68" s="207"/>
      <c r="W68" s="237"/>
      <c r="X68" s="227"/>
      <c r="Y68" s="227"/>
      <c r="Z68" s="48"/>
      <c r="AA68" s="27"/>
      <c r="AB68" s="49"/>
    </row>
    <row r="69" spans="2:28" ht="15.75" customHeight="1" x14ac:dyDescent="0.25">
      <c r="B69" s="432" t="s">
        <v>172</v>
      </c>
      <c r="C69" s="396"/>
      <c r="D69" s="435"/>
      <c r="E69" s="426"/>
      <c r="F69" s="426"/>
      <c r="G69" s="426"/>
      <c r="H69" s="426"/>
      <c r="I69" s="426"/>
      <c r="J69" s="426"/>
      <c r="K69" s="426"/>
      <c r="L69" s="426"/>
      <c r="M69" s="426"/>
      <c r="N69" s="426"/>
      <c r="O69" s="426"/>
      <c r="P69" s="426"/>
      <c r="Q69" s="426"/>
      <c r="R69" s="426"/>
      <c r="S69" s="426"/>
      <c r="T69" s="426"/>
      <c r="U69" s="426"/>
      <c r="V69" s="426"/>
      <c r="W69" s="426"/>
      <c r="X69" s="426"/>
      <c r="Y69" s="426"/>
      <c r="Z69" s="426"/>
      <c r="AA69" s="426"/>
      <c r="AB69" s="427"/>
    </row>
    <row r="70" spans="2:28" ht="15.75" customHeight="1" x14ac:dyDescent="0.25">
      <c r="B70" s="46"/>
      <c r="C70" s="235"/>
      <c r="D70" s="235"/>
      <c r="E70" s="235"/>
      <c r="F70" s="230"/>
      <c r="G70" s="236"/>
      <c r="H70" s="237"/>
      <c r="I70" s="237"/>
      <c r="J70" s="230"/>
      <c r="K70" s="230"/>
      <c r="L70" s="230"/>
      <c r="M70" s="230"/>
      <c r="N70" s="237"/>
      <c r="O70" s="230"/>
      <c r="P70" s="230"/>
      <c r="Q70" s="230"/>
      <c r="R70" s="230"/>
      <c r="S70" s="237"/>
      <c r="T70" s="217"/>
      <c r="U70" s="217"/>
      <c r="V70" s="207"/>
      <c r="W70" s="237"/>
      <c r="X70" s="227"/>
      <c r="Y70" s="227"/>
      <c r="Z70" s="48"/>
      <c r="AA70" s="27"/>
      <c r="AB70" s="49"/>
    </row>
    <row r="71" spans="2:28" ht="15.75" customHeight="1" x14ac:dyDescent="0.25">
      <c r="B71" s="432" t="s">
        <v>173</v>
      </c>
      <c r="C71" s="396"/>
      <c r="D71" s="436"/>
      <c r="E71" s="426"/>
      <c r="F71" s="426"/>
      <c r="G71" s="426"/>
      <c r="H71" s="426"/>
      <c r="I71" s="426"/>
      <c r="J71" s="426"/>
      <c r="K71" s="426"/>
      <c r="L71" s="426"/>
      <c r="M71" s="426"/>
      <c r="N71" s="426"/>
      <c r="O71" s="426"/>
      <c r="P71" s="426"/>
      <c r="Q71" s="426"/>
      <c r="R71" s="426"/>
      <c r="S71" s="426"/>
      <c r="T71" s="426"/>
      <c r="U71" s="426"/>
      <c r="V71" s="426"/>
      <c r="W71" s="426"/>
      <c r="X71" s="426"/>
      <c r="Y71" s="426"/>
      <c r="Z71" s="426"/>
      <c r="AA71" s="426"/>
      <c r="AB71" s="427"/>
    </row>
    <row r="72" spans="2:28" ht="15.75" customHeight="1" x14ac:dyDescent="0.25">
      <c r="B72" s="46"/>
      <c r="C72" s="235"/>
      <c r="D72" s="235"/>
      <c r="E72" s="235"/>
      <c r="F72" s="230"/>
      <c r="G72" s="236"/>
      <c r="H72" s="237"/>
      <c r="I72" s="237"/>
      <c r="J72" s="230"/>
      <c r="K72" s="230"/>
      <c r="L72" s="230"/>
      <c r="M72" s="230"/>
      <c r="N72" s="237"/>
      <c r="O72" s="230"/>
      <c r="P72" s="230"/>
      <c r="Q72" s="230"/>
      <c r="R72" s="230"/>
      <c r="S72" s="237"/>
      <c r="T72" s="217"/>
      <c r="U72" s="217"/>
      <c r="V72" s="207"/>
      <c r="W72" s="237"/>
      <c r="X72" s="227"/>
      <c r="Y72" s="227"/>
      <c r="Z72" s="227"/>
      <c r="AA72" s="217"/>
      <c r="AB72" s="223"/>
    </row>
    <row r="73" spans="2:28" ht="15.75" customHeight="1" x14ac:dyDescent="0.25">
      <c r="B73" s="432" t="s">
        <v>174</v>
      </c>
      <c r="C73" s="396"/>
      <c r="D73" s="436"/>
      <c r="E73" s="426"/>
      <c r="F73" s="426"/>
      <c r="G73" s="426"/>
      <c r="H73" s="426"/>
      <c r="I73" s="426"/>
      <c r="J73" s="426"/>
      <c r="K73" s="426"/>
      <c r="L73" s="426"/>
      <c r="M73" s="426"/>
      <c r="N73" s="426"/>
      <c r="O73" s="426"/>
      <c r="P73" s="426"/>
      <c r="Q73" s="426"/>
      <c r="R73" s="426"/>
      <c r="S73" s="426"/>
      <c r="T73" s="426"/>
      <c r="U73" s="426"/>
      <c r="V73" s="426"/>
      <c r="W73" s="426"/>
      <c r="X73" s="426"/>
      <c r="Y73" s="426"/>
      <c r="Z73" s="426"/>
      <c r="AA73" s="426"/>
      <c r="AB73" s="427"/>
    </row>
    <row r="74" spans="2:28" ht="15.75" customHeight="1" x14ac:dyDescent="0.25">
      <c r="B74" s="46"/>
      <c r="C74" s="235"/>
      <c r="D74" s="235"/>
      <c r="E74" s="235"/>
      <c r="F74" s="230"/>
      <c r="G74" s="236"/>
      <c r="H74" s="237"/>
      <c r="I74" s="237"/>
      <c r="J74" s="230"/>
      <c r="K74" s="230"/>
      <c r="L74" s="230"/>
      <c r="M74" s="230"/>
      <c r="N74" s="237"/>
      <c r="O74" s="230"/>
      <c r="P74" s="230"/>
      <c r="Q74" s="230"/>
      <c r="R74" s="230"/>
      <c r="S74" s="237"/>
      <c r="T74" s="217"/>
      <c r="U74" s="217"/>
      <c r="V74" s="207"/>
      <c r="W74" s="237"/>
      <c r="X74" s="227"/>
      <c r="Y74" s="227"/>
      <c r="Z74" s="48"/>
      <c r="AA74" s="27"/>
      <c r="AB74" s="49"/>
    </row>
    <row r="75" spans="2:28" ht="15.75" customHeight="1" x14ac:dyDescent="0.25">
      <c r="B75" s="432" t="s">
        <v>175</v>
      </c>
      <c r="C75" s="396"/>
      <c r="D75" s="436"/>
      <c r="E75" s="426"/>
      <c r="F75" s="426"/>
      <c r="G75" s="426"/>
      <c r="H75" s="426"/>
      <c r="I75" s="426"/>
      <c r="J75" s="426"/>
      <c r="K75" s="426"/>
      <c r="L75" s="426"/>
      <c r="M75" s="426"/>
      <c r="N75" s="426"/>
      <c r="O75" s="426"/>
      <c r="P75" s="426"/>
      <c r="Q75" s="426"/>
      <c r="R75" s="426"/>
      <c r="S75" s="426"/>
      <c r="T75" s="426"/>
      <c r="U75" s="426"/>
      <c r="V75" s="426"/>
      <c r="W75" s="426"/>
      <c r="X75" s="426"/>
      <c r="Y75" s="426"/>
      <c r="Z75" s="426"/>
      <c r="AA75" s="426"/>
      <c r="AB75" s="427"/>
    </row>
    <row r="76" spans="2:28" ht="15.75" customHeight="1" x14ac:dyDescent="0.25">
      <c r="B76" s="46"/>
      <c r="C76" s="235"/>
      <c r="D76" s="235"/>
      <c r="E76" s="235"/>
      <c r="F76" s="230"/>
      <c r="G76" s="236"/>
      <c r="H76" s="237"/>
      <c r="I76" s="237"/>
      <c r="J76" s="230"/>
      <c r="K76" s="230"/>
      <c r="L76" s="230"/>
      <c r="M76" s="230"/>
      <c r="N76" s="237"/>
      <c r="O76" s="230"/>
      <c r="P76" s="230"/>
      <c r="Q76" s="230"/>
      <c r="R76" s="230"/>
      <c r="S76" s="237"/>
      <c r="T76" s="217"/>
      <c r="U76" s="217"/>
      <c r="V76" s="207"/>
      <c r="W76" s="237"/>
      <c r="X76" s="227"/>
      <c r="Y76" s="227"/>
      <c r="Z76" s="48"/>
      <c r="AA76" s="27"/>
      <c r="AB76" s="49"/>
    </row>
    <row r="77" spans="2:28" ht="15.75" customHeight="1" x14ac:dyDescent="0.25">
      <c r="B77" s="432" t="s">
        <v>176</v>
      </c>
      <c r="C77" s="396"/>
      <c r="D77" s="436"/>
      <c r="E77" s="426"/>
      <c r="F77" s="426"/>
      <c r="G77" s="426"/>
      <c r="H77" s="426"/>
      <c r="I77" s="426"/>
      <c r="J77" s="426"/>
      <c r="K77" s="426"/>
      <c r="L77" s="426"/>
      <c r="M77" s="426"/>
      <c r="N77" s="426"/>
      <c r="O77" s="426"/>
      <c r="P77" s="426"/>
      <c r="Q77" s="426"/>
      <c r="R77" s="426"/>
      <c r="S77" s="426"/>
      <c r="T77" s="426"/>
      <c r="U77" s="426"/>
      <c r="V77" s="426"/>
      <c r="W77" s="426"/>
      <c r="X77" s="426"/>
      <c r="Y77" s="426"/>
      <c r="Z77" s="426"/>
      <c r="AA77" s="426"/>
      <c r="AB77" s="427"/>
    </row>
    <row r="78" spans="2:28" ht="15.75" customHeight="1" x14ac:dyDescent="0.25">
      <c r="B78" s="46"/>
      <c r="C78" s="235"/>
      <c r="D78" s="235"/>
      <c r="E78" s="235"/>
      <c r="F78" s="230"/>
      <c r="G78" s="236"/>
      <c r="H78" s="237"/>
      <c r="I78" s="237"/>
      <c r="J78" s="230"/>
      <c r="K78" s="230"/>
      <c r="L78" s="230"/>
      <c r="M78" s="230"/>
      <c r="N78" s="237"/>
      <c r="O78" s="230"/>
      <c r="P78" s="230"/>
      <c r="Q78" s="230"/>
      <c r="R78" s="230"/>
      <c r="S78" s="237"/>
      <c r="T78" s="217"/>
      <c r="U78" s="217"/>
      <c r="V78" s="207"/>
      <c r="W78" s="237"/>
      <c r="X78" s="227"/>
      <c r="Y78" s="227"/>
      <c r="Z78" s="48"/>
      <c r="AA78" s="27"/>
      <c r="AB78" s="49"/>
    </row>
    <row r="79" spans="2:28" ht="15.75" customHeight="1" x14ac:dyDescent="0.25">
      <c r="B79" s="432" t="s">
        <v>177</v>
      </c>
      <c r="C79" s="408"/>
      <c r="D79" s="408"/>
      <c r="E79" s="408"/>
      <c r="F79" s="408"/>
      <c r="G79" s="408"/>
      <c r="H79" s="408"/>
      <c r="I79" s="408"/>
      <c r="J79" s="408"/>
      <c r="K79" s="408"/>
      <c r="L79" s="408"/>
      <c r="M79" s="408"/>
      <c r="N79" s="408"/>
      <c r="O79" s="408"/>
      <c r="P79" s="408"/>
      <c r="Q79" s="408"/>
      <c r="R79" s="408"/>
      <c r="S79" s="408"/>
      <c r="T79" s="408"/>
      <c r="U79" s="408"/>
      <c r="V79" s="408"/>
      <c r="W79" s="408"/>
      <c r="X79" s="408"/>
      <c r="Y79" s="408"/>
      <c r="Z79" s="408"/>
      <c r="AA79" s="408"/>
      <c r="AB79" s="396"/>
    </row>
    <row r="80" spans="2:28" ht="15.75" customHeight="1" x14ac:dyDescent="0.25">
      <c r="B80" s="406" t="s">
        <v>122</v>
      </c>
      <c r="C80" s="396"/>
      <c r="D80" s="50" t="s">
        <v>178</v>
      </c>
      <c r="E80" s="406" t="s">
        <v>179</v>
      </c>
      <c r="F80" s="396"/>
      <c r="G80" s="406" t="s">
        <v>177</v>
      </c>
      <c r="H80" s="408"/>
      <c r="I80" s="408"/>
      <c r="J80" s="408"/>
      <c r="K80" s="408"/>
      <c r="L80" s="408"/>
      <c r="M80" s="408"/>
      <c r="N80" s="408"/>
      <c r="O80" s="396"/>
      <c r="P80" s="406" t="s">
        <v>180</v>
      </c>
      <c r="Q80" s="408"/>
      <c r="R80" s="408"/>
      <c r="S80" s="408"/>
      <c r="T80" s="408"/>
      <c r="U80" s="408"/>
      <c r="V80" s="408"/>
      <c r="W80" s="408"/>
      <c r="X80" s="408"/>
      <c r="Y80" s="408"/>
      <c r="Z80" s="408"/>
      <c r="AA80" s="408"/>
      <c r="AB80" s="396"/>
    </row>
    <row r="81" spans="2:28" ht="15.75" customHeight="1" x14ac:dyDescent="0.25">
      <c r="B81" s="406"/>
      <c r="C81" s="396"/>
      <c r="D81" s="36"/>
      <c r="E81" s="406"/>
      <c r="F81" s="396"/>
      <c r="G81" s="431"/>
      <c r="H81" s="408"/>
      <c r="I81" s="408"/>
      <c r="J81" s="408"/>
      <c r="K81" s="408"/>
      <c r="L81" s="408"/>
      <c r="M81" s="408"/>
      <c r="N81" s="408"/>
      <c r="O81" s="396"/>
      <c r="P81" s="431"/>
      <c r="Q81" s="408"/>
      <c r="R81" s="408"/>
      <c r="S81" s="408"/>
      <c r="T81" s="408"/>
      <c r="U81" s="408"/>
      <c r="V81" s="408"/>
      <c r="W81" s="408"/>
      <c r="X81" s="408"/>
      <c r="Y81" s="408"/>
      <c r="Z81" s="408"/>
      <c r="AA81" s="408"/>
      <c r="AB81" s="396"/>
    </row>
    <row r="82" spans="2:28" ht="15.75" customHeight="1" x14ac:dyDescent="0.25">
      <c r="B82" s="406"/>
      <c r="C82" s="396"/>
      <c r="D82" s="36"/>
      <c r="E82" s="406"/>
      <c r="F82" s="396"/>
      <c r="G82" s="431"/>
      <c r="H82" s="408"/>
      <c r="I82" s="408"/>
      <c r="J82" s="408"/>
      <c r="K82" s="408"/>
      <c r="L82" s="408"/>
      <c r="M82" s="408"/>
      <c r="N82" s="408"/>
      <c r="O82" s="396"/>
      <c r="P82" s="431"/>
      <c r="Q82" s="408"/>
      <c r="R82" s="408"/>
      <c r="S82" s="408"/>
      <c r="T82" s="408"/>
      <c r="U82" s="408"/>
      <c r="V82" s="408"/>
      <c r="W82" s="408"/>
      <c r="X82" s="408"/>
      <c r="Y82" s="408"/>
      <c r="Z82" s="408"/>
      <c r="AA82" s="408"/>
      <c r="AB82" s="396"/>
    </row>
    <row r="83" spans="2:28" ht="26.25" customHeight="1" x14ac:dyDescent="0.25">
      <c r="B83" s="430" t="s">
        <v>181</v>
      </c>
      <c r="C83" s="408"/>
      <c r="D83" s="408"/>
      <c r="E83" s="408"/>
      <c r="F83" s="408"/>
      <c r="G83" s="408"/>
      <c r="H83" s="408"/>
      <c r="I83" s="408"/>
      <c r="J83" s="408"/>
      <c r="K83" s="408"/>
      <c r="L83" s="408"/>
      <c r="M83" s="408"/>
      <c r="N83" s="408"/>
      <c r="O83" s="408"/>
      <c r="P83" s="408"/>
      <c r="Q83" s="408"/>
      <c r="R83" s="408"/>
      <c r="S83" s="408"/>
      <c r="T83" s="408"/>
      <c r="U83" s="408"/>
      <c r="V83" s="408"/>
      <c r="W83" s="408"/>
      <c r="X83" s="408"/>
      <c r="Y83" s="408"/>
      <c r="Z83" s="408"/>
      <c r="AA83" s="408"/>
      <c r="AB83" s="396"/>
    </row>
  </sheetData>
  <mergeCells count="98">
    <mergeCell ref="AA11:AB11"/>
    <mergeCell ref="E12:AA12"/>
    <mergeCell ref="E14:AA15"/>
    <mergeCell ref="E17:AA18"/>
    <mergeCell ref="F21:AB21"/>
    <mergeCell ref="C11:F11"/>
    <mergeCell ref="C12:D12"/>
    <mergeCell ref="C13:D13"/>
    <mergeCell ref="C14:D14"/>
    <mergeCell ref="B2:D6"/>
    <mergeCell ref="F2:AB6"/>
    <mergeCell ref="C7:D7"/>
    <mergeCell ref="C9:F9"/>
    <mergeCell ref="C10:D10"/>
    <mergeCell ref="E10:AA10"/>
    <mergeCell ref="C22:AA22"/>
    <mergeCell ref="C25:P30"/>
    <mergeCell ref="R25:AA25"/>
    <mergeCell ref="W30:AA30"/>
    <mergeCell ref="C17:D17"/>
    <mergeCell ref="C21:D21"/>
    <mergeCell ref="C33:AA33"/>
    <mergeCell ref="C36:K36"/>
    <mergeCell ref="M36:AA36"/>
    <mergeCell ref="C39:AA39"/>
    <mergeCell ref="C41:D41"/>
    <mergeCell ref="F41:G41"/>
    <mergeCell ref="K41:N41"/>
    <mergeCell ref="W41:AA41"/>
    <mergeCell ref="F43:M43"/>
    <mergeCell ref="P43:AA43"/>
    <mergeCell ref="F45:G45"/>
    <mergeCell ref="L45:N45"/>
    <mergeCell ref="W45:AA45"/>
    <mergeCell ref="D47:F47"/>
    <mergeCell ref="Q47:U47"/>
    <mergeCell ref="X47:AA47"/>
    <mergeCell ref="D49:F49"/>
    <mergeCell ref="Q49:U49"/>
    <mergeCell ref="X49:AA49"/>
    <mergeCell ref="D51:Y51"/>
    <mergeCell ref="D52:H52"/>
    <mergeCell ref="I52:P52"/>
    <mergeCell ref="Q52:Y52"/>
    <mergeCell ref="D53:H53"/>
    <mergeCell ref="I53:P53"/>
    <mergeCell ref="Q53:Y53"/>
    <mergeCell ref="C55:F55"/>
    <mergeCell ref="P82:AB82"/>
    <mergeCell ref="B83:AB83"/>
    <mergeCell ref="D77:AB77"/>
    <mergeCell ref="B79:AB79"/>
    <mergeCell ref="G80:O80"/>
    <mergeCell ref="P80:AB80"/>
    <mergeCell ref="G81:O81"/>
    <mergeCell ref="P81:AB81"/>
    <mergeCell ref="G82:O82"/>
    <mergeCell ref="H58:AA58"/>
    <mergeCell ref="H59:AA59"/>
    <mergeCell ref="G55:G56"/>
    <mergeCell ref="H55:AA56"/>
    <mergeCell ref="E56:F56"/>
    <mergeCell ref="E57:F57"/>
    <mergeCell ref="H57:AA57"/>
    <mergeCell ref="E58:F58"/>
    <mergeCell ref="E59:F59"/>
    <mergeCell ref="E60:F60"/>
    <mergeCell ref="H60:AA60"/>
    <mergeCell ref="E61:F61"/>
    <mergeCell ref="H61:AA61"/>
    <mergeCell ref="C63:D63"/>
    <mergeCell ref="K63:L63"/>
    <mergeCell ref="B65:AB65"/>
    <mergeCell ref="U67:W67"/>
    <mergeCell ref="X67:Y67"/>
    <mergeCell ref="Z67:AB67"/>
    <mergeCell ref="B67:C67"/>
    <mergeCell ref="E67:F67"/>
    <mergeCell ref="H67:I67"/>
    <mergeCell ref="J67:K67"/>
    <mergeCell ref="L67:M67"/>
    <mergeCell ref="O67:Q67"/>
    <mergeCell ref="R67:T67"/>
    <mergeCell ref="B82:C82"/>
    <mergeCell ref="E82:F82"/>
    <mergeCell ref="B69:C69"/>
    <mergeCell ref="D69:AB69"/>
    <mergeCell ref="B71:C71"/>
    <mergeCell ref="D71:AB71"/>
    <mergeCell ref="B73:C73"/>
    <mergeCell ref="D73:AB73"/>
    <mergeCell ref="D75:AB75"/>
    <mergeCell ref="B75:C75"/>
    <mergeCell ref="B77:C77"/>
    <mergeCell ref="B80:C80"/>
    <mergeCell ref="E80:F80"/>
    <mergeCell ref="B81:C81"/>
    <mergeCell ref="E81:F81"/>
  </mergeCells>
  <pageMargins left="0.7" right="0.7" top="0.75" bottom="0.75" header="0" footer="0"/>
  <pageSetup orientation="landscape"/>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CC00"/>
  </sheetPr>
  <dimension ref="B2:AH83"/>
  <sheetViews>
    <sheetView workbookViewId="0"/>
  </sheetViews>
  <sheetFormatPr baseColWidth="10" defaultColWidth="14.42578125" defaultRowHeight="15" customHeight="1" x14ac:dyDescent="0.25"/>
  <cols>
    <col min="1" max="2" width="3.140625" customWidth="1"/>
    <col min="3" max="3" width="13.7109375" customWidth="1"/>
    <col min="4" max="4" width="19.140625" customWidth="1"/>
    <col min="5" max="5" width="2.42578125" customWidth="1"/>
    <col min="6" max="6" width="11.7109375" customWidth="1"/>
    <col min="7" max="7" width="17.7109375" customWidth="1"/>
    <col min="8" max="8" width="8" customWidth="1"/>
    <col min="9" max="9" width="7.7109375" customWidth="1"/>
    <col min="10" max="10" width="9" customWidth="1"/>
    <col min="11" max="12" width="7.42578125" customWidth="1"/>
    <col min="13" max="13" width="4.42578125" customWidth="1"/>
    <col min="14" max="14" width="13.42578125" customWidth="1"/>
    <col min="15" max="19" width="4.42578125" customWidth="1"/>
    <col min="20" max="20" width="8.42578125" customWidth="1"/>
    <col min="21" max="22" width="4.42578125" customWidth="1"/>
    <col min="23" max="23" width="9.85546875" customWidth="1"/>
    <col min="24" max="24" width="4.42578125" customWidth="1"/>
    <col min="25" max="25" width="12" customWidth="1"/>
    <col min="26" max="28" width="4.42578125" customWidth="1"/>
    <col min="29" max="29" width="2.42578125" customWidth="1"/>
    <col min="30" max="32" width="11.42578125" customWidth="1"/>
    <col min="33" max="33" width="49" customWidth="1"/>
    <col min="34" max="34" width="11.42578125" customWidth="1"/>
  </cols>
  <sheetData>
    <row r="2" spans="2:34" ht="12.75" customHeight="1" x14ac:dyDescent="0.25">
      <c r="B2" s="421"/>
      <c r="C2" s="422"/>
      <c r="D2" s="423"/>
      <c r="E2" s="24"/>
      <c r="F2" s="428" t="s">
        <v>120</v>
      </c>
      <c r="G2" s="422"/>
      <c r="H2" s="422"/>
      <c r="I2" s="422"/>
      <c r="J2" s="422"/>
      <c r="K2" s="422"/>
      <c r="L2" s="422"/>
      <c r="M2" s="422"/>
      <c r="N2" s="422"/>
      <c r="O2" s="422"/>
      <c r="P2" s="422"/>
      <c r="Q2" s="422"/>
      <c r="R2" s="422"/>
      <c r="S2" s="422"/>
      <c r="T2" s="422"/>
      <c r="U2" s="422"/>
      <c r="V2" s="422"/>
      <c r="W2" s="422"/>
      <c r="X2" s="422"/>
      <c r="Y2" s="422"/>
      <c r="Z2" s="422"/>
      <c r="AA2" s="422"/>
      <c r="AB2" s="423"/>
      <c r="AC2" s="207"/>
      <c r="AD2" s="207"/>
      <c r="AE2" s="207"/>
      <c r="AF2" s="207"/>
      <c r="AG2" s="207"/>
      <c r="AH2" s="207"/>
    </row>
    <row r="3" spans="2:34" ht="12.75" customHeight="1" x14ac:dyDescent="0.25">
      <c r="B3" s="424"/>
      <c r="C3" s="378"/>
      <c r="D3" s="416"/>
      <c r="E3" s="25"/>
      <c r="F3" s="404"/>
      <c r="G3" s="378"/>
      <c r="H3" s="378"/>
      <c r="I3" s="378"/>
      <c r="J3" s="378"/>
      <c r="K3" s="378"/>
      <c r="L3" s="378"/>
      <c r="M3" s="378"/>
      <c r="N3" s="378"/>
      <c r="O3" s="378"/>
      <c r="P3" s="378"/>
      <c r="Q3" s="378"/>
      <c r="R3" s="378"/>
      <c r="S3" s="378"/>
      <c r="T3" s="378"/>
      <c r="U3" s="378"/>
      <c r="V3" s="378"/>
      <c r="W3" s="378"/>
      <c r="X3" s="378"/>
      <c r="Y3" s="378"/>
      <c r="Z3" s="378"/>
      <c r="AA3" s="378"/>
      <c r="AB3" s="416"/>
      <c r="AC3" s="207"/>
      <c r="AD3" s="207"/>
      <c r="AE3" s="207"/>
      <c r="AF3" s="207"/>
      <c r="AG3" s="207"/>
      <c r="AH3" s="207"/>
    </row>
    <row r="4" spans="2:34" ht="12.75" customHeight="1" x14ac:dyDescent="0.25">
      <c r="B4" s="424"/>
      <c r="C4" s="378"/>
      <c r="D4" s="416"/>
      <c r="E4" s="25"/>
      <c r="F4" s="404"/>
      <c r="G4" s="378"/>
      <c r="H4" s="378"/>
      <c r="I4" s="378"/>
      <c r="J4" s="378"/>
      <c r="K4" s="378"/>
      <c r="L4" s="378"/>
      <c r="M4" s="378"/>
      <c r="N4" s="378"/>
      <c r="O4" s="378"/>
      <c r="P4" s="378"/>
      <c r="Q4" s="378"/>
      <c r="R4" s="378"/>
      <c r="S4" s="378"/>
      <c r="T4" s="378"/>
      <c r="U4" s="378"/>
      <c r="V4" s="378"/>
      <c r="W4" s="378"/>
      <c r="X4" s="378"/>
      <c r="Y4" s="378"/>
      <c r="Z4" s="378"/>
      <c r="AA4" s="378"/>
      <c r="AB4" s="416"/>
      <c r="AC4" s="207"/>
      <c r="AD4" s="207"/>
      <c r="AE4" s="207"/>
      <c r="AF4" s="207"/>
      <c r="AG4" s="207"/>
      <c r="AH4" s="207"/>
    </row>
    <row r="5" spans="2:34" ht="12.75" customHeight="1" x14ac:dyDescent="0.25">
      <c r="B5" s="424"/>
      <c r="C5" s="378"/>
      <c r="D5" s="416"/>
      <c r="E5" s="25"/>
      <c r="F5" s="404"/>
      <c r="G5" s="378"/>
      <c r="H5" s="378"/>
      <c r="I5" s="378"/>
      <c r="J5" s="378"/>
      <c r="K5" s="378"/>
      <c r="L5" s="378"/>
      <c r="M5" s="378"/>
      <c r="N5" s="378"/>
      <c r="O5" s="378"/>
      <c r="P5" s="378"/>
      <c r="Q5" s="378"/>
      <c r="R5" s="378"/>
      <c r="S5" s="378"/>
      <c r="T5" s="378"/>
      <c r="U5" s="378"/>
      <c r="V5" s="378"/>
      <c r="W5" s="378"/>
      <c r="X5" s="378"/>
      <c r="Y5" s="378"/>
      <c r="Z5" s="378"/>
      <c r="AA5" s="378"/>
      <c r="AB5" s="416"/>
      <c r="AC5" s="207"/>
      <c r="AD5" s="207"/>
      <c r="AE5" s="207"/>
      <c r="AF5" s="207"/>
      <c r="AG5" s="207"/>
      <c r="AH5" s="207"/>
    </row>
    <row r="6" spans="2:34" ht="37.5" customHeight="1" x14ac:dyDescent="0.25">
      <c r="B6" s="425"/>
      <c r="C6" s="426"/>
      <c r="D6" s="427"/>
      <c r="E6" s="208"/>
      <c r="F6" s="426"/>
      <c r="G6" s="426"/>
      <c r="H6" s="426"/>
      <c r="I6" s="426"/>
      <c r="J6" s="426"/>
      <c r="K6" s="426"/>
      <c r="L6" s="426"/>
      <c r="M6" s="426"/>
      <c r="N6" s="426"/>
      <c r="O6" s="426"/>
      <c r="P6" s="426"/>
      <c r="Q6" s="426"/>
      <c r="R6" s="426"/>
      <c r="S6" s="426"/>
      <c r="T6" s="426"/>
      <c r="U6" s="426"/>
      <c r="V6" s="426"/>
      <c r="W6" s="426"/>
      <c r="X6" s="426"/>
      <c r="Y6" s="426"/>
      <c r="Z6" s="426"/>
      <c r="AA6" s="426"/>
      <c r="AB6" s="427"/>
      <c r="AC6" s="207"/>
      <c r="AD6" s="207"/>
      <c r="AE6" s="207"/>
      <c r="AF6" s="207"/>
      <c r="AG6" s="207"/>
      <c r="AH6" s="207"/>
    </row>
    <row r="7" spans="2:34" ht="15" customHeight="1" x14ac:dyDescent="0.25">
      <c r="B7" s="26"/>
      <c r="C7" s="429"/>
      <c r="D7" s="422"/>
      <c r="E7" s="27"/>
      <c r="F7" s="28"/>
      <c r="G7" s="28"/>
      <c r="H7" s="28"/>
      <c r="I7" s="28"/>
      <c r="J7" s="28"/>
      <c r="K7" s="28"/>
      <c r="L7" s="28"/>
      <c r="M7" s="28"/>
      <c r="N7" s="28"/>
      <c r="O7" s="28"/>
      <c r="P7" s="28"/>
      <c r="Q7" s="28"/>
      <c r="R7" s="28"/>
      <c r="S7" s="28"/>
      <c r="T7" s="28"/>
      <c r="U7" s="28"/>
      <c r="V7" s="28"/>
      <c r="W7" s="28"/>
      <c r="X7" s="28"/>
      <c r="Y7" s="28"/>
      <c r="Z7" s="28"/>
      <c r="AA7" s="28"/>
      <c r="AB7" s="29"/>
      <c r="AC7" s="207"/>
      <c r="AD7" s="207"/>
      <c r="AE7" s="207"/>
      <c r="AF7" s="207"/>
      <c r="AG7" s="207"/>
      <c r="AH7" s="207"/>
    </row>
    <row r="8" spans="2:34" ht="15" customHeight="1" x14ac:dyDescent="0.25">
      <c r="B8" s="30"/>
      <c r="C8" s="209" t="s">
        <v>121</v>
      </c>
      <c r="D8" s="31"/>
      <c r="E8" s="32"/>
      <c r="F8" s="210" t="s">
        <v>122</v>
      </c>
      <c r="G8" s="33"/>
      <c r="H8" s="34"/>
      <c r="I8" s="207"/>
      <c r="J8" s="207"/>
      <c r="K8" s="211"/>
      <c r="L8" s="211"/>
      <c r="M8" s="211"/>
      <c r="N8" s="211"/>
      <c r="O8" s="211"/>
      <c r="P8" s="211"/>
      <c r="Q8" s="211"/>
      <c r="R8" s="211"/>
      <c r="S8" s="211"/>
      <c r="T8" s="211"/>
      <c r="U8" s="211"/>
      <c r="V8" s="211"/>
      <c r="W8" s="211"/>
      <c r="X8" s="211"/>
      <c r="Y8" s="211"/>
      <c r="Z8" s="211"/>
      <c r="AA8" s="211"/>
      <c r="AB8" s="212"/>
      <c r="AC8" s="207"/>
      <c r="AD8" s="207"/>
      <c r="AE8" s="207"/>
      <c r="AF8" s="207"/>
      <c r="AG8" s="207"/>
      <c r="AH8" s="207"/>
    </row>
    <row r="9" spans="2:34" ht="15" customHeight="1" x14ac:dyDescent="0.25">
      <c r="B9" s="30"/>
      <c r="C9" s="405"/>
      <c r="D9" s="404"/>
      <c r="E9" s="404"/>
      <c r="F9" s="404"/>
      <c r="G9" s="214"/>
      <c r="H9" s="207"/>
      <c r="I9" s="207"/>
      <c r="J9" s="207"/>
      <c r="K9" s="207"/>
      <c r="L9" s="207"/>
      <c r="M9" s="207"/>
      <c r="N9" s="207"/>
      <c r="O9" s="207"/>
      <c r="P9" s="207"/>
      <c r="Q9" s="207"/>
      <c r="R9" s="207"/>
      <c r="S9" s="207"/>
      <c r="T9" s="207"/>
      <c r="U9" s="207"/>
      <c r="V9" s="207"/>
      <c r="W9" s="207"/>
      <c r="X9" s="207"/>
      <c r="Y9" s="207"/>
      <c r="Z9" s="207"/>
      <c r="AA9" s="207"/>
      <c r="AB9" s="215"/>
      <c r="AC9" s="207"/>
      <c r="AD9" s="207"/>
      <c r="AE9" s="207"/>
      <c r="AF9" s="207"/>
      <c r="AG9" s="207"/>
      <c r="AH9" s="207"/>
    </row>
    <row r="10" spans="2:34" ht="30" customHeight="1" x14ac:dyDescent="0.25">
      <c r="B10" s="30"/>
      <c r="C10" s="405" t="s">
        <v>123</v>
      </c>
      <c r="D10" s="404"/>
      <c r="E10" s="406" t="s">
        <v>727</v>
      </c>
      <c r="F10" s="408"/>
      <c r="G10" s="408"/>
      <c r="H10" s="408"/>
      <c r="I10" s="408"/>
      <c r="J10" s="408"/>
      <c r="K10" s="408"/>
      <c r="L10" s="408"/>
      <c r="M10" s="408"/>
      <c r="N10" s="408"/>
      <c r="O10" s="408"/>
      <c r="P10" s="408"/>
      <c r="Q10" s="408"/>
      <c r="R10" s="408"/>
      <c r="S10" s="408"/>
      <c r="T10" s="408"/>
      <c r="U10" s="408"/>
      <c r="V10" s="408"/>
      <c r="W10" s="408"/>
      <c r="X10" s="408"/>
      <c r="Y10" s="408"/>
      <c r="Z10" s="408"/>
      <c r="AA10" s="396"/>
      <c r="AB10" s="216"/>
      <c r="AC10" s="207"/>
      <c r="AD10" s="207"/>
      <c r="AE10" s="207"/>
      <c r="AF10" s="207"/>
      <c r="AG10" s="914" t="s">
        <v>656</v>
      </c>
      <c r="AH10" s="404"/>
    </row>
    <row r="11" spans="2:34" ht="15" customHeight="1" x14ac:dyDescent="0.25">
      <c r="B11" s="30"/>
      <c r="C11" s="405"/>
      <c r="D11" s="404"/>
      <c r="E11" s="404"/>
      <c r="F11" s="404"/>
      <c r="G11" s="207"/>
      <c r="H11" s="207"/>
      <c r="I11" s="207"/>
      <c r="J11" s="207"/>
      <c r="K11" s="207"/>
      <c r="L11" s="207"/>
      <c r="M11" s="207"/>
      <c r="N11" s="207"/>
      <c r="O11" s="207"/>
      <c r="P11" s="207"/>
      <c r="Q11" s="207"/>
      <c r="R11" s="207"/>
      <c r="S11" s="207"/>
      <c r="T11" s="207"/>
      <c r="U11" s="207"/>
      <c r="V11" s="207"/>
      <c r="W11" s="207"/>
      <c r="X11" s="207"/>
      <c r="Y11" s="207"/>
      <c r="Z11" s="207"/>
      <c r="AA11" s="403"/>
      <c r="AB11" s="416"/>
      <c r="AC11" s="207"/>
      <c r="AD11" s="207"/>
      <c r="AE11" s="207"/>
      <c r="AF11" s="207"/>
      <c r="AG11" s="207"/>
      <c r="AH11" s="207"/>
    </row>
    <row r="12" spans="2:34" ht="29.25" customHeight="1" x14ac:dyDescent="0.25">
      <c r="B12" s="30"/>
      <c r="C12" s="419" t="s">
        <v>125</v>
      </c>
      <c r="D12" s="420"/>
      <c r="E12" s="417" t="s">
        <v>728</v>
      </c>
      <c r="F12" s="418"/>
      <c r="G12" s="418"/>
      <c r="H12" s="418"/>
      <c r="I12" s="418"/>
      <c r="J12" s="418"/>
      <c r="K12" s="418"/>
      <c r="L12" s="418"/>
      <c r="M12" s="418"/>
      <c r="N12" s="418"/>
      <c r="O12" s="418"/>
      <c r="P12" s="418"/>
      <c r="Q12" s="418"/>
      <c r="R12" s="418"/>
      <c r="S12" s="418"/>
      <c r="T12" s="418"/>
      <c r="U12" s="418"/>
      <c r="V12" s="418"/>
      <c r="W12" s="418"/>
      <c r="X12" s="418"/>
      <c r="Y12" s="418"/>
      <c r="Z12" s="418"/>
      <c r="AA12" s="418"/>
      <c r="AB12" s="35"/>
      <c r="AC12" s="207"/>
      <c r="AD12" s="207"/>
      <c r="AE12" s="207"/>
      <c r="AF12" s="207"/>
      <c r="AG12" s="207"/>
      <c r="AH12" s="207"/>
    </row>
    <row r="13" spans="2:34" ht="15" customHeight="1" x14ac:dyDescent="0.25">
      <c r="B13" s="30"/>
      <c r="C13" s="403"/>
      <c r="D13" s="404"/>
      <c r="E13" s="217"/>
      <c r="F13" s="207"/>
      <c r="G13" s="207"/>
      <c r="H13" s="207"/>
      <c r="I13" s="207"/>
      <c r="J13" s="207"/>
      <c r="K13" s="207"/>
      <c r="L13" s="207"/>
      <c r="M13" s="207"/>
      <c r="N13" s="207"/>
      <c r="O13" s="207"/>
      <c r="P13" s="207"/>
      <c r="Q13" s="207"/>
      <c r="R13" s="207"/>
      <c r="S13" s="207"/>
      <c r="T13" s="207"/>
      <c r="U13" s="207"/>
      <c r="V13" s="207"/>
      <c r="W13" s="207"/>
      <c r="X13" s="207"/>
      <c r="Y13" s="207"/>
      <c r="Z13" s="207"/>
      <c r="AA13" s="207"/>
      <c r="AB13" s="215"/>
      <c r="AC13" s="207"/>
      <c r="AD13" s="207"/>
      <c r="AE13" s="207"/>
      <c r="AF13" s="207"/>
      <c r="AG13" s="50" t="s">
        <v>657</v>
      </c>
      <c r="AH13" s="50" t="s">
        <v>658</v>
      </c>
    </row>
    <row r="14" spans="2:34" ht="15" customHeight="1" x14ac:dyDescent="0.25">
      <c r="B14" s="30"/>
      <c r="C14" s="405" t="s">
        <v>679</v>
      </c>
      <c r="D14" s="404"/>
      <c r="E14" s="421"/>
      <c r="F14" s="422"/>
      <c r="G14" s="422"/>
      <c r="H14" s="422"/>
      <c r="I14" s="422"/>
      <c r="J14" s="422"/>
      <c r="K14" s="422"/>
      <c r="L14" s="422"/>
      <c r="M14" s="422"/>
      <c r="N14" s="422"/>
      <c r="O14" s="422"/>
      <c r="P14" s="422"/>
      <c r="Q14" s="422"/>
      <c r="R14" s="422"/>
      <c r="S14" s="422"/>
      <c r="T14" s="422"/>
      <c r="U14" s="422"/>
      <c r="V14" s="422"/>
      <c r="W14" s="422"/>
      <c r="X14" s="422"/>
      <c r="Y14" s="422"/>
      <c r="Z14" s="422"/>
      <c r="AA14" s="423"/>
      <c r="AB14" s="215"/>
      <c r="AC14" s="207"/>
      <c r="AD14" s="207"/>
      <c r="AE14" s="207"/>
      <c r="AF14" s="207"/>
      <c r="AG14" s="36" t="s">
        <v>688</v>
      </c>
      <c r="AH14" s="36">
        <v>25</v>
      </c>
    </row>
    <row r="15" spans="2:34" ht="15.75" customHeight="1" x14ac:dyDescent="0.25">
      <c r="B15" s="30"/>
      <c r="C15" s="217"/>
      <c r="D15" s="217"/>
      <c r="E15" s="425"/>
      <c r="F15" s="426"/>
      <c r="G15" s="426"/>
      <c r="H15" s="426"/>
      <c r="I15" s="426"/>
      <c r="J15" s="426"/>
      <c r="K15" s="426"/>
      <c r="L15" s="426"/>
      <c r="M15" s="426"/>
      <c r="N15" s="426"/>
      <c r="O15" s="426"/>
      <c r="P15" s="426"/>
      <c r="Q15" s="426"/>
      <c r="R15" s="426"/>
      <c r="S15" s="426"/>
      <c r="T15" s="426"/>
      <c r="U15" s="426"/>
      <c r="V15" s="426"/>
      <c r="W15" s="426"/>
      <c r="X15" s="426"/>
      <c r="Y15" s="426"/>
      <c r="Z15" s="426"/>
      <c r="AA15" s="427"/>
      <c r="AB15" s="215"/>
      <c r="AC15" s="207"/>
      <c r="AD15" s="207"/>
      <c r="AE15" s="207"/>
      <c r="AF15" s="207"/>
      <c r="AG15" s="36" t="s">
        <v>690</v>
      </c>
      <c r="AH15" s="36">
        <v>12</v>
      </c>
    </row>
    <row r="16" spans="2:34" ht="15" customHeight="1" x14ac:dyDescent="0.25">
      <c r="B16" s="30"/>
      <c r="C16" s="217"/>
      <c r="D16" s="217"/>
      <c r="E16" s="217"/>
      <c r="F16" s="207"/>
      <c r="G16" s="207"/>
      <c r="H16" s="207"/>
      <c r="I16" s="207"/>
      <c r="J16" s="207"/>
      <c r="K16" s="207"/>
      <c r="L16" s="207"/>
      <c r="M16" s="207"/>
      <c r="N16" s="207"/>
      <c r="O16" s="207"/>
      <c r="P16" s="207"/>
      <c r="Q16" s="207"/>
      <c r="R16" s="207"/>
      <c r="S16" s="207"/>
      <c r="T16" s="207"/>
      <c r="U16" s="207"/>
      <c r="V16" s="207"/>
      <c r="W16" s="207"/>
      <c r="X16" s="207"/>
      <c r="Y16" s="207"/>
      <c r="Z16" s="207"/>
      <c r="AA16" s="207"/>
      <c r="AB16" s="215"/>
      <c r="AC16" s="207"/>
      <c r="AD16" s="207"/>
      <c r="AE16" s="207"/>
      <c r="AF16" s="207"/>
      <c r="AG16" s="36" t="s">
        <v>691</v>
      </c>
      <c r="AH16" s="36">
        <v>12</v>
      </c>
    </row>
    <row r="17" spans="3:34" ht="15" customHeight="1" x14ac:dyDescent="0.25">
      <c r="C17" s="405" t="s">
        <v>681</v>
      </c>
      <c r="D17" s="404"/>
      <c r="E17" s="421"/>
      <c r="F17" s="422"/>
      <c r="G17" s="422"/>
      <c r="H17" s="422"/>
      <c r="I17" s="422"/>
      <c r="J17" s="422"/>
      <c r="K17" s="422"/>
      <c r="L17" s="422"/>
      <c r="M17" s="422"/>
      <c r="N17" s="422"/>
      <c r="O17" s="422"/>
      <c r="P17" s="422"/>
      <c r="Q17" s="422"/>
      <c r="R17" s="422"/>
      <c r="S17" s="422"/>
      <c r="T17" s="422"/>
      <c r="U17" s="422"/>
      <c r="V17" s="422"/>
      <c r="W17" s="422"/>
      <c r="X17" s="422"/>
      <c r="Y17" s="422"/>
      <c r="Z17" s="422"/>
      <c r="AA17" s="423"/>
      <c r="AB17" s="215"/>
      <c r="AC17" s="207"/>
      <c r="AD17" s="207"/>
      <c r="AE17" s="207"/>
      <c r="AF17" s="207"/>
      <c r="AG17" s="36" t="s">
        <v>693</v>
      </c>
      <c r="AH17" s="36">
        <v>25</v>
      </c>
    </row>
    <row r="18" spans="3:34" ht="15" customHeight="1" x14ac:dyDescent="0.25">
      <c r="C18" s="217"/>
      <c r="D18" s="217"/>
      <c r="E18" s="425"/>
      <c r="F18" s="426"/>
      <c r="G18" s="426"/>
      <c r="H18" s="426"/>
      <c r="I18" s="426"/>
      <c r="J18" s="426"/>
      <c r="K18" s="426"/>
      <c r="L18" s="426"/>
      <c r="M18" s="426"/>
      <c r="N18" s="426"/>
      <c r="O18" s="426"/>
      <c r="P18" s="426"/>
      <c r="Q18" s="426"/>
      <c r="R18" s="426"/>
      <c r="S18" s="426"/>
      <c r="T18" s="426"/>
      <c r="U18" s="426"/>
      <c r="V18" s="426"/>
      <c r="W18" s="426"/>
      <c r="X18" s="426"/>
      <c r="Y18" s="426"/>
      <c r="Z18" s="426"/>
      <c r="AA18" s="427"/>
      <c r="AB18" s="215"/>
      <c r="AC18" s="207"/>
      <c r="AD18" s="207"/>
      <c r="AE18" s="207"/>
      <c r="AF18" s="207"/>
      <c r="AG18" s="36" t="s">
        <v>694</v>
      </c>
      <c r="AH18" s="36">
        <v>12</v>
      </c>
    </row>
    <row r="19" spans="3:34" ht="15" customHeight="1" x14ac:dyDescent="0.25">
      <c r="C19" s="217"/>
      <c r="D19" s="217"/>
      <c r="E19" s="217"/>
      <c r="F19" s="207"/>
      <c r="G19" s="207"/>
      <c r="H19" s="207"/>
      <c r="I19" s="207"/>
      <c r="J19" s="207"/>
      <c r="K19" s="207"/>
      <c r="L19" s="207"/>
      <c r="M19" s="207"/>
      <c r="N19" s="207"/>
      <c r="O19" s="207"/>
      <c r="P19" s="207"/>
      <c r="Q19" s="207"/>
      <c r="R19" s="207"/>
      <c r="S19" s="207"/>
      <c r="T19" s="207"/>
      <c r="U19" s="207"/>
      <c r="V19" s="207"/>
      <c r="W19" s="207"/>
      <c r="X19" s="207"/>
      <c r="Y19" s="207"/>
      <c r="Z19" s="207"/>
      <c r="AA19" s="207"/>
      <c r="AB19" s="215"/>
      <c r="AC19" s="207"/>
      <c r="AD19" s="207"/>
      <c r="AE19" s="207"/>
      <c r="AF19" s="207"/>
      <c r="AG19" s="36" t="s">
        <v>691</v>
      </c>
      <c r="AH19" s="36">
        <v>12</v>
      </c>
    </row>
    <row r="20" spans="3:34" ht="15" customHeight="1" x14ac:dyDescent="0.25">
      <c r="C20" s="217"/>
      <c r="D20" s="217"/>
      <c r="E20" s="217"/>
      <c r="F20" s="207"/>
      <c r="G20" s="207"/>
      <c r="H20" s="207"/>
      <c r="I20" s="207"/>
      <c r="J20" s="207"/>
      <c r="K20" s="207"/>
      <c r="L20" s="207"/>
      <c r="M20" s="207"/>
      <c r="N20" s="207"/>
      <c r="O20" s="207"/>
      <c r="P20" s="207"/>
      <c r="Q20" s="207"/>
      <c r="R20" s="207"/>
      <c r="S20" s="207"/>
      <c r="T20" s="207"/>
      <c r="U20" s="207"/>
      <c r="V20" s="207"/>
      <c r="W20" s="207"/>
      <c r="X20" s="207"/>
      <c r="Y20" s="207"/>
      <c r="Z20" s="207"/>
      <c r="AA20" s="207"/>
      <c r="AB20" s="215"/>
      <c r="AC20" s="207"/>
      <c r="AD20" s="207"/>
      <c r="AE20" s="207"/>
      <c r="AF20" s="207"/>
      <c r="AG20" s="36" t="s">
        <v>729</v>
      </c>
      <c r="AH20" s="36">
        <v>25</v>
      </c>
    </row>
    <row r="21" spans="3:34" ht="15" customHeight="1" x14ac:dyDescent="0.25">
      <c r="C21" s="405" t="s">
        <v>127</v>
      </c>
      <c r="D21" s="404"/>
      <c r="E21" s="218"/>
      <c r="F21" s="403"/>
      <c r="G21" s="404"/>
      <c r="H21" s="404"/>
      <c r="I21" s="404"/>
      <c r="J21" s="404"/>
      <c r="K21" s="404"/>
      <c r="L21" s="404"/>
      <c r="M21" s="404"/>
      <c r="N21" s="404"/>
      <c r="O21" s="404"/>
      <c r="P21" s="404"/>
      <c r="Q21" s="404"/>
      <c r="R21" s="404"/>
      <c r="S21" s="404"/>
      <c r="T21" s="404"/>
      <c r="U21" s="404"/>
      <c r="V21" s="404"/>
      <c r="W21" s="404"/>
      <c r="X21" s="404"/>
      <c r="Y21" s="404"/>
      <c r="Z21" s="404"/>
      <c r="AA21" s="404"/>
      <c r="AB21" s="416"/>
      <c r="AC21" s="207"/>
      <c r="AD21" s="207"/>
      <c r="AE21" s="207"/>
      <c r="AF21" s="207"/>
      <c r="AG21" s="36" t="s">
        <v>730</v>
      </c>
      <c r="AH21" s="36">
        <v>12</v>
      </c>
    </row>
    <row r="22" spans="3:34" ht="29.25" customHeight="1" x14ac:dyDescent="0.25">
      <c r="C22" s="406" t="s">
        <v>731</v>
      </c>
      <c r="D22" s="408"/>
      <c r="E22" s="408"/>
      <c r="F22" s="408"/>
      <c r="G22" s="408"/>
      <c r="H22" s="408"/>
      <c r="I22" s="408"/>
      <c r="J22" s="408"/>
      <c r="K22" s="408"/>
      <c r="L22" s="408"/>
      <c r="M22" s="408"/>
      <c r="N22" s="408"/>
      <c r="O22" s="408"/>
      <c r="P22" s="408"/>
      <c r="Q22" s="408"/>
      <c r="R22" s="408"/>
      <c r="S22" s="408"/>
      <c r="T22" s="408"/>
      <c r="U22" s="408"/>
      <c r="V22" s="408"/>
      <c r="W22" s="408"/>
      <c r="X22" s="408"/>
      <c r="Y22" s="408"/>
      <c r="Z22" s="408"/>
      <c r="AA22" s="396"/>
      <c r="AB22" s="219"/>
      <c r="AC22" s="207"/>
      <c r="AD22" s="207"/>
      <c r="AE22" s="207"/>
      <c r="AF22" s="207"/>
      <c r="AG22" s="36" t="s">
        <v>691</v>
      </c>
      <c r="AH22" s="36">
        <v>12</v>
      </c>
    </row>
    <row r="23" spans="3:34" ht="15" customHeight="1" x14ac:dyDescent="0.25">
      <c r="C23" s="220"/>
      <c r="D23" s="220"/>
      <c r="E23" s="220"/>
      <c r="F23" s="220"/>
      <c r="G23" s="220"/>
      <c r="H23" s="220"/>
      <c r="I23" s="220"/>
      <c r="J23" s="220"/>
      <c r="K23" s="220"/>
      <c r="L23" s="220"/>
      <c r="M23" s="220"/>
      <c r="N23" s="220"/>
      <c r="O23" s="220"/>
      <c r="P23" s="220"/>
      <c r="Q23" s="220"/>
      <c r="R23" s="220"/>
      <c r="S23" s="220"/>
      <c r="T23" s="220"/>
      <c r="U23" s="220"/>
      <c r="V23" s="220"/>
      <c r="W23" s="220"/>
      <c r="X23" s="220"/>
      <c r="Y23" s="220"/>
      <c r="Z23" s="220"/>
      <c r="AA23" s="220"/>
      <c r="AB23" s="219"/>
      <c r="AC23" s="207"/>
      <c r="AD23" s="207"/>
      <c r="AE23" s="207"/>
      <c r="AF23" s="207"/>
      <c r="AG23" s="36" t="s">
        <v>732</v>
      </c>
      <c r="AH23" s="36">
        <v>25</v>
      </c>
    </row>
    <row r="24" spans="3:34" ht="15" customHeight="1" x14ac:dyDescent="0.25">
      <c r="C24" s="221" t="s">
        <v>128</v>
      </c>
      <c r="D24" s="221"/>
      <c r="E24" s="207"/>
      <c r="F24" s="207"/>
      <c r="G24" s="207"/>
      <c r="H24" s="207"/>
      <c r="I24" s="207"/>
      <c r="J24" s="220"/>
      <c r="K24" s="220"/>
      <c r="L24" s="220"/>
      <c r="M24" s="220"/>
      <c r="N24" s="220"/>
      <c r="O24" s="220"/>
      <c r="P24" s="220"/>
      <c r="Q24" s="220"/>
      <c r="R24" s="220" t="s">
        <v>129</v>
      </c>
      <c r="S24" s="220"/>
      <c r="T24" s="220"/>
      <c r="U24" s="220"/>
      <c r="V24" s="220"/>
      <c r="W24" s="220"/>
      <c r="X24" s="220"/>
      <c r="Y24" s="220"/>
      <c r="Z24" s="220"/>
      <c r="AA24" s="220"/>
      <c r="AB24" s="219"/>
      <c r="AC24" s="207"/>
      <c r="AD24" s="207"/>
      <c r="AE24" s="207"/>
      <c r="AF24" s="207"/>
      <c r="AG24" s="36" t="s">
        <v>733</v>
      </c>
      <c r="AH24" s="36">
        <v>12</v>
      </c>
    </row>
    <row r="25" spans="3:34" ht="15" customHeight="1" x14ac:dyDescent="0.25">
      <c r="C25" s="916" t="s">
        <v>734</v>
      </c>
      <c r="D25" s="422"/>
      <c r="E25" s="422"/>
      <c r="F25" s="422"/>
      <c r="G25" s="422"/>
      <c r="H25" s="422"/>
      <c r="I25" s="422"/>
      <c r="J25" s="422"/>
      <c r="K25" s="422"/>
      <c r="L25" s="422"/>
      <c r="M25" s="422"/>
      <c r="N25" s="422"/>
      <c r="O25" s="422"/>
      <c r="P25" s="423"/>
      <c r="Q25" s="207"/>
      <c r="R25" s="407"/>
      <c r="S25" s="408"/>
      <c r="T25" s="408"/>
      <c r="U25" s="408"/>
      <c r="V25" s="408"/>
      <c r="W25" s="408"/>
      <c r="X25" s="408"/>
      <c r="Y25" s="408"/>
      <c r="Z25" s="408"/>
      <c r="AA25" s="396"/>
      <c r="AB25" s="215"/>
      <c r="AC25" s="207"/>
      <c r="AD25" s="207"/>
      <c r="AE25" s="207"/>
      <c r="AF25" s="207"/>
      <c r="AG25" s="36" t="s">
        <v>691</v>
      </c>
      <c r="AH25" s="36">
        <v>12</v>
      </c>
    </row>
    <row r="26" spans="3:34" ht="15" customHeight="1" x14ac:dyDescent="0.25">
      <c r="C26" s="424"/>
      <c r="D26" s="378"/>
      <c r="E26" s="378"/>
      <c r="F26" s="378"/>
      <c r="G26" s="378"/>
      <c r="H26" s="378"/>
      <c r="I26" s="378"/>
      <c r="J26" s="378"/>
      <c r="K26" s="378"/>
      <c r="L26" s="378"/>
      <c r="M26" s="378"/>
      <c r="N26" s="378"/>
      <c r="O26" s="378"/>
      <c r="P26" s="416"/>
      <c r="Q26" s="207"/>
      <c r="R26" s="207"/>
      <c r="S26" s="207"/>
      <c r="T26" s="207"/>
      <c r="U26" s="207"/>
      <c r="V26" s="207"/>
      <c r="W26" s="207"/>
      <c r="X26" s="207"/>
      <c r="Y26" s="207"/>
      <c r="Z26" s="207"/>
      <c r="AA26" s="207"/>
      <c r="AB26" s="215"/>
      <c r="AC26" s="207"/>
      <c r="AD26" s="207"/>
      <c r="AE26" s="207"/>
      <c r="AF26" s="207"/>
      <c r="AG26" s="207"/>
      <c r="AH26" s="207"/>
    </row>
    <row r="27" spans="3:34" ht="15" customHeight="1" x14ac:dyDescent="0.25">
      <c r="C27" s="424"/>
      <c r="D27" s="378"/>
      <c r="E27" s="378"/>
      <c r="F27" s="378"/>
      <c r="G27" s="378"/>
      <c r="H27" s="378"/>
      <c r="I27" s="378"/>
      <c r="J27" s="378"/>
      <c r="K27" s="378"/>
      <c r="L27" s="378"/>
      <c r="M27" s="378"/>
      <c r="N27" s="378"/>
      <c r="O27" s="378"/>
      <c r="P27" s="416"/>
      <c r="Q27" s="217"/>
      <c r="R27" s="220" t="s">
        <v>130</v>
      </c>
      <c r="S27" s="220"/>
      <c r="T27" s="220"/>
      <c r="U27" s="220"/>
      <c r="V27" s="220"/>
      <c r="W27" s="217"/>
      <c r="X27" s="217"/>
      <c r="Y27" s="217"/>
      <c r="Z27" s="207"/>
      <c r="AA27" s="217"/>
      <c r="AB27" s="215"/>
      <c r="AC27" s="207"/>
      <c r="AD27" s="207"/>
      <c r="AE27" s="207"/>
      <c r="AF27" s="207"/>
      <c r="AG27" s="207"/>
      <c r="AH27" s="207"/>
    </row>
    <row r="28" spans="3:34" ht="15" customHeight="1" x14ac:dyDescent="0.25">
      <c r="C28" s="424"/>
      <c r="D28" s="378"/>
      <c r="E28" s="378"/>
      <c r="F28" s="378"/>
      <c r="G28" s="378"/>
      <c r="H28" s="378"/>
      <c r="I28" s="378"/>
      <c r="J28" s="378"/>
      <c r="K28" s="378"/>
      <c r="L28" s="378"/>
      <c r="M28" s="378"/>
      <c r="N28" s="378"/>
      <c r="O28" s="378"/>
      <c r="P28" s="416"/>
      <c r="Q28" s="207"/>
      <c r="R28" s="36"/>
      <c r="S28" s="207" t="s">
        <v>15</v>
      </c>
      <c r="T28" s="207"/>
      <c r="U28" s="36"/>
      <c r="V28" s="207" t="s">
        <v>27</v>
      </c>
      <c r="W28" s="207"/>
      <c r="X28" s="36"/>
      <c r="Y28" s="222" t="s">
        <v>46</v>
      </c>
      <c r="Z28" s="207"/>
      <c r="AA28" s="207"/>
      <c r="AB28" s="215"/>
      <c r="AC28" s="207"/>
      <c r="AD28" s="207"/>
      <c r="AE28" s="207"/>
      <c r="AF28" s="207"/>
      <c r="AG28" s="239">
        <f>+(((AH14/AH15)*AH16)+((AH17/AH18)*AH19)+((AH20/AH21)*AH22)+((AH23/AH24)*AH25))*4/100</f>
        <v>4</v>
      </c>
      <c r="AH28" s="207"/>
    </row>
    <row r="29" spans="3:34" ht="15" customHeight="1" x14ac:dyDescent="0.25">
      <c r="C29" s="424"/>
      <c r="D29" s="378"/>
      <c r="E29" s="378"/>
      <c r="F29" s="378"/>
      <c r="G29" s="378"/>
      <c r="H29" s="378"/>
      <c r="I29" s="378"/>
      <c r="J29" s="378"/>
      <c r="K29" s="378"/>
      <c r="L29" s="378"/>
      <c r="M29" s="378"/>
      <c r="N29" s="378"/>
      <c r="O29" s="378"/>
      <c r="P29" s="416"/>
      <c r="Q29" s="207"/>
      <c r="R29" s="207"/>
      <c r="S29" s="207"/>
      <c r="T29" s="207"/>
      <c r="U29" s="207"/>
      <c r="V29" s="207"/>
      <c r="W29" s="207"/>
      <c r="X29" s="207"/>
      <c r="Y29" s="207"/>
      <c r="Z29" s="207"/>
      <c r="AA29" s="207"/>
      <c r="AB29" s="215"/>
      <c r="AC29" s="207"/>
      <c r="AD29" s="207"/>
      <c r="AE29" s="207"/>
      <c r="AF29" s="207"/>
      <c r="AG29" s="207"/>
      <c r="AH29" s="207"/>
    </row>
    <row r="30" spans="3:34" ht="15" customHeight="1" x14ac:dyDescent="0.25">
      <c r="C30" s="425"/>
      <c r="D30" s="426"/>
      <c r="E30" s="426"/>
      <c r="F30" s="426"/>
      <c r="G30" s="426"/>
      <c r="H30" s="426"/>
      <c r="I30" s="426"/>
      <c r="J30" s="426"/>
      <c r="K30" s="426"/>
      <c r="L30" s="426"/>
      <c r="M30" s="426"/>
      <c r="N30" s="426"/>
      <c r="O30" s="426"/>
      <c r="P30" s="427"/>
      <c r="Q30" s="207"/>
      <c r="R30" s="220" t="s">
        <v>131</v>
      </c>
      <c r="S30" s="207"/>
      <c r="T30" s="207"/>
      <c r="U30" s="207"/>
      <c r="V30" s="207"/>
      <c r="W30" s="414" t="s">
        <v>23</v>
      </c>
      <c r="X30" s="408"/>
      <c r="Y30" s="408"/>
      <c r="Z30" s="408"/>
      <c r="AA30" s="396"/>
      <c r="AB30" s="215"/>
      <c r="AC30" s="207"/>
      <c r="AD30" s="207"/>
      <c r="AE30" s="207"/>
      <c r="AF30" s="207"/>
      <c r="AG30" s="207"/>
      <c r="AH30" s="207"/>
    </row>
    <row r="31" spans="3:34" ht="15" customHeight="1" x14ac:dyDescent="0.25">
      <c r="C31" s="217"/>
      <c r="D31" s="217"/>
      <c r="E31" s="217"/>
      <c r="F31" s="217"/>
      <c r="G31" s="217"/>
      <c r="H31" s="207"/>
      <c r="I31" s="207"/>
      <c r="J31" s="207"/>
      <c r="K31" s="207"/>
      <c r="L31" s="207"/>
      <c r="M31" s="207"/>
      <c r="N31" s="207"/>
      <c r="O31" s="207"/>
      <c r="P31" s="207"/>
      <c r="Q31" s="207"/>
      <c r="R31" s="220"/>
      <c r="S31" s="207"/>
      <c r="T31" s="207"/>
      <c r="U31" s="207"/>
      <c r="V31" s="207"/>
      <c r="W31" s="207"/>
      <c r="X31" s="207"/>
      <c r="Y31" s="207"/>
      <c r="Z31" s="207"/>
      <c r="AA31" s="207"/>
      <c r="AB31" s="215"/>
      <c r="AC31" s="207"/>
      <c r="AD31" s="207"/>
      <c r="AE31" s="207"/>
      <c r="AF31" s="207"/>
      <c r="AG31" s="207"/>
      <c r="AH31" s="207"/>
    </row>
    <row r="32" spans="3:34" ht="15" customHeight="1" x14ac:dyDescent="0.25">
      <c r="C32" s="220" t="s">
        <v>132</v>
      </c>
      <c r="D32" s="217"/>
      <c r="E32" s="217"/>
      <c r="F32" s="217"/>
      <c r="G32" s="217"/>
      <c r="H32" s="217"/>
      <c r="I32" s="207"/>
      <c r="J32" s="207"/>
      <c r="K32" s="207"/>
      <c r="L32" s="207"/>
      <c r="M32" s="207"/>
      <c r="N32" s="207"/>
      <c r="O32" s="207"/>
      <c r="P32" s="207"/>
      <c r="Q32" s="207"/>
      <c r="R32" s="207"/>
      <c r="S32" s="207"/>
      <c r="T32" s="207"/>
      <c r="U32" s="207"/>
      <c r="V32" s="207"/>
      <c r="W32" s="207"/>
      <c r="X32" s="207"/>
      <c r="Y32" s="207"/>
      <c r="Z32" s="207"/>
      <c r="AA32" s="207"/>
      <c r="AB32" s="215"/>
      <c r="AC32" s="207"/>
      <c r="AD32" s="207"/>
      <c r="AE32" s="207"/>
      <c r="AF32" s="207"/>
      <c r="AG32" s="207"/>
      <c r="AH32" s="207"/>
    </row>
    <row r="33" spans="3:27" ht="39.75" customHeight="1" x14ac:dyDescent="0.25">
      <c r="C33" s="913" t="s">
        <v>735</v>
      </c>
      <c r="D33" s="408"/>
      <c r="E33" s="408"/>
      <c r="F33" s="408"/>
      <c r="G33" s="408"/>
      <c r="H33" s="408"/>
      <c r="I33" s="408"/>
      <c r="J33" s="408"/>
      <c r="K33" s="408"/>
      <c r="L33" s="408"/>
      <c r="M33" s="408"/>
      <c r="N33" s="408"/>
      <c r="O33" s="408"/>
      <c r="P33" s="408"/>
      <c r="Q33" s="408"/>
      <c r="R33" s="408"/>
      <c r="S33" s="408"/>
      <c r="T33" s="408"/>
      <c r="U33" s="408"/>
      <c r="V33" s="408"/>
      <c r="W33" s="408"/>
      <c r="X33" s="408"/>
      <c r="Y33" s="408"/>
      <c r="Z33" s="408"/>
      <c r="AA33" s="396"/>
    </row>
    <row r="34" spans="3:27" ht="15" customHeight="1" x14ac:dyDescent="0.25">
      <c r="C34" s="217"/>
      <c r="D34" s="217"/>
      <c r="E34" s="217"/>
      <c r="F34" s="217"/>
      <c r="G34" s="217"/>
      <c r="H34" s="217"/>
      <c r="I34" s="217"/>
      <c r="J34" s="217"/>
      <c r="K34" s="217"/>
      <c r="L34" s="217"/>
      <c r="M34" s="217"/>
      <c r="N34" s="217"/>
      <c r="O34" s="217"/>
      <c r="P34" s="217"/>
      <c r="Q34" s="217"/>
      <c r="R34" s="217"/>
      <c r="S34" s="217"/>
      <c r="T34" s="217"/>
      <c r="U34" s="217"/>
      <c r="V34" s="217"/>
      <c r="W34" s="217"/>
      <c r="X34" s="217"/>
      <c r="Y34" s="217"/>
      <c r="Z34" s="217"/>
      <c r="AA34" s="217"/>
    </row>
    <row r="35" spans="3:27" ht="15" customHeight="1" x14ac:dyDescent="0.25">
      <c r="C35" s="211" t="s">
        <v>134</v>
      </c>
      <c r="D35" s="217"/>
      <c r="E35" s="217"/>
      <c r="F35" s="217"/>
      <c r="G35" s="217"/>
      <c r="H35" s="217"/>
      <c r="I35" s="217"/>
      <c r="J35" s="217"/>
      <c r="K35" s="217"/>
      <c r="L35" s="217"/>
      <c r="M35" s="211" t="s">
        <v>134</v>
      </c>
      <c r="N35" s="217"/>
      <c r="O35" s="217"/>
      <c r="P35" s="217"/>
      <c r="Q35" s="217"/>
      <c r="R35" s="217"/>
      <c r="S35" s="217"/>
      <c r="T35" s="217"/>
      <c r="U35" s="217"/>
      <c r="V35" s="217"/>
      <c r="W35" s="217"/>
      <c r="X35" s="217"/>
      <c r="Y35" s="217"/>
      <c r="Z35" s="217"/>
      <c r="AA35" s="217"/>
    </row>
    <row r="36" spans="3:27" ht="29.25" customHeight="1" x14ac:dyDescent="0.25">
      <c r="C36" s="414"/>
      <c r="D36" s="408"/>
      <c r="E36" s="408"/>
      <c r="F36" s="408"/>
      <c r="G36" s="408"/>
      <c r="H36" s="408"/>
      <c r="I36" s="408"/>
      <c r="J36" s="408"/>
      <c r="K36" s="396"/>
      <c r="L36" s="217"/>
      <c r="M36" s="414"/>
      <c r="N36" s="408"/>
      <c r="O36" s="408"/>
      <c r="P36" s="408"/>
      <c r="Q36" s="408"/>
      <c r="R36" s="408"/>
      <c r="S36" s="408"/>
      <c r="T36" s="408"/>
      <c r="U36" s="408"/>
      <c r="V36" s="408"/>
      <c r="W36" s="408"/>
      <c r="X36" s="408"/>
      <c r="Y36" s="408"/>
      <c r="Z36" s="408"/>
      <c r="AA36" s="396"/>
    </row>
    <row r="37" spans="3:27" ht="15" customHeight="1" x14ac:dyDescent="0.25">
      <c r="C37" s="207"/>
      <c r="D37" s="207"/>
      <c r="E37" s="207"/>
      <c r="F37" s="207"/>
      <c r="G37" s="207"/>
      <c r="H37" s="207"/>
      <c r="I37" s="207"/>
      <c r="J37" s="207"/>
      <c r="K37" s="207"/>
      <c r="L37" s="207"/>
      <c r="M37" s="207"/>
      <c r="N37" s="207"/>
      <c r="O37" s="207"/>
      <c r="P37" s="207"/>
      <c r="Q37" s="207"/>
      <c r="R37" s="207"/>
      <c r="S37" s="207"/>
      <c r="T37" s="207"/>
      <c r="U37" s="207"/>
      <c r="V37" s="207"/>
      <c r="W37" s="207"/>
      <c r="X37" s="207"/>
      <c r="Y37" s="207"/>
      <c r="Z37" s="207"/>
      <c r="AA37" s="207"/>
    </row>
    <row r="38" spans="3:27" ht="15" customHeight="1" x14ac:dyDescent="0.25">
      <c r="C38" s="224" t="s">
        <v>137</v>
      </c>
      <c r="D38" s="224"/>
      <c r="E38" s="224"/>
      <c r="F38" s="224"/>
      <c r="G38" s="225"/>
      <c r="H38" s="226"/>
      <c r="I38" s="226"/>
      <c r="J38" s="226"/>
      <c r="K38" s="226"/>
      <c r="L38" s="226"/>
      <c r="M38" s="226"/>
      <c r="N38" s="226"/>
      <c r="O38" s="226"/>
      <c r="P38" s="226"/>
      <c r="Q38" s="226"/>
      <c r="R38" s="226"/>
      <c r="S38" s="226"/>
      <c r="T38" s="226"/>
      <c r="U38" s="226"/>
      <c r="V38" s="226"/>
      <c r="W38" s="226"/>
      <c r="X38" s="226"/>
      <c r="Y38" s="226"/>
      <c r="Z38" s="226"/>
      <c r="AA38" s="226"/>
    </row>
    <row r="39" spans="3:27" ht="90" customHeight="1" x14ac:dyDescent="0.25">
      <c r="C39" s="413" t="s">
        <v>653</v>
      </c>
      <c r="D39" s="408"/>
      <c r="E39" s="408"/>
      <c r="F39" s="408"/>
      <c r="G39" s="408"/>
      <c r="H39" s="408"/>
      <c r="I39" s="408"/>
      <c r="J39" s="408"/>
      <c r="K39" s="408"/>
      <c r="L39" s="408"/>
      <c r="M39" s="408"/>
      <c r="N39" s="408"/>
      <c r="O39" s="408"/>
      <c r="P39" s="408"/>
      <c r="Q39" s="408"/>
      <c r="R39" s="408"/>
      <c r="S39" s="408"/>
      <c r="T39" s="408"/>
      <c r="U39" s="408"/>
      <c r="V39" s="408"/>
      <c r="W39" s="408"/>
      <c r="X39" s="408"/>
      <c r="Y39" s="408"/>
      <c r="Z39" s="408"/>
      <c r="AA39" s="396"/>
    </row>
    <row r="40" spans="3:27" ht="15" customHeight="1" x14ac:dyDescent="0.25">
      <c r="C40" s="207"/>
      <c r="D40" s="207"/>
      <c r="E40" s="207"/>
      <c r="F40" s="207"/>
      <c r="G40" s="207"/>
      <c r="H40" s="207"/>
      <c r="I40" s="207"/>
      <c r="J40" s="207"/>
      <c r="K40" s="207"/>
      <c r="L40" s="207"/>
      <c r="M40" s="207"/>
      <c r="N40" s="207"/>
      <c r="O40" s="207"/>
      <c r="P40" s="207"/>
      <c r="Q40" s="207"/>
      <c r="R40" s="207"/>
      <c r="S40" s="207"/>
      <c r="T40" s="207"/>
      <c r="U40" s="207"/>
      <c r="V40" s="207"/>
      <c r="W40" s="207"/>
      <c r="X40" s="207"/>
      <c r="Y40" s="207"/>
      <c r="Z40" s="207"/>
      <c r="AA40" s="207"/>
    </row>
    <row r="41" spans="3:27" ht="15.75" customHeight="1" x14ac:dyDescent="0.25">
      <c r="C41" s="412" t="s">
        <v>139</v>
      </c>
      <c r="D41" s="404"/>
      <c r="E41" s="220"/>
      <c r="F41" s="406" t="s">
        <v>34</v>
      </c>
      <c r="G41" s="396"/>
      <c r="H41" s="220"/>
      <c r="I41" s="207"/>
      <c r="J41" s="227" t="s">
        <v>140</v>
      </c>
      <c r="K41" s="406">
        <v>2</v>
      </c>
      <c r="L41" s="408"/>
      <c r="M41" s="408"/>
      <c r="N41" s="396"/>
      <c r="O41" s="220"/>
      <c r="P41" s="220"/>
      <c r="Q41" s="211" t="s">
        <v>141</v>
      </c>
      <c r="R41" s="207"/>
      <c r="S41" s="220"/>
      <c r="T41" s="220"/>
      <c r="U41" s="220"/>
      <c r="V41" s="220"/>
      <c r="W41" s="406" t="s">
        <v>20</v>
      </c>
      <c r="X41" s="408"/>
      <c r="Y41" s="408"/>
      <c r="Z41" s="408"/>
      <c r="AA41" s="396"/>
    </row>
    <row r="42" spans="3:27" ht="15.75" customHeight="1" x14ac:dyDescent="0.25">
      <c r="C42" s="207"/>
      <c r="D42" s="207"/>
      <c r="E42" s="207"/>
      <c r="F42" s="222"/>
      <c r="G42" s="222"/>
      <c r="H42" s="222"/>
      <c r="I42" s="222"/>
      <c r="J42" s="222"/>
      <c r="K42" s="222"/>
      <c r="L42" s="222"/>
      <c r="M42" s="207"/>
      <c r="N42" s="207"/>
      <c r="O42" s="207"/>
      <c r="P42" s="207"/>
      <c r="Q42" s="207"/>
      <c r="R42" s="207"/>
      <c r="S42" s="207"/>
      <c r="T42" s="207"/>
      <c r="U42" s="207"/>
      <c r="V42" s="207"/>
      <c r="W42" s="207"/>
      <c r="X42" s="207"/>
      <c r="Y42" s="207"/>
      <c r="Z42" s="207"/>
      <c r="AA42" s="207"/>
    </row>
    <row r="43" spans="3:27" ht="32.25" customHeight="1" x14ac:dyDescent="0.25">
      <c r="C43" s="207"/>
      <c r="D43" s="227" t="s">
        <v>142</v>
      </c>
      <c r="E43" s="220"/>
      <c r="F43" s="413" t="s">
        <v>685</v>
      </c>
      <c r="G43" s="408"/>
      <c r="H43" s="408"/>
      <c r="I43" s="408"/>
      <c r="J43" s="408"/>
      <c r="K43" s="408"/>
      <c r="L43" s="408"/>
      <c r="M43" s="396"/>
      <c r="N43" s="207"/>
      <c r="O43" s="227" t="s">
        <v>144</v>
      </c>
      <c r="P43" s="414">
        <v>0</v>
      </c>
      <c r="Q43" s="408"/>
      <c r="R43" s="408"/>
      <c r="S43" s="408"/>
      <c r="T43" s="408"/>
      <c r="U43" s="408"/>
      <c r="V43" s="408"/>
      <c r="W43" s="408"/>
      <c r="X43" s="408"/>
      <c r="Y43" s="408"/>
      <c r="Z43" s="408"/>
      <c r="AA43" s="396"/>
    </row>
    <row r="44" spans="3:27" ht="15.75" customHeight="1" x14ac:dyDescent="0.25">
      <c r="C44" s="220"/>
      <c r="D44" s="220"/>
      <c r="E44" s="220"/>
      <c r="F44" s="222"/>
      <c r="G44" s="222"/>
      <c r="H44" s="222"/>
      <c r="I44" s="222"/>
      <c r="J44" s="222"/>
      <c r="K44" s="222"/>
      <c r="L44" s="222"/>
      <c r="M44" s="220"/>
      <c r="N44" s="220"/>
      <c r="O44" s="220"/>
      <c r="P44" s="220"/>
      <c r="Q44" s="220"/>
      <c r="R44" s="220"/>
      <c r="S44" s="220"/>
      <c r="T44" s="220"/>
      <c r="U44" s="220"/>
      <c r="V44" s="220"/>
      <c r="W44" s="220"/>
      <c r="X44" s="220"/>
      <c r="Y44" s="220"/>
      <c r="Z44" s="220"/>
      <c r="AA44" s="220"/>
    </row>
    <row r="45" spans="3:27" ht="15.75" customHeight="1" x14ac:dyDescent="0.25">
      <c r="C45" s="207"/>
      <c r="D45" s="227" t="s">
        <v>145</v>
      </c>
      <c r="E45" s="207"/>
      <c r="F45" s="407" t="s">
        <v>146</v>
      </c>
      <c r="G45" s="396"/>
      <c r="H45" s="207"/>
      <c r="I45" s="207"/>
      <c r="J45" s="220" t="s">
        <v>147</v>
      </c>
      <c r="K45" s="207"/>
      <c r="L45" s="407" t="s">
        <v>148</v>
      </c>
      <c r="M45" s="408"/>
      <c r="N45" s="396"/>
      <c r="O45" s="220"/>
      <c r="P45" s="220"/>
      <c r="Q45" s="207"/>
      <c r="R45" s="220" t="s">
        <v>149</v>
      </c>
      <c r="S45" s="220"/>
      <c r="T45" s="220"/>
      <c r="U45" s="220"/>
      <c r="V45" s="220"/>
      <c r="W45" s="415"/>
      <c r="X45" s="408"/>
      <c r="Y45" s="408"/>
      <c r="Z45" s="408"/>
      <c r="AA45" s="396"/>
    </row>
    <row r="46" spans="3:27" ht="15.75" customHeight="1" x14ac:dyDescent="0.25">
      <c r="C46" s="207"/>
      <c r="D46" s="207"/>
      <c r="E46" s="207"/>
      <c r="F46" s="28"/>
      <c r="G46" s="207"/>
      <c r="H46" s="207"/>
      <c r="I46" s="211"/>
      <c r="J46" s="211"/>
      <c r="K46" s="211"/>
      <c r="L46" s="211"/>
      <c r="M46" s="211"/>
      <c r="N46" s="211"/>
      <c r="O46" s="211"/>
      <c r="P46" s="211"/>
      <c r="Q46" s="211"/>
      <c r="R46" s="211"/>
      <c r="S46" s="211"/>
      <c r="T46" s="211"/>
      <c r="U46" s="211"/>
      <c r="V46" s="211"/>
      <c r="W46" s="211"/>
      <c r="X46" s="211"/>
      <c r="Y46" s="211"/>
      <c r="Z46" s="211"/>
      <c r="AA46" s="211"/>
    </row>
    <row r="47" spans="3:27" ht="15.75" customHeight="1" x14ac:dyDescent="0.25">
      <c r="C47" s="228" t="s">
        <v>150</v>
      </c>
      <c r="D47" s="409">
        <v>2024</v>
      </c>
      <c r="E47" s="410"/>
      <c r="F47" s="411"/>
      <c r="G47" s="34"/>
      <c r="H47" s="211"/>
      <c r="I47" s="211"/>
      <c r="J47" s="211"/>
      <c r="K47" s="211"/>
      <c r="L47" s="211"/>
      <c r="M47" s="211"/>
      <c r="N47" s="211"/>
      <c r="O47" s="211"/>
      <c r="P47" s="211"/>
      <c r="Q47" s="403"/>
      <c r="R47" s="404"/>
      <c r="S47" s="404"/>
      <c r="T47" s="404"/>
      <c r="U47" s="404"/>
      <c r="V47" s="211"/>
      <c r="W47" s="211"/>
      <c r="X47" s="405"/>
      <c r="Y47" s="404"/>
      <c r="Z47" s="404"/>
      <c r="AA47" s="404"/>
    </row>
    <row r="49" spans="3:27" ht="15.75" customHeight="1" x14ac:dyDescent="0.25">
      <c r="C49" s="220" t="s">
        <v>140</v>
      </c>
      <c r="D49" s="414">
        <v>1.2</v>
      </c>
      <c r="E49" s="408"/>
      <c r="F49" s="396"/>
      <c r="G49" s="207"/>
      <c r="H49" s="211"/>
      <c r="I49" s="211"/>
      <c r="J49" s="211"/>
      <c r="K49" s="211"/>
      <c r="L49" s="211"/>
      <c r="M49" s="211"/>
      <c r="N49" s="211"/>
      <c r="O49" s="211"/>
      <c r="P49" s="211"/>
      <c r="Q49" s="403"/>
      <c r="R49" s="404"/>
      <c r="S49" s="404"/>
      <c r="T49" s="404"/>
      <c r="U49" s="404"/>
      <c r="V49" s="211"/>
      <c r="W49" s="211"/>
      <c r="X49" s="405"/>
      <c r="Y49" s="404"/>
      <c r="Z49" s="404"/>
      <c r="AA49" s="404"/>
    </row>
    <row r="50" spans="3:27" ht="15.75" customHeight="1" x14ac:dyDescent="0.25">
      <c r="C50" s="207"/>
      <c r="D50" s="207"/>
      <c r="E50" s="207"/>
      <c r="F50" s="207"/>
      <c r="G50" s="207"/>
      <c r="H50" s="207"/>
      <c r="I50" s="211"/>
      <c r="J50" s="211"/>
      <c r="K50" s="220"/>
      <c r="L50" s="220"/>
      <c r="M50" s="220"/>
      <c r="N50" s="220"/>
      <c r="O50" s="220"/>
      <c r="P50" s="220"/>
      <c r="Q50" s="220"/>
      <c r="R50" s="220"/>
      <c r="S50" s="220"/>
      <c r="T50" s="220"/>
      <c r="U50" s="220"/>
      <c r="V50" s="220"/>
      <c r="W50" s="220"/>
      <c r="X50" s="220"/>
      <c r="Y50" s="220"/>
      <c r="Z50" s="220"/>
      <c r="AA50" s="220"/>
    </row>
    <row r="51" spans="3:27" ht="15.75" customHeight="1" x14ac:dyDescent="0.25">
      <c r="C51" s="220"/>
      <c r="D51" s="406" t="s">
        <v>151</v>
      </c>
      <c r="E51" s="408"/>
      <c r="F51" s="408"/>
      <c r="G51" s="408"/>
      <c r="H51" s="408"/>
      <c r="I51" s="408"/>
      <c r="J51" s="408"/>
      <c r="K51" s="408"/>
      <c r="L51" s="408"/>
      <c r="M51" s="408"/>
      <c r="N51" s="408"/>
      <c r="O51" s="408"/>
      <c r="P51" s="408"/>
      <c r="Q51" s="408"/>
      <c r="R51" s="408"/>
      <c r="S51" s="408"/>
      <c r="T51" s="408"/>
      <c r="U51" s="408"/>
      <c r="V51" s="408"/>
      <c r="W51" s="408"/>
      <c r="X51" s="408"/>
      <c r="Y51" s="396"/>
      <c r="Z51" s="221"/>
      <c r="AA51" s="221"/>
    </row>
    <row r="52" spans="3:27" ht="15.75" customHeight="1" x14ac:dyDescent="0.25">
      <c r="C52" s="207"/>
      <c r="D52" s="445" t="s">
        <v>152</v>
      </c>
      <c r="E52" s="408"/>
      <c r="F52" s="408"/>
      <c r="G52" s="408"/>
      <c r="H52" s="396"/>
      <c r="I52" s="441" t="s">
        <v>153</v>
      </c>
      <c r="J52" s="408"/>
      <c r="K52" s="408"/>
      <c r="L52" s="408"/>
      <c r="M52" s="408"/>
      <c r="N52" s="408"/>
      <c r="O52" s="408"/>
      <c r="P52" s="396"/>
      <c r="Q52" s="442" t="s">
        <v>154</v>
      </c>
      <c r="R52" s="408"/>
      <c r="S52" s="408"/>
      <c r="T52" s="408"/>
      <c r="U52" s="408"/>
      <c r="V52" s="408"/>
      <c r="W52" s="408"/>
      <c r="X52" s="408"/>
      <c r="Y52" s="396"/>
      <c r="Z52" s="221"/>
      <c r="AA52" s="221"/>
    </row>
    <row r="53" spans="3:27" ht="15.75" customHeight="1" x14ac:dyDescent="0.25">
      <c r="C53" s="38"/>
      <c r="D53" s="446" t="s">
        <v>155</v>
      </c>
      <c r="E53" s="408"/>
      <c r="F53" s="408"/>
      <c r="G53" s="408"/>
      <c r="H53" s="396"/>
      <c r="I53" s="443" t="s">
        <v>156</v>
      </c>
      <c r="J53" s="408"/>
      <c r="K53" s="408"/>
      <c r="L53" s="408"/>
      <c r="M53" s="408"/>
      <c r="N53" s="408"/>
      <c r="O53" s="408"/>
      <c r="P53" s="396"/>
      <c r="Q53" s="444" t="s">
        <v>157</v>
      </c>
      <c r="R53" s="408"/>
      <c r="S53" s="408"/>
      <c r="T53" s="408"/>
      <c r="U53" s="408"/>
      <c r="V53" s="408"/>
      <c r="W53" s="408"/>
      <c r="X53" s="408"/>
      <c r="Y53" s="396"/>
      <c r="Z53" s="230"/>
      <c r="AA53" s="230"/>
    </row>
    <row r="54" spans="3:27" ht="15.75" customHeight="1" x14ac:dyDescent="0.25">
      <c r="C54" s="231"/>
      <c r="D54" s="231"/>
      <c r="E54" s="231"/>
      <c r="F54" s="231"/>
      <c r="G54" s="232"/>
      <c r="H54" s="232"/>
      <c r="I54" s="232"/>
      <c r="J54" s="232"/>
      <c r="K54" s="232"/>
      <c r="L54" s="232"/>
      <c r="M54" s="232"/>
      <c r="N54" s="232"/>
      <c r="O54" s="232"/>
      <c r="P54" s="232"/>
      <c r="Q54" s="232"/>
      <c r="R54" s="232"/>
      <c r="S54" s="232"/>
      <c r="T54" s="232"/>
      <c r="U54" s="232"/>
      <c r="V54" s="232"/>
      <c r="W54" s="232"/>
      <c r="X54" s="232"/>
      <c r="Y54" s="232"/>
      <c r="Z54" s="231"/>
      <c r="AA54" s="231"/>
    </row>
    <row r="55" spans="3:27" ht="15.75" customHeight="1" x14ac:dyDescent="0.25">
      <c r="C55" s="434" t="s">
        <v>158</v>
      </c>
      <c r="D55" s="408"/>
      <c r="E55" s="408"/>
      <c r="F55" s="396"/>
      <c r="G55" s="439" t="s">
        <v>159</v>
      </c>
      <c r="H55" s="440" t="s">
        <v>160</v>
      </c>
      <c r="I55" s="422"/>
      <c r="J55" s="422"/>
      <c r="K55" s="422"/>
      <c r="L55" s="422"/>
      <c r="M55" s="422"/>
      <c r="N55" s="422"/>
      <c r="O55" s="422"/>
      <c r="P55" s="422"/>
      <c r="Q55" s="422"/>
      <c r="R55" s="422"/>
      <c r="S55" s="422"/>
      <c r="T55" s="422"/>
      <c r="U55" s="422"/>
      <c r="V55" s="422"/>
      <c r="W55" s="422"/>
      <c r="X55" s="422"/>
      <c r="Y55" s="422"/>
      <c r="Z55" s="422"/>
      <c r="AA55" s="423"/>
    </row>
    <row r="56" spans="3:27" ht="15.75" customHeight="1" x14ac:dyDescent="0.25">
      <c r="C56" s="40" t="s">
        <v>161</v>
      </c>
      <c r="D56" s="41" t="s">
        <v>686</v>
      </c>
      <c r="E56" s="434" t="s">
        <v>162</v>
      </c>
      <c r="F56" s="396"/>
      <c r="G56" s="380"/>
      <c r="H56" s="425"/>
      <c r="I56" s="426"/>
      <c r="J56" s="426"/>
      <c r="K56" s="426"/>
      <c r="L56" s="426"/>
      <c r="M56" s="426"/>
      <c r="N56" s="426"/>
      <c r="O56" s="426"/>
      <c r="P56" s="426"/>
      <c r="Q56" s="426"/>
      <c r="R56" s="426"/>
      <c r="S56" s="426"/>
      <c r="T56" s="426"/>
      <c r="U56" s="426"/>
      <c r="V56" s="426"/>
      <c r="W56" s="426"/>
      <c r="X56" s="426"/>
      <c r="Y56" s="426"/>
      <c r="Z56" s="426"/>
      <c r="AA56" s="427"/>
    </row>
    <row r="57" spans="3:27" ht="15.75" customHeight="1" x14ac:dyDescent="0.25">
      <c r="C57" s="42">
        <v>2024</v>
      </c>
      <c r="D57" s="43">
        <v>45474</v>
      </c>
      <c r="E57" s="433">
        <v>45656</v>
      </c>
      <c r="F57" s="396"/>
      <c r="G57" s="44">
        <v>0.5</v>
      </c>
      <c r="H57" s="438"/>
      <c r="I57" s="408"/>
      <c r="J57" s="408"/>
      <c r="K57" s="408"/>
      <c r="L57" s="408"/>
      <c r="M57" s="408"/>
      <c r="N57" s="408"/>
      <c r="O57" s="408"/>
      <c r="P57" s="408"/>
      <c r="Q57" s="408"/>
      <c r="R57" s="408"/>
      <c r="S57" s="408"/>
      <c r="T57" s="408"/>
      <c r="U57" s="408"/>
      <c r="V57" s="408"/>
      <c r="W57" s="408"/>
      <c r="X57" s="408"/>
      <c r="Y57" s="408"/>
      <c r="Z57" s="408"/>
      <c r="AA57" s="396"/>
    </row>
    <row r="58" spans="3:27" ht="15.75" customHeight="1" x14ac:dyDescent="0.25">
      <c r="C58" s="42">
        <v>2025</v>
      </c>
      <c r="D58" s="43">
        <v>45658</v>
      </c>
      <c r="E58" s="433">
        <v>46021</v>
      </c>
      <c r="F58" s="396"/>
      <c r="G58" s="44">
        <v>0.8</v>
      </c>
      <c r="H58" s="438"/>
      <c r="I58" s="408"/>
      <c r="J58" s="408"/>
      <c r="K58" s="408"/>
      <c r="L58" s="408"/>
      <c r="M58" s="408"/>
      <c r="N58" s="408"/>
      <c r="O58" s="408"/>
      <c r="P58" s="408"/>
      <c r="Q58" s="408"/>
      <c r="R58" s="408"/>
      <c r="S58" s="408"/>
      <c r="T58" s="408"/>
      <c r="U58" s="408"/>
      <c r="V58" s="408"/>
      <c r="W58" s="408"/>
      <c r="X58" s="408"/>
      <c r="Y58" s="408"/>
      <c r="Z58" s="408"/>
      <c r="AA58" s="396"/>
    </row>
    <row r="59" spans="3:27" ht="15.75" customHeight="1" x14ac:dyDescent="0.25">
      <c r="C59" s="42">
        <v>2026</v>
      </c>
      <c r="D59" s="43">
        <v>46023</v>
      </c>
      <c r="E59" s="433">
        <v>46386</v>
      </c>
      <c r="F59" s="396"/>
      <c r="G59" s="44">
        <v>0.4</v>
      </c>
      <c r="H59" s="438"/>
      <c r="I59" s="408"/>
      <c r="J59" s="408"/>
      <c r="K59" s="408"/>
      <c r="L59" s="408"/>
      <c r="M59" s="408"/>
      <c r="N59" s="408"/>
      <c r="O59" s="408"/>
      <c r="P59" s="408"/>
      <c r="Q59" s="408"/>
      <c r="R59" s="408"/>
      <c r="S59" s="408"/>
      <c r="T59" s="408"/>
      <c r="U59" s="408"/>
      <c r="V59" s="408"/>
      <c r="W59" s="408"/>
      <c r="X59" s="408"/>
      <c r="Y59" s="408"/>
      <c r="Z59" s="408"/>
      <c r="AA59" s="396"/>
    </row>
    <row r="60" spans="3:27" ht="15.75" customHeight="1" x14ac:dyDescent="0.25">
      <c r="C60" s="42">
        <v>2027</v>
      </c>
      <c r="D60" s="43">
        <v>46388</v>
      </c>
      <c r="E60" s="433">
        <v>46751</v>
      </c>
      <c r="F60" s="396"/>
      <c r="G60" s="44">
        <v>0.3</v>
      </c>
      <c r="H60" s="438"/>
      <c r="I60" s="408"/>
      <c r="J60" s="408"/>
      <c r="K60" s="408"/>
      <c r="L60" s="408"/>
      <c r="M60" s="408"/>
      <c r="N60" s="408"/>
      <c r="O60" s="408"/>
      <c r="P60" s="408"/>
      <c r="Q60" s="408"/>
      <c r="R60" s="408"/>
      <c r="S60" s="408"/>
      <c r="T60" s="408"/>
      <c r="U60" s="408"/>
      <c r="V60" s="408"/>
      <c r="W60" s="408"/>
      <c r="X60" s="408"/>
      <c r="Y60" s="408"/>
      <c r="Z60" s="408"/>
      <c r="AA60" s="396"/>
    </row>
    <row r="61" spans="3:27" ht="15.75" customHeight="1" x14ac:dyDescent="0.25">
      <c r="C61" s="42"/>
      <c r="D61" s="42"/>
      <c r="E61" s="434"/>
      <c r="F61" s="396"/>
      <c r="G61" s="41"/>
      <c r="H61" s="434"/>
      <c r="I61" s="408"/>
      <c r="J61" s="408"/>
      <c r="K61" s="408"/>
      <c r="L61" s="408"/>
      <c r="M61" s="408"/>
      <c r="N61" s="408"/>
      <c r="O61" s="408"/>
      <c r="P61" s="408"/>
      <c r="Q61" s="408"/>
      <c r="R61" s="408"/>
      <c r="S61" s="408"/>
      <c r="T61" s="408"/>
      <c r="U61" s="408"/>
      <c r="V61" s="408"/>
      <c r="W61" s="408"/>
      <c r="X61" s="408"/>
      <c r="Y61" s="408"/>
      <c r="Z61" s="408"/>
      <c r="AA61" s="396"/>
    </row>
    <row r="62" spans="3:27" ht="15.75" customHeight="1" x14ac:dyDescent="0.25">
      <c r="C62" s="207"/>
      <c r="D62" s="207"/>
      <c r="E62" s="207"/>
      <c r="F62" s="207"/>
      <c r="G62" s="207"/>
      <c r="H62" s="207"/>
      <c r="I62" s="207"/>
      <c r="J62" s="207"/>
      <c r="K62" s="207"/>
      <c r="L62" s="207"/>
      <c r="M62" s="207"/>
      <c r="N62" s="207"/>
      <c r="O62" s="207"/>
      <c r="P62" s="207"/>
      <c r="Q62" s="207"/>
      <c r="R62" s="207"/>
      <c r="S62" s="207"/>
      <c r="T62" s="207"/>
      <c r="U62" s="207"/>
      <c r="V62" s="207"/>
      <c r="W62" s="207"/>
      <c r="X62" s="207"/>
      <c r="Y62" s="207"/>
      <c r="Z62" s="207"/>
      <c r="AA62" s="207"/>
    </row>
    <row r="63" spans="3:27" ht="15.75" customHeight="1" x14ac:dyDescent="0.25">
      <c r="C63" s="412" t="s">
        <v>163</v>
      </c>
      <c r="D63" s="404"/>
      <c r="E63" s="220"/>
      <c r="F63" s="211" t="s">
        <v>164</v>
      </c>
      <c r="G63" s="45"/>
      <c r="H63" s="222"/>
      <c r="I63" s="211" t="s">
        <v>165</v>
      </c>
      <c r="J63" s="207"/>
      <c r="K63" s="407"/>
      <c r="L63" s="396"/>
      <c r="M63" s="220"/>
      <c r="N63" s="207"/>
      <c r="O63" s="207"/>
      <c r="P63" s="207"/>
      <c r="Q63" s="207"/>
      <c r="R63" s="207"/>
      <c r="S63" s="207"/>
      <c r="T63" s="207"/>
      <c r="U63" s="207"/>
      <c r="V63" s="207"/>
      <c r="W63" s="207"/>
      <c r="X63" s="207"/>
      <c r="Y63" s="207"/>
      <c r="Z63" s="207"/>
      <c r="AA63" s="207"/>
    </row>
    <row r="65" spans="2:28" ht="15.75" customHeight="1" x14ac:dyDescent="0.25">
      <c r="B65" s="432" t="s">
        <v>166</v>
      </c>
      <c r="C65" s="408"/>
      <c r="D65" s="408"/>
      <c r="E65" s="408"/>
      <c r="F65" s="408"/>
      <c r="G65" s="408"/>
      <c r="H65" s="408"/>
      <c r="I65" s="408"/>
      <c r="J65" s="408"/>
      <c r="K65" s="408"/>
      <c r="L65" s="408"/>
      <c r="M65" s="408"/>
      <c r="N65" s="408"/>
      <c r="O65" s="408"/>
      <c r="P65" s="408"/>
      <c r="Q65" s="408"/>
      <c r="R65" s="408"/>
      <c r="S65" s="408"/>
      <c r="T65" s="408"/>
      <c r="U65" s="408"/>
      <c r="V65" s="408"/>
      <c r="W65" s="408"/>
      <c r="X65" s="408"/>
      <c r="Y65" s="408"/>
      <c r="Z65" s="408"/>
      <c r="AA65" s="408"/>
      <c r="AB65" s="396"/>
    </row>
    <row r="66" spans="2:28" ht="15.75" customHeight="1" x14ac:dyDescent="0.25">
      <c r="B66" s="46"/>
      <c r="C66" s="235"/>
      <c r="D66" s="235"/>
      <c r="E66" s="235"/>
      <c r="F66" s="235"/>
      <c r="G66" s="235"/>
      <c r="H66" s="235"/>
      <c r="I66" s="235"/>
      <c r="J66" s="235"/>
      <c r="K66" s="235"/>
      <c r="L66" s="235"/>
      <c r="M66" s="235"/>
      <c r="N66" s="235"/>
      <c r="O66" s="235"/>
      <c r="P66" s="235"/>
      <c r="Q66" s="235"/>
      <c r="R66" s="235"/>
      <c r="S66" s="235"/>
      <c r="T66" s="235"/>
      <c r="U66" s="235"/>
      <c r="V66" s="235"/>
      <c r="W66" s="235"/>
      <c r="X66" s="235"/>
      <c r="Y66" s="235"/>
      <c r="Z66" s="235"/>
      <c r="AA66" s="235"/>
      <c r="AB66" s="47"/>
    </row>
    <row r="67" spans="2:28" ht="29.25" customHeight="1" x14ac:dyDescent="0.25">
      <c r="B67" s="434" t="s">
        <v>161</v>
      </c>
      <c r="C67" s="396"/>
      <c r="D67" s="41"/>
      <c r="E67" s="434" t="s">
        <v>167</v>
      </c>
      <c r="F67" s="396"/>
      <c r="G67" s="41"/>
      <c r="H67" s="406" t="s">
        <v>168</v>
      </c>
      <c r="I67" s="396"/>
      <c r="J67" s="434"/>
      <c r="K67" s="396"/>
      <c r="L67" s="437"/>
      <c r="M67" s="404"/>
      <c r="N67" s="41" t="s">
        <v>169</v>
      </c>
      <c r="O67" s="434"/>
      <c r="P67" s="408"/>
      <c r="Q67" s="396"/>
      <c r="R67" s="434" t="s">
        <v>170</v>
      </c>
      <c r="S67" s="408"/>
      <c r="T67" s="396"/>
      <c r="U67" s="434"/>
      <c r="V67" s="408"/>
      <c r="W67" s="396"/>
      <c r="X67" s="434" t="s">
        <v>171</v>
      </c>
      <c r="Y67" s="396"/>
      <c r="Z67" s="434"/>
      <c r="AA67" s="408"/>
      <c r="AB67" s="396"/>
    </row>
    <row r="68" spans="2:28" ht="15.75" customHeight="1" x14ac:dyDescent="0.25">
      <c r="B68" s="46"/>
      <c r="C68" s="235"/>
      <c r="D68" s="235"/>
      <c r="E68" s="235"/>
      <c r="F68" s="230"/>
      <c r="G68" s="236"/>
      <c r="H68" s="237"/>
      <c r="I68" s="237"/>
      <c r="J68" s="230"/>
      <c r="K68" s="230"/>
      <c r="L68" s="230"/>
      <c r="M68" s="230"/>
      <c r="N68" s="237"/>
      <c r="O68" s="230"/>
      <c r="P68" s="230"/>
      <c r="Q68" s="230"/>
      <c r="R68" s="230"/>
      <c r="S68" s="237"/>
      <c r="T68" s="217"/>
      <c r="U68" s="217"/>
      <c r="V68" s="207"/>
      <c r="W68" s="237"/>
      <c r="X68" s="227"/>
      <c r="Y68" s="227"/>
      <c r="Z68" s="48"/>
      <c r="AA68" s="27"/>
      <c r="AB68" s="49"/>
    </row>
    <row r="69" spans="2:28" ht="15.75" customHeight="1" x14ac:dyDescent="0.25">
      <c r="B69" s="432" t="s">
        <v>172</v>
      </c>
      <c r="C69" s="396"/>
      <c r="D69" s="435"/>
      <c r="E69" s="426"/>
      <c r="F69" s="426"/>
      <c r="G69" s="426"/>
      <c r="H69" s="426"/>
      <c r="I69" s="426"/>
      <c r="J69" s="426"/>
      <c r="K69" s="426"/>
      <c r="L69" s="426"/>
      <c r="M69" s="426"/>
      <c r="N69" s="426"/>
      <c r="O69" s="426"/>
      <c r="P69" s="426"/>
      <c r="Q69" s="426"/>
      <c r="R69" s="426"/>
      <c r="S69" s="426"/>
      <c r="T69" s="426"/>
      <c r="U69" s="426"/>
      <c r="V69" s="426"/>
      <c r="W69" s="426"/>
      <c r="X69" s="426"/>
      <c r="Y69" s="426"/>
      <c r="Z69" s="426"/>
      <c r="AA69" s="426"/>
      <c r="AB69" s="427"/>
    </row>
    <row r="70" spans="2:28" ht="15.75" customHeight="1" x14ac:dyDescent="0.25">
      <c r="B70" s="46"/>
      <c r="C70" s="235"/>
      <c r="D70" s="235"/>
      <c r="E70" s="235"/>
      <c r="F70" s="230"/>
      <c r="G70" s="236"/>
      <c r="H70" s="237"/>
      <c r="I70" s="237"/>
      <c r="J70" s="230"/>
      <c r="K70" s="230"/>
      <c r="L70" s="230"/>
      <c r="M70" s="230"/>
      <c r="N70" s="237"/>
      <c r="O70" s="230"/>
      <c r="P70" s="230"/>
      <c r="Q70" s="230"/>
      <c r="R70" s="230"/>
      <c r="S70" s="237"/>
      <c r="T70" s="217"/>
      <c r="U70" s="217"/>
      <c r="V70" s="207"/>
      <c r="W70" s="237"/>
      <c r="X70" s="227"/>
      <c r="Y70" s="227"/>
      <c r="Z70" s="48"/>
      <c r="AA70" s="27"/>
      <c r="AB70" s="49"/>
    </row>
    <row r="71" spans="2:28" ht="15.75" customHeight="1" x14ac:dyDescent="0.25">
      <c r="B71" s="432" t="s">
        <v>173</v>
      </c>
      <c r="C71" s="396"/>
      <c r="D71" s="436"/>
      <c r="E71" s="426"/>
      <c r="F71" s="426"/>
      <c r="G71" s="426"/>
      <c r="H71" s="426"/>
      <c r="I71" s="426"/>
      <c r="J71" s="426"/>
      <c r="K71" s="426"/>
      <c r="L71" s="426"/>
      <c r="M71" s="426"/>
      <c r="N71" s="426"/>
      <c r="O71" s="426"/>
      <c r="P71" s="426"/>
      <c r="Q71" s="426"/>
      <c r="R71" s="426"/>
      <c r="S71" s="426"/>
      <c r="T71" s="426"/>
      <c r="U71" s="426"/>
      <c r="V71" s="426"/>
      <c r="W71" s="426"/>
      <c r="X71" s="426"/>
      <c r="Y71" s="426"/>
      <c r="Z71" s="426"/>
      <c r="AA71" s="426"/>
      <c r="AB71" s="427"/>
    </row>
    <row r="72" spans="2:28" ht="15.75" customHeight="1" x14ac:dyDescent="0.25">
      <c r="B72" s="46"/>
      <c r="C72" s="235"/>
      <c r="D72" s="235"/>
      <c r="E72" s="235"/>
      <c r="F72" s="230"/>
      <c r="G72" s="236"/>
      <c r="H72" s="237"/>
      <c r="I72" s="237"/>
      <c r="J72" s="230"/>
      <c r="K72" s="230"/>
      <c r="L72" s="230"/>
      <c r="M72" s="230"/>
      <c r="N72" s="237"/>
      <c r="O72" s="230"/>
      <c r="P72" s="230"/>
      <c r="Q72" s="230"/>
      <c r="R72" s="230"/>
      <c r="S72" s="237"/>
      <c r="T72" s="217"/>
      <c r="U72" s="217"/>
      <c r="V72" s="207"/>
      <c r="W72" s="237"/>
      <c r="X72" s="227"/>
      <c r="Y72" s="227"/>
      <c r="Z72" s="227"/>
      <c r="AA72" s="217"/>
      <c r="AB72" s="223"/>
    </row>
    <row r="73" spans="2:28" ht="15.75" customHeight="1" x14ac:dyDescent="0.25">
      <c r="B73" s="432" t="s">
        <v>174</v>
      </c>
      <c r="C73" s="396"/>
      <c r="D73" s="436"/>
      <c r="E73" s="426"/>
      <c r="F73" s="426"/>
      <c r="G73" s="426"/>
      <c r="H73" s="426"/>
      <c r="I73" s="426"/>
      <c r="J73" s="426"/>
      <c r="K73" s="426"/>
      <c r="L73" s="426"/>
      <c r="M73" s="426"/>
      <c r="N73" s="426"/>
      <c r="O73" s="426"/>
      <c r="P73" s="426"/>
      <c r="Q73" s="426"/>
      <c r="R73" s="426"/>
      <c r="S73" s="426"/>
      <c r="T73" s="426"/>
      <c r="U73" s="426"/>
      <c r="V73" s="426"/>
      <c r="W73" s="426"/>
      <c r="X73" s="426"/>
      <c r="Y73" s="426"/>
      <c r="Z73" s="426"/>
      <c r="AA73" s="426"/>
      <c r="AB73" s="427"/>
    </row>
    <row r="74" spans="2:28" ht="15.75" customHeight="1" x14ac:dyDescent="0.25">
      <c r="B74" s="46"/>
      <c r="C74" s="235"/>
      <c r="D74" s="235"/>
      <c r="E74" s="235"/>
      <c r="F74" s="230"/>
      <c r="G74" s="236"/>
      <c r="H74" s="237"/>
      <c r="I74" s="237"/>
      <c r="J74" s="230"/>
      <c r="K74" s="230"/>
      <c r="L74" s="230"/>
      <c r="M74" s="230"/>
      <c r="N74" s="237"/>
      <c r="O74" s="230"/>
      <c r="P74" s="230"/>
      <c r="Q74" s="230"/>
      <c r="R74" s="230"/>
      <c r="S74" s="237"/>
      <c r="T74" s="217"/>
      <c r="U74" s="217"/>
      <c r="V74" s="207"/>
      <c r="W74" s="237"/>
      <c r="X74" s="227"/>
      <c r="Y74" s="227"/>
      <c r="Z74" s="48"/>
      <c r="AA74" s="27"/>
      <c r="AB74" s="49"/>
    </row>
    <row r="75" spans="2:28" ht="15.75" customHeight="1" x14ac:dyDescent="0.25">
      <c r="B75" s="432" t="s">
        <v>175</v>
      </c>
      <c r="C75" s="396"/>
      <c r="D75" s="436"/>
      <c r="E75" s="426"/>
      <c r="F75" s="426"/>
      <c r="G75" s="426"/>
      <c r="H75" s="426"/>
      <c r="I75" s="426"/>
      <c r="J75" s="426"/>
      <c r="K75" s="426"/>
      <c r="L75" s="426"/>
      <c r="M75" s="426"/>
      <c r="N75" s="426"/>
      <c r="O75" s="426"/>
      <c r="P75" s="426"/>
      <c r="Q75" s="426"/>
      <c r="R75" s="426"/>
      <c r="S75" s="426"/>
      <c r="T75" s="426"/>
      <c r="U75" s="426"/>
      <c r="V75" s="426"/>
      <c r="W75" s="426"/>
      <c r="X75" s="426"/>
      <c r="Y75" s="426"/>
      <c r="Z75" s="426"/>
      <c r="AA75" s="426"/>
      <c r="AB75" s="427"/>
    </row>
    <row r="76" spans="2:28" ht="15.75" customHeight="1" x14ac:dyDescent="0.25">
      <c r="B76" s="46"/>
      <c r="C76" s="235"/>
      <c r="D76" s="235"/>
      <c r="E76" s="235"/>
      <c r="F76" s="230"/>
      <c r="G76" s="236"/>
      <c r="H76" s="237"/>
      <c r="I76" s="237"/>
      <c r="J76" s="230"/>
      <c r="K76" s="230"/>
      <c r="L76" s="230"/>
      <c r="M76" s="230"/>
      <c r="N76" s="237"/>
      <c r="O76" s="230"/>
      <c r="P76" s="230"/>
      <c r="Q76" s="230"/>
      <c r="R76" s="230"/>
      <c r="S76" s="237"/>
      <c r="T76" s="217"/>
      <c r="U76" s="217"/>
      <c r="V76" s="207"/>
      <c r="W76" s="237"/>
      <c r="X76" s="227"/>
      <c r="Y76" s="227"/>
      <c r="Z76" s="48"/>
      <c r="AA76" s="27"/>
      <c r="AB76" s="49"/>
    </row>
    <row r="77" spans="2:28" ht="15.75" customHeight="1" x14ac:dyDescent="0.25">
      <c r="B77" s="432" t="s">
        <v>176</v>
      </c>
      <c r="C77" s="396"/>
      <c r="D77" s="436"/>
      <c r="E77" s="426"/>
      <c r="F77" s="426"/>
      <c r="G77" s="426"/>
      <c r="H77" s="426"/>
      <c r="I77" s="426"/>
      <c r="J77" s="426"/>
      <c r="K77" s="426"/>
      <c r="L77" s="426"/>
      <c r="M77" s="426"/>
      <c r="N77" s="426"/>
      <c r="O77" s="426"/>
      <c r="P77" s="426"/>
      <c r="Q77" s="426"/>
      <c r="R77" s="426"/>
      <c r="S77" s="426"/>
      <c r="T77" s="426"/>
      <c r="U77" s="426"/>
      <c r="V77" s="426"/>
      <c r="W77" s="426"/>
      <c r="X77" s="426"/>
      <c r="Y77" s="426"/>
      <c r="Z77" s="426"/>
      <c r="AA77" s="426"/>
      <c r="AB77" s="427"/>
    </row>
    <row r="78" spans="2:28" ht="15.75" customHeight="1" x14ac:dyDescent="0.25">
      <c r="B78" s="46"/>
      <c r="C78" s="235"/>
      <c r="D78" s="235"/>
      <c r="E78" s="235"/>
      <c r="F78" s="230"/>
      <c r="G78" s="236"/>
      <c r="H78" s="237"/>
      <c r="I78" s="237"/>
      <c r="J78" s="230"/>
      <c r="K78" s="230"/>
      <c r="L78" s="230"/>
      <c r="M78" s="230"/>
      <c r="N78" s="237"/>
      <c r="O78" s="230"/>
      <c r="P78" s="230"/>
      <c r="Q78" s="230"/>
      <c r="R78" s="230"/>
      <c r="S78" s="237"/>
      <c r="T78" s="217"/>
      <c r="U78" s="217"/>
      <c r="V78" s="207"/>
      <c r="W78" s="237"/>
      <c r="X78" s="227"/>
      <c r="Y78" s="227"/>
      <c r="Z78" s="48"/>
      <c r="AA78" s="27"/>
      <c r="AB78" s="49"/>
    </row>
    <row r="79" spans="2:28" ht="15.75" customHeight="1" x14ac:dyDescent="0.25">
      <c r="B79" s="432" t="s">
        <v>177</v>
      </c>
      <c r="C79" s="408"/>
      <c r="D79" s="408"/>
      <c r="E79" s="408"/>
      <c r="F79" s="408"/>
      <c r="G79" s="408"/>
      <c r="H79" s="408"/>
      <c r="I79" s="408"/>
      <c r="J79" s="408"/>
      <c r="K79" s="408"/>
      <c r="L79" s="408"/>
      <c r="M79" s="408"/>
      <c r="N79" s="408"/>
      <c r="O79" s="408"/>
      <c r="P79" s="408"/>
      <c r="Q79" s="408"/>
      <c r="R79" s="408"/>
      <c r="S79" s="408"/>
      <c r="T79" s="408"/>
      <c r="U79" s="408"/>
      <c r="V79" s="408"/>
      <c r="W79" s="408"/>
      <c r="X79" s="408"/>
      <c r="Y79" s="408"/>
      <c r="Z79" s="408"/>
      <c r="AA79" s="408"/>
      <c r="AB79" s="396"/>
    </row>
    <row r="80" spans="2:28" ht="15.75" customHeight="1" x14ac:dyDescent="0.25">
      <c r="B80" s="406" t="s">
        <v>122</v>
      </c>
      <c r="C80" s="396"/>
      <c r="D80" s="50" t="s">
        <v>178</v>
      </c>
      <c r="E80" s="406" t="s">
        <v>179</v>
      </c>
      <c r="F80" s="396"/>
      <c r="G80" s="406" t="s">
        <v>177</v>
      </c>
      <c r="H80" s="408"/>
      <c r="I80" s="408"/>
      <c r="J80" s="408"/>
      <c r="K80" s="408"/>
      <c r="L80" s="408"/>
      <c r="M80" s="408"/>
      <c r="N80" s="408"/>
      <c r="O80" s="396"/>
      <c r="P80" s="406" t="s">
        <v>180</v>
      </c>
      <c r="Q80" s="408"/>
      <c r="R80" s="408"/>
      <c r="S80" s="408"/>
      <c r="T80" s="408"/>
      <c r="U80" s="408"/>
      <c r="V80" s="408"/>
      <c r="W80" s="408"/>
      <c r="X80" s="408"/>
      <c r="Y80" s="408"/>
      <c r="Z80" s="408"/>
      <c r="AA80" s="408"/>
      <c r="AB80" s="396"/>
    </row>
    <row r="81" spans="2:28" ht="15.75" customHeight="1" x14ac:dyDescent="0.25">
      <c r="B81" s="406"/>
      <c r="C81" s="396"/>
      <c r="D81" s="36"/>
      <c r="E81" s="406"/>
      <c r="F81" s="396"/>
      <c r="G81" s="431"/>
      <c r="H81" s="408"/>
      <c r="I81" s="408"/>
      <c r="J81" s="408"/>
      <c r="K81" s="408"/>
      <c r="L81" s="408"/>
      <c r="M81" s="408"/>
      <c r="N81" s="408"/>
      <c r="O81" s="396"/>
      <c r="P81" s="431"/>
      <c r="Q81" s="408"/>
      <c r="R81" s="408"/>
      <c r="S81" s="408"/>
      <c r="T81" s="408"/>
      <c r="U81" s="408"/>
      <c r="V81" s="408"/>
      <c r="W81" s="408"/>
      <c r="X81" s="408"/>
      <c r="Y81" s="408"/>
      <c r="Z81" s="408"/>
      <c r="AA81" s="408"/>
      <c r="AB81" s="396"/>
    </row>
    <row r="82" spans="2:28" ht="15.75" customHeight="1" x14ac:dyDescent="0.25">
      <c r="B82" s="406"/>
      <c r="C82" s="396"/>
      <c r="D82" s="36"/>
      <c r="E82" s="406"/>
      <c r="F82" s="396"/>
      <c r="G82" s="431"/>
      <c r="H82" s="408"/>
      <c r="I82" s="408"/>
      <c r="J82" s="408"/>
      <c r="K82" s="408"/>
      <c r="L82" s="408"/>
      <c r="M82" s="408"/>
      <c r="N82" s="408"/>
      <c r="O82" s="396"/>
      <c r="P82" s="431"/>
      <c r="Q82" s="408"/>
      <c r="R82" s="408"/>
      <c r="S82" s="408"/>
      <c r="T82" s="408"/>
      <c r="U82" s="408"/>
      <c r="V82" s="408"/>
      <c r="W82" s="408"/>
      <c r="X82" s="408"/>
      <c r="Y82" s="408"/>
      <c r="Z82" s="408"/>
      <c r="AA82" s="408"/>
      <c r="AB82" s="396"/>
    </row>
    <row r="83" spans="2:28" ht="26.25" customHeight="1" x14ac:dyDescent="0.25">
      <c r="B83" s="430" t="s">
        <v>181</v>
      </c>
      <c r="C83" s="408"/>
      <c r="D83" s="408"/>
      <c r="E83" s="408"/>
      <c r="F83" s="408"/>
      <c r="G83" s="408"/>
      <c r="H83" s="408"/>
      <c r="I83" s="408"/>
      <c r="J83" s="408"/>
      <c r="K83" s="408"/>
      <c r="L83" s="408"/>
      <c r="M83" s="408"/>
      <c r="N83" s="408"/>
      <c r="O83" s="408"/>
      <c r="P83" s="408"/>
      <c r="Q83" s="408"/>
      <c r="R83" s="408"/>
      <c r="S83" s="408"/>
      <c r="T83" s="408"/>
      <c r="U83" s="408"/>
      <c r="V83" s="408"/>
      <c r="W83" s="408"/>
      <c r="X83" s="408"/>
      <c r="Y83" s="408"/>
      <c r="Z83" s="408"/>
      <c r="AA83" s="408"/>
      <c r="AB83" s="396"/>
    </row>
  </sheetData>
  <mergeCells count="99">
    <mergeCell ref="F43:M43"/>
    <mergeCell ref="P43:AA43"/>
    <mergeCell ref="F45:G45"/>
    <mergeCell ref="L45:N45"/>
    <mergeCell ref="W45:AA45"/>
    <mergeCell ref="Q47:U47"/>
    <mergeCell ref="X47:AA47"/>
    <mergeCell ref="Q49:U49"/>
    <mergeCell ref="X49:AA49"/>
    <mergeCell ref="D51:Y51"/>
    <mergeCell ref="D47:F47"/>
    <mergeCell ref="D49:F49"/>
    <mergeCell ref="I52:P52"/>
    <mergeCell ref="Q52:Y52"/>
    <mergeCell ref="I53:P53"/>
    <mergeCell ref="Q53:Y53"/>
    <mergeCell ref="H55:AA56"/>
    <mergeCell ref="D52:H52"/>
    <mergeCell ref="D53:H53"/>
    <mergeCell ref="C55:F55"/>
    <mergeCell ref="G55:G56"/>
    <mergeCell ref="E56:F56"/>
    <mergeCell ref="H57:AA57"/>
    <mergeCell ref="H58:AA58"/>
    <mergeCell ref="H59:AA59"/>
    <mergeCell ref="H60:AA60"/>
    <mergeCell ref="H61:AA61"/>
    <mergeCell ref="D75:AB75"/>
    <mergeCell ref="D77:AB77"/>
    <mergeCell ref="B79:AB79"/>
    <mergeCell ref="B69:C69"/>
    <mergeCell ref="B71:C71"/>
    <mergeCell ref="B73:C73"/>
    <mergeCell ref="B75:C75"/>
    <mergeCell ref="B77:C77"/>
    <mergeCell ref="C63:D63"/>
    <mergeCell ref="B67:C67"/>
    <mergeCell ref="D69:AB69"/>
    <mergeCell ref="D71:AB71"/>
    <mergeCell ref="D73:AB73"/>
    <mergeCell ref="B65:AB65"/>
    <mergeCell ref="K63:L63"/>
    <mergeCell ref="J67:K67"/>
    <mergeCell ref="L67:M67"/>
    <mergeCell ref="O67:Q67"/>
    <mergeCell ref="R67:T67"/>
    <mergeCell ref="U67:W67"/>
    <mergeCell ref="X67:Y67"/>
    <mergeCell ref="Z67:AB67"/>
    <mergeCell ref="E67:F67"/>
    <mergeCell ref="H67:I67"/>
    <mergeCell ref="E57:F57"/>
    <mergeCell ref="E58:F58"/>
    <mergeCell ref="E59:F59"/>
    <mergeCell ref="E60:F60"/>
    <mergeCell ref="E61:F61"/>
    <mergeCell ref="G82:O82"/>
    <mergeCell ref="P82:AB82"/>
    <mergeCell ref="B83:AB83"/>
    <mergeCell ref="E80:F80"/>
    <mergeCell ref="G80:O80"/>
    <mergeCell ref="P80:AB80"/>
    <mergeCell ref="E81:F81"/>
    <mergeCell ref="G81:O81"/>
    <mergeCell ref="P81:AB81"/>
    <mergeCell ref="E82:F82"/>
    <mergeCell ref="B80:C80"/>
    <mergeCell ref="B81:C81"/>
    <mergeCell ref="B82:C82"/>
    <mergeCell ref="AG10:AH10"/>
    <mergeCell ref="AA11:AB11"/>
    <mergeCell ref="B2:D6"/>
    <mergeCell ref="F2:AB6"/>
    <mergeCell ref="C7:D7"/>
    <mergeCell ref="C9:F9"/>
    <mergeCell ref="C10:D10"/>
    <mergeCell ref="E10:AA10"/>
    <mergeCell ref="C11:F11"/>
    <mergeCell ref="C12:D12"/>
    <mergeCell ref="E12:AA12"/>
    <mergeCell ref="C13:D13"/>
    <mergeCell ref="C14:D14"/>
    <mergeCell ref="E14:AA15"/>
    <mergeCell ref="C17:D17"/>
    <mergeCell ref="E17:AA18"/>
    <mergeCell ref="C21:D21"/>
    <mergeCell ref="F21:AB21"/>
    <mergeCell ref="C22:AA22"/>
    <mergeCell ref="C25:P30"/>
    <mergeCell ref="R25:AA25"/>
    <mergeCell ref="W30:AA30"/>
    <mergeCell ref="C33:AA33"/>
    <mergeCell ref="C36:K36"/>
    <mergeCell ref="M36:AA36"/>
    <mergeCell ref="C39:AA39"/>
    <mergeCell ref="C41:D41"/>
    <mergeCell ref="F41:G41"/>
    <mergeCell ref="K41:N41"/>
    <mergeCell ref="W41:AA41"/>
  </mergeCells>
  <pageMargins left="0.7" right="0.7" top="0.75" bottom="0.75" header="0" footer="0"/>
  <pageSetup orientation="landscape"/>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O45"/>
  <sheetViews>
    <sheetView workbookViewId="0"/>
  </sheetViews>
  <sheetFormatPr baseColWidth="10" defaultColWidth="14.42578125" defaultRowHeight="15" customHeight="1" x14ac:dyDescent="0.25"/>
  <cols>
    <col min="1" max="2" width="10" customWidth="1"/>
    <col min="3" max="3" width="34" customWidth="1"/>
    <col min="4" max="4" width="10" customWidth="1"/>
    <col min="5" max="5" width="17.28515625" customWidth="1"/>
    <col min="6" max="12" width="10" customWidth="1"/>
    <col min="13" max="13" width="55" customWidth="1"/>
    <col min="14" max="14" width="10" customWidth="1"/>
    <col min="15" max="15" width="18.140625" customWidth="1"/>
    <col min="16" max="26" width="10" customWidth="1"/>
  </cols>
  <sheetData>
    <row r="1" spans="1:15" x14ac:dyDescent="0.25">
      <c r="A1" s="150" t="s">
        <v>736</v>
      </c>
    </row>
    <row r="3" spans="1:15" x14ac:dyDescent="0.25">
      <c r="A3" s="150" t="s">
        <v>737</v>
      </c>
      <c r="C3" s="150" t="s">
        <v>738</v>
      </c>
      <c r="E3" s="150" t="s">
        <v>739</v>
      </c>
      <c r="G3" s="150" t="s">
        <v>740</v>
      </c>
      <c r="I3" s="150" t="s">
        <v>741</v>
      </c>
      <c r="K3" s="150" t="s">
        <v>742</v>
      </c>
      <c r="M3" s="150" t="s">
        <v>743</v>
      </c>
      <c r="O3" s="150" t="s">
        <v>744</v>
      </c>
    </row>
    <row r="5" spans="1:15" x14ac:dyDescent="0.25">
      <c r="A5" s="150" t="s">
        <v>21</v>
      </c>
      <c r="C5" s="150" t="s">
        <v>745</v>
      </c>
      <c r="D5" s="150">
        <v>1</v>
      </c>
      <c r="E5" s="150" t="s">
        <v>746</v>
      </c>
      <c r="G5" s="150" t="s">
        <v>15</v>
      </c>
      <c r="I5" s="150" t="s">
        <v>747</v>
      </c>
      <c r="K5" s="150" t="s">
        <v>748</v>
      </c>
      <c r="M5" s="150" t="s">
        <v>126</v>
      </c>
      <c r="O5" s="150" t="s">
        <v>749</v>
      </c>
    </row>
    <row r="6" spans="1:15" x14ac:dyDescent="0.25">
      <c r="A6" s="150" t="s">
        <v>33</v>
      </c>
      <c r="C6" s="150" t="s">
        <v>750</v>
      </c>
      <c r="D6" s="150">
        <v>2</v>
      </c>
      <c r="E6" s="150" t="s">
        <v>751</v>
      </c>
      <c r="G6" s="150" t="s">
        <v>27</v>
      </c>
      <c r="I6" s="150" t="s">
        <v>752</v>
      </c>
      <c r="M6" s="150" t="s">
        <v>659</v>
      </c>
      <c r="O6" s="150" t="s">
        <v>753</v>
      </c>
    </row>
    <row r="7" spans="1:15" x14ac:dyDescent="0.25">
      <c r="A7" s="150" t="s">
        <v>23</v>
      </c>
      <c r="D7" s="150">
        <v>3</v>
      </c>
      <c r="E7" s="150" t="s">
        <v>754</v>
      </c>
      <c r="G7" s="150" t="s">
        <v>46</v>
      </c>
      <c r="I7" s="150" t="s">
        <v>20</v>
      </c>
      <c r="M7" s="150" t="s">
        <v>689</v>
      </c>
      <c r="O7" s="150" t="s">
        <v>755</v>
      </c>
    </row>
    <row r="8" spans="1:15" x14ac:dyDescent="0.25">
      <c r="D8" s="150">
        <v>4</v>
      </c>
      <c r="E8" s="150" t="s">
        <v>756</v>
      </c>
      <c r="G8" s="150" t="s">
        <v>26</v>
      </c>
      <c r="I8" s="150" t="s">
        <v>42</v>
      </c>
      <c r="M8" s="150" t="s">
        <v>716</v>
      </c>
      <c r="O8" s="150" t="s">
        <v>757</v>
      </c>
    </row>
    <row r="9" spans="1:15" x14ac:dyDescent="0.25">
      <c r="D9" s="150">
        <v>5</v>
      </c>
      <c r="E9" s="150" t="s">
        <v>758</v>
      </c>
      <c r="G9" s="150" t="s">
        <v>759</v>
      </c>
      <c r="I9" s="150" t="s">
        <v>57</v>
      </c>
      <c r="O9" s="150" t="s">
        <v>760</v>
      </c>
    </row>
    <row r="10" spans="1:15" x14ac:dyDescent="0.25">
      <c r="D10" s="150">
        <v>6</v>
      </c>
      <c r="E10" s="150" t="s">
        <v>761</v>
      </c>
      <c r="G10" s="150" t="s">
        <v>762</v>
      </c>
      <c r="I10" s="150" t="s">
        <v>62</v>
      </c>
      <c r="O10" s="150" t="s">
        <v>763</v>
      </c>
    </row>
    <row r="11" spans="1:15" x14ac:dyDescent="0.25">
      <c r="D11" s="150">
        <v>7</v>
      </c>
      <c r="E11" s="150" t="s">
        <v>764</v>
      </c>
      <c r="I11" s="150" t="s">
        <v>762</v>
      </c>
    </row>
    <row r="12" spans="1:15" x14ac:dyDescent="0.25">
      <c r="D12" s="150">
        <v>8</v>
      </c>
      <c r="E12" s="150" t="s">
        <v>765</v>
      </c>
    </row>
    <row r="13" spans="1:15" x14ac:dyDescent="0.25">
      <c r="D13" s="150">
        <v>9</v>
      </c>
      <c r="E13" s="150" t="s">
        <v>766</v>
      </c>
    </row>
    <row r="14" spans="1:15" x14ac:dyDescent="0.25">
      <c r="D14" s="150">
        <v>10</v>
      </c>
      <c r="E14" s="150" t="s">
        <v>767</v>
      </c>
    </row>
    <row r="15" spans="1:15" x14ac:dyDescent="0.25">
      <c r="D15" s="150">
        <v>11</v>
      </c>
      <c r="E15" s="150" t="s">
        <v>768</v>
      </c>
    </row>
    <row r="16" spans="1:15" x14ac:dyDescent="0.25">
      <c r="D16" s="150">
        <v>12</v>
      </c>
      <c r="E16" s="150" t="s">
        <v>769</v>
      </c>
    </row>
    <row r="17" spans="4:14" x14ac:dyDescent="0.25">
      <c r="D17" s="150">
        <v>13</v>
      </c>
      <c r="E17" s="150" t="s">
        <v>770</v>
      </c>
    </row>
    <row r="18" spans="4:14" x14ac:dyDescent="0.25">
      <c r="D18" s="150">
        <v>14</v>
      </c>
      <c r="E18" s="150" t="s">
        <v>771</v>
      </c>
    </row>
    <row r="19" spans="4:14" x14ac:dyDescent="0.25">
      <c r="D19" s="150">
        <v>15</v>
      </c>
      <c r="E19" s="150" t="s">
        <v>772</v>
      </c>
    </row>
    <row r="20" spans="4:14" x14ac:dyDescent="0.25">
      <c r="D20" s="150">
        <v>16</v>
      </c>
      <c r="E20" s="150" t="s">
        <v>773</v>
      </c>
    </row>
    <row r="21" spans="4:14" ht="15.75" customHeight="1" x14ac:dyDescent="0.25">
      <c r="D21" s="150">
        <v>17</v>
      </c>
      <c r="E21" s="150" t="s">
        <v>774</v>
      </c>
      <c r="I21" s="150" t="s">
        <v>775</v>
      </c>
      <c r="N21" s="150" t="s">
        <v>776</v>
      </c>
    </row>
    <row r="22" spans="4:14" ht="15.75" customHeight="1" x14ac:dyDescent="0.25">
      <c r="D22" s="150">
        <v>18</v>
      </c>
      <c r="E22" s="150" t="s">
        <v>777</v>
      </c>
    </row>
    <row r="23" spans="4:14" ht="15.75" customHeight="1" x14ac:dyDescent="0.25">
      <c r="D23" s="150">
        <v>19</v>
      </c>
      <c r="E23" s="150" t="s">
        <v>778</v>
      </c>
      <c r="I23" s="150" t="s">
        <v>779</v>
      </c>
      <c r="N23" s="150" t="s">
        <v>780</v>
      </c>
    </row>
    <row r="24" spans="4:14" ht="15.75" customHeight="1" x14ac:dyDescent="0.25">
      <c r="D24" s="150">
        <v>20</v>
      </c>
      <c r="E24" s="150" t="s">
        <v>781</v>
      </c>
      <c r="I24" s="150" t="s">
        <v>782</v>
      </c>
      <c r="N24" s="150" t="s">
        <v>783</v>
      </c>
    </row>
    <row r="25" spans="4:14" ht="15.75" customHeight="1" x14ac:dyDescent="0.25">
      <c r="I25" s="150" t="s">
        <v>784</v>
      </c>
      <c r="N25" s="150" t="s">
        <v>785</v>
      </c>
    </row>
    <row r="26" spans="4:14" ht="15.75" customHeight="1" x14ac:dyDescent="0.25">
      <c r="I26" s="150" t="s">
        <v>786</v>
      </c>
      <c r="N26" s="150" t="s">
        <v>787</v>
      </c>
    </row>
    <row r="27" spans="4:14" ht="15.75" customHeight="1" x14ac:dyDescent="0.25">
      <c r="I27" s="150" t="s">
        <v>788</v>
      </c>
      <c r="N27" s="150" t="s">
        <v>789</v>
      </c>
    </row>
    <row r="28" spans="4:14" ht="15.75" customHeight="1" x14ac:dyDescent="0.25">
      <c r="N28" s="150" t="s">
        <v>790</v>
      </c>
    </row>
    <row r="29" spans="4:14" ht="15.75" customHeight="1" x14ac:dyDescent="0.25">
      <c r="N29" s="150" t="s">
        <v>791</v>
      </c>
    </row>
    <row r="30" spans="4:14" ht="15.75" customHeight="1" x14ac:dyDescent="0.25">
      <c r="I30" s="150" t="s">
        <v>792</v>
      </c>
      <c r="N30" s="150" t="s">
        <v>793</v>
      </c>
    </row>
    <row r="31" spans="4:14" ht="15.75" customHeight="1" x14ac:dyDescent="0.25">
      <c r="N31" s="150" t="s">
        <v>794</v>
      </c>
    </row>
    <row r="32" spans="4:14" ht="15.75" customHeight="1" x14ac:dyDescent="0.25">
      <c r="I32" s="150" t="s">
        <v>795</v>
      </c>
      <c r="N32" s="150" t="s">
        <v>796</v>
      </c>
    </row>
    <row r="33" spans="8:14" ht="15.75" customHeight="1" x14ac:dyDescent="0.25">
      <c r="I33" s="150" t="s">
        <v>797</v>
      </c>
      <c r="N33" s="150" t="s">
        <v>798</v>
      </c>
    </row>
    <row r="34" spans="8:14" ht="15.75" customHeight="1" x14ac:dyDescent="0.25">
      <c r="I34" s="150" t="s">
        <v>799</v>
      </c>
    </row>
    <row r="35" spans="8:14" ht="15.75" customHeight="1" x14ac:dyDescent="0.25">
      <c r="I35" s="150" t="s">
        <v>800</v>
      </c>
    </row>
    <row r="36" spans="8:14" ht="15.75" customHeight="1" x14ac:dyDescent="0.25"/>
    <row r="37" spans="8:14" ht="15.75" customHeight="1" x14ac:dyDescent="0.25"/>
    <row r="38" spans="8:14" ht="15.75" customHeight="1" x14ac:dyDescent="0.25">
      <c r="I38" s="150" t="s">
        <v>801</v>
      </c>
      <c r="L38" s="150" t="s">
        <v>802</v>
      </c>
      <c r="M38" s="150" t="s">
        <v>803</v>
      </c>
      <c r="N38" s="150" t="s">
        <v>804</v>
      </c>
    </row>
    <row r="39" spans="8:14" ht="15.75" customHeight="1" x14ac:dyDescent="0.25"/>
    <row r="40" spans="8:14" ht="15.75" customHeight="1" x14ac:dyDescent="0.25">
      <c r="H40" s="150" t="s">
        <v>805</v>
      </c>
      <c r="I40" s="150" t="s">
        <v>806</v>
      </c>
      <c r="L40" s="51" t="s">
        <v>807</v>
      </c>
      <c r="M40" s="150" t="s">
        <v>808</v>
      </c>
      <c r="N40" s="150" t="s">
        <v>809</v>
      </c>
    </row>
    <row r="41" spans="8:14" ht="15.75" customHeight="1" x14ac:dyDescent="0.25">
      <c r="I41" s="150" t="s">
        <v>810</v>
      </c>
      <c r="L41" s="51" t="s">
        <v>811</v>
      </c>
      <c r="M41" s="150" t="s">
        <v>812</v>
      </c>
      <c r="N41" s="150" t="s">
        <v>813</v>
      </c>
    </row>
    <row r="42" spans="8:14" ht="15.75" customHeight="1" x14ac:dyDescent="0.25">
      <c r="I42" s="150" t="s">
        <v>814</v>
      </c>
      <c r="L42" s="51" t="s">
        <v>815</v>
      </c>
      <c r="N42" s="150" t="s">
        <v>816</v>
      </c>
    </row>
    <row r="43" spans="8:14" ht="15.75" customHeight="1" x14ac:dyDescent="0.25">
      <c r="I43" s="150" t="s">
        <v>817</v>
      </c>
      <c r="L43" s="51" t="s">
        <v>818</v>
      </c>
      <c r="N43" s="150" t="s">
        <v>819</v>
      </c>
    </row>
    <row r="44" spans="8:14" ht="15.75" customHeight="1" x14ac:dyDescent="0.25">
      <c r="I44" s="150" t="s">
        <v>820</v>
      </c>
      <c r="N44" s="150" t="s">
        <v>821</v>
      </c>
    </row>
    <row r="45" spans="8:14" ht="15.75" customHeight="1" x14ac:dyDescent="0.25">
      <c r="I45" s="150" t="s">
        <v>822</v>
      </c>
      <c r="N45" s="150" t="s">
        <v>823</v>
      </c>
    </row>
  </sheetData>
  <pageMargins left="0.7" right="0.7" top="0.75" bottom="0.75" header="0" footer="0"/>
  <pageSetup orientation="landscape"/>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9E17F-E790-4A18-B91C-EE2A12AAB45B}">
  <sheetPr>
    <pageSetUpPr fitToPage="1"/>
  </sheetPr>
  <dimension ref="A1:O60"/>
  <sheetViews>
    <sheetView showGridLines="0" view="pageBreakPreview" topLeftCell="A40" zoomScale="70" zoomScaleNormal="70" zoomScaleSheetLayoutView="70" workbookViewId="0">
      <selection activeCell="H41" sqref="H41:H42"/>
    </sheetView>
  </sheetViews>
  <sheetFormatPr baseColWidth="10" defaultColWidth="10.85546875" defaultRowHeight="14.25" x14ac:dyDescent="0.25"/>
  <cols>
    <col min="1" max="1" width="49.7109375" style="66" customWidth="1"/>
    <col min="2" max="2" width="39.140625" style="66" customWidth="1"/>
    <col min="3" max="5" width="35.7109375" style="66" customWidth="1"/>
    <col min="6" max="6" width="46.140625" style="66" customWidth="1"/>
    <col min="7" max="8" width="35.7109375" style="66" customWidth="1"/>
    <col min="9" max="9" width="40" style="66" customWidth="1"/>
    <col min="10" max="11" width="35.7109375" style="66" customWidth="1"/>
    <col min="12" max="12" width="45" style="66" customWidth="1"/>
    <col min="13" max="13" width="18.28515625" style="66" customWidth="1"/>
    <col min="14" max="15" width="18.140625" style="66" customWidth="1"/>
    <col min="16" max="16" width="8.42578125" style="66" customWidth="1"/>
    <col min="17" max="17" width="18.42578125" style="66" bestFit="1" customWidth="1"/>
    <col min="18" max="18" width="5.7109375" style="66" customWidth="1"/>
    <col min="19" max="19" width="18.42578125" style="66" bestFit="1" customWidth="1"/>
    <col min="20" max="20" width="4.7109375" style="66" customWidth="1"/>
    <col min="21" max="21" width="23" style="66" bestFit="1" customWidth="1"/>
    <col min="22" max="22" width="10.85546875" style="66"/>
    <col min="23" max="23" width="18.42578125" style="66" bestFit="1" customWidth="1"/>
    <col min="24" max="24" width="16.140625" style="66" customWidth="1"/>
    <col min="25" max="16384" width="10.85546875" style="66"/>
  </cols>
  <sheetData>
    <row r="1" spans="1:15" s="135" customFormat="1" ht="32.25" customHeight="1" thickBot="1" x14ac:dyDescent="0.3">
      <c r="A1" s="509"/>
      <c r="B1" s="490" t="s">
        <v>182</v>
      </c>
      <c r="C1" s="491"/>
      <c r="D1" s="491"/>
      <c r="E1" s="491"/>
      <c r="F1" s="491"/>
      <c r="G1" s="491"/>
      <c r="H1" s="491"/>
      <c r="I1" s="492"/>
      <c r="J1" s="487" t="s">
        <v>183</v>
      </c>
      <c r="K1" s="488"/>
      <c r="L1" s="489"/>
    </row>
    <row r="2" spans="1:15" s="135" customFormat="1" ht="30.75" customHeight="1" thickBot="1" x14ac:dyDescent="0.3">
      <c r="A2" s="510"/>
      <c r="B2" s="493" t="s">
        <v>184</v>
      </c>
      <c r="C2" s="494"/>
      <c r="D2" s="494"/>
      <c r="E2" s="494"/>
      <c r="F2" s="494"/>
      <c r="G2" s="494"/>
      <c r="H2" s="494"/>
      <c r="I2" s="495"/>
      <c r="J2" s="487" t="s">
        <v>185</v>
      </c>
      <c r="K2" s="488"/>
      <c r="L2" s="489"/>
    </row>
    <row r="3" spans="1:15" s="135" customFormat="1" ht="24" customHeight="1" thickBot="1" x14ac:dyDescent="0.3">
      <c r="A3" s="510"/>
      <c r="B3" s="493" t="s">
        <v>186</v>
      </c>
      <c r="C3" s="494"/>
      <c r="D3" s="494"/>
      <c r="E3" s="494"/>
      <c r="F3" s="494"/>
      <c r="G3" s="494"/>
      <c r="H3" s="494"/>
      <c r="I3" s="495"/>
      <c r="J3" s="487" t="s">
        <v>187</v>
      </c>
      <c r="K3" s="488"/>
      <c r="L3" s="489"/>
    </row>
    <row r="4" spans="1:15" s="135" customFormat="1" ht="21.75" customHeight="1" thickBot="1" x14ac:dyDescent="0.3">
      <c r="A4" s="511"/>
      <c r="B4" s="496" t="s">
        <v>824</v>
      </c>
      <c r="C4" s="497"/>
      <c r="D4" s="497"/>
      <c r="E4" s="497"/>
      <c r="F4" s="497"/>
      <c r="G4" s="497"/>
      <c r="H4" s="497"/>
      <c r="I4" s="498"/>
      <c r="J4" s="487" t="s">
        <v>189</v>
      </c>
      <c r="K4" s="488"/>
      <c r="L4" s="489"/>
    </row>
    <row r="5" spans="1:15" s="135" customFormat="1" ht="21.75" customHeight="1" thickBot="1" x14ac:dyDescent="0.3">
      <c r="A5" s="136"/>
      <c r="B5" s="137"/>
      <c r="C5" s="137"/>
      <c r="D5" s="137"/>
      <c r="E5" s="137"/>
      <c r="F5" s="137"/>
      <c r="G5" s="137"/>
      <c r="H5" s="137"/>
      <c r="I5" s="137"/>
      <c r="J5" s="137"/>
      <c r="K5" s="137"/>
      <c r="L5" s="137"/>
      <c r="M5" s="138"/>
      <c r="N5" s="138"/>
      <c r="O5" s="138"/>
    </row>
    <row r="6" spans="1:15" s="135" customFormat="1" ht="21.75" customHeight="1" thickBot="1" x14ac:dyDescent="0.3">
      <c r="A6" s="958" t="s">
        <v>190</v>
      </c>
      <c r="B6" s="186" t="s">
        <v>191</v>
      </c>
      <c r="C6" s="173"/>
      <c r="D6" s="186" t="s">
        <v>192</v>
      </c>
      <c r="E6" s="173"/>
      <c r="F6" s="186" t="s">
        <v>193</v>
      </c>
      <c r="G6" s="173"/>
      <c r="H6" s="186" t="s">
        <v>194</v>
      </c>
      <c r="I6" s="174"/>
      <c r="J6" s="959" t="s">
        <v>195</v>
      </c>
      <c r="K6" s="185" t="s">
        <v>196</v>
      </c>
      <c r="L6" s="139"/>
      <c r="M6" s="957"/>
      <c r="N6" s="957"/>
      <c r="O6" s="957"/>
    </row>
    <row r="7" spans="1:15" s="135" customFormat="1" ht="21.75" customHeight="1" thickBot="1" x14ac:dyDescent="0.3">
      <c r="A7" s="958"/>
      <c r="B7" s="187" t="s">
        <v>197</v>
      </c>
      <c r="C7" s="175"/>
      <c r="D7" s="186" t="s">
        <v>198</v>
      </c>
      <c r="E7" s="175"/>
      <c r="F7" s="186" t="s">
        <v>199</v>
      </c>
      <c r="G7" s="175"/>
      <c r="H7" s="186" t="s">
        <v>200</v>
      </c>
      <c r="I7" s="174" t="s">
        <v>201</v>
      </c>
      <c r="J7" s="959"/>
      <c r="K7" s="185" t="s">
        <v>202</v>
      </c>
      <c r="L7" s="139"/>
      <c r="M7" s="957"/>
      <c r="N7" s="957"/>
      <c r="O7" s="957"/>
    </row>
    <row r="8" spans="1:15" s="135" customFormat="1" ht="21.75" customHeight="1" thickBot="1" x14ac:dyDescent="0.3">
      <c r="A8" s="958"/>
      <c r="B8" s="186" t="s">
        <v>203</v>
      </c>
      <c r="C8" s="173"/>
      <c r="D8" s="186" t="s">
        <v>204</v>
      </c>
      <c r="E8" s="176"/>
      <c r="F8" s="186" t="s">
        <v>205</v>
      </c>
      <c r="G8" s="176"/>
      <c r="H8" s="186" t="s">
        <v>206</v>
      </c>
      <c r="I8" s="174"/>
      <c r="J8" s="959"/>
      <c r="K8" s="185" t="s">
        <v>207</v>
      </c>
      <c r="L8" s="302" t="s">
        <v>201</v>
      </c>
      <c r="M8" s="957"/>
      <c r="N8" s="957"/>
      <c r="O8" s="957"/>
    </row>
    <row r="9" spans="1:15" s="135" customFormat="1" ht="21.75" hidden="1" customHeight="1" x14ac:dyDescent="0.25">
      <c r="A9" s="136"/>
      <c r="B9" s="137"/>
      <c r="C9" s="137"/>
      <c r="D9" s="137"/>
      <c r="E9" s="137"/>
      <c r="F9" s="137"/>
      <c r="G9" s="137"/>
      <c r="H9" s="137"/>
      <c r="I9" s="137"/>
      <c r="J9" s="137"/>
      <c r="K9" s="137"/>
      <c r="L9" s="137"/>
      <c r="M9" s="138"/>
      <c r="N9" s="138"/>
      <c r="O9" s="138"/>
    </row>
    <row r="10" spans="1:15" ht="15" hidden="1" customHeight="1" x14ac:dyDescent="0.25">
      <c r="A10" s="69"/>
      <c r="B10" s="70"/>
      <c r="C10" s="70"/>
      <c r="D10" s="72"/>
      <c r="E10" s="71"/>
      <c r="F10" s="71"/>
      <c r="G10" s="238"/>
      <c r="H10" s="238"/>
      <c r="I10" s="73"/>
      <c r="J10" s="73"/>
      <c r="K10" s="70"/>
      <c r="L10" s="70"/>
      <c r="M10" s="70"/>
      <c r="N10" s="70"/>
      <c r="O10" s="70"/>
    </row>
    <row r="11" spans="1:15" ht="16.5" hidden="1" customHeight="1" thickBot="1" x14ac:dyDescent="0.3">
      <c r="A11" s="132"/>
      <c r="B11" s="133"/>
      <c r="C11" s="133"/>
      <c r="D11" s="133"/>
      <c r="E11" s="133"/>
      <c r="F11" s="133"/>
      <c r="G11" s="133"/>
      <c r="H11" s="133"/>
      <c r="I11" s="133"/>
      <c r="J11" s="133"/>
      <c r="K11" s="133"/>
      <c r="L11" s="133"/>
      <c r="M11" s="133"/>
    </row>
    <row r="12" spans="1:15" ht="32.1" hidden="1" customHeight="1" thickBot="1" x14ac:dyDescent="0.3">
      <c r="A12" s="929" t="s">
        <v>825</v>
      </c>
      <c r="B12" s="930"/>
      <c r="C12" s="930"/>
      <c r="D12" s="930"/>
      <c r="E12" s="930"/>
      <c r="F12" s="930"/>
      <c r="G12" s="930"/>
      <c r="H12" s="930"/>
      <c r="I12" s="930"/>
      <c r="J12" s="930"/>
      <c r="K12" s="930"/>
      <c r="L12" s="931"/>
    </row>
    <row r="13" spans="1:15" ht="32.1" hidden="1" customHeight="1" thickBot="1" x14ac:dyDescent="0.3">
      <c r="A13" s="925" t="s">
        <v>826</v>
      </c>
      <c r="B13" s="927" t="s">
        <v>313</v>
      </c>
      <c r="C13" s="963" t="s">
        <v>210</v>
      </c>
      <c r="D13" s="965" t="s">
        <v>237</v>
      </c>
      <c r="E13" s="966"/>
      <c r="F13" s="967"/>
      <c r="G13" s="965" t="s">
        <v>248</v>
      </c>
      <c r="H13" s="966"/>
      <c r="I13" s="967"/>
      <c r="J13" s="476" t="s">
        <v>251</v>
      </c>
      <c r="K13" s="477"/>
      <c r="L13" s="478"/>
    </row>
    <row r="14" spans="1:15" ht="32.1" hidden="1" customHeight="1" x14ac:dyDescent="0.25">
      <c r="A14" s="926"/>
      <c r="B14" s="928"/>
      <c r="C14" s="964"/>
      <c r="D14" s="269" t="s">
        <v>225</v>
      </c>
      <c r="E14" s="270" t="s">
        <v>226</v>
      </c>
      <c r="F14" s="271" t="s">
        <v>827</v>
      </c>
      <c r="G14" s="269" t="s">
        <v>225</v>
      </c>
      <c r="H14" s="270" t="s">
        <v>226</v>
      </c>
      <c r="I14" s="271" t="s">
        <v>827</v>
      </c>
      <c r="J14" s="269" t="s">
        <v>225</v>
      </c>
      <c r="K14" s="270" t="s">
        <v>226</v>
      </c>
      <c r="L14" s="271" t="s">
        <v>827</v>
      </c>
    </row>
    <row r="15" spans="1:15" ht="139.5" hidden="1" customHeight="1" x14ac:dyDescent="0.25">
      <c r="A15" s="919" t="s">
        <v>828</v>
      </c>
      <c r="B15" s="283" t="s">
        <v>829</v>
      </c>
      <c r="C15" s="921" t="s">
        <v>830</v>
      </c>
      <c r="D15" s="953">
        <v>808350000</v>
      </c>
      <c r="E15" s="955">
        <v>0</v>
      </c>
      <c r="F15" s="951" t="s">
        <v>831</v>
      </c>
      <c r="G15" s="953">
        <v>667875000</v>
      </c>
      <c r="H15" s="977">
        <v>7582000</v>
      </c>
      <c r="I15" s="979" t="s">
        <v>831</v>
      </c>
      <c r="J15" s="953">
        <v>160650000</v>
      </c>
      <c r="K15" s="977">
        <v>103869667</v>
      </c>
      <c r="L15" s="979" t="s">
        <v>831</v>
      </c>
    </row>
    <row r="16" spans="1:15" ht="141" hidden="1" customHeight="1" x14ac:dyDescent="0.25">
      <c r="A16" s="920"/>
      <c r="B16" s="284" t="s">
        <v>832</v>
      </c>
      <c r="C16" s="922"/>
      <c r="D16" s="954"/>
      <c r="E16" s="956"/>
      <c r="F16" s="952"/>
      <c r="G16" s="954"/>
      <c r="H16" s="978"/>
      <c r="I16" s="980"/>
      <c r="J16" s="954"/>
      <c r="K16" s="978"/>
      <c r="L16" s="980"/>
    </row>
    <row r="17" spans="1:13" ht="84.95" hidden="1" customHeight="1" x14ac:dyDescent="0.25">
      <c r="A17" s="919" t="s">
        <v>833</v>
      </c>
      <c r="B17" s="283" t="s">
        <v>834</v>
      </c>
      <c r="C17" s="921" t="s">
        <v>211</v>
      </c>
      <c r="D17" s="971">
        <v>448290000</v>
      </c>
      <c r="E17" s="972">
        <v>0</v>
      </c>
      <c r="F17" s="973" t="s">
        <v>835</v>
      </c>
      <c r="G17" s="932">
        <v>203490000</v>
      </c>
      <c r="H17" s="934">
        <v>5406000</v>
      </c>
      <c r="I17" s="946" t="s">
        <v>836</v>
      </c>
      <c r="J17" s="932">
        <v>0</v>
      </c>
      <c r="K17" s="934">
        <v>50456000</v>
      </c>
      <c r="L17" s="946" t="s">
        <v>836</v>
      </c>
    </row>
    <row r="18" spans="1:13" ht="84.95" hidden="1" customHeight="1" thickBot="1" x14ac:dyDescent="0.3">
      <c r="A18" s="920"/>
      <c r="B18" s="285" t="s">
        <v>837</v>
      </c>
      <c r="C18" s="922"/>
      <c r="D18" s="933"/>
      <c r="E18" s="935"/>
      <c r="F18" s="939"/>
      <c r="G18" s="933"/>
      <c r="H18" s="935"/>
      <c r="I18" s="939"/>
      <c r="J18" s="933"/>
      <c r="K18" s="935"/>
      <c r="L18" s="939"/>
    </row>
    <row r="19" spans="1:13" ht="31.5" hidden="1" customHeight="1" x14ac:dyDescent="0.25">
      <c r="A19" s="200"/>
      <c r="B19" s="158"/>
      <c r="C19" s="974" t="s">
        <v>838</v>
      </c>
      <c r="D19" s="201"/>
      <c r="E19" s="202"/>
      <c r="F19" s="203"/>
      <c r="G19" s="164"/>
      <c r="H19" s="159"/>
      <c r="I19" s="160"/>
      <c r="J19" s="164"/>
      <c r="K19" s="159"/>
      <c r="L19" s="160"/>
    </row>
    <row r="20" spans="1:13" ht="31.5" hidden="1" customHeight="1" x14ac:dyDescent="0.25">
      <c r="A20" s="200"/>
      <c r="B20" s="158"/>
      <c r="C20" s="974"/>
      <c r="D20" s="201"/>
      <c r="E20" s="202"/>
      <c r="F20" s="203"/>
      <c r="G20" s="164"/>
      <c r="H20" s="159"/>
      <c r="I20" s="160"/>
      <c r="J20" s="164"/>
      <c r="K20" s="159"/>
      <c r="L20" s="160"/>
    </row>
    <row r="21" spans="1:13" ht="31.5" hidden="1" customHeight="1" x14ac:dyDescent="0.25">
      <c r="A21" s="200"/>
      <c r="B21" s="158"/>
      <c r="C21" s="974"/>
      <c r="D21" s="201"/>
      <c r="E21" s="202"/>
      <c r="F21" s="203"/>
      <c r="G21" s="164"/>
      <c r="H21" s="159"/>
      <c r="I21" s="160"/>
      <c r="J21" s="164"/>
      <c r="K21" s="159"/>
      <c r="L21" s="160"/>
    </row>
    <row r="22" spans="1:13" ht="31.5" hidden="1" customHeight="1" x14ac:dyDescent="0.25">
      <c r="A22" s="200"/>
      <c r="B22" s="158"/>
      <c r="C22" s="974"/>
      <c r="D22" s="201"/>
      <c r="E22" s="202"/>
      <c r="F22" s="203"/>
      <c r="G22" s="164"/>
      <c r="H22" s="159"/>
      <c r="I22" s="160"/>
      <c r="J22" s="164"/>
      <c r="K22" s="159"/>
      <c r="L22" s="160"/>
    </row>
    <row r="23" spans="1:13" ht="31.5" hidden="1" customHeight="1" x14ac:dyDescent="0.25">
      <c r="A23" s="200"/>
      <c r="B23" s="158"/>
      <c r="C23" s="974"/>
      <c r="D23" s="201"/>
      <c r="E23" s="202"/>
      <c r="F23" s="203"/>
      <c r="G23" s="164"/>
      <c r="H23" s="159"/>
      <c r="I23" s="160"/>
      <c r="J23" s="164"/>
      <c r="K23" s="159"/>
      <c r="L23" s="160"/>
    </row>
    <row r="24" spans="1:13" ht="32.1" hidden="1" customHeight="1" x14ac:dyDescent="0.25">
      <c r="A24" s="155"/>
      <c r="B24" s="154"/>
      <c r="C24" s="924"/>
      <c r="D24" s="165"/>
      <c r="E24" s="84"/>
      <c r="F24" s="85"/>
      <c r="G24" s="165"/>
      <c r="H24" s="84"/>
      <c r="I24" s="85"/>
      <c r="J24" s="165"/>
      <c r="K24" s="84"/>
      <c r="L24" s="85"/>
    </row>
    <row r="25" spans="1:13" ht="32.1" hidden="1" customHeight="1" x14ac:dyDescent="0.25">
      <c r="A25" s="155"/>
      <c r="B25" s="154"/>
      <c r="C25" s="167" t="s">
        <v>839</v>
      </c>
      <c r="D25" s="165"/>
      <c r="E25" s="84"/>
      <c r="F25" s="85"/>
      <c r="G25" s="165"/>
      <c r="H25" s="84"/>
      <c r="I25" s="85"/>
      <c r="J25" s="165"/>
      <c r="K25" s="84"/>
      <c r="L25" s="85"/>
    </row>
    <row r="26" spans="1:13" ht="32.1" hidden="1" customHeight="1" thickBot="1" x14ac:dyDescent="0.3">
      <c r="A26" s="156"/>
      <c r="B26" s="157"/>
      <c r="C26" s="168" t="s">
        <v>840</v>
      </c>
      <c r="D26" s="166"/>
      <c r="E26" s="87"/>
      <c r="F26" s="90"/>
      <c r="G26" s="166"/>
      <c r="H26" s="87"/>
      <c r="I26" s="90"/>
      <c r="J26" s="166"/>
      <c r="K26" s="87"/>
      <c r="L26" s="90"/>
    </row>
    <row r="27" spans="1:13" s="88" customFormat="1" ht="16.5" hidden="1" customHeight="1" x14ac:dyDescent="0.2">
      <c r="M27" s="66"/>
    </row>
    <row r="29" spans="1:13" ht="35.1" hidden="1" customHeight="1" thickBot="1" x14ac:dyDescent="0.3">
      <c r="A29" s="929" t="s">
        <v>841</v>
      </c>
      <c r="B29" s="930"/>
      <c r="C29" s="930"/>
      <c r="D29" s="930"/>
      <c r="E29" s="930"/>
      <c r="F29" s="930"/>
      <c r="G29" s="930"/>
      <c r="H29" s="930"/>
      <c r="I29" s="930"/>
      <c r="J29" s="930"/>
      <c r="K29" s="930"/>
      <c r="L29" s="931"/>
    </row>
    <row r="30" spans="1:13" ht="35.1" hidden="1" customHeight="1" x14ac:dyDescent="0.25">
      <c r="A30" s="925" t="s">
        <v>826</v>
      </c>
      <c r="B30" s="927" t="s">
        <v>313</v>
      </c>
      <c r="C30" s="963" t="s">
        <v>210</v>
      </c>
      <c r="D30" s="965" t="s">
        <v>254</v>
      </c>
      <c r="E30" s="966"/>
      <c r="F30" s="967"/>
      <c r="G30" s="965" t="s">
        <v>257</v>
      </c>
      <c r="H30" s="966"/>
      <c r="I30" s="967"/>
      <c r="J30" s="965" t="s">
        <v>260</v>
      </c>
      <c r="K30" s="966"/>
      <c r="L30" s="967"/>
    </row>
    <row r="31" spans="1:13" ht="35.1" hidden="1" customHeight="1" x14ac:dyDescent="0.25">
      <c r="A31" s="926"/>
      <c r="B31" s="928"/>
      <c r="C31" s="964"/>
      <c r="D31" s="163" t="s">
        <v>225</v>
      </c>
      <c r="E31" s="161" t="s">
        <v>226</v>
      </c>
      <c r="F31" s="162" t="s">
        <v>827</v>
      </c>
      <c r="G31" s="163" t="s">
        <v>225</v>
      </c>
      <c r="H31" s="161" t="s">
        <v>226</v>
      </c>
      <c r="I31" s="162" t="s">
        <v>827</v>
      </c>
      <c r="J31" s="163" t="s">
        <v>225</v>
      </c>
      <c r="K31" s="161" t="s">
        <v>226</v>
      </c>
      <c r="L31" s="162" t="s">
        <v>827</v>
      </c>
    </row>
    <row r="32" spans="1:13" ht="128.25" hidden="1" customHeight="1" x14ac:dyDescent="0.25">
      <c r="A32" s="919" t="s">
        <v>828</v>
      </c>
      <c r="B32" s="158" t="s">
        <v>829</v>
      </c>
      <c r="C32" s="975" t="s">
        <v>830</v>
      </c>
      <c r="D32" s="947">
        <v>34464000</v>
      </c>
      <c r="E32" s="949">
        <v>152420000</v>
      </c>
      <c r="F32" s="951" t="s">
        <v>831</v>
      </c>
      <c r="G32" s="981">
        <v>14513335</v>
      </c>
      <c r="H32" s="949">
        <v>158525200</v>
      </c>
      <c r="I32" s="944" t="s">
        <v>831</v>
      </c>
      <c r="J32" s="947">
        <v>0</v>
      </c>
      <c r="K32" s="949">
        <v>164378000</v>
      </c>
      <c r="L32" s="944" t="s">
        <v>831</v>
      </c>
    </row>
    <row r="33" spans="1:12" ht="132.75" hidden="1" customHeight="1" x14ac:dyDescent="0.25">
      <c r="A33" s="923"/>
      <c r="B33" s="268" t="s">
        <v>832</v>
      </c>
      <c r="C33" s="976"/>
      <c r="D33" s="948"/>
      <c r="E33" s="950"/>
      <c r="F33" s="952"/>
      <c r="G33" s="982"/>
      <c r="H33" s="950"/>
      <c r="I33" s="945"/>
      <c r="J33" s="948"/>
      <c r="K33" s="950"/>
      <c r="L33" s="945"/>
    </row>
    <row r="34" spans="1:12" ht="94.5" hidden="1" customHeight="1" x14ac:dyDescent="0.25">
      <c r="A34" s="919" t="s">
        <v>833</v>
      </c>
      <c r="B34" s="158" t="s">
        <v>834</v>
      </c>
      <c r="C34" s="921" t="s">
        <v>211</v>
      </c>
      <c r="D34" s="932">
        <v>34464000</v>
      </c>
      <c r="E34" s="934">
        <v>62220000</v>
      </c>
      <c r="F34" s="946" t="s">
        <v>836</v>
      </c>
      <c r="G34" s="932">
        <v>19875557</v>
      </c>
      <c r="H34" s="934">
        <v>55065200</v>
      </c>
      <c r="I34" s="944" t="s">
        <v>842</v>
      </c>
      <c r="J34" s="932">
        <v>0</v>
      </c>
      <c r="K34" s="934">
        <v>58368000</v>
      </c>
      <c r="L34" s="944" t="s">
        <v>843</v>
      </c>
    </row>
    <row r="35" spans="1:12" ht="154.5" hidden="1" customHeight="1" x14ac:dyDescent="0.25">
      <c r="A35" s="923"/>
      <c r="B35" s="158" t="s">
        <v>837</v>
      </c>
      <c r="C35" s="924"/>
      <c r="D35" s="933"/>
      <c r="E35" s="935"/>
      <c r="F35" s="939"/>
      <c r="G35" s="933"/>
      <c r="H35" s="935"/>
      <c r="I35" s="945"/>
      <c r="J35" s="933"/>
      <c r="K35" s="935"/>
      <c r="L35" s="945"/>
    </row>
    <row r="36" spans="1:12" hidden="1" x14ac:dyDescent="0.25"/>
    <row r="37" spans="1:12" ht="15" thickBot="1" x14ac:dyDescent="0.3"/>
    <row r="38" spans="1:12" ht="35.1" customHeight="1" thickBot="1" x14ac:dyDescent="0.3">
      <c r="A38" s="929" t="s">
        <v>844</v>
      </c>
      <c r="B38" s="930"/>
      <c r="C38" s="930"/>
      <c r="D38" s="930"/>
      <c r="E38" s="930"/>
      <c r="F38" s="930"/>
      <c r="G38" s="930"/>
      <c r="H38" s="930"/>
      <c r="I38" s="930"/>
      <c r="J38" s="930"/>
      <c r="K38" s="930"/>
      <c r="L38" s="931"/>
    </row>
    <row r="39" spans="1:12" ht="35.1" customHeight="1" x14ac:dyDescent="0.25">
      <c r="A39" s="925" t="s">
        <v>826</v>
      </c>
      <c r="B39" s="927" t="s">
        <v>313</v>
      </c>
      <c r="C39" s="963" t="s">
        <v>210</v>
      </c>
      <c r="D39" s="883" t="s">
        <v>263</v>
      </c>
      <c r="E39" s="968"/>
      <c r="F39" s="969"/>
      <c r="G39" s="925" t="s">
        <v>266</v>
      </c>
      <c r="H39" s="927"/>
      <c r="I39" s="970"/>
      <c r="J39" s="925" t="s">
        <v>268</v>
      </c>
      <c r="K39" s="927"/>
      <c r="L39" s="970"/>
    </row>
    <row r="40" spans="1:12" ht="35.1" customHeight="1" thickBot="1" x14ac:dyDescent="0.3">
      <c r="A40" s="926"/>
      <c r="B40" s="928"/>
      <c r="C40" s="964"/>
      <c r="D40" s="286" t="s">
        <v>225</v>
      </c>
      <c r="E40" s="287" t="s">
        <v>226</v>
      </c>
      <c r="F40" s="288" t="s">
        <v>827</v>
      </c>
      <c r="G40" s="163" t="s">
        <v>225</v>
      </c>
      <c r="H40" s="161" t="s">
        <v>226</v>
      </c>
      <c r="I40" s="162" t="s">
        <v>827</v>
      </c>
      <c r="J40" s="163" t="s">
        <v>225</v>
      </c>
      <c r="K40" s="161" t="s">
        <v>226</v>
      </c>
      <c r="L40" s="162" t="s">
        <v>827</v>
      </c>
    </row>
    <row r="41" spans="1:12" ht="127.5" customHeight="1" x14ac:dyDescent="0.25">
      <c r="A41" s="919" t="s">
        <v>828</v>
      </c>
      <c r="B41" s="283" t="s">
        <v>829</v>
      </c>
      <c r="C41" s="921" t="s">
        <v>830</v>
      </c>
      <c r="D41" s="936">
        <v>0</v>
      </c>
      <c r="E41" s="942">
        <v>194191335</v>
      </c>
      <c r="F41" s="983" t="s">
        <v>845</v>
      </c>
      <c r="G41" s="936">
        <v>122457362</v>
      </c>
      <c r="H41" s="942">
        <v>161998000</v>
      </c>
      <c r="I41" s="940"/>
      <c r="J41" s="936"/>
      <c r="K41" s="942"/>
      <c r="L41" s="940"/>
    </row>
    <row r="42" spans="1:12" ht="129" customHeight="1" x14ac:dyDescent="0.25">
      <c r="A42" s="920"/>
      <c r="B42" s="284" t="s">
        <v>832</v>
      </c>
      <c r="C42" s="922"/>
      <c r="D42" s="933"/>
      <c r="E42" s="935"/>
      <c r="F42" s="984"/>
      <c r="G42" s="933"/>
      <c r="H42" s="935"/>
      <c r="I42" s="939"/>
      <c r="J42" s="933"/>
      <c r="K42" s="935"/>
      <c r="L42" s="939"/>
    </row>
    <row r="43" spans="1:12" ht="154.5" customHeight="1" x14ac:dyDescent="0.25">
      <c r="A43" s="919" t="s">
        <v>833</v>
      </c>
      <c r="B43" s="283" t="s">
        <v>834</v>
      </c>
      <c r="C43" s="921" t="s">
        <v>211</v>
      </c>
      <c r="D43" s="936">
        <v>32640000</v>
      </c>
      <c r="E43" s="942">
        <v>78243557</v>
      </c>
      <c r="F43" s="985" t="s">
        <v>846</v>
      </c>
      <c r="G43" s="936">
        <v>40698750</v>
      </c>
      <c r="H43" s="942">
        <v>59592000</v>
      </c>
      <c r="I43" s="940"/>
      <c r="J43" s="936"/>
      <c r="K43" s="942"/>
      <c r="L43" s="940"/>
    </row>
    <row r="44" spans="1:12" ht="140.25" customHeight="1" x14ac:dyDescent="0.25">
      <c r="A44" s="920"/>
      <c r="B44" s="285" t="s">
        <v>837</v>
      </c>
      <c r="C44" s="922"/>
      <c r="D44" s="933"/>
      <c r="E44" s="935"/>
      <c r="F44" s="986"/>
      <c r="G44" s="933"/>
      <c r="H44" s="935"/>
      <c r="I44" s="939"/>
      <c r="J44" s="933"/>
      <c r="K44" s="935"/>
      <c r="L44" s="939"/>
    </row>
    <row r="46" spans="1:12" ht="15" hidden="1" thickBot="1" x14ac:dyDescent="0.3"/>
    <row r="47" spans="1:12" ht="35.1" hidden="1" customHeight="1" thickBot="1" x14ac:dyDescent="0.3">
      <c r="A47" s="960" t="s">
        <v>847</v>
      </c>
      <c r="B47" s="961"/>
      <c r="C47" s="961"/>
      <c r="D47" s="961"/>
      <c r="E47" s="961"/>
      <c r="F47" s="961"/>
      <c r="G47" s="961"/>
      <c r="H47" s="961"/>
      <c r="I47" s="961"/>
      <c r="J47" s="961"/>
      <c r="K47" s="961"/>
      <c r="L47" s="962"/>
    </row>
    <row r="48" spans="1:12" ht="35.1" hidden="1" customHeight="1" x14ac:dyDescent="0.25">
      <c r="A48" s="925" t="s">
        <v>826</v>
      </c>
      <c r="B48" s="927" t="s">
        <v>313</v>
      </c>
      <c r="C48" s="963" t="s">
        <v>210</v>
      </c>
      <c r="D48" s="965" t="s">
        <v>269</v>
      </c>
      <c r="E48" s="966"/>
      <c r="F48" s="967"/>
      <c r="G48" s="965" t="s">
        <v>848</v>
      </c>
      <c r="H48" s="966"/>
      <c r="I48" s="967"/>
      <c r="J48" s="965" t="s">
        <v>271</v>
      </c>
      <c r="K48" s="966"/>
      <c r="L48" s="967"/>
    </row>
    <row r="49" spans="1:12" ht="35.1" hidden="1" customHeight="1" thickBot="1" x14ac:dyDescent="0.3">
      <c r="A49" s="926"/>
      <c r="B49" s="928"/>
      <c r="C49" s="964"/>
      <c r="D49" s="163" t="s">
        <v>225</v>
      </c>
      <c r="E49" s="161" t="s">
        <v>226</v>
      </c>
      <c r="F49" s="162" t="s">
        <v>827</v>
      </c>
      <c r="G49" s="163" t="s">
        <v>225</v>
      </c>
      <c r="H49" s="161" t="s">
        <v>226</v>
      </c>
      <c r="I49" s="162" t="s">
        <v>827</v>
      </c>
      <c r="J49" s="163" t="s">
        <v>225</v>
      </c>
      <c r="K49" s="161" t="s">
        <v>226</v>
      </c>
      <c r="L49" s="162" t="s">
        <v>827</v>
      </c>
    </row>
    <row r="50" spans="1:12" ht="135" hidden="1" customHeight="1" x14ac:dyDescent="0.25">
      <c r="A50" s="919" t="s">
        <v>828</v>
      </c>
      <c r="B50" s="283" t="s">
        <v>829</v>
      </c>
      <c r="C50" s="921" t="s">
        <v>830</v>
      </c>
      <c r="D50" s="936"/>
      <c r="E50" s="942"/>
      <c r="F50" s="940"/>
      <c r="G50" s="936"/>
      <c r="H50" s="942"/>
      <c r="I50" s="940"/>
      <c r="J50" s="936"/>
      <c r="K50" s="942"/>
      <c r="L50" s="940"/>
    </row>
    <row r="51" spans="1:12" ht="127.5" hidden="1" customHeight="1" thickBot="1" x14ac:dyDescent="0.3">
      <c r="A51" s="920"/>
      <c r="B51" s="284" t="s">
        <v>832</v>
      </c>
      <c r="C51" s="922"/>
      <c r="D51" s="937"/>
      <c r="E51" s="943"/>
      <c r="F51" s="941"/>
      <c r="G51" s="937"/>
      <c r="H51" s="943"/>
      <c r="I51" s="941"/>
      <c r="J51" s="937"/>
      <c r="K51" s="943"/>
      <c r="L51" s="941"/>
    </row>
    <row r="52" spans="1:12" ht="88.5" hidden="1" customHeight="1" x14ac:dyDescent="0.25">
      <c r="A52" s="919" t="s">
        <v>833</v>
      </c>
      <c r="B52" s="283" t="s">
        <v>834</v>
      </c>
      <c r="C52" s="921" t="s">
        <v>211</v>
      </c>
      <c r="D52" s="932"/>
      <c r="E52" s="934"/>
      <c r="F52" s="938"/>
      <c r="G52" s="932"/>
      <c r="H52" s="934"/>
      <c r="I52" s="938"/>
      <c r="J52" s="932"/>
      <c r="K52" s="934"/>
      <c r="L52" s="938"/>
    </row>
    <row r="53" spans="1:12" ht="124.5" hidden="1" customHeight="1" thickBot="1" x14ac:dyDescent="0.3">
      <c r="A53" s="920"/>
      <c r="B53" s="285" t="s">
        <v>849</v>
      </c>
      <c r="C53" s="922"/>
      <c r="D53" s="933"/>
      <c r="E53" s="935"/>
      <c r="F53" s="939"/>
      <c r="G53" s="933"/>
      <c r="H53" s="935"/>
      <c r="I53" s="939"/>
      <c r="J53" s="933"/>
      <c r="K53" s="935"/>
      <c r="L53" s="939"/>
    </row>
    <row r="59" spans="1:12" x14ac:dyDescent="0.25">
      <c r="K59" s="317"/>
    </row>
    <row r="60" spans="1:12" x14ac:dyDescent="0.25">
      <c r="K60" s="317"/>
    </row>
  </sheetData>
  <mergeCells count="131">
    <mergeCell ref="F41:F42"/>
    <mergeCell ref="F43:F44"/>
    <mergeCell ref="D41:D42"/>
    <mergeCell ref="E41:E42"/>
    <mergeCell ref="D43:D44"/>
    <mergeCell ref="E43:E44"/>
    <mergeCell ref="I43:I44"/>
    <mergeCell ref="H43:H44"/>
    <mergeCell ref="G43:G44"/>
    <mergeCell ref="H41:H42"/>
    <mergeCell ref="I41:I42"/>
    <mergeCell ref="G41:G42"/>
    <mergeCell ref="L41:L42"/>
    <mergeCell ref="L43:L44"/>
    <mergeCell ref="K41:K42"/>
    <mergeCell ref="J41:J42"/>
    <mergeCell ref="J43:J44"/>
    <mergeCell ref="K43:K44"/>
    <mergeCell ref="J50:J51"/>
    <mergeCell ref="K50:K51"/>
    <mergeCell ref="L50:L51"/>
    <mergeCell ref="L52:L53"/>
    <mergeCell ref="K52:K53"/>
    <mergeCell ref="J52:J53"/>
    <mergeCell ref="G50:G51"/>
    <mergeCell ref="H50:H51"/>
    <mergeCell ref="I50:I51"/>
    <mergeCell ref="I52:I53"/>
    <mergeCell ref="H52:H53"/>
    <mergeCell ref="G52:G53"/>
    <mergeCell ref="J13:L13"/>
    <mergeCell ref="J39:L39"/>
    <mergeCell ref="B30:B31"/>
    <mergeCell ref="C30:C31"/>
    <mergeCell ref="D30:F30"/>
    <mergeCell ref="C17:C18"/>
    <mergeCell ref="C32:C33"/>
    <mergeCell ref="G15:G16"/>
    <mergeCell ref="H15:H16"/>
    <mergeCell ref="I15:I16"/>
    <mergeCell ref="J15:J16"/>
    <mergeCell ref="K15:K16"/>
    <mergeCell ref="L15:L16"/>
    <mergeCell ref="L17:L18"/>
    <mergeCell ref="K17:K18"/>
    <mergeCell ref="J17:J18"/>
    <mergeCell ref="K32:K33"/>
    <mergeCell ref="L32:L33"/>
    <mergeCell ref="L34:L35"/>
    <mergeCell ref="K34:K35"/>
    <mergeCell ref="J34:J35"/>
    <mergeCell ref="F34:F35"/>
    <mergeCell ref="G34:G35"/>
    <mergeCell ref="G32:G33"/>
    <mergeCell ref="A12:L12"/>
    <mergeCell ref="A47:L47"/>
    <mergeCell ref="C48:C49"/>
    <mergeCell ref="D48:F48"/>
    <mergeCell ref="G48:I48"/>
    <mergeCell ref="J48:L48"/>
    <mergeCell ref="G30:I30"/>
    <mergeCell ref="B39:B40"/>
    <mergeCell ref="C39:C40"/>
    <mergeCell ref="D39:F39"/>
    <mergeCell ref="G39:I39"/>
    <mergeCell ref="A13:A14"/>
    <mergeCell ref="B13:B14"/>
    <mergeCell ref="C13:C14"/>
    <mergeCell ref="D13:F13"/>
    <mergeCell ref="G13:I13"/>
    <mergeCell ref="A32:A33"/>
    <mergeCell ref="D17:D18"/>
    <mergeCell ref="E17:E18"/>
    <mergeCell ref="F17:F18"/>
    <mergeCell ref="C19:C24"/>
    <mergeCell ref="A30:A31"/>
    <mergeCell ref="A29:L29"/>
    <mergeCell ref="J30:L30"/>
    <mergeCell ref="M6:O6"/>
    <mergeCell ref="M7:O7"/>
    <mergeCell ref="M8:O8"/>
    <mergeCell ref="A1:A4"/>
    <mergeCell ref="J1:L1"/>
    <mergeCell ref="J2:L2"/>
    <mergeCell ref="J3:L3"/>
    <mergeCell ref="J4:L4"/>
    <mergeCell ref="B1:I1"/>
    <mergeCell ref="B2:I2"/>
    <mergeCell ref="B3:I3"/>
    <mergeCell ref="B4:I4"/>
    <mergeCell ref="A6:A8"/>
    <mergeCell ref="J6:J8"/>
    <mergeCell ref="A17:A18"/>
    <mergeCell ref="G17:G18"/>
    <mergeCell ref="H17:H18"/>
    <mergeCell ref="I17:I18"/>
    <mergeCell ref="D32:D33"/>
    <mergeCell ref="E32:E33"/>
    <mergeCell ref="F32:F33"/>
    <mergeCell ref="J32:J33"/>
    <mergeCell ref="A15:A16"/>
    <mergeCell ref="C15:C16"/>
    <mergeCell ref="D15:D16"/>
    <mergeCell ref="E15:E16"/>
    <mergeCell ref="F15:F16"/>
    <mergeCell ref="H32:H33"/>
    <mergeCell ref="I32:I33"/>
    <mergeCell ref="A50:A51"/>
    <mergeCell ref="C50:C51"/>
    <mergeCell ref="A52:A53"/>
    <mergeCell ref="C52:C53"/>
    <mergeCell ref="A34:A35"/>
    <mergeCell ref="C34:C35"/>
    <mergeCell ref="A41:A42"/>
    <mergeCell ref="C41:C42"/>
    <mergeCell ref="A43:A44"/>
    <mergeCell ref="C43:C44"/>
    <mergeCell ref="A48:A49"/>
    <mergeCell ref="B48:B49"/>
    <mergeCell ref="A39:A40"/>
    <mergeCell ref="A38:L38"/>
    <mergeCell ref="D34:D35"/>
    <mergeCell ref="E34:E35"/>
    <mergeCell ref="D50:D51"/>
    <mergeCell ref="D52:D53"/>
    <mergeCell ref="E52:E53"/>
    <mergeCell ref="F52:F53"/>
    <mergeCell ref="F50:F51"/>
    <mergeCell ref="E50:E51"/>
    <mergeCell ref="I34:I35"/>
    <mergeCell ref="H34:H35"/>
  </mergeCells>
  <pageMargins left="0.25" right="0.25" top="0.75" bottom="0.75" header="0.3" footer="0.3"/>
  <pageSetup scale="27" orientation="landscape" r:id="rId1"/>
  <drawing r:id="rId2"/>
  <legacyDrawing r:id="rId3"/>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782E8-C7DC-4DA4-96AD-D8E3D9789063}">
  <dimension ref="A1:E35"/>
  <sheetViews>
    <sheetView zoomScale="70" zoomScaleNormal="70" workbookViewId="0">
      <selection activeCell="D38" sqref="D38"/>
    </sheetView>
  </sheetViews>
  <sheetFormatPr baseColWidth="10" defaultColWidth="11.42578125" defaultRowHeight="15" x14ac:dyDescent="0.25"/>
  <cols>
    <col min="1" max="1" width="17.7109375" customWidth="1"/>
    <col min="2" max="2" width="15.42578125" customWidth="1"/>
    <col min="3" max="3" width="25.5703125" customWidth="1"/>
    <col min="4" max="4" width="56.42578125" customWidth="1"/>
    <col min="5" max="5" width="34" customWidth="1"/>
  </cols>
  <sheetData>
    <row r="1" spans="1:5" ht="22.5" customHeight="1" thickBot="1" x14ac:dyDescent="0.3">
      <c r="A1" s="995"/>
      <c r="B1" s="996" t="s">
        <v>182</v>
      </c>
      <c r="C1" s="996"/>
      <c r="D1" s="996"/>
      <c r="E1" s="141" t="s">
        <v>594</v>
      </c>
    </row>
    <row r="2" spans="1:5" ht="22.5" customHeight="1" thickBot="1" x14ac:dyDescent="0.3">
      <c r="A2" s="995"/>
      <c r="B2" s="997" t="s">
        <v>184</v>
      </c>
      <c r="C2" s="997"/>
      <c r="D2" s="997"/>
      <c r="E2" s="141" t="s">
        <v>185</v>
      </c>
    </row>
    <row r="3" spans="1:5" ht="22.5" customHeight="1" thickBot="1" x14ac:dyDescent="0.3">
      <c r="A3" s="995"/>
      <c r="B3" s="887" t="s">
        <v>186</v>
      </c>
      <c r="C3" s="888"/>
      <c r="D3" s="998"/>
      <c r="E3" s="141" t="s">
        <v>187</v>
      </c>
    </row>
    <row r="4" spans="1:5" ht="22.5" customHeight="1" thickBot="1" x14ac:dyDescent="0.3">
      <c r="A4" s="995"/>
      <c r="B4" s="999" t="s">
        <v>595</v>
      </c>
      <c r="C4" s="1000"/>
      <c r="D4" s="1001"/>
      <c r="E4" s="142" t="s">
        <v>596</v>
      </c>
    </row>
    <row r="5" spans="1:5" ht="15.75" thickBot="1" x14ac:dyDescent="0.3">
      <c r="A5" s="117"/>
      <c r="B5" s="117"/>
      <c r="C5" s="117"/>
      <c r="D5" s="117"/>
      <c r="E5" s="117"/>
    </row>
    <row r="6" spans="1:5" x14ac:dyDescent="0.25">
      <c r="A6" s="965" t="s">
        <v>597</v>
      </c>
      <c r="B6" s="966"/>
      <c r="C6" s="966"/>
      <c r="D6" s="966"/>
      <c r="E6" s="967"/>
    </row>
    <row r="7" spans="1:5" ht="45.75" customHeight="1" thickBot="1" x14ac:dyDescent="0.3">
      <c r="A7" s="118" t="s">
        <v>598</v>
      </c>
      <c r="B7" s="118" t="s">
        <v>599</v>
      </c>
      <c r="C7" s="119" t="s">
        <v>600</v>
      </c>
      <c r="D7" s="993" t="s">
        <v>601</v>
      </c>
      <c r="E7" s="994"/>
    </row>
    <row r="8" spans="1:5" x14ac:dyDescent="0.25">
      <c r="A8" s="372"/>
      <c r="B8" s="373"/>
      <c r="C8" s="128"/>
      <c r="D8" s="991"/>
      <c r="E8" s="992"/>
    </row>
    <row r="9" spans="1:5" x14ac:dyDescent="0.25">
      <c r="A9" s="120"/>
      <c r="B9" s="121"/>
      <c r="C9" s="129"/>
      <c r="D9" s="987"/>
      <c r="E9" s="988"/>
    </row>
    <row r="10" spans="1:5" x14ac:dyDescent="0.25">
      <c r="A10" s="120"/>
      <c r="B10" s="121"/>
      <c r="C10" s="129"/>
      <c r="D10" s="987"/>
      <c r="E10" s="988"/>
    </row>
    <row r="11" spans="1:5" x14ac:dyDescent="0.25">
      <c r="A11" s="122"/>
      <c r="B11" s="123"/>
      <c r="C11" s="129"/>
      <c r="D11" s="987"/>
      <c r="E11" s="988"/>
    </row>
    <row r="12" spans="1:5" x14ac:dyDescent="0.25">
      <c r="A12" s="124"/>
      <c r="B12" s="123"/>
      <c r="C12" s="129"/>
      <c r="D12" s="987"/>
      <c r="E12" s="988"/>
    </row>
    <row r="13" spans="1:5" x14ac:dyDescent="0.25">
      <c r="A13" s="124"/>
      <c r="B13" s="123"/>
      <c r="C13" s="130"/>
      <c r="D13" s="987"/>
      <c r="E13" s="988"/>
    </row>
    <row r="14" spans="1:5" x14ac:dyDescent="0.25">
      <c r="A14" s="124"/>
      <c r="B14" s="123"/>
      <c r="C14" s="130"/>
      <c r="D14" s="987"/>
      <c r="E14" s="988"/>
    </row>
    <row r="15" spans="1:5" x14ac:dyDescent="0.25">
      <c r="A15" s="125"/>
      <c r="B15" s="123"/>
      <c r="C15" s="129"/>
      <c r="D15" s="987"/>
      <c r="E15" s="988"/>
    </row>
    <row r="16" spans="1:5" x14ac:dyDescent="0.25">
      <c r="A16" s="126"/>
      <c r="B16" s="127"/>
      <c r="C16" s="131"/>
      <c r="D16" s="987"/>
      <c r="E16" s="988"/>
    </row>
    <row r="17" spans="1:5" x14ac:dyDescent="0.25">
      <c r="A17" s="374"/>
      <c r="B17" s="371"/>
      <c r="C17" s="371"/>
      <c r="D17" s="987"/>
      <c r="E17" s="988"/>
    </row>
    <row r="18" spans="1:5" x14ac:dyDescent="0.25">
      <c r="A18" s="374"/>
      <c r="B18" s="371"/>
      <c r="C18" s="371"/>
      <c r="D18" s="987"/>
      <c r="E18" s="988"/>
    </row>
    <row r="19" spans="1:5" x14ac:dyDescent="0.25">
      <c r="A19" s="374"/>
      <c r="B19" s="371"/>
      <c r="C19" s="371"/>
      <c r="D19" s="987"/>
      <c r="E19" s="988"/>
    </row>
    <row r="20" spans="1:5" x14ac:dyDescent="0.25">
      <c r="A20" s="374"/>
      <c r="B20" s="371"/>
      <c r="C20" s="371"/>
      <c r="D20" s="987"/>
      <c r="E20" s="988"/>
    </row>
    <row r="21" spans="1:5" x14ac:dyDescent="0.25">
      <c r="A21" s="374"/>
      <c r="B21" s="371"/>
      <c r="C21" s="371"/>
      <c r="D21" s="987"/>
      <c r="E21" s="988"/>
    </row>
    <row r="22" spans="1:5" x14ac:dyDescent="0.25">
      <c r="A22" s="374"/>
      <c r="B22" s="371"/>
      <c r="C22" s="371"/>
      <c r="D22" s="987"/>
      <c r="E22" s="988"/>
    </row>
    <row r="23" spans="1:5" x14ac:dyDescent="0.25">
      <c r="A23" s="374"/>
      <c r="B23" s="371"/>
      <c r="C23" s="371"/>
      <c r="D23" s="987"/>
      <c r="E23" s="988"/>
    </row>
    <row r="24" spans="1:5" x14ac:dyDescent="0.25">
      <c r="A24" s="374"/>
      <c r="B24" s="371"/>
      <c r="C24" s="371"/>
      <c r="D24" s="987"/>
      <c r="E24" s="988"/>
    </row>
    <row r="25" spans="1:5" x14ac:dyDescent="0.25">
      <c r="A25" s="374"/>
      <c r="B25" s="371"/>
      <c r="C25" s="371"/>
      <c r="D25" s="987"/>
      <c r="E25" s="988"/>
    </row>
    <row r="26" spans="1:5" x14ac:dyDescent="0.25">
      <c r="A26" s="374"/>
      <c r="B26" s="371"/>
      <c r="C26" s="371"/>
      <c r="D26" s="987"/>
      <c r="E26" s="988"/>
    </row>
    <row r="27" spans="1:5" x14ac:dyDescent="0.25">
      <c r="A27" s="374"/>
      <c r="B27" s="371"/>
      <c r="C27" s="371"/>
      <c r="D27" s="987"/>
      <c r="E27" s="988"/>
    </row>
    <row r="28" spans="1:5" x14ac:dyDescent="0.25">
      <c r="A28" s="374"/>
      <c r="B28" s="371"/>
      <c r="C28" s="371"/>
      <c r="D28" s="987"/>
      <c r="E28" s="988"/>
    </row>
    <row r="29" spans="1:5" x14ac:dyDescent="0.25">
      <c r="A29" s="374"/>
      <c r="B29" s="371"/>
      <c r="C29" s="371"/>
      <c r="D29" s="987"/>
      <c r="E29" s="988"/>
    </row>
    <row r="30" spans="1:5" x14ac:dyDescent="0.25">
      <c r="A30" s="374"/>
      <c r="B30" s="371"/>
      <c r="C30" s="371"/>
      <c r="D30" s="987"/>
      <c r="E30" s="988"/>
    </row>
    <row r="31" spans="1:5" x14ac:dyDescent="0.25">
      <c r="A31" s="374"/>
      <c r="B31" s="371"/>
      <c r="C31" s="371"/>
      <c r="D31" s="987"/>
      <c r="E31" s="988"/>
    </row>
    <row r="32" spans="1:5" x14ac:dyDescent="0.25">
      <c r="A32" s="374"/>
      <c r="B32" s="371"/>
      <c r="C32" s="371"/>
      <c r="D32" s="987"/>
      <c r="E32" s="988"/>
    </row>
    <row r="33" spans="1:5" x14ac:dyDescent="0.25">
      <c r="A33" s="374"/>
      <c r="B33" s="371"/>
      <c r="C33" s="371"/>
      <c r="D33" s="987"/>
      <c r="E33" s="988"/>
    </row>
    <row r="34" spans="1:5" x14ac:dyDescent="0.25">
      <c r="A34" s="374"/>
      <c r="B34" s="371"/>
      <c r="C34" s="371"/>
      <c r="D34" s="987"/>
      <c r="E34" s="988"/>
    </row>
    <row r="35" spans="1:5" ht="15.75" thickBot="1" x14ac:dyDescent="0.3">
      <c r="A35" s="375"/>
      <c r="B35" s="376"/>
      <c r="C35" s="376"/>
      <c r="D35" s="989"/>
      <c r="E35" s="990"/>
    </row>
  </sheetData>
  <mergeCells count="35">
    <mergeCell ref="D7:E7"/>
    <mergeCell ref="A1:A4"/>
    <mergeCell ref="B1:D1"/>
    <mergeCell ref="B2:D2"/>
    <mergeCell ref="A6:E6"/>
    <mergeCell ref="B3:D3"/>
    <mergeCell ref="B4:D4"/>
    <mergeCell ref="D8:E8"/>
    <mergeCell ref="D9:E9"/>
    <mergeCell ref="D10:E10"/>
    <mergeCell ref="D11:E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33:E33"/>
    <mergeCell ref="D34:E34"/>
    <mergeCell ref="D35:E35"/>
    <mergeCell ref="D28:E28"/>
    <mergeCell ref="D29:E29"/>
    <mergeCell ref="D30:E30"/>
    <mergeCell ref="D31:E31"/>
    <mergeCell ref="D32:E32"/>
  </mergeCell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CCFF"/>
  </sheetPr>
  <dimension ref="B2:AB76"/>
  <sheetViews>
    <sheetView workbookViewId="0"/>
  </sheetViews>
  <sheetFormatPr baseColWidth="10" defaultColWidth="14.42578125" defaultRowHeight="15" customHeight="1" x14ac:dyDescent="0.25"/>
  <cols>
    <col min="1" max="2" width="3.140625" customWidth="1"/>
    <col min="3" max="3" width="13.7109375" customWidth="1"/>
    <col min="4" max="4" width="19.140625" customWidth="1"/>
    <col min="5" max="5" width="2.42578125" customWidth="1"/>
    <col min="6" max="6" width="11.7109375" customWidth="1"/>
    <col min="7" max="7" width="17.7109375" customWidth="1"/>
    <col min="8" max="8" width="8" customWidth="1"/>
    <col min="9" max="9" width="7.7109375" customWidth="1"/>
    <col min="10" max="10" width="9" customWidth="1"/>
    <col min="11" max="12" width="7.42578125" customWidth="1"/>
    <col min="13" max="13" width="4.42578125" customWidth="1"/>
    <col min="14" max="14" width="13.42578125" customWidth="1"/>
    <col min="15" max="19" width="4.42578125" customWidth="1"/>
    <col min="20" max="20" width="8.42578125" customWidth="1"/>
    <col min="21" max="22" width="4.42578125" customWidth="1"/>
    <col min="23" max="23" width="9.85546875" customWidth="1"/>
    <col min="24" max="24" width="4.42578125" customWidth="1"/>
    <col min="25" max="25" width="12" customWidth="1"/>
    <col min="26" max="28" width="4.42578125" customWidth="1"/>
    <col min="29" max="29" width="2.42578125" customWidth="1"/>
    <col min="30" max="30" width="11.42578125" customWidth="1"/>
  </cols>
  <sheetData>
    <row r="2" spans="2:28" ht="12.75" customHeight="1" x14ac:dyDescent="0.25">
      <c r="B2" s="421"/>
      <c r="C2" s="422"/>
      <c r="D2" s="423"/>
      <c r="E2" s="24"/>
      <c r="F2" s="428" t="s">
        <v>120</v>
      </c>
      <c r="G2" s="422"/>
      <c r="H2" s="422"/>
      <c r="I2" s="422"/>
      <c r="J2" s="422"/>
      <c r="K2" s="422"/>
      <c r="L2" s="422"/>
      <c r="M2" s="422"/>
      <c r="N2" s="422"/>
      <c r="O2" s="422"/>
      <c r="P2" s="422"/>
      <c r="Q2" s="422"/>
      <c r="R2" s="422"/>
      <c r="S2" s="422"/>
      <c r="T2" s="422"/>
      <c r="U2" s="422"/>
      <c r="V2" s="422"/>
      <c r="W2" s="422"/>
      <c r="X2" s="422"/>
      <c r="Y2" s="422"/>
      <c r="Z2" s="422"/>
      <c r="AA2" s="422"/>
      <c r="AB2" s="423"/>
    </row>
    <row r="3" spans="2:28" ht="12.75" customHeight="1" x14ac:dyDescent="0.25">
      <c r="B3" s="424"/>
      <c r="C3" s="378"/>
      <c r="D3" s="416"/>
      <c r="E3" s="25"/>
      <c r="F3" s="404"/>
      <c r="G3" s="378"/>
      <c r="H3" s="378"/>
      <c r="I3" s="378"/>
      <c r="J3" s="378"/>
      <c r="K3" s="378"/>
      <c r="L3" s="378"/>
      <c r="M3" s="378"/>
      <c r="N3" s="378"/>
      <c r="O3" s="378"/>
      <c r="P3" s="378"/>
      <c r="Q3" s="378"/>
      <c r="R3" s="378"/>
      <c r="S3" s="378"/>
      <c r="T3" s="378"/>
      <c r="U3" s="378"/>
      <c r="V3" s="378"/>
      <c r="W3" s="378"/>
      <c r="X3" s="378"/>
      <c r="Y3" s="378"/>
      <c r="Z3" s="378"/>
      <c r="AA3" s="378"/>
      <c r="AB3" s="416"/>
    </row>
    <row r="4" spans="2:28" ht="12.75" customHeight="1" x14ac:dyDescent="0.25">
      <c r="B4" s="424"/>
      <c r="C4" s="378"/>
      <c r="D4" s="416"/>
      <c r="E4" s="25"/>
      <c r="F4" s="404"/>
      <c r="G4" s="378"/>
      <c r="H4" s="378"/>
      <c r="I4" s="378"/>
      <c r="J4" s="378"/>
      <c r="K4" s="378"/>
      <c r="L4" s="378"/>
      <c r="M4" s="378"/>
      <c r="N4" s="378"/>
      <c r="O4" s="378"/>
      <c r="P4" s="378"/>
      <c r="Q4" s="378"/>
      <c r="R4" s="378"/>
      <c r="S4" s="378"/>
      <c r="T4" s="378"/>
      <c r="U4" s="378"/>
      <c r="V4" s="378"/>
      <c r="W4" s="378"/>
      <c r="X4" s="378"/>
      <c r="Y4" s="378"/>
      <c r="Z4" s="378"/>
      <c r="AA4" s="378"/>
      <c r="AB4" s="416"/>
    </row>
    <row r="5" spans="2:28" ht="12.75" customHeight="1" x14ac:dyDescent="0.25">
      <c r="B5" s="424"/>
      <c r="C5" s="378"/>
      <c r="D5" s="416"/>
      <c r="E5" s="25"/>
      <c r="F5" s="404"/>
      <c r="G5" s="378"/>
      <c r="H5" s="378"/>
      <c r="I5" s="378"/>
      <c r="J5" s="378"/>
      <c r="K5" s="378"/>
      <c r="L5" s="378"/>
      <c r="M5" s="378"/>
      <c r="N5" s="378"/>
      <c r="O5" s="378"/>
      <c r="P5" s="378"/>
      <c r="Q5" s="378"/>
      <c r="R5" s="378"/>
      <c r="S5" s="378"/>
      <c r="T5" s="378"/>
      <c r="U5" s="378"/>
      <c r="V5" s="378"/>
      <c r="W5" s="378"/>
      <c r="X5" s="378"/>
      <c r="Y5" s="378"/>
      <c r="Z5" s="378"/>
      <c r="AA5" s="378"/>
      <c r="AB5" s="416"/>
    </row>
    <row r="6" spans="2:28" ht="37.5" customHeight="1" x14ac:dyDescent="0.25">
      <c r="B6" s="425"/>
      <c r="C6" s="426"/>
      <c r="D6" s="427"/>
      <c r="E6" s="208"/>
      <c r="F6" s="426"/>
      <c r="G6" s="426"/>
      <c r="H6" s="426"/>
      <c r="I6" s="426"/>
      <c r="J6" s="426"/>
      <c r="K6" s="426"/>
      <c r="L6" s="426"/>
      <c r="M6" s="426"/>
      <c r="N6" s="426"/>
      <c r="O6" s="426"/>
      <c r="P6" s="426"/>
      <c r="Q6" s="426"/>
      <c r="R6" s="426"/>
      <c r="S6" s="426"/>
      <c r="T6" s="426"/>
      <c r="U6" s="426"/>
      <c r="V6" s="426"/>
      <c r="W6" s="426"/>
      <c r="X6" s="426"/>
      <c r="Y6" s="426"/>
      <c r="Z6" s="426"/>
      <c r="AA6" s="426"/>
      <c r="AB6" s="427"/>
    </row>
    <row r="7" spans="2:28" ht="15" customHeight="1" x14ac:dyDescent="0.25">
      <c r="B7" s="26"/>
      <c r="C7" s="429"/>
      <c r="D7" s="422"/>
      <c r="E7" s="27"/>
      <c r="F7" s="28"/>
      <c r="G7" s="28"/>
      <c r="H7" s="28"/>
      <c r="I7" s="28"/>
      <c r="J7" s="28"/>
      <c r="K7" s="28"/>
      <c r="L7" s="28"/>
      <c r="M7" s="28"/>
      <c r="N7" s="28"/>
      <c r="O7" s="28"/>
      <c r="P7" s="28"/>
      <c r="Q7" s="28"/>
      <c r="R7" s="28"/>
      <c r="S7" s="28"/>
      <c r="T7" s="28"/>
      <c r="U7" s="28"/>
      <c r="V7" s="28"/>
      <c r="W7" s="28"/>
      <c r="X7" s="28"/>
      <c r="Y7" s="28"/>
      <c r="Z7" s="28"/>
      <c r="AA7" s="28"/>
      <c r="AB7" s="29"/>
    </row>
    <row r="8" spans="2:28" ht="15" customHeight="1" x14ac:dyDescent="0.25">
      <c r="B8" s="30"/>
      <c r="C8" s="209" t="s">
        <v>121</v>
      </c>
      <c r="D8" s="31"/>
      <c r="E8" s="32"/>
      <c r="F8" s="210" t="s">
        <v>122</v>
      </c>
      <c r="G8" s="33"/>
      <c r="H8" s="34"/>
      <c r="I8" s="207"/>
      <c r="J8" s="207"/>
      <c r="K8" s="211"/>
      <c r="L8" s="211"/>
      <c r="M8" s="211"/>
      <c r="N8" s="211"/>
      <c r="O8" s="211"/>
      <c r="P8" s="211"/>
      <c r="Q8" s="211"/>
      <c r="R8" s="211"/>
      <c r="S8" s="211"/>
      <c r="T8" s="211"/>
      <c r="U8" s="211"/>
      <c r="V8" s="211"/>
      <c r="W8" s="211"/>
      <c r="X8" s="211"/>
      <c r="Y8" s="211"/>
      <c r="Z8" s="211"/>
      <c r="AA8" s="211"/>
      <c r="AB8" s="212"/>
    </row>
    <row r="9" spans="2:28" ht="15" customHeight="1" x14ac:dyDescent="0.25">
      <c r="B9" s="30"/>
      <c r="C9" s="405"/>
      <c r="D9" s="404"/>
      <c r="E9" s="404"/>
      <c r="F9" s="404"/>
      <c r="G9" s="214"/>
      <c r="H9" s="207"/>
      <c r="I9" s="207"/>
      <c r="J9" s="207"/>
      <c r="K9" s="207"/>
      <c r="L9" s="207"/>
      <c r="M9" s="207"/>
      <c r="N9" s="207"/>
      <c r="O9" s="207"/>
      <c r="P9" s="207"/>
      <c r="Q9" s="207"/>
      <c r="R9" s="207"/>
      <c r="S9" s="207"/>
      <c r="T9" s="207"/>
      <c r="U9" s="207"/>
      <c r="V9" s="207"/>
      <c r="W9" s="207"/>
      <c r="X9" s="207"/>
      <c r="Y9" s="207"/>
      <c r="Z9" s="207"/>
      <c r="AA9" s="207"/>
      <c r="AB9" s="215"/>
    </row>
    <row r="10" spans="2:28" ht="30" customHeight="1" x14ac:dyDescent="0.25">
      <c r="B10" s="30"/>
      <c r="C10" s="405" t="s">
        <v>123</v>
      </c>
      <c r="D10" s="404"/>
      <c r="E10" s="406" t="s">
        <v>124</v>
      </c>
      <c r="F10" s="408"/>
      <c r="G10" s="408"/>
      <c r="H10" s="408"/>
      <c r="I10" s="408"/>
      <c r="J10" s="408"/>
      <c r="K10" s="408"/>
      <c r="L10" s="408"/>
      <c r="M10" s="408"/>
      <c r="N10" s="408"/>
      <c r="O10" s="408"/>
      <c r="P10" s="408"/>
      <c r="Q10" s="408"/>
      <c r="R10" s="408"/>
      <c r="S10" s="408"/>
      <c r="T10" s="408"/>
      <c r="U10" s="408"/>
      <c r="V10" s="408"/>
      <c r="W10" s="408"/>
      <c r="X10" s="408"/>
      <c r="Y10" s="408"/>
      <c r="Z10" s="408"/>
      <c r="AA10" s="396"/>
      <c r="AB10" s="216"/>
    </row>
    <row r="11" spans="2:28" ht="15" customHeight="1" x14ac:dyDescent="0.25">
      <c r="B11" s="30"/>
      <c r="C11" s="405"/>
      <c r="D11" s="404"/>
      <c r="E11" s="404"/>
      <c r="F11" s="404"/>
      <c r="G11" s="207"/>
      <c r="H11" s="207"/>
      <c r="I11" s="207"/>
      <c r="J11" s="207"/>
      <c r="K11" s="207"/>
      <c r="L11" s="207"/>
      <c r="M11" s="207"/>
      <c r="N11" s="207"/>
      <c r="O11" s="207"/>
      <c r="P11" s="207"/>
      <c r="Q11" s="207"/>
      <c r="R11" s="207"/>
      <c r="S11" s="207"/>
      <c r="T11" s="207"/>
      <c r="U11" s="207"/>
      <c r="V11" s="207"/>
      <c r="W11" s="207"/>
      <c r="X11" s="207"/>
      <c r="Y11" s="207"/>
      <c r="Z11" s="207"/>
      <c r="AA11" s="403"/>
      <c r="AB11" s="416"/>
    </row>
    <row r="12" spans="2:28" ht="29.25" customHeight="1" x14ac:dyDescent="0.25">
      <c r="B12" s="30"/>
      <c r="C12" s="419" t="s">
        <v>125</v>
      </c>
      <c r="D12" s="420"/>
      <c r="E12" s="417" t="s">
        <v>126</v>
      </c>
      <c r="F12" s="418"/>
      <c r="G12" s="418"/>
      <c r="H12" s="418"/>
      <c r="I12" s="418"/>
      <c r="J12" s="418"/>
      <c r="K12" s="418"/>
      <c r="L12" s="418"/>
      <c r="M12" s="418"/>
      <c r="N12" s="418"/>
      <c r="O12" s="418"/>
      <c r="P12" s="418"/>
      <c r="Q12" s="418"/>
      <c r="R12" s="418"/>
      <c r="S12" s="418"/>
      <c r="T12" s="418"/>
      <c r="U12" s="418"/>
      <c r="V12" s="418"/>
      <c r="W12" s="418"/>
      <c r="X12" s="418"/>
      <c r="Y12" s="418"/>
      <c r="Z12" s="418"/>
      <c r="AA12" s="418"/>
      <c r="AB12" s="35"/>
    </row>
    <row r="13" spans="2:28" ht="15" customHeight="1" x14ac:dyDescent="0.25">
      <c r="B13" s="30"/>
      <c r="C13" s="403"/>
      <c r="D13" s="404"/>
      <c r="E13" s="217"/>
      <c r="F13" s="207"/>
      <c r="G13" s="207"/>
      <c r="H13" s="207"/>
      <c r="I13" s="207"/>
      <c r="J13" s="207"/>
      <c r="K13" s="207"/>
      <c r="L13" s="207"/>
      <c r="M13" s="207"/>
      <c r="N13" s="207"/>
      <c r="O13" s="207"/>
      <c r="P13" s="207"/>
      <c r="Q13" s="207"/>
      <c r="R13" s="207"/>
      <c r="S13" s="207"/>
      <c r="T13" s="207"/>
      <c r="U13" s="207"/>
      <c r="V13" s="207"/>
      <c r="W13" s="207"/>
      <c r="X13" s="207"/>
      <c r="Y13" s="207"/>
      <c r="Z13" s="207"/>
      <c r="AA13" s="207"/>
      <c r="AB13" s="215"/>
    </row>
    <row r="14" spans="2:28" ht="15" customHeight="1" x14ac:dyDescent="0.25">
      <c r="B14" s="30"/>
      <c r="C14" s="405" t="s">
        <v>127</v>
      </c>
      <c r="D14" s="404"/>
      <c r="E14" s="218"/>
      <c r="F14" s="403"/>
      <c r="G14" s="404"/>
      <c r="H14" s="404"/>
      <c r="I14" s="404"/>
      <c r="J14" s="404"/>
      <c r="K14" s="404"/>
      <c r="L14" s="404"/>
      <c r="M14" s="404"/>
      <c r="N14" s="404"/>
      <c r="O14" s="404"/>
      <c r="P14" s="404"/>
      <c r="Q14" s="404"/>
      <c r="R14" s="404"/>
      <c r="S14" s="404"/>
      <c r="T14" s="404"/>
      <c r="U14" s="404"/>
      <c r="V14" s="404"/>
      <c r="W14" s="404"/>
      <c r="X14" s="404"/>
      <c r="Y14" s="404"/>
      <c r="Z14" s="404"/>
      <c r="AA14" s="404"/>
      <c r="AB14" s="416"/>
    </row>
    <row r="15" spans="2:28" ht="29.25" customHeight="1" x14ac:dyDescent="0.25">
      <c r="B15" s="30"/>
      <c r="C15" s="406"/>
      <c r="D15" s="408"/>
      <c r="E15" s="408"/>
      <c r="F15" s="408"/>
      <c r="G15" s="408"/>
      <c r="H15" s="408"/>
      <c r="I15" s="408"/>
      <c r="J15" s="408"/>
      <c r="K15" s="408"/>
      <c r="L15" s="408"/>
      <c r="M15" s="408"/>
      <c r="N15" s="408"/>
      <c r="O15" s="408"/>
      <c r="P15" s="408"/>
      <c r="Q15" s="408"/>
      <c r="R15" s="408"/>
      <c r="S15" s="408"/>
      <c r="T15" s="408"/>
      <c r="U15" s="408"/>
      <c r="V15" s="408"/>
      <c r="W15" s="408"/>
      <c r="X15" s="408"/>
      <c r="Y15" s="408"/>
      <c r="Z15" s="408"/>
      <c r="AA15" s="396"/>
      <c r="AB15" s="219"/>
    </row>
    <row r="17" spans="3:27" ht="15" customHeight="1" x14ac:dyDescent="0.25">
      <c r="C17" s="221" t="s">
        <v>128</v>
      </c>
      <c r="D17" s="221"/>
      <c r="E17" s="207"/>
      <c r="F17" s="207"/>
      <c r="G17" s="207"/>
      <c r="H17" s="207"/>
      <c r="I17" s="207"/>
      <c r="J17" s="220"/>
      <c r="K17" s="220"/>
      <c r="L17" s="220"/>
      <c r="M17" s="220"/>
      <c r="N17" s="220"/>
      <c r="O17" s="220"/>
      <c r="P17" s="220"/>
      <c r="Q17" s="220"/>
      <c r="R17" s="220" t="s">
        <v>129</v>
      </c>
      <c r="S17" s="220"/>
      <c r="T17" s="220"/>
      <c r="U17" s="220"/>
      <c r="V17" s="220"/>
      <c r="W17" s="220"/>
      <c r="X17" s="220"/>
      <c r="Y17" s="220"/>
      <c r="Z17" s="220"/>
      <c r="AA17" s="220"/>
    </row>
    <row r="18" spans="3:27" ht="15" customHeight="1" x14ac:dyDescent="0.25">
      <c r="C18" s="421"/>
      <c r="D18" s="422"/>
      <c r="E18" s="422"/>
      <c r="F18" s="422"/>
      <c r="G18" s="422"/>
      <c r="H18" s="422"/>
      <c r="I18" s="422"/>
      <c r="J18" s="422"/>
      <c r="K18" s="422"/>
      <c r="L18" s="422"/>
      <c r="M18" s="422"/>
      <c r="N18" s="422"/>
      <c r="O18" s="422"/>
      <c r="P18" s="423"/>
      <c r="Q18" s="207"/>
      <c r="R18" s="407"/>
      <c r="S18" s="408"/>
      <c r="T18" s="408"/>
      <c r="U18" s="408"/>
      <c r="V18" s="408"/>
      <c r="W18" s="408"/>
      <c r="X18" s="408"/>
      <c r="Y18" s="408"/>
      <c r="Z18" s="408"/>
      <c r="AA18" s="396"/>
    </row>
    <row r="19" spans="3:27" ht="15" customHeight="1" x14ac:dyDescent="0.25">
      <c r="C19" s="424"/>
      <c r="D19" s="378"/>
      <c r="E19" s="378"/>
      <c r="F19" s="378"/>
      <c r="G19" s="378"/>
      <c r="H19" s="378"/>
      <c r="I19" s="378"/>
      <c r="J19" s="378"/>
      <c r="K19" s="378"/>
      <c r="L19" s="378"/>
      <c r="M19" s="378"/>
      <c r="N19" s="378"/>
      <c r="O19" s="378"/>
      <c r="P19" s="416"/>
      <c r="Q19" s="207"/>
      <c r="R19" s="207"/>
      <c r="S19" s="207"/>
      <c r="T19" s="207"/>
      <c r="U19" s="207"/>
      <c r="V19" s="207"/>
      <c r="W19" s="207"/>
      <c r="X19" s="207"/>
      <c r="Y19" s="207"/>
      <c r="Z19" s="207"/>
      <c r="AA19" s="207"/>
    </row>
    <row r="20" spans="3:27" ht="15" customHeight="1" x14ac:dyDescent="0.25">
      <c r="C20" s="424"/>
      <c r="D20" s="378"/>
      <c r="E20" s="378"/>
      <c r="F20" s="378"/>
      <c r="G20" s="378"/>
      <c r="H20" s="378"/>
      <c r="I20" s="378"/>
      <c r="J20" s="378"/>
      <c r="K20" s="378"/>
      <c r="L20" s="378"/>
      <c r="M20" s="378"/>
      <c r="N20" s="378"/>
      <c r="O20" s="378"/>
      <c r="P20" s="416"/>
      <c r="Q20" s="217"/>
      <c r="R20" s="220" t="s">
        <v>130</v>
      </c>
      <c r="S20" s="220"/>
      <c r="T20" s="220"/>
      <c r="U20" s="220"/>
      <c r="V20" s="220"/>
      <c r="W20" s="217"/>
      <c r="X20" s="217"/>
      <c r="Y20" s="217"/>
      <c r="Z20" s="207"/>
      <c r="AA20" s="217"/>
    </row>
    <row r="21" spans="3:27" ht="15" customHeight="1" x14ac:dyDescent="0.25">
      <c r="C21" s="424"/>
      <c r="D21" s="378"/>
      <c r="E21" s="378"/>
      <c r="F21" s="378"/>
      <c r="G21" s="378"/>
      <c r="H21" s="378"/>
      <c r="I21" s="378"/>
      <c r="J21" s="378"/>
      <c r="K21" s="378"/>
      <c r="L21" s="378"/>
      <c r="M21" s="378"/>
      <c r="N21" s="378"/>
      <c r="O21" s="378"/>
      <c r="P21" s="416"/>
      <c r="Q21" s="207"/>
      <c r="R21" s="36"/>
      <c r="S21" s="207" t="s">
        <v>15</v>
      </c>
      <c r="T21" s="207"/>
      <c r="U21" s="36"/>
      <c r="V21" s="207" t="s">
        <v>27</v>
      </c>
      <c r="W21" s="207"/>
      <c r="X21" s="36"/>
      <c r="Y21" s="222" t="s">
        <v>46</v>
      </c>
      <c r="Z21" s="207"/>
      <c r="AA21" s="207"/>
    </row>
    <row r="22" spans="3:27" ht="15" customHeight="1" x14ac:dyDescent="0.25">
      <c r="C22" s="424"/>
      <c r="D22" s="378"/>
      <c r="E22" s="378"/>
      <c r="F22" s="378"/>
      <c r="G22" s="378"/>
      <c r="H22" s="378"/>
      <c r="I22" s="378"/>
      <c r="J22" s="378"/>
      <c r="K22" s="378"/>
      <c r="L22" s="378"/>
      <c r="M22" s="378"/>
      <c r="N22" s="378"/>
      <c r="O22" s="378"/>
      <c r="P22" s="416"/>
      <c r="Q22" s="207"/>
      <c r="R22" s="207"/>
      <c r="S22" s="207"/>
      <c r="T22" s="207"/>
      <c r="U22" s="207"/>
      <c r="V22" s="207"/>
      <c r="W22" s="207"/>
      <c r="X22" s="207"/>
      <c r="Y22" s="207"/>
      <c r="Z22" s="207"/>
      <c r="AA22" s="207"/>
    </row>
    <row r="23" spans="3:27" ht="15" customHeight="1" x14ac:dyDescent="0.25">
      <c r="C23" s="425"/>
      <c r="D23" s="426"/>
      <c r="E23" s="426"/>
      <c r="F23" s="426"/>
      <c r="G23" s="426"/>
      <c r="H23" s="426"/>
      <c r="I23" s="426"/>
      <c r="J23" s="426"/>
      <c r="K23" s="426"/>
      <c r="L23" s="426"/>
      <c r="M23" s="426"/>
      <c r="N23" s="426"/>
      <c r="O23" s="426"/>
      <c r="P23" s="427"/>
      <c r="Q23" s="207"/>
      <c r="R23" s="220" t="s">
        <v>131</v>
      </c>
      <c r="S23" s="207"/>
      <c r="T23" s="207"/>
      <c r="U23" s="207"/>
      <c r="V23" s="207"/>
      <c r="W23" s="414" t="s">
        <v>23</v>
      </c>
      <c r="X23" s="408"/>
      <c r="Y23" s="408"/>
      <c r="Z23" s="408"/>
      <c r="AA23" s="396"/>
    </row>
    <row r="24" spans="3:27" ht="15" customHeight="1" x14ac:dyDescent="0.25">
      <c r="C24" s="217"/>
      <c r="D24" s="217"/>
      <c r="E24" s="217"/>
      <c r="F24" s="217"/>
      <c r="G24" s="217"/>
      <c r="H24" s="207"/>
      <c r="I24" s="207"/>
      <c r="J24" s="207"/>
      <c r="K24" s="207"/>
      <c r="L24" s="207"/>
      <c r="M24" s="207"/>
      <c r="N24" s="207"/>
      <c r="O24" s="207"/>
      <c r="P24" s="207"/>
      <c r="Q24" s="207"/>
      <c r="R24" s="220"/>
      <c r="S24" s="207"/>
      <c r="T24" s="207"/>
      <c r="U24" s="207"/>
      <c r="V24" s="207"/>
      <c r="W24" s="207"/>
      <c r="X24" s="207"/>
      <c r="Y24" s="207"/>
      <c r="Z24" s="207"/>
      <c r="AA24" s="207"/>
    </row>
    <row r="25" spans="3:27" ht="15" customHeight="1" x14ac:dyDescent="0.25">
      <c r="C25" s="220" t="s">
        <v>132</v>
      </c>
      <c r="D25" s="217"/>
      <c r="E25" s="217"/>
      <c r="F25" s="217"/>
      <c r="G25" s="217"/>
      <c r="H25" s="217"/>
      <c r="I25" s="207"/>
      <c r="J25" s="207"/>
      <c r="K25" s="207"/>
      <c r="L25" s="207"/>
      <c r="M25" s="207"/>
      <c r="N25" s="207"/>
      <c r="O25" s="207"/>
      <c r="P25" s="207"/>
      <c r="Q25" s="207"/>
      <c r="R25" s="207"/>
      <c r="S25" s="207"/>
      <c r="T25" s="207"/>
      <c r="U25" s="207"/>
      <c r="V25" s="207"/>
      <c r="W25" s="207"/>
      <c r="X25" s="207"/>
      <c r="Y25" s="207"/>
      <c r="Z25" s="207"/>
      <c r="AA25" s="207"/>
    </row>
    <row r="26" spans="3:27" ht="29.25" customHeight="1" x14ac:dyDescent="0.25">
      <c r="C26" s="414" t="s">
        <v>133</v>
      </c>
      <c r="D26" s="408"/>
      <c r="E26" s="408"/>
      <c r="F26" s="408"/>
      <c r="G26" s="408"/>
      <c r="H26" s="408"/>
      <c r="I26" s="408"/>
      <c r="J26" s="408"/>
      <c r="K26" s="408"/>
      <c r="L26" s="408"/>
      <c r="M26" s="408"/>
      <c r="N26" s="408"/>
      <c r="O26" s="408"/>
      <c r="P26" s="408"/>
      <c r="Q26" s="408"/>
      <c r="R26" s="408"/>
      <c r="S26" s="408"/>
      <c r="T26" s="408"/>
      <c r="U26" s="408"/>
      <c r="V26" s="408"/>
      <c r="W26" s="408"/>
      <c r="X26" s="408"/>
      <c r="Y26" s="408"/>
      <c r="Z26" s="408"/>
      <c r="AA26" s="396"/>
    </row>
    <row r="27" spans="3:27" ht="15" customHeight="1" x14ac:dyDescent="0.25">
      <c r="C27" s="217"/>
      <c r="D27" s="217"/>
      <c r="E27" s="217"/>
      <c r="F27" s="217"/>
      <c r="G27" s="217"/>
      <c r="H27" s="217"/>
      <c r="I27" s="217"/>
      <c r="J27" s="217"/>
      <c r="K27" s="217"/>
      <c r="L27" s="217"/>
      <c r="M27" s="217"/>
      <c r="N27" s="217"/>
      <c r="O27" s="217"/>
      <c r="P27" s="217"/>
      <c r="Q27" s="217"/>
      <c r="R27" s="217"/>
      <c r="S27" s="217"/>
      <c r="T27" s="217"/>
      <c r="U27" s="217"/>
      <c r="V27" s="217"/>
      <c r="W27" s="217"/>
      <c r="X27" s="217"/>
      <c r="Y27" s="217"/>
      <c r="Z27" s="217"/>
      <c r="AA27" s="217"/>
    </row>
    <row r="28" spans="3:27" ht="15" customHeight="1" x14ac:dyDescent="0.25">
      <c r="C28" s="211" t="s">
        <v>134</v>
      </c>
      <c r="D28" s="217"/>
      <c r="E28" s="217"/>
      <c r="F28" s="217"/>
      <c r="G28" s="217"/>
      <c r="H28" s="217"/>
      <c r="I28" s="217"/>
      <c r="J28" s="217"/>
      <c r="K28" s="217"/>
      <c r="L28" s="217"/>
      <c r="M28" s="211" t="s">
        <v>134</v>
      </c>
      <c r="N28" s="217"/>
      <c r="O28" s="217"/>
      <c r="P28" s="217"/>
      <c r="Q28" s="217"/>
      <c r="R28" s="217"/>
      <c r="S28" s="217"/>
      <c r="T28" s="217"/>
      <c r="U28" s="217"/>
      <c r="V28" s="217"/>
      <c r="W28" s="217"/>
      <c r="X28" s="217"/>
      <c r="Y28" s="217"/>
      <c r="Z28" s="217"/>
      <c r="AA28" s="217"/>
    </row>
    <row r="29" spans="3:27" ht="29.25" customHeight="1" x14ac:dyDescent="0.25">
      <c r="C29" s="414" t="s">
        <v>135</v>
      </c>
      <c r="D29" s="408"/>
      <c r="E29" s="408"/>
      <c r="F29" s="408"/>
      <c r="G29" s="408"/>
      <c r="H29" s="408"/>
      <c r="I29" s="408"/>
      <c r="J29" s="408"/>
      <c r="K29" s="396"/>
      <c r="L29" s="217"/>
      <c r="M29" s="414" t="s">
        <v>136</v>
      </c>
      <c r="N29" s="408"/>
      <c r="O29" s="408"/>
      <c r="P29" s="408"/>
      <c r="Q29" s="408"/>
      <c r="R29" s="408"/>
      <c r="S29" s="408"/>
      <c r="T29" s="408"/>
      <c r="U29" s="408"/>
      <c r="V29" s="408"/>
      <c r="W29" s="408"/>
      <c r="X29" s="408"/>
      <c r="Y29" s="408"/>
      <c r="Z29" s="408"/>
      <c r="AA29" s="396"/>
    </row>
    <row r="30" spans="3:27" ht="15" customHeight="1" x14ac:dyDescent="0.25">
      <c r="C30" s="207"/>
      <c r="D30" s="207"/>
      <c r="E30" s="207"/>
      <c r="F30" s="207"/>
      <c r="G30" s="207"/>
      <c r="H30" s="207"/>
      <c r="I30" s="207"/>
      <c r="J30" s="207"/>
      <c r="K30" s="207"/>
      <c r="L30" s="207"/>
      <c r="M30" s="207"/>
      <c r="N30" s="207"/>
      <c r="O30" s="207"/>
      <c r="P30" s="207"/>
      <c r="Q30" s="207"/>
      <c r="R30" s="207"/>
      <c r="S30" s="207"/>
      <c r="T30" s="207"/>
      <c r="U30" s="207"/>
      <c r="V30" s="207"/>
      <c r="W30" s="207"/>
      <c r="X30" s="207"/>
      <c r="Y30" s="207"/>
      <c r="Z30" s="207"/>
      <c r="AA30" s="207"/>
    </row>
    <row r="31" spans="3:27" ht="15" customHeight="1" x14ac:dyDescent="0.25">
      <c r="C31" s="224" t="s">
        <v>137</v>
      </c>
      <c r="D31" s="224"/>
      <c r="E31" s="224"/>
      <c r="F31" s="224"/>
      <c r="G31" s="225"/>
      <c r="H31" s="226"/>
      <c r="I31" s="226"/>
      <c r="J31" s="226"/>
      <c r="K31" s="226"/>
      <c r="L31" s="226"/>
      <c r="M31" s="226"/>
      <c r="N31" s="226"/>
      <c r="O31" s="226"/>
      <c r="P31" s="226"/>
      <c r="Q31" s="226"/>
      <c r="R31" s="226"/>
      <c r="S31" s="226"/>
      <c r="T31" s="226"/>
      <c r="U31" s="226"/>
      <c r="V31" s="226"/>
      <c r="W31" s="226"/>
      <c r="X31" s="226"/>
      <c r="Y31" s="226"/>
      <c r="Z31" s="226"/>
      <c r="AA31" s="226"/>
    </row>
    <row r="32" spans="3:27" ht="90" customHeight="1" x14ac:dyDescent="0.25">
      <c r="C32" s="413" t="s">
        <v>138</v>
      </c>
      <c r="D32" s="408"/>
      <c r="E32" s="408"/>
      <c r="F32" s="408"/>
      <c r="G32" s="408"/>
      <c r="H32" s="408"/>
      <c r="I32" s="408"/>
      <c r="J32" s="408"/>
      <c r="K32" s="408"/>
      <c r="L32" s="408"/>
      <c r="M32" s="408"/>
      <c r="N32" s="408"/>
      <c r="O32" s="408"/>
      <c r="P32" s="408"/>
      <c r="Q32" s="408"/>
      <c r="R32" s="408"/>
      <c r="S32" s="408"/>
      <c r="T32" s="408"/>
      <c r="U32" s="408"/>
      <c r="V32" s="408"/>
      <c r="W32" s="408"/>
      <c r="X32" s="408"/>
      <c r="Y32" s="408"/>
      <c r="Z32" s="408"/>
      <c r="AA32" s="396"/>
    </row>
    <row r="34" spans="3:27" ht="15.75" customHeight="1" x14ac:dyDescent="0.25">
      <c r="C34" s="412" t="s">
        <v>139</v>
      </c>
      <c r="D34" s="404"/>
      <c r="E34" s="220"/>
      <c r="F34" s="406" t="s">
        <v>22</v>
      </c>
      <c r="G34" s="396"/>
      <c r="H34" s="220"/>
      <c r="I34" s="207"/>
      <c r="J34" s="227" t="s">
        <v>140</v>
      </c>
      <c r="K34" s="406">
        <v>1</v>
      </c>
      <c r="L34" s="408"/>
      <c r="M34" s="408"/>
      <c r="N34" s="396"/>
      <c r="O34" s="220"/>
      <c r="P34" s="220"/>
      <c r="Q34" s="211" t="s">
        <v>141</v>
      </c>
      <c r="R34" s="207"/>
      <c r="S34" s="220"/>
      <c r="T34" s="220"/>
      <c r="U34" s="220"/>
      <c r="V34" s="220"/>
      <c r="W34" s="406" t="s">
        <v>20</v>
      </c>
      <c r="X34" s="408"/>
      <c r="Y34" s="408"/>
      <c r="Z34" s="408"/>
      <c r="AA34" s="396"/>
    </row>
    <row r="35" spans="3:27" ht="15.75" customHeight="1" x14ac:dyDescent="0.25">
      <c r="C35" s="207"/>
      <c r="D35" s="207"/>
      <c r="E35" s="207"/>
      <c r="F35" s="222"/>
      <c r="G35" s="222"/>
      <c r="H35" s="222"/>
      <c r="I35" s="222"/>
      <c r="J35" s="222"/>
      <c r="K35" s="222"/>
      <c r="L35" s="222"/>
      <c r="M35" s="207"/>
      <c r="N35" s="207"/>
      <c r="O35" s="207"/>
      <c r="P35" s="207"/>
      <c r="Q35" s="207"/>
      <c r="R35" s="207"/>
      <c r="S35" s="207"/>
      <c r="T35" s="207"/>
      <c r="U35" s="207"/>
      <c r="V35" s="207"/>
      <c r="W35" s="207"/>
      <c r="X35" s="207"/>
      <c r="Y35" s="207"/>
      <c r="Z35" s="207"/>
      <c r="AA35" s="207"/>
    </row>
    <row r="36" spans="3:27" ht="32.25" customHeight="1" x14ac:dyDescent="0.25">
      <c r="C36" s="207"/>
      <c r="D36" s="227" t="s">
        <v>142</v>
      </c>
      <c r="E36" s="220"/>
      <c r="F36" s="413" t="s">
        <v>143</v>
      </c>
      <c r="G36" s="408"/>
      <c r="H36" s="408"/>
      <c r="I36" s="408"/>
      <c r="J36" s="408"/>
      <c r="K36" s="408"/>
      <c r="L36" s="408"/>
      <c r="M36" s="396"/>
      <c r="N36" s="207"/>
      <c r="O36" s="227" t="s">
        <v>144</v>
      </c>
      <c r="P36" s="414">
        <v>1</v>
      </c>
      <c r="Q36" s="408"/>
      <c r="R36" s="408"/>
      <c r="S36" s="408"/>
      <c r="T36" s="408"/>
      <c r="U36" s="408"/>
      <c r="V36" s="408"/>
      <c r="W36" s="408"/>
      <c r="X36" s="408"/>
      <c r="Y36" s="408"/>
      <c r="Z36" s="408"/>
      <c r="AA36" s="396"/>
    </row>
    <row r="37" spans="3:27" ht="15.75" customHeight="1" x14ac:dyDescent="0.25">
      <c r="C37" s="220"/>
      <c r="D37" s="220"/>
      <c r="E37" s="220"/>
      <c r="F37" s="222"/>
      <c r="G37" s="222"/>
      <c r="H37" s="222"/>
      <c r="I37" s="222"/>
      <c r="J37" s="222"/>
      <c r="K37" s="222"/>
      <c r="L37" s="222"/>
      <c r="M37" s="220"/>
      <c r="N37" s="220"/>
      <c r="O37" s="220"/>
      <c r="P37" s="220"/>
      <c r="Q37" s="220"/>
      <c r="R37" s="220"/>
      <c r="S37" s="220"/>
      <c r="T37" s="220"/>
      <c r="U37" s="220"/>
      <c r="V37" s="220"/>
      <c r="W37" s="220"/>
      <c r="X37" s="220"/>
      <c r="Y37" s="220"/>
      <c r="Z37" s="220"/>
      <c r="AA37" s="220"/>
    </row>
    <row r="38" spans="3:27" ht="15.75" customHeight="1" x14ac:dyDescent="0.25">
      <c r="C38" s="207"/>
      <c r="D38" s="227" t="s">
        <v>145</v>
      </c>
      <c r="E38" s="207"/>
      <c r="F38" s="407" t="s">
        <v>146</v>
      </c>
      <c r="G38" s="396"/>
      <c r="H38" s="207"/>
      <c r="I38" s="207"/>
      <c r="J38" s="220" t="s">
        <v>147</v>
      </c>
      <c r="K38" s="207"/>
      <c r="L38" s="407" t="s">
        <v>148</v>
      </c>
      <c r="M38" s="408"/>
      <c r="N38" s="396"/>
      <c r="O38" s="220"/>
      <c r="P38" s="220"/>
      <c r="Q38" s="207"/>
      <c r="R38" s="220" t="s">
        <v>149</v>
      </c>
      <c r="S38" s="220"/>
      <c r="T38" s="220"/>
      <c r="U38" s="220"/>
      <c r="V38" s="220"/>
      <c r="W38" s="415"/>
      <c r="X38" s="408"/>
      <c r="Y38" s="408"/>
      <c r="Z38" s="408"/>
      <c r="AA38" s="396"/>
    </row>
    <row r="39" spans="3:27" ht="15.75" customHeight="1" x14ac:dyDescent="0.25">
      <c r="C39" s="207"/>
      <c r="D39" s="207"/>
      <c r="E39" s="207"/>
      <c r="F39" s="28"/>
      <c r="G39" s="207"/>
      <c r="H39" s="207"/>
      <c r="I39" s="211"/>
      <c r="J39" s="211"/>
      <c r="K39" s="211"/>
      <c r="L39" s="211"/>
      <c r="M39" s="211"/>
      <c r="N39" s="211"/>
      <c r="O39" s="211"/>
      <c r="P39" s="211"/>
      <c r="Q39" s="211"/>
      <c r="R39" s="211"/>
      <c r="S39" s="211"/>
      <c r="T39" s="211"/>
      <c r="U39" s="211"/>
      <c r="V39" s="211"/>
      <c r="W39" s="211"/>
      <c r="X39" s="211"/>
      <c r="Y39" s="211"/>
      <c r="Z39" s="211"/>
      <c r="AA39" s="211"/>
    </row>
    <row r="40" spans="3:27" ht="15.75" customHeight="1" x14ac:dyDescent="0.25">
      <c r="C40" s="228" t="s">
        <v>150</v>
      </c>
      <c r="D40" s="409">
        <v>2024</v>
      </c>
      <c r="E40" s="410"/>
      <c r="F40" s="411"/>
      <c r="G40" s="34"/>
      <c r="H40" s="211"/>
      <c r="I40" s="211"/>
      <c r="J40" s="211"/>
      <c r="K40" s="211"/>
      <c r="L40" s="211"/>
      <c r="M40" s="211"/>
      <c r="N40" s="211"/>
      <c r="O40" s="211"/>
      <c r="P40" s="211"/>
      <c r="Q40" s="403"/>
      <c r="R40" s="404"/>
      <c r="S40" s="404"/>
      <c r="T40" s="404"/>
      <c r="U40" s="404"/>
      <c r="V40" s="211"/>
      <c r="W40" s="211"/>
      <c r="X40" s="405"/>
      <c r="Y40" s="404"/>
      <c r="Z40" s="404"/>
      <c r="AA40" s="404"/>
    </row>
    <row r="41" spans="3:27" ht="5.25" customHeight="1" x14ac:dyDescent="0.25">
      <c r="C41" s="220"/>
      <c r="D41" s="37"/>
      <c r="E41" s="37"/>
      <c r="F41" s="37"/>
      <c r="G41" s="207"/>
      <c r="H41" s="211"/>
      <c r="I41" s="211"/>
      <c r="J41" s="211"/>
      <c r="K41" s="211"/>
      <c r="L41" s="211"/>
      <c r="M41" s="211"/>
      <c r="N41" s="211"/>
      <c r="O41" s="211"/>
      <c r="P41" s="211"/>
      <c r="Q41" s="217"/>
      <c r="R41" s="217"/>
      <c r="S41" s="217"/>
      <c r="T41" s="217"/>
      <c r="U41" s="217"/>
      <c r="V41" s="211"/>
      <c r="W41" s="211"/>
      <c r="X41" s="213"/>
      <c r="Y41" s="213"/>
      <c r="Z41" s="213"/>
      <c r="AA41" s="213"/>
    </row>
    <row r="42" spans="3:27" ht="15.75" customHeight="1" x14ac:dyDescent="0.25">
      <c r="C42" s="220" t="s">
        <v>140</v>
      </c>
      <c r="D42" s="414">
        <v>1</v>
      </c>
      <c r="E42" s="408"/>
      <c r="F42" s="396"/>
      <c r="G42" s="207"/>
      <c r="H42" s="211"/>
      <c r="I42" s="211"/>
      <c r="J42" s="211"/>
      <c r="K42" s="211"/>
      <c r="L42" s="211"/>
      <c r="M42" s="211"/>
      <c r="N42" s="211"/>
      <c r="O42" s="211"/>
      <c r="P42" s="211"/>
      <c r="Q42" s="403"/>
      <c r="R42" s="404"/>
      <c r="S42" s="404"/>
      <c r="T42" s="404"/>
      <c r="U42" s="404"/>
      <c r="V42" s="211"/>
      <c r="W42" s="211"/>
      <c r="X42" s="405"/>
      <c r="Y42" s="404"/>
      <c r="Z42" s="404"/>
      <c r="AA42" s="404"/>
    </row>
    <row r="43" spans="3:27" ht="15.75" customHeight="1" x14ac:dyDescent="0.25">
      <c r="C43" s="207"/>
      <c r="D43" s="207"/>
      <c r="E43" s="207"/>
      <c r="F43" s="207"/>
      <c r="G43" s="207"/>
      <c r="H43" s="207"/>
      <c r="I43" s="211"/>
      <c r="J43" s="211"/>
      <c r="K43" s="220"/>
      <c r="L43" s="220"/>
      <c r="M43" s="220"/>
      <c r="N43" s="220"/>
      <c r="O43" s="220"/>
      <c r="P43" s="220"/>
      <c r="Q43" s="220"/>
      <c r="R43" s="220"/>
      <c r="S43" s="220"/>
      <c r="T43" s="220"/>
      <c r="U43" s="220"/>
      <c r="V43" s="220"/>
      <c r="W43" s="220"/>
      <c r="X43" s="220"/>
      <c r="Y43" s="220"/>
      <c r="Z43" s="220"/>
      <c r="AA43" s="220"/>
    </row>
    <row r="44" spans="3:27" ht="15.75" customHeight="1" x14ac:dyDescent="0.25">
      <c r="C44" s="220"/>
      <c r="D44" s="406" t="s">
        <v>151</v>
      </c>
      <c r="E44" s="408"/>
      <c r="F44" s="408"/>
      <c r="G44" s="408"/>
      <c r="H44" s="408"/>
      <c r="I44" s="408"/>
      <c r="J44" s="408"/>
      <c r="K44" s="408"/>
      <c r="L44" s="408"/>
      <c r="M44" s="408"/>
      <c r="N44" s="408"/>
      <c r="O44" s="408"/>
      <c r="P44" s="408"/>
      <c r="Q44" s="408"/>
      <c r="R44" s="408"/>
      <c r="S44" s="408"/>
      <c r="T44" s="408"/>
      <c r="U44" s="408"/>
      <c r="V44" s="408"/>
      <c r="W44" s="408"/>
      <c r="X44" s="408"/>
      <c r="Y44" s="396"/>
      <c r="Z44" s="221"/>
      <c r="AA44" s="221"/>
    </row>
    <row r="45" spans="3:27" ht="15.75" customHeight="1" x14ac:dyDescent="0.25">
      <c r="C45" s="207"/>
      <c r="D45" s="445" t="s">
        <v>152</v>
      </c>
      <c r="E45" s="408"/>
      <c r="F45" s="408"/>
      <c r="G45" s="408"/>
      <c r="H45" s="396"/>
      <c r="I45" s="441" t="s">
        <v>153</v>
      </c>
      <c r="J45" s="408"/>
      <c r="K45" s="408"/>
      <c r="L45" s="408"/>
      <c r="M45" s="408"/>
      <c r="N45" s="408"/>
      <c r="O45" s="408"/>
      <c r="P45" s="396"/>
      <c r="Q45" s="442" t="s">
        <v>154</v>
      </c>
      <c r="R45" s="408"/>
      <c r="S45" s="408"/>
      <c r="T45" s="408"/>
      <c r="U45" s="408"/>
      <c r="V45" s="408"/>
      <c r="W45" s="408"/>
      <c r="X45" s="408"/>
      <c r="Y45" s="396"/>
      <c r="Z45" s="221"/>
      <c r="AA45" s="221"/>
    </row>
    <row r="46" spans="3:27" ht="15.75" customHeight="1" x14ac:dyDescent="0.25">
      <c r="C46" s="38"/>
      <c r="D46" s="446" t="s">
        <v>155</v>
      </c>
      <c r="E46" s="408"/>
      <c r="F46" s="408"/>
      <c r="G46" s="408"/>
      <c r="H46" s="396"/>
      <c r="I46" s="443" t="s">
        <v>156</v>
      </c>
      <c r="J46" s="408"/>
      <c r="K46" s="408"/>
      <c r="L46" s="408"/>
      <c r="M46" s="408"/>
      <c r="N46" s="408"/>
      <c r="O46" s="408"/>
      <c r="P46" s="396"/>
      <c r="Q46" s="444" t="s">
        <v>157</v>
      </c>
      <c r="R46" s="408"/>
      <c r="S46" s="408"/>
      <c r="T46" s="408"/>
      <c r="U46" s="408"/>
      <c r="V46" s="408"/>
      <c r="W46" s="408"/>
      <c r="X46" s="408"/>
      <c r="Y46" s="396"/>
      <c r="Z46" s="230"/>
      <c r="AA46" s="230"/>
    </row>
    <row r="47" spans="3:27" ht="15.75" customHeight="1" x14ac:dyDescent="0.25">
      <c r="C47" s="231"/>
      <c r="D47" s="231"/>
      <c r="E47" s="231"/>
      <c r="F47" s="231"/>
      <c r="G47" s="232"/>
      <c r="H47" s="232"/>
      <c r="I47" s="232"/>
      <c r="J47" s="232"/>
      <c r="K47" s="232"/>
      <c r="L47" s="232"/>
      <c r="M47" s="232"/>
      <c r="N47" s="232"/>
      <c r="O47" s="232"/>
      <c r="P47" s="232"/>
      <c r="Q47" s="232"/>
      <c r="R47" s="232"/>
      <c r="S47" s="232"/>
      <c r="T47" s="232"/>
      <c r="U47" s="232"/>
      <c r="V47" s="232"/>
      <c r="W47" s="232"/>
      <c r="X47" s="232"/>
      <c r="Y47" s="232"/>
      <c r="Z47" s="231"/>
      <c r="AA47" s="231"/>
    </row>
    <row r="48" spans="3:27" ht="15.75" customHeight="1" x14ac:dyDescent="0.25">
      <c r="C48" s="434" t="s">
        <v>158</v>
      </c>
      <c r="D48" s="408"/>
      <c r="E48" s="408"/>
      <c r="F48" s="396"/>
      <c r="G48" s="439" t="s">
        <v>159</v>
      </c>
      <c r="H48" s="440" t="s">
        <v>160</v>
      </c>
      <c r="I48" s="422"/>
      <c r="J48" s="422"/>
      <c r="K48" s="422"/>
      <c r="L48" s="422"/>
      <c r="M48" s="422"/>
      <c r="N48" s="422"/>
      <c r="O48" s="422"/>
      <c r="P48" s="422"/>
      <c r="Q48" s="422"/>
      <c r="R48" s="422"/>
      <c r="S48" s="422"/>
      <c r="T48" s="422"/>
      <c r="U48" s="422"/>
      <c r="V48" s="422"/>
      <c r="W48" s="422"/>
      <c r="X48" s="422"/>
      <c r="Y48" s="422"/>
      <c r="Z48" s="422"/>
      <c r="AA48" s="423"/>
    </row>
    <row r="49" spans="2:28" ht="15.75" customHeight="1" x14ac:dyDescent="0.25">
      <c r="B49" s="39"/>
      <c r="C49" s="40" t="s">
        <v>161</v>
      </c>
      <c r="D49" s="41">
        <v>1.2</v>
      </c>
      <c r="E49" s="434" t="s">
        <v>162</v>
      </c>
      <c r="F49" s="396"/>
      <c r="G49" s="380"/>
      <c r="H49" s="425"/>
      <c r="I49" s="426"/>
      <c r="J49" s="426"/>
      <c r="K49" s="426"/>
      <c r="L49" s="426"/>
      <c r="M49" s="426"/>
      <c r="N49" s="426"/>
      <c r="O49" s="426"/>
      <c r="P49" s="426"/>
      <c r="Q49" s="426"/>
      <c r="R49" s="426"/>
      <c r="S49" s="426"/>
      <c r="T49" s="426"/>
      <c r="U49" s="426"/>
      <c r="V49" s="426"/>
      <c r="W49" s="426"/>
      <c r="X49" s="426"/>
      <c r="Y49" s="426"/>
      <c r="Z49" s="426"/>
      <c r="AA49" s="427"/>
      <c r="AB49" s="229"/>
    </row>
    <row r="50" spans="2:28" ht="15.75" customHeight="1" x14ac:dyDescent="0.25">
      <c r="B50" s="39"/>
      <c r="C50" s="42">
        <v>2024</v>
      </c>
      <c r="D50" s="43">
        <v>45474</v>
      </c>
      <c r="E50" s="433">
        <v>45656</v>
      </c>
      <c r="F50" s="396"/>
      <c r="G50" s="44">
        <v>1</v>
      </c>
      <c r="H50" s="438" t="s">
        <v>124</v>
      </c>
      <c r="I50" s="408"/>
      <c r="J50" s="408"/>
      <c r="K50" s="408"/>
      <c r="L50" s="408"/>
      <c r="M50" s="408"/>
      <c r="N50" s="408"/>
      <c r="O50" s="408"/>
      <c r="P50" s="408"/>
      <c r="Q50" s="408"/>
      <c r="R50" s="408"/>
      <c r="S50" s="408"/>
      <c r="T50" s="408"/>
      <c r="U50" s="408"/>
      <c r="V50" s="408"/>
      <c r="W50" s="408"/>
      <c r="X50" s="408"/>
      <c r="Y50" s="408"/>
      <c r="Z50" s="408"/>
      <c r="AA50" s="396"/>
      <c r="AB50" s="229"/>
    </row>
    <row r="51" spans="2:28" ht="15.75" customHeight="1" x14ac:dyDescent="0.25">
      <c r="B51" s="39"/>
      <c r="C51" s="42">
        <v>2025</v>
      </c>
      <c r="D51" s="43">
        <v>45658</v>
      </c>
      <c r="E51" s="433">
        <v>46021</v>
      </c>
      <c r="F51" s="396"/>
      <c r="G51" s="44">
        <v>1</v>
      </c>
      <c r="H51" s="438" t="s">
        <v>124</v>
      </c>
      <c r="I51" s="408"/>
      <c r="J51" s="408"/>
      <c r="K51" s="408"/>
      <c r="L51" s="408"/>
      <c r="M51" s="408"/>
      <c r="N51" s="408"/>
      <c r="O51" s="408"/>
      <c r="P51" s="408"/>
      <c r="Q51" s="408"/>
      <c r="R51" s="408"/>
      <c r="S51" s="408"/>
      <c r="T51" s="408"/>
      <c r="U51" s="408"/>
      <c r="V51" s="408"/>
      <c r="W51" s="408"/>
      <c r="X51" s="408"/>
      <c r="Y51" s="408"/>
      <c r="Z51" s="408"/>
      <c r="AA51" s="396"/>
      <c r="AB51" s="229"/>
    </row>
    <row r="52" spans="2:28" ht="15.75" customHeight="1" x14ac:dyDescent="0.25">
      <c r="B52" s="39"/>
      <c r="C52" s="42">
        <v>2026</v>
      </c>
      <c r="D52" s="43">
        <v>46023</v>
      </c>
      <c r="E52" s="433">
        <v>46386</v>
      </c>
      <c r="F52" s="396"/>
      <c r="G52" s="44">
        <v>1</v>
      </c>
      <c r="H52" s="438" t="s">
        <v>124</v>
      </c>
      <c r="I52" s="408"/>
      <c r="J52" s="408"/>
      <c r="K52" s="408"/>
      <c r="L52" s="408"/>
      <c r="M52" s="408"/>
      <c r="N52" s="408"/>
      <c r="O52" s="408"/>
      <c r="P52" s="408"/>
      <c r="Q52" s="408"/>
      <c r="R52" s="408"/>
      <c r="S52" s="408"/>
      <c r="T52" s="408"/>
      <c r="U52" s="408"/>
      <c r="V52" s="408"/>
      <c r="W52" s="408"/>
      <c r="X52" s="408"/>
      <c r="Y52" s="408"/>
      <c r="Z52" s="408"/>
      <c r="AA52" s="396"/>
      <c r="AB52" s="229"/>
    </row>
    <row r="53" spans="2:28" ht="15.75" customHeight="1" x14ac:dyDescent="0.25">
      <c r="B53" s="39"/>
      <c r="C53" s="42">
        <v>2027</v>
      </c>
      <c r="D53" s="43">
        <v>46388</v>
      </c>
      <c r="E53" s="433">
        <v>46751</v>
      </c>
      <c r="F53" s="396"/>
      <c r="G53" s="44">
        <v>1</v>
      </c>
      <c r="H53" s="438" t="s">
        <v>124</v>
      </c>
      <c r="I53" s="408"/>
      <c r="J53" s="408"/>
      <c r="K53" s="408"/>
      <c r="L53" s="408"/>
      <c r="M53" s="408"/>
      <c r="N53" s="408"/>
      <c r="O53" s="408"/>
      <c r="P53" s="408"/>
      <c r="Q53" s="408"/>
      <c r="R53" s="408"/>
      <c r="S53" s="408"/>
      <c r="T53" s="408"/>
      <c r="U53" s="408"/>
      <c r="V53" s="408"/>
      <c r="W53" s="408"/>
      <c r="X53" s="408"/>
      <c r="Y53" s="408"/>
      <c r="Z53" s="408"/>
      <c r="AA53" s="396"/>
      <c r="AB53" s="229"/>
    </row>
    <row r="54" spans="2:28" ht="15.75" customHeight="1" x14ac:dyDescent="0.25">
      <c r="B54" s="39"/>
      <c r="C54" s="42"/>
      <c r="D54" s="42"/>
      <c r="E54" s="434"/>
      <c r="F54" s="396"/>
      <c r="G54" s="41"/>
      <c r="H54" s="434"/>
      <c r="I54" s="408"/>
      <c r="J54" s="408"/>
      <c r="K54" s="408"/>
      <c r="L54" s="408"/>
      <c r="M54" s="408"/>
      <c r="N54" s="408"/>
      <c r="O54" s="408"/>
      <c r="P54" s="408"/>
      <c r="Q54" s="408"/>
      <c r="R54" s="408"/>
      <c r="S54" s="408"/>
      <c r="T54" s="408"/>
      <c r="U54" s="408"/>
      <c r="V54" s="408"/>
      <c r="W54" s="408"/>
      <c r="X54" s="408"/>
      <c r="Y54" s="408"/>
      <c r="Z54" s="408"/>
      <c r="AA54" s="396"/>
      <c r="AB54" s="229"/>
    </row>
    <row r="55" spans="2:28" ht="15.75" customHeight="1" x14ac:dyDescent="0.25">
      <c r="B55" s="30"/>
      <c r="C55" s="207"/>
      <c r="D55" s="207"/>
      <c r="E55" s="207"/>
      <c r="F55" s="207"/>
      <c r="G55" s="207"/>
      <c r="H55" s="207"/>
      <c r="I55" s="207"/>
      <c r="J55" s="207"/>
      <c r="K55" s="207"/>
      <c r="L55" s="207"/>
      <c r="M55" s="207"/>
      <c r="N55" s="207"/>
      <c r="O55" s="207"/>
      <c r="P55" s="207"/>
      <c r="Q55" s="207"/>
      <c r="R55" s="207"/>
      <c r="S55" s="207"/>
      <c r="T55" s="207"/>
      <c r="U55" s="207"/>
      <c r="V55" s="207"/>
      <c r="W55" s="207"/>
      <c r="X55" s="207"/>
      <c r="Y55" s="207"/>
      <c r="Z55" s="207"/>
      <c r="AA55" s="207"/>
      <c r="AB55" s="215"/>
    </row>
    <row r="56" spans="2:28" ht="15.75" customHeight="1" x14ac:dyDescent="0.25">
      <c r="B56" s="30"/>
      <c r="C56" s="412" t="s">
        <v>163</v>
      </c>
      <c r="D56" s="404"/>
      <c r="E56" s="220"/>
      <c r="F56" s="211" t="s">
        <v>164</v>
      </c>
      <c r="G56" s="45"/>
      <c r="H56" s="222"/>
      <c r="I56" s="211" t="s">
        <v>165</v>
      </c>
      <c r="J56" s="207"/>
      <c r="K56" s="407"/>
      <c r="L56" s="396"/>
      <c r="M56" s="220"/>
      <c r="N56" s="207"/>
      <c r="O56" s="207"/>
      <c r="P56" s="207"/>
      <c r="Q56" s="207"/>
      <c r="R56" s="207"/>
      <c r="S56" s="207"/>
      <c r="T56" s="207"/>
      <c r="U56" s="207"/>
      <c r="V56" s="207"/>
      <c r="W56" s="207"/>
      <c r="X56" s="207"/>
      <c r="Y56" s="207"/>
      <c r="Z56" s="207"/>
      <c r="AA56" s="207"/>
      <c r="AB56" s="215"/>
    </row>
    <row r="57" spans="2:28" ht="15.75" customHeight="1" x14ac:dyDescent="0.25">
      <c r="B57" s="233"/>
      <c r="C57" s="226"/>
      <c r="D57" s="226"/>
      <c r="E57" s="226"/>
      <c r="F57" s="226"/>
      <c r="G57" s="226"/>
      <c r="H57" s="226"/>
      <c r="I57" s="226"/>
      <c r="J57" s="226"/>
      <c r="K57" s="226"/>
      <c r="L57" s="226"/>
      <c r="M57" s="226"/>
      <c r="N57" s="226"/>
      <c r="O57" s="226"/>
      <c r="P57" s="226"/>
      <c r="Q57" s="226"/>
      <c r="R57" s="226"/>
      <c r="S57" s="226"/>
      <c r="T57" s="226"/>
      <c r="U57" s="226"/>
      <c r="V57" s="226"/>
      <c r="W57" s="226"/>
      <c r="X57" s="226"/>
      <c r="Y57" s="226"/>
      <c r="Z57" s="226"/>
      <c r="AA57" s="226"/>
      <c r="AB57" s="234"/>
    </row>
    <row r="58" spans="2:28" ht="15.75" customHeight="1" x14ac:dyDescent="0.25">
      <c r="B58" s="432" t="s">
        <v>166</v>
      </c>
      <c r="C58" s="408"/>
      <c r="D58" s="408"/>
      <c r="E58" s="408"/>
      <c r="F58" s="408"/>
      <c r="G58" s="408"/>
      <c r="H58" s="408"/>
      <c r="I58" s="408"/>
      <c r="J58" s="408"/>
      <c r="K58" s="408"/>
      <c r="L58" s="408"/>
      <c r="M58" s="408"/>
      <c r="N58" s="408"/>
      <c r="O58" s="408"/>
      <c r="P58" s="408"/>
      <c r="Q58" s="408"/>
      <c r="R58" s="408"/>
      <c r="S58" s="408"/>
      <c r="T58" s="408"/>
      <c r="U58" s="408"/>
      <c r="V58" s="408"/>
      <c r="W58" s="408"/>
      <c r="X58" s="408"/>
      <c r="Y58" s="408"/>
      <c r="Z58" s="408"/>
      <c r="AA58" s="408"/>
      <c r="AB58" s="396"/>
    </row>
    <row r="59" spans="2:28" ht="15.75" customHeight="1" x14ac:dyDescent="0.25">
      <c r="B59" s="46"/>
      <c r="C59" s="235"/>
      <c r="D59" s="235"/>
      <c r="E59" s="235"/>
      <c r="F59" s="235"/>
      <c r="G59" s="235"/>
      <c r="H59" s="235"/>
      <c r="I59" s="235"/>
      <c r="J59" s="235"/>
      <c r="K59" s="235"/>
      <c r="L59" s="235"/>
      <c r="M59" s="235"/>
      <c r="N59" s="235"/>
      <c r="O59" s="235"/>
      <c r="P59" s="235"/>
      <c r="Q59" s="235"/>
      <c r="R59" s="235"/>
      <c r="S59" s="235"/>
      <c r="T59" s="235"/>
      <c r="U59" s="235"/>
      <c r="V59" s="235"/>
      <c r="W59" s="235"/>
      <c r="X59" s="235"/>
      <c r="Y59" s="235"/>
      <c r="Z59" s="235"/>
      <c r="AA59" s="235"/>
      <c r="AB59" s="47"/>
    </row>
    <row r="60" spans="2:28" ht="29.25" customHeight="1" x14ac:dyDescent="0.25">
      <c r="B60" s="434" t="s">
        <v>161</v>
      </c>
      <c r="C60" s="396"/>
      <c r="D60" s="41"/>
      <c r="E60" s="434" t="s">
        <v>167</v>
      </c>
      <c r="F60" s="396"/>
      <c r="G60" s="41"/>
      <c r="H60" s="406" t="s">
        <v>168</v>
      </c>
      <c r="I60" s="396"/>
      <c r="J60" s="434"/>
      <c r="K60" s="396"/>
      <c r="L60" s="437"/>
      <c r="M60" s="404"/>
      <c r="N60" s="41" t="s">
        <v>169</v>
      </c>
      <c r="O60" s="434"/>
      <c r="P60" s="408"/>
      <c r="Q60" s="396"/>
      <c r="R60" s="434" t="s">
        <v>170</v>
      </c>
      <c r="S60" s="408"/>
      <c r="T60" s="396"/>
      <c r="U60" s="434"/>
      <c r="V60" s="408"/>
      <c r="W60" s="396"/>
      <c r="X60" s="434" t="s">
        <v>171</v>
      </c>
      <c r="Y60" s="396"/>
      <c r="Z60" s="434"/>
      <c r="AA60" s="408"/>
      <c r="AB60" s="396"/>
    </row>
    <row r="61" spans="2:28" ht="15.75" customHeight="1" x14ac:dyDescent="0.25">
      <c r="B61" s="46"/>
      <c r="C61" s="235"/>
      <c r="D61" s="235"/>
      <c r="E61" s="235"/>
      <c r="F61" s="230"/>
      <c r="G61" s="236"/>
      <c r="H61" s="237"/>
      <c r="I61" s="237"/>
      <c r="J61" s="230"/>
      <c r="K61" s="230"/>
      <c r="L61" s="230"/>
      <c r="M61" s="230"/>
      <c r="N61" s="237"/>
      <c r="O61" s="230"/>
      <c r="P61" s="230"/>
      <c r="Q61" s="230"/>
      <c r="R61" s="230"/>
      <c r="S61" s="237"/>
      <c r="T61" s="217"/>
      <c r="U61" s="217"/>
      <c r="V61" s="207"/>
      <c r="W61" s="237"/>
      <c r="X61" s="227"/>
      <c r="Y61" s="227"/>
      <c r="Z61" s="48"/>
      <c r="AA61" s="27"/>
      <c r="AB61" s="49"/>
    </row>
    <row r="62" spans="2:28" ht="15.75" customHeight="1" x14ac:dyDescent="0.25">
      <c r="B62" s="432" t="s">
        <v>172</v>
      </c>
      <c r="C62" s="396"/>
      <c r="D62" s="435"/>
      <c r="E62" s="426"/>
      <c r="F62" s="426"/>
      <c r="G62" s="426"/>
      <c r="H62" s="426"/>
      <c r="I62" s="426"/>
      <c r="J62" s="426"/>
      <c r="K62" s="426"/>
      <c r="L62" s="426"/>
      <c r="M62" s="426"/>
      <c r="N62" s="426"/>
      <c r="O62" s="426"/>
      <c r="P62" s="426"/>
      <c r="Q62" s="426"/>
      <c r="R62" s="426"/>
      <c r="S62" s="426"/>
      <c r="T62" s="426"/>
      <c r="U62" s="426"/>
      <c r="V62" s="426"/>
      <c r="W62" s="426"/>
      <c r="X62" s="426"/>
      <c r="Y62" s="426"/>
      <c r="Z62" s="426"/>
      <c r="AA62" s="426"/>
      <c r="AB62" s="427"/>
    </row>
    <row r="63" spans="2:28" ht="15.75" customHeight="1" x14ac:dyDescent="0.25">
      <c r="B63" s="46"/>
      <c r="C63" s="235"/>
      <c r="D63" s="235"/>
      <c r="E63" s="235"/>
      <c r="F63" s="230"/>
      <c r="G63" s="236"/>
      <c r="H63" s="237"/>
      <c r="I63" s="237"/>
      <c r="J63" s="230"/>
      <c r="K63" s="230"/>
      <c r="L63" s="230"/>
      <c r="M63" s="230"/>
      <c r="N63" s="237"/>
      <c r="O63" s="230"/>
      <c r="P63" s="230"/>
      <c r="Q63" s="230"/>
      <c r="R63" s="230"/>
      <c r="S63" s="237"/>
      <c r="T63" s="217"/>
      <c r="U63" s="217"/>
      <c r="V63" s="207"/>
      <c r="W63" s="237"/>
      <c r="X63" s="227"/>
      <c r="Y63" s="227"/>
      <c r="Z63" s="48"/>
      <c r="AA63" s="27"/>
      <c r="AB63" s="49"/>
    </row>
    <row r="64" spans="2:28" ht="15.75" customHeight="1" x14ac:dyDescent="0.25">
      <c r="B64" s="432" t="s">
        <v>173</v>
      </c>
      <c r="C64" s="396"/>
      <c r="D64" s="436"/>
      <c r="E64" s="426"/>
      <c r="F64" s="426"/>
      <c r="G64" s="426"/>
      <c r="H64" s="426"/>
      <c r="I64" s="426"/>
      <c r="J64" s="426"/>
      <c r="K64" s="426"/>
      <c r="L64" s="426"/>
      <c r="M64" s="426"/>
      <c r="N64" s="426"/>
      <c r="O64" s="426"/>
      <c r="P64" s="426"/>
      <c r="Q64" s="426"/>
      <c r="R64" s="426"/>
      <c r="S64" s="426"/>
      <c r="T64" s="426"/>
      <c r="U64" s="426"/>
      <c r="V64" s="426"/>
      <c r="W64" s="426"/>
      <c r="X64" s="426"/>
      <c r="Y64" s="426"/>
      <c r="Z64" s="426"/>
      <c r="AA64" s="426"/>
      <c r="AB64" s="427"/>
    </row>
    <row r="66" spans="2:28" ht="15.75" customHeight="1" x14ac:dyDescent="0.25">
      <c r="B66" s="432" t="s">
        <v>174</v>
      </c>
      <c r="C66" s="396"/>
      <c r="D66" s="436"/>
      <c r="E66" s="426"/>
      <c r="F66" s="426"/>
      <c r="G66" s="426"/>
      <c r="H66" s="426"/>
      <c r="I66" s="426"/>
      <c r="J66" s="426"/>
      <c r="K66" s="426"/>
      <c r="L66" s="426"/>
      <c r="M66" s="426"/>
      <c r="N66" s="426"/>
      <c r="O66" s="426"/>
      <c r="P66" s="426"/>
      <c r="Q66" s="426"/>
      <c r="R66" s="426"/>
      <c r="S66" s="426"/>
      <c r="T66" s="426"/>
      <c r="U66" s="426"/>
      <c r="V66" s="426"/>
      <c r="W66" s="426"/>
      <c r="X66" s="426"/>
      <c r="Y66" s="426"/>
      <c r="Z66" s="426"/>
      <c r="AA66" s="426"/>
      <c r="AB66" s="427"/>
    </row>
    <row r="67" spans="2:28" ht="15.75" customHeight="1" x14ac:dyDescent="0.25">
      <c r="B67" s="46"/>
      <c r="C67" s="235"/>
      <c r="D67" s="235"/>
      <c r="E67" s="235"/>
      <c r="F67" s="230"/>
      <c r="G67" s="236"/>
      <c r="H67" s="237"/>
      <c r="I67" s="237"/>
      <c r="J67" s="230"/>
      <c r="K67" s="230"/>
      <c r="L67" s="230"/>
      <c r="M67" s="230"/>
      <c r="N67" s="237"/>
      <c r="O67" s="230"/>
      <c r="P67" s="230"/>
      <c r="Q67" s="230"/>
      <c r="R67" s="230"/>
      <c r="S67" s="237"/>
      <c r="T67" s="217"/>
      <c r="U67" s="217"/>
      <c r="V67" s="207"/>
      <c r="W67" s="237"/>
      <c r="X67" s="227"/>
      <c r="Y67" s="227"/>
      <c r="Z67" s="48"/>
      <c r="AA67" s="27"/>
      <c r="AB67" s="49"/>
    </row>
    <row r="68" spans="2:28" ht="15.75" customHeight="1" x14ac:dyDescent="0.25">
      <c r="B68" s="432" t="s">
        <v>175</v>
      </c>
      <c r="C68" s="396"/>
      <c r="D68" s="436"/>
      <c r="E68" s="426"/>
      <c r="F68" s="426"/>
      <c r="G68" s="426"/>
      <c r="H68" s="426"/>
      <c r="I68" s="426"/>
      <c r="J68" s="426"/>
      <c r="K68" s="426"/>
      <c r="L68" s="426"/>
      <c r="M68" s="426"/>
      <c r="N68" s="426"/>
      <c r="O68" s="426"/>
      <c r="P68" s="426"/>
      <c r="Q68" s="426"/>
      <c r="R68" s="426"/>
      <c r="S68" s="426"/>
      <c r="T68" s="426"/>
      <c r="U68" s="426"/>
      <c r="V68" s="426"/>
      <c r="W68" s="426"/>
      <c r="X68" s="426"/>
      <c r="Y68" s="426"/>
      <c r="Z68" s="426"/>
      <c r="AA68" s="426"/>
      <c r="AB68" s="427"/>
    </row>
    <row r="69" spans="2:28" ht="15.75" customHeight="1" x14ac:dyDescent="0.25">
      <c r="B69" s="46"/>
      <c r="C69" s="235"/>
      <c r="D69" s="235"/>
      <c r="E69" s="235"/>
      <c r="F69" s="230"/>
      <c r="G69" s="236"/>
      <c r="H69" s="237"/>
      <c r="I69" s="237"/>
      <c r="J69" s="230"/>
      <c r="K69" s="230"/>
      <c r="L69" s="230"/>
      <c r="M69" s="230"/>
      <c r="N69" s="237"/>
      <c r="O69" s="230"/>
      <c r="P69" s="230"/>
      <c r="Q69" s="230"/>
      <c r="R69" s="230"/>
      <c r="S69" s="237"/>
      <c r="T69" s="217"/>
      <c r="U69" s="217"/>
      <c r="V69" s="207"/>
      <c r="W69" s="237"/>
      <c r="X69" s="227"/>
      <c r="Y69" s="227"/>
      <c r="Z69" s="48"/>
      <c r="AA69" s="27"/>
      <c r="AB69" s="49"/>
    </row>
    <row r="70" spans="2:28" ht="15.75" customHeight="1" x14ac:dyDescent="0.25">
      <c r="B70" s="432" t="s">
        <v>176</v>
      </c>
      <c r="C70" s="396"/>
      <c r="D70" s="436"/>
      <c r="E70" s="426"/>
      <c r="F70" s="426"/>
      <c r="G70" s="426"/>
      <c r="H70" s="426"/>
      <c r="I70" s="426"/>
      <c r="J70" s="426"/>
      <c r="K70" s="426"/>
      <c r="L70" s="426"/>
      <c r="M70" s="426"/>
      <c r="N70" s="426"/>
      <c r="O70" s="426"/>
      <c r="P70" s="426"/>
      <c r="Q70" s="426"/>
      <c r="R70" s="426"/>
      <c r="S70" s="426"/>
      <c r="T70" s="426"/>
      <c r="U70" s="426"/>
      <c r="V70" s="426"/>
      <c r="W70" s="426"/>
      <c r="X70" s="426"/>
      <c r="Y70" s="426"/>
      <c r="Z70" s="426"/>
      <c r="AA70" s="426"/>
      <c r="AB70" s="427"/>
    </row>
    <row r="71" spans="2:28" ht="15.75" customHeight="1" x14ac:dyDescent="0.25">
      <c r="B71" s="46"/>
      <c r="C71" s="235"/>
      <c r="D71" s="235"/>
      <c r="E71" s="235"/>
      <c r="F71" s="230"/>
      <c r="G71" s="236"/>
      <c r="H71" s="237"/>
      <c r="I71" s="237"/>
      <c r="J71" s="230"/>
      <c r="K71" s="230"/>
      <c r="L71" s="230"/>
      <c r="M71" s="230"/>
      <c r="N71" s="237"/>
      <c r="O71" s="230"/>
      <c r="P71" s="230"/>
      <c r="Q71" s="230"/>
      <c r="R71" s="230"/>
      <c r="S71" s="237"/>
      <c r="T71" s="217"/>
      <c r="U71" s="217"/>
      <c r="V71" s="207"/>
      <c r="W71" s="237"/>
      <c r="X71" s="227"/>
      <c r="Y71" s="227"/>
      <c r="Z71" s="48"/>
      <c r="AA71" s="27"/>
      <c r="AB71" s="49"/>
    </row>
    <row r="72" spans="2:28" ht="15.75" customHeight="1" x14ac:dyDescent="0.25">
      <c r="B72" s="432" t="s">
        <v>177</v>
      </c>
      <c r="C72" s="408"/>
      <c r="D72" s="408"/>
      <c r="E72" s="408"/>
      <c r="F72" s="408"/>
      <c r="G72" s="408"/>
      <c r="H72" s="408"/>
      <c r="I72" s="408"/>
      <c r="J72" s="408"/>
      <c r="K72" s="408"/>
      <c r="L72" s="408"/>
      <c r="M72" s="408"/>
      <c r="N72" s="408"/>
      <c r="O72" s="408"/>
      <c r="P72" s="408"/>
      <c r="Q72" s="408"/>
      <c r="R72" s="408"/>
      <c r="S72" s="408"/>
      <c r="T72" s="408"/>
      <c r="U72" s="408"/>
      <c r="V72" s="408"/>
      <c r="W72" s="408"/>
      <c r="X72" s="408"/>
      <c r="Y72" s="408"/>
      <c r="Z72" s="408"/>
      <c r="AA72" s="408"/>
      <c r="AB72" s="396"/>
    </row>
    <row r="73" spans="2:28" ht="15.75" customHeight="1" x14ac:dyDescent="0.25">
      <c r="B73" s="406" t="s">
        <v>122</v>
      </c>
      <c r="C73" s="396"/>
      <c r="D73" s="50" t="s">
        <v>178</v>
      </c>
      <c r="E73" s="406" t="s">
        <v>179</v>
      </c>
      <c r="F73" s="396"/>
      <c r="G73" s="406" t="s">
        <v>177</v>
      </c>
      <c r="H73" s="408"/>
      <c r="I73" s="408"/>
      <c r="J73" s="408"/>
      <c r="K73" s="408"/>
      <c r="L73" s="408"/>
      <c r="M73" s="408"/>
      <c r="N73" s="408"/>
      <c r="O73" s="396"/>
      <c r="P73" s="406" t="s">
        <v>180</v>
      </c>
      <c r="Q73" s="408"/>
      <c r="R73" s="408"/>
      <c r="S73" s="408"/>
      <c r="T73" s="408"/>
      <c r="U73" s="408"/>
      <c r="V73" s="408"/>
      <c r="W73" s="408"/>
      <c r="X73" s="408"/>
      <c r="Y73" s="408"/>
      <c r="Z73" s="408"/>
      <c r="AA73" s="408"/>
      <c r="AB73" s="396"/>
    </row>
    <row r="74" spans="2:28" ht="15.75" customHeight="1" x14ac:dyDescent="0.25">
      <c r="B74" s="406"/>
      <c r="C74" s="396"/>
      <c r="D74" s="36"/>
      <c r="E74" s="406"/>
      <c r="F74" s="396"/>
      <c r="G74" s="431"/>
      <c r="H74" s="408"/>
      <c r="I74" s="408"/>
      <c r="J74" s="408"/>
      <c r="K74" s="408"/>
      <c r="L74" s="408"/>
      <c r="M74" s="408"/>
      <c r="N74" s="408"/>
      <c r="O74" s="396"/>
      <c r="P74" s="431"/>
      <c r="Q74" s="408"/>
      <c r="R74" s="408"/>
      <c r="S74" s="408"/>
      <c r="T74" s="408"/>
      <c r="U74" s="408"/>
      <c r="V74" s="408"/>
      <c r="W74" s="408"/>
      <c r="X74" s="408"/>
      <c r="Y74" s="408"/>
      <c r="Z74" s="408"/>
      <c r="AA74" s="408"/>
      <c r="AB74" s="396"/>
    </row>
    <row r="75" spans="2:28" ht="15.75" customHeight="1" x14ac:dyDescent="0.25">
      <c r="B75" s="406"/>
      <c r="C75" s="396"/>
      <c r="D75" s="36"/>
      <c r="E75" s="406"/>
      <c r="F75" s="396"/>
      <c r="G75" s="431"/>
      <c r="H75" s="408"/>
      <c r="I75" s="408"/>
      <c r="J75" s="408"/>
      <c r="K75" s="408"/>
      <c r="L75" s="408"/>
      <c r="M75" s="408"/>
      <c r="N75" s="408"/>
      <c r="O75" s="396"/>
      <c r="P75" s="431"/>
      <c r="Q75" s="408"/>
      <c r="R75" s="408"/>
      <c r="S75" s="408"/>
      <c r="T75" s="408"/>
      <c r="U75" s="408"/>
      <c r="V75" s="408"/>
      <c r="W75" s="408"/>
      <c r="X75" s="408"/>
      <c r="Y75" s="408"/>
      <c r="Z75" s="408"/>
      <c r="AA75" s="408"/>
      <c r="AB75" s="396"/>
    </row>
    <row r="76" spans="2:28" ht="26.25" customHeight="1" x14ac:dyDescent="0.25">
      <c r="B76" s="430" t="s">
        <v>181</v>
      </c>
      <c r="C76" s="408"/>
      <c r="D76" s="408"/>
      <c r="E76" s="408"/>
      <c r="F76" s="408"/>
      <c r="G76" s="408"/>
      <c r="H76" s="408"/>
      <c r="I76" s="408"/>
      <c r="J76" s="408"/>
      <c r="K76" s="408"/>
      <c r="L76" s="408"/>
      <c r="M76" s="408"/>
      <c r="N76" s="408"/>
      <c r="O76" s="408"/>
      <c r="P76" s="408"/>
      <c r="Q76" s="408"/>
      <c r="R76" s="408"/>
      <c r="S76" s="408"/>
      <c r="T76" s="408"/>
      <c r="U76" s="408"/>
      <c r="V76" s="408"/>
      <c r="W76" s="408"/>
      <c r="X76" s="408"/>
      <c r="Y76" s="408"/>
      <c r="Z76" s="408"/>
      <c r="AA76" s="408"/>
      <c r="AB76" s="396"/>
    </row>
  </sheetData>
  <mergeCells count="94">
    <mergeCell ref="D44:Y44"/>
    <mergeCell ref="I45:P45"/>
    <mergeCell ref="Q45:Y45"/>
    <mergeCell ref="I46:P46"/>
    <mergeCell ref="Q46:Y46"/>
    <mergeCell ref="D45:H45"/>
    <mergeCell ref="D46:H46"/>
    <mergeCell ref="C48:F48"/>
    <mergeCell ref="G48:G49"/>
    <mergeCell ref="E49:F49"/>
    <mergeCell ref="H48:AA49"/>
    <mergeCell ref="E50:F50"/>
    <mergeCell ref="H60:I60"/>
    <mergeCell ref="J60:K60"/>
    <mergeCell ref="L60:M60"/>
    <mergeCell ref="B62:C62"/>
    <mergeCell ref="H50:AA50"/>
    <mergeCell ref="H51:AA51"/>
    <mergeCell ref="U60:W60"/>
    <mergeCell ref="X60:Y60"/>
    <mergeCell ref="H52:AA52"/>
    <mergeCell ref="H53:AA53"/>
    <mergeCell ref="H54:AA54"/>
    <mergeCell ref="K56:L56"/>
    <mergeCell ref="B58:AB58"/>
    <mergeCell ref="O60:Q60"/>
    <mergeCell ref="R60:T60"/>
    <mergeCell ref="Z60:AB60"/>
    <mergeCell ref="B64:C64"/>
    <mergeCell ref="B66:C66"/>
    <mergeCell ref="B68:C68"/>
    <mergeCell ref="B70:C70"/>
    <mergeCell ref="E51:F51"/>
    <mergeCell ref="E52:F52"/>
    <mergeCell ref="E53:F53"/>
    <mergeCell ref="E54:F54"/>
    <mergeCell ref="C56:D56"/>
    <mergeCell ref="B60:C60"/>
    <mergeCell ref="E60:F60"/>
    <mergeCell ref="D62:AB62"/>
    <mergeCell ref="D64:AB64"/>
    <mergeCell ref="D66:AB66"/>
    <mergeCell ref="D68:AB68"/>
    <mergeCell ref="D70:AB70"/>
    <mergeCell ref="B72:AB72"/>
    <mergeCell ref="B74:C74"/>
    <mergeCell ref="B75:C75"/>
    <mergeCell ref="E75:F75"/>
    <mergeCell ref="G75:O75"/>
    <mergeCell ref="P75:AB75"/>
    <mergeCell ref="B76:AB76"/>
    <mergeCell ref="B73:C73"/>
    <mergeCell ref="E73:F73"/>
    <mergeCell ref="G73:O73"/>
    <mergeCell ref="P73:AB73"/>
    <mergeCell ref="E74:F74"/>
    <mergeCell ref="G74:O74"/>
    <mergeCell ref="P74:AB74"/>
    <mergeCell ref="B2:D6"/>
    <mergeCell ref="F2:AB6"/>
    <mergeCell ref="C7:D7"/>
    <mergeCell ref="C9:F9"/>
    <mergeCell ref="C10:D10"/>
    <mergeCell ref="E10:AA10"/>
    <mergeCell ref="AA11:AB11"/>
    <mergeCell ref="E12:AA12"/>
    <mergeCell ref="F14:AB14"/>
    <mergeCell ref="C15:AA15"/>
    <mergeCell ref="R18:AA18"/>
    <mergeCell ref="C11:F11"/>
    <mergeCell ref="C12:D12"/>
    <mergeCell ref="C13:D13"/>
    <mergeCell ref="C14:D14"/>
    <mergeCell ref="C18:P23"/>
    <mergeCell ref="W23:AA23"/>
    <mergeCell ref="C26:AA26"/>
    <mergeCell ref="C29:K29"/>
    <mergeCell ref="M29:AA29"/>
    <mergeCell ref="C32:AA32"/>
    <mergeCell ref="W38:AA38"/>
    <mergeCell ref="Q42:U42"/>
    <mergeCell ref="X42:AA42"/>
    <mergeCell ref="F34:G34"/>
    <mergeCell ref="F38:G38"/>
    <mergeCell ref="L38:N38"/>
    <mergeCell ref="D40:F40"/>
    <mergeCell ref="Q40:U40"/>
    <mergeCell ref="X40:AA40"/>
    <mergeCell ref="C34:D34"/>
    <mergeCell ref="K34:N34"/>
    <mergeCell ref="W34:AA34"/>
    <mergeCell ref="F36:M36"/>
    <mergeCell ref="P36:AA36"/>
    <mergeCell ref="D42:F42"/>
  </mergeCells>
  <pageMargins left="0.7" right="0.7" top="0.75" bottom="0.75" header="0" footer="0"/>
  <pageSetup orientation="landscape"/>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115"/>
  <sheetViews>
    <sheetView showGridLines="0" tabSelected="1" view="pageBreakPreview" topLeftCell="A14" zoomScale="70" zoomScaleNormal="60" zoomScaleSheetLayoutView="70" workbookViewId="0">
      <selection activeCell="F53" sqref="F53:G53"/>
    </sheetView>
  </sheetViews>
  <sheetFormatPr baseColWidth="10" defaultColWidth="10.85546875" defaultRowHeight="14.25" x14ac:dyDescent="0.25"/>
  <cols>
    <col min="1" max="1" width="49.7109375" style="66" customWidth="1"/>
    <col min="2" max="6" width="35.7109375" style="66" customWidth="1"/>
    <col min="7" max="7" width="38" style="66" customWidth="1"/>
    <col min="8" max="8" width="35.7109375" style="66" customWidth="1"/>
    <col min="9" max="9" width="43.28515625" style="66" customWidth="1"/>
    <col min="10" max="13" width="35.7109375" style="66" customWidth="1"/>
    <col min="14" max="15" width="18.140625" style="66" customWidth="1"/>
    <col min="16" max="16" width="8.42578125" style="66" customWidth="1"/>
    <col min="17" max="17" width="18.42578125" style="66" bestFit="1" customWidth="1"/>
    <col min="18" max="18" width="5.7109375" style="66" customWidth="1"/>
    <col min="19" max="19" width="18.42578125" style="66" bestFit="1" customWidth="1"/>
    <col min="20" max="20" width="4.7109375" style="66" customWidth="1"/>
    <col min="21" max="21" width="23" style="66" bestFit="1" customWidth="1"/>
    <col min="22" max="22" width="10.85546875" style="66"/>
    <col min="23" max="23" width="18.42578125" style="66" bestFit="1" customWidth="1"/>
    <col min="24" max="24" width="16.140625" style="66" customWidth="1"/>
    <col min="25" max="16384" width="10.85546875" style="66"/>
  </cols>
  <sheetData>
    <row r="1" spans="1:15" s="135" customFormat="1" ht="32.25" customHeight="1" thickBot="1" x14ac:dyDescent="0.3">
      <c r="A1" s="509"/>
      <c r="B1" s="490" t="s">
        <v>182</v>
      </c>
      <c r="C1" s="491"/>
      <c r="D1" s="491"/>
      <c r="E1" s="491"/>
      <c r="F1" s="491"/>
      <c r="G1" s="491"/>
      <c r="H1" s="491"/>
      <c r="I1" s="491"/>
      <c r="J1" s="491"/>
      <c r="K1" s="491"/>
      <c r="L1" s="492"/>
      <c r="M1" s="487" t="s">
        <v>183</v>
      </c>
      <c r="N1" s="488"/>
      <c r="O1" s="489"/>
    </row>
    <row r="2" spans="1:15" s="135" customFormat="1" ht="30.75" customHeight="1" thickBot="1" x14ac:dyDescent="0.3">
      <c r="A2" s="510"/>
      <c r="B2" s="493" t="s">
        <v>184</v>
      </c>
      <c r="C2" s="494"/>
      <c r="D2" s="494"/>
      <c r="E2" s="494"/>
      <c r="F2" s="494"/>
      <c r="G2" s="494"/>
      <c r="H2" s="494"/>
      <c r="I2" s="494"/>
      <c r="J2" s="494"/>
      <c r="K2" s="494"/>
      <c r="L2" s="495"/>
      <c r="M2" s="487" t="s">
        <v>185</v>
      </c>
      <c r="N2" s="488"/>
      <c r="O2" s="489"/>
    </row>
    <row r="3" spans="1:15" s="135" customFormat="1" ht="24" customHeight="1" thickBot="1" x14ac:dyDescent="0.3">
      <c r="A3" s="510"/>
      <c r="B3" s="493" t="s">
        <v>186</v>
      </c>
      <c r="C3" s="494"/>
      <c r="D3" s="494"/>
      <c r="E3" s="494"/>
      <c r="F3" s="494"/>
      <c r="G3" s="494"/>
      <c r="H3" s="494"/>
      <c r="I3" s="494"/>
      <c r="J3" s="494"/>
      <c r="K3" s="494"/>
      <c r="L3" s="495"/>
      <c r="M3" s="487" t="s">
        <v>187</v>
      </c>
      <c r="N3" s="488"/>
      <c r="O3" s="489"/>
    </row>
    <row r="4" spans="1:15" s="135" customFormat="1" ht="21.75" customHeight="1" thickBot="1" x14ac:dyDescent="0.3">
      <c r="A4" s="511"/>
      <c r="B4" s="496" t="s">
        <v>188</v>
      </c>
      <c r="C4" s="497"/>
      <c r="D4" s="497"/>
      <c r="E4" s="497"/>
      <c r="F4" s="497"/>
      <c r="G4" s="497"/>
      <c r="H4" s="497"/>
      <c r="I4" s="497"/>
      <c r="J4" s="497"/>
      <c r="K4" s="497"/>
      <c r="L4" s="498"/>
      <c r="M4" s="487" t="s">
        <v>189</v>
      </c>
      <c r="N4" s="488"/>
      <c r="O4" s="489"/>
    </row>
    <row r="5" spans="1:15" s="135" customFormat="1" ht="21.75" customHeight="1" thickBot="1" x14ac:dyDescent="0.3">
      <c r="A5" s="136"/>
      <c r="B5" s="137"/>
      <c r="C5" s="137"/>
      <c r="D5" s="137"/>
      <c r="E5" s="137"/>
      <c r="F5" s="137"/>
      <c r="G5" s="137"/>
      <c r="H5" s="137"/>
      <c r="I5" s="137"/>
      <c r="J5" s="137"/>
      <c r="K5" s="137"/>
      <c r="L5" s="137"/>
      <c r="M5" s="138"/>
      <c r="N5" s="138"/>
      <c r="O5" s="138"/>
    </row>
    <row r="6" spans="1:15" s="135" customFormat="1" ht="21.75" customHeight="1" thickBot="1" x14ac:dyDescent="0.3">
      <c r="A6" s="513" t="s">
        <v>190</v>
      </c>
      <c r="B6" s="186" t="s">
        <v>191</v>
      </c>
      <c r="C6" s="173"/>
      <c r="D6" s="186" t="s">
        <v>192</v>
      </c>
      <c r="E6" s="173"/>
      <c r="F6" s="186" t="s">
        <v>193</v>
      </c>
      <c r="G6" s="173"/>
      <c r="H6" s="186" t="s">
        <v>194</v>
      </c>
      <c r="I6" s="174"/>
      <c r="J6" s="478" t="s">
        <v>195</v>
      </c>
      <c r="K6" s="512"/>
      <c r="L6" s="185" t="s">
        <v>196</v>
      </c>
      <c r="M6" s="475"/>
      <c r="N6" s="475"/>
      <c r="O6" s="475"/>
    </row>
    <row r="7" spans="1:15" s="135" customFormat="1" ht="21.75" customHeight="1" thickBot="1" x14ac:dyDescent="0.3">
      <c r="A7" s="513"/>
      <c r="B7" s="187" t="s">
        <v>197</v>
      </c>
      <c r="C7" s="175"/>
      <c r="D7" s="186" t="s">
        <v>198</v>
      </c>
      <c r="E7" s="175"/>
      <c r="F7" s="186" t="s">
        <v>199</v>
      </c>
      <c r="G7" s="175"/>
      <c r="H7" s="186" t="s">
        <v>200</v>
      </c>
      <c r="I7" s="174" t="s">
        <v>201</v>
      </c>
      <c r="J7" s="478"/>
      <c r="K7" s="512"/>
      <c r="L7" s="185" t="s">
        <v>202</v>
      </c>
      <c r="M7" s="475"/>
      <c r="N7" s="475"/>
      <c r="O7" s="475"/>
    </row>
    <row r="8" spans="1:15" s="135" customFormat="1" ht="21.75" customHeight="1" thickBot="1" x14ac:dyDescent="0.3">
      <c r="A8" s="513"/>
      <c r="B8" s="186" t="s">
        <v>203</v>
      </c>
      <c r="C8" s="173"/>
      <c r="D8" s="186" t="s">
        <v>204</v>
      </c>
      <c r="E8" s="176"/>
      <c r="F8" s="186" t="s">
        <v>205</v>
      </c>
      <c r="G8" s="176"/>
      <c r="H8" s="186" t="s">
        <v>206</v>
      </c>
      <c r="I8" s="174"/>
      <c r="J8" s="478"/>
      <c r="K8" s="512"/>
      <c r="L8" s="185" t="s">
        <v>207</v>
      </c>
      <c r="M8" s="475" t="s">
        <v>201</v>
      </c>
      <c r="N8" s="475"/>
      <c r="O8" s="475"/>
    </row>
    <row r="9" spans="1:15" s="135" customFormat="1" ht="21.75" customHeight="1" x14ac:dyDescent="0.25">
      <c r="A9" s="136"/>
      <c r="B9" s="137"/>
      <c r="C9" s="137"/>
      <c r="D9" s="137"/>
      <c r="E9" s="137"/>
      <c r="F9" s="137"/>
      <c r="G9" s="137"/>
      <c r="H9" s="137"/>
      <c r="I9" s="137"/>
      <c r="J9" s="137"/>
      <c r="K9" s="137"/>
      <c r="L9" s="137"/>
      <c r="M9" s="138"/>
      <c r="N9" s="138"/>
      <c r="O9" s="138"/>
    </row>
    <row r="10" spans="1:15" ht="15" customHeight="1" thickBot="1" x14ac:dyDescent="0.3">
      <c r="A10" s="69"/>
      <c r="B10" s="70"/>
      <c r="C10" s="70"/>
      <c r="D10" s="72"/>
      <c r="E10" s="71"/>
      <c r="F10" s="71"/>
      <c r="G10" s="238"/>
      <c r="H10" s="238"/>
      <c r="I10" s="73"/>
      <c r="J10" s="73"/>
      <c r="K10" s="70"/>
      <c r="L10" s="70"/>
      <c r="M10" s="70"/>
      <c r="N10" s="70"/>
      <c r="O10" s="70"/>
    </row>
    <row r="11" spans="1:15" ht="15" customHeight="1" x14ac:dyDescent="0.25">
      <c r="A11" s="518" t="s">
        <v>208</v>
      </c>
      <c r="B11" s="499" t="s">
        <v>209</v>
      </c>
      <c r="C11" s="500"/>
      <c r="D11" s="500"/>
      <c r="E11" s="500"/>
      <c r="F11" s="500"/>
      <c r="G11" s="500"/>
      <c r="H11" s="500"/>
      <c r="I11" s="500"/>
      <c r="J11" s="500"/>
      <c r="K11" s="500"/>
      <c r="L11" s="500"/>
      <c r="M11" s="500"/>
      <c r="N11" s="500"/>
      <c r="O11" s="501"/>
    </row>
    <row r="12" spans="1:15" ht="15" customHeight="1" x14ac:dyDescent="0.25">
      <c r="A12" s="519"/>
      <c r="B12" s="502"/>
      <c r="C12" s="503"/>
      <c r="D12" s="503"/>
      <c r="E12" s="503"/>
      <c r="F12" s="503"/>
      <c r="G12" s="503"/>
      <c r="H12" s="503"/>
      <c r="I12" s="503"/>
      <c r="J12" s="503"/>
      <c r="K12" s="503"/>
      <c r="L12" s="503"/>
      <c r="M12" s="503"/>
      <c r="N12" s="503"/>
      <c r="O12" s="504"/>
    </row>
    <row r="13" spans="1:15" ht="15" customHeight="1" thickBot="1" x14ac:dyDescent="0.3">
      <c r="A13" s="520"/>
      <c r="B13" s="505"/>
      <c r="C13" s="506"/>
      <c r="D13" s="506"/>
      <c r="E13" s="506"/>
      <c r="F13" s="506"/>
      <c r="G13" s="506"/>
      <c r="H13" s="506"/>
      <c r="I13" s="506"/>
      <c r="J13" s="506"/>
      <c r="K13" s="506"/>
      <c r="L13" s="506"/>
      <c r="M13" s="506"/>
      <c r="N13" s="506"/>
      <c r="O13" s="507"/>
    </row>
    <row r="14" spans="1:15" ht="9" customHeight="1" thickBot="1" x14ac:dyDescent="0.3">
      <c r="A14" s="74"/>
      <c r="B14" s="134"/>
      <c r="C14" s="75"/>
      <c r="D14" s="75"/>
      <c r="E14" s="75"/>
      <c r="F14" s="75"/>
      <c r="G14" s="76"/>
      <c r="H14" s="76"/>
      <c r="I14" s="76"/>
      <c r="J14" s="76"/>
      <c r="K14" s="76"/>
      <c r="L14" s="77"/>
      <c r="M14" s="77"/>
      <c r="N14" s="77"/>
      <c r="O14" s="77"/>
    </row>
    <row r="15" spans="1:15" s="78" customFormat="1" ht="37.5" customHeight="1" thickBot="1" x14ac:dyDescent="0.3">
      <c r="A15" s="115" t="s">
        <v>210</v>
      </c>
      <c r="B15" s="508" t="s">
        <v>211</v>
      </c>
      <c r="C15" s="508"/>
      <c r="D15" s="508"/>
      <c r="E15" s="508"/>
      <c r="F15" s="508"/>
      <c r="G15" s="513" t="s">
        <v>212</v>
      </c>
      <c r="H15" s="513"/>
      <c r="I15" s="508" t="s">
        <v>213</v>
      </c>
      <c r="J15" s="508"/>
      <c r="K15" s="508"/>
      <c r="L15" s="508"/>
      <c r="M15" s="508"/>
      <c r="N15" s="508"/>
      <c r="O15" s="508"/>
    </row>
    <row r="16" spans="1:15" ht="9" customHeight="1" thickBot="1" x14ac:dyDescent="0.3">
      <c r="A16" s="74"/>
      <c r="B16" s="76"/>
      <c r="C16" s="75"/>
      <c r="D16" s="75"/>
      <c r="E16" s="75"/>
      <c r="F16" s="75"/>
      <c r="G16" s="76"/>
      <c r="H16" s="76"/>
      <c r="I16" s="76"/>
      <c r="J16" s="76"/>
      <c r="K16" s="76"/>
      <c r="L16" s="77"/>
      <c r="M16" s="77"/>
      <c r="N16" s="77"/>
      <c r="O16" s="77"/>
    </row>
    <row r="17" spans="1:15" ht="65.25" customHeight="1" x14ac:dyDescent="0.25">
      <c r="A17" s="315" t="s">
        <v>214</v>
      </c>
      <c r="B17" s="514" t="s">
        <v>215</v>
      </c>
      <c r="C17" s="515"/>
      <c r="D17" s="515"/>
      <c r="E17" s="516"/>
      <c r="F17" s="316" t="s">
        <v>216</v>
      </c>
      <c r="G17" s="508" t="s">
        <v>217</v>
      </c>
      <c r="H17" s="508"/>
      <c r="I17" s="508"/>
      <c r="J17" s="115" t="s">
        <v>218</v>
      </c>
      <c r="K17" s="508" t="s">
        <v>219</v>
      </c>
      <c r="L17" s="508"/>
      <c r="M17" s="508"/>
      <c r="N17" s="508"/>
      <c r="O17" s="508"/>
    </row>
    <row r="18" spans="1:15" ht="9" customHeight="1" x14ac:dyDescent="0.25">
      <c r="A18" s="68"/>
      <c r="B18" s="67"/>
      <c r="C18" s="517"/>
      <c r="D18" s="517"/>
      <c r="E18" s="517"/>
      <c r="F18" s="517"/>
      <c r="G18" s="517"/>
      <c r="H18" s="517"/>
      <c r="I18" s="517"/>
      <c r="J18" s="517"/>
      <c r="K18" s="517"/>
      <c r="L18" s="517"/>
      <c r="M18" s="517"/>
      <c r="N18" s="517"/>
      <c r="O18" s="517"/>
    </row>
    <row r="20" spans="1:15" ht="16.5" customHeight="1" thickBot="1" x14ac:dyDescent="0.3">
      <c r="A20" s="132"/>
      <c r="B20" s="133"/>
      <c r="C20" s="133"/>
      <c r="D20" s="133"/>
      <c r="E20" s="133"/>
      <c r="F20" s="133"/>
      <c r="G20" s="133"/>
      <c r="H20" s="133"/>
      <c r="I20" s="133"/>
      <c r="J20" s="133"/>
      <c r="K20" s="133"/>
      <c r="L20" s="133"/>
      <c r="M20" s="133"/>
      <c r="N20" s="133"/>
      <c r="O20" s="133"/>
    </row>
    <row r="21" spans="1:15" ht="32.1" customHeight="1" thickBot="1" x14ac:dyDescent="0.3">
      <c r="A21" s="476" t="s">
        <v>220</v>
      </c>
      <c r="B21" s="477"/>
      <c r="C21" s="477"/>
      <c r="D21" s="477"/>
      <c r="E21" s="477"/>
      <c r="F21" s="477"/>
      <c r="G21" s="477"/>
      <c r="H21" s="477"/>
      <c r="I21" s="477"/>
      <c r="J21" s="477"/>
      <c r="K21" s="477"/>
      <c r="L21" s="477"/>
      <c r="M21" s="477"/>
      <c r="N21" s="477"/>
      <c r="O21" s="478"/>
    </row>
    <row r="22" spans="1:15" ht="32.1" customHeight="1" thickBot="1" x14ac:dyDescent="0.3">
      <c r="A22" s="476" t="s">
        <v>221</v>
      </c>
      <c r="B22" s="477"/>
      <c r="C22" s="477"/>
      <c r="D22" s="477"/>
      <c r="E22" s="477"/>
      <c r="F22" s="477"/>
      <c r="G22" s="477"/>
      <c r="H22" s="477"/>
      <c r="I22" s="477"/>
      <c r="J22" s="477"/>
      <c r="K22" s="477"/>
      <c r="L22" s="477"/>
      <c r="M22" s="477"/>
      <c r="N22" s="477"/>
      <c r="O22" s="478"/>
    </row>
    <row r="23" spans="1:15" ht="32.1" customHeight="1" thickBot="1" x14ac:dyDescent="0.3">
      <c r="A23" s="89"/>
      <c r="B23" s="273" t="s">
        <v>191</v>
      </c>
      <c r="C23" s="273" t="s">
        <v>192</v>
      </c>
      <c r="D23" s="273" t="s">
        <v>193</v>
      </c>
      <c r="E23" s="273" t="s">
        <v>194</v>
      </c>
      <c r="F23" s="273" t="s">
        <v>197</v>
      </c>
      <c r="G23" s="273" t="s">
        <v>198</v>
      </c>
      <c r="H23" s="273" t="s">
        <v>199</v>
      </c>
      <c r="I23" s="273" t="s">
        <v>200</v>
      </c>
      <c r="J23" s="273" t="s">
        <v>203</v>
      </c>
      <c r="K23" s="273" t="s">
        <v>204</v>
      </c>
      <c r="L23" s="273" t="s">
        <v>205</v>
      </c>
      <c r="M23" s="273" t="s">
        <v>206</v>
      </c>
      <c r="N23" s="272" t="s">
        <v>222</v>
      </c>
      <c r="O23" s="272" t="s">
        <v>223</v>
      </c>
    </row>
    <row r="24" spans="1:15" ht="32.1" customHeight="1" x14ac:dyDescent="0.25">
      <c r="A24" s="274" t="s">
        <v>224</v>
      </c>
      <c r="B24" s="81">
        <v>209610000</v>
      </c>
      <c r="C24" s="81">
        <v>0</v>
      </c>
      <c r="D24" s="81">
        <v>26463000</v>
      </c>
      <c r="E24" s="81">
        <f>42101000-15000000</f>
        <v>27101000</v>
      </c>
      <c r="F24" s="81"/>
      <c r="G24" s="81"/>
      <c r="H24" s="81"/>
      <c r="I24" s="81"/>
      <c r="J24" s="81"/>
      <c r="K24" s="81"/>
      <c r="L24" s="81"/>
      <c r="M24" s="81"/>
      <c r="N24" s="81">
        <f>SUM(B24:M24)</f>
        <v>263174000</v>
      </c>
      <c r="O24" s="82"/>
    </row>
    <row r="25" spans="1:15" ht="32.1" customHeight="1" x14ac:dyDescent="0.25">
      <c r="A25" s="83" t="s">
        <v>225</v>
      </c>
      <c r="B25" s="84"/>
      <c r="C25" s="84">
        <v>209610000</v>
      </c>
      <c r="D25" s="84"/>
      <c r="E25" s="84">
        <v>17232000</v>
      </c>
      <c r="F25" s="84">
        <v>4968889</v>
      </c>
      <c r="G25" s="84">
        <v>0</v>
      </c>
      <c r="H25" s="84"/>
      <c r="I25" s="84">
        <v>16279500</v>
      </c>
      <c r="J25" s="84"/>
      <c r="K25" s="84"/>
      <c r="L25" s="84"/>
      <c r="M25" s="84"/>
      <c r="N25" s="84">
        <f t="shared" ref="N25:N27" si="0">SUM(B25:M25)</f>
        <v>248090389</v>
      </c>
      <c r="O25" s="114">
        <f>+(B25+C25+D25+E25+F25+G25+H25+I25+J25+K25+L25+M25)/N24</f>
        <v>0.94268578582990725</v>
      </c>
    </row>
    <row r="26" spans="1:15" ht="32.1" customHeight="1" x14ac:dyDescent="0.25">
      <c r="A26" s="83" t="s">
        <v>226</v>
      </c>
      <c r="B26" s="84"/>
      <c r="C26" s="84">
        <v>3995000</v>
      </c>
      <c r="D26" s="84">
        <v>20026000</v>
      </c>
      <c r="E26" s="84">
        <v>19890000</v>
      </c>
      <c r="F26" s="84">
        <v>12232600</v>
      </c>
      <c r="G26" s="84">
        <v>13884000</v>
      </c>
      <c r="H26" s="84">
        <v>18852889</v>
      </c>
      <c r="I26" s="84">
        <v>13884000</v>
      </c>
      <c r="J26" s="84"/>
      <c r="K26" s="84"/>
      <c r="L26" s="84"/>
      <c r="M26" s="84"/>
      <c r="N26" s="84">
        <f t="shared" si="0"/>
        <v>102764489</v>
      </c>
      <c r="O26" s="114"/>
    </row>
    <row r="27" spans="1:15" ht="32.1" customHeight="1" x14ac:dyDescent="0.25">
      <c r="A27" s="83" t="s">
        <v>227</v>
      </c>
      <c r="B27" s="84">
        <v>0</v>
      </c>
      <c r="C27" s="84">
        <v>7036160</v>
      </c>
      <c r="D27" s="66">
        <v>0</v>
      </c>
      <c r="E27" s="84">
        <v>2365440</v>
      </c>
      <c r="F27" s="84">
        <v>5970000</v>
      </c>
      <c r="G27" s="84">
        <v>1943040</v>
      </c>
      <c r="H27" s="84"/>
      <c r="I27" s="84"/>
      <c r="J27" s="84"/>
      <c r="K27" s="84"/>
      <c r="L27" s="84"/>
      <c r="M27" s="84"/>
      <c r="N27" s="84">
        <f t="shared" si="0"/>
        <v>17314640</v>
      </c>
      <c r="O27" s="85"/>
    </row>
    <row r="28" spans="1:15" ht="32.1" customHeight="1" x14ac:dyDescent="0.25">
      <c r="A28" s="83" t="s">
        <v>228</v>
      </c>
      <c r="B28" s="84">
        <v>0</v>
      </c>
      <c r="C28" s="84"/>
      <c r="D28" s="84"/>
      <c r="E28" s="84"/>
      <c r="F28" s="84"/>
      <c r="G28" s="84"/>
      <c r="H28" s="84"/>
      <c r="I28" s="84"/>
      <c r="J28" s="84"/>
      <c r="K28" s="84"/>
      <c r="L28" s="84"/>
      <c r="M28" s="84"/>
      <c r="N28" s="84">
        <f>SUM(B28:M28)</f>
        <v>0</v>
      </c>
      <c r="O28" s="85"/>
    </row>
    <row r="29" spans="1:15" ht="32.1" customHeight="1" x14ac:dyDescent="0.25">
      <c r="A29" s="86" t="s">
        <v>229</v>
      </c>
      <c r="B29" s="87">
        <v>0</v>
      </c>
      <c r="C29" s="87">
        <v>7036160</v>
      </c>
      <c r="D29" s="87">
        <v>5970000</v>
      </c>
      <c r="E29" s="87">
        <v>2365440</v>
      </c>
      <c r="F29" s="87">
        <v>1943040</v>
      </c>
      <c r="G29" s="87"/>
      <c r="H29" s="87"/>
      <c r="I29" s="87"/>
      <c r="J29" s="87"/>
      <c r="K29" s="87"/>
      <c r="L29" s="87"/>
      <c r="M29" s="87"/>
      <c r="N29" s="84">
        <f>SUM(B29:M29)</f>
        <v>17314640</v>
      </c>
      <c r="O29" s="290">
        <f>+N29/N27</f>
        <v>1</v>
      </c>
    </row>
    <row r="30" spans="1:15" s="88" customFormat="1" ht="16.5" customHeight="1" x14ac:dyDescent="0.2"/>
    <row r="31" spans="1:15" s="88" customFormat="1" ht="17.25" customHeight="1" x14ac:dyDescent="0.2"/>
    <row r="32" spans="1:15" ht="5.25" customHeight="1" thickBot="1" x14ac:dyDescent="0.3"/>
    <row r="33" spans="1:10" ht="48" customHeight="1" thickBot="1" x14ac:dyDescent="0.3">
      <c r="A33" s="524" t="s">
        <v>230</v>
      </c>
      <c r="B33" s="525"/>
      <c r="C33" s="525"/>
      <c r="D33" s="525"/>
      <c r="E33" s="525"/>
      <c r="F33" s="525"/>
      <c r="G33" s="525"/>
      <c r="H33" s="525"/>
      <c r="I33" s="526"/>
      <c r="J33" s="93"/>
    </row>
    <row r="34" spans="1:10" ht="50.25" customHeight="1" thickBot="1" x14ac:dyDescent="0.3">
      <c r="A34" s="101" t="s">
        <v>231</v>
      </c>
      <c r="B34" s="527" t="str">
        <f>+B11</f>
        <v>1 - Acompañar técnicamente el 100% de requerimientos asociados a la incorporación del enfoque de género y de derechos de las mujeres en el ciclo de Política Pública de la Administración Distrital.</v>
      </c>
      <c r="C34" s="528"/>
      <c r="D34" s="528"/>
      <c r="E34" s="528"/>
      <c r="F34" s="528"/>
      <c r="G34" s="528"/>
      <c r="H34" s="528"/>
      <c r="I34" s="529"/>
      <c r="J34" s="91"/>
    </row>
    <row r="35" spans="1:10" ht="18.75" customHeight="1" thickBot="1" x14ac:dyDescent="0.3">
      <c r="A35" s="538" t="s">
        <v>232</v>
      </c>
      <c r="B35" s="143">
        <v>2024</v>
      </c>
      <c r="C35" s="143">
        <v>2025</v>
      </c>
      <c r="D35" s="143">
        <v>2026</v>
      </c>
      <c r="E35" s="143">
        <v>2027</v>
      </c>
      <c r="F35" s="143" t="s">
        <v>233</v>
      </c>
      <c r="G35" s="541" t="s">
        <v>234</v>
      </c>
      <c r="H35" s="541" t="s">
        <v>23</v>
      </c>
      <c r="I35" s="541"/>
      <c r="J35" s="91"/>
    </row>
    <row r="36" spans="1:10" ht="50.25" customHeight="1" thickBot="1" x14ac:dyDescent="0.3">
      <c r="A36" s="540"/>
      <c r="B36" s="145">
        <v>1</v>
      </c>
      <c r="C36" s="145">
        <v>1</v>
      </c>
      <c r="D36" s="145">
        <v>1</v>
      </c>
      <c r="E36" s="145">
        <v>1</v>
      </c>
      <c r="F36" s="144">
        <v>1</v>
      </c>
      <c r="G36" s="541"/>
      <c r="H36" s="541"/>
      <c r="I36" s="541"/>
      <c r="J36" s="91"/>
    </row>
    <row r="37" spans="1:10" ht="52.5" customHeight="1" thickBot="1" x14ac:dyDescent="0.3">
      <c r="A37" s="102" t="s">
        <v>235</v>
      </c>
      <c r="B37" s="530">
        <v>0.11</v>
      </c>
      <c r="C37" s="531"/>
      <c r="D37" s="535" t="s">
        <v>236</v>
      </c>
      <c r="E37" s="536"/>
      <c r="F37" s="536"/>
      <c r="G37" s="536"/>
      <c r="H37" s="536"/>
      <c r="I37" s="537"/>
    </row>
    <row r="38" spans="1:10" s="92" customFormat="1" ht="81" customHeight="1" thickBot="1" x14ac:dyDescent="0.3">
      <c r="A38" s="538" t="s">
        <v>237</v>
      </c>
      <c r="B38" s="102" t="s">
        <v>238</v>
      </c>
      <c r="C38" s="101" t="s">
        <v>239</v>
      </c>
      <c r="D38" s="521" t="s">
        <v>240</v>
      </c>
      <c r="E38" s="522"/>
      <c r="F38" s="521" t="s">
        <v>241</v>
      </c>
      <c r="G38" s="522"/>
      <c r="H38" s="103" t="s">
        <v>242</v>
      </c>
      <c r="I38" s="105" t="s">
        <v>243</v>
      </c>
    </row>
    <row r="39" spans="1:10" ht="183.75" customHeight="1" thickBot="1" x14ac:dyDescent="0.3">
      <c r="A39" s="540"/>
      <c r="B39" s="241">
        <v>1</v>
      </c>
      <c r="C39" s="289">
        <v>1</v>
      </c>
      <c r="D39" s="532" t="s">
        <v>244</v>
      </c>
      <c r="E39" s="533"/>
      <c r="F39" s="532" t="s">
        <v>245</v>
      </c>
      <c r="G39" s="533"/>
      <c r="H39" s="94" t="s">
        <v>246</v>
      </c>
      <c r="I39" s="295" t="s">
        <v>247</v>
      </c>
    </row>
    <row r="40" spans="1:10" s="92" customFormat="1" ht="75" customHeight="1" thickBot="1" x14ac:dyDescent="0.3">
      <c r="A40" s="538" t="s">
        <v>248</v>
      </c>
      <c r="B40" s="104" t="s">
        <v>238</v>
      </c>
      <c r="C40" s="103" t="s">
        <v>239</v>
      </c>
      <c r="D40" s="521" t="s">
        <v>240</v>
      </c>
      <c r="E40" s="522"/>
      <c r="F40" s="521" t="s">
        <v>241</v>
      </c>
      <c r="G40" s="522"/>
      <c r="H40" s="103" t="s">
        <v>242</v>
      </c>
      <c r="I40" s="105" t="s">
        <v>243</v>
      </c>
    </row>
    <row r="41" spans="1:10" ht="285" customHeight="1" thickBot="1" x14ac:dyDescent="0.3">
      <c r="A41" s="540"/>
      <c r="B41" s="345">
        <v>1</v>
      </c>
      <c r="C41" s="145">
        <v>1</v>
      </c>
      <c r="D41" s="532" t="s">
        <v>249</v>
      </c>
      <c r="E41" s="533"/>
      <c r="F41" s="532" t="s">
        <v>250</v>
      </c>
      <c r="G41" s="533"/>
      <c r="H41" s="94" t="s">
        <v>246</v>
      </c>
      <c r="I41" s="342" t="s">
        <v>247</v>
      </c>
    </row>
    <row r="42" spans="1:10" s="92" customFormat="1" ht="76.5" customHeight="1" thickBot="1" x14ac:dyDescent="0.3">
      <c r="A42" s="538" t="s">
        <v>251</v>
      </c>
      <c r="B42" s="344" t="s">
        <v>238</v>
      </c>
      <c r="C42" s="298" t="s">
        <v>239</v>
      </c>
      <c r="D42" s="521" t="s">
        <v>240</v>
      </c>
      <c r="E42" s="522"/>
      <c r="F42" s="521" t="s">
        <v>241</v>
      </c>
      <c r="G42" s="522"/>
      <c r="H42" s="103" t="s">
        <v>242</v>
      </c>
      <c r="I42" s="105" t="s">
        <v>243</v>
      </c>
    </row>
    <row r="43" spans="1:10" ht="220.5" customHeight="1" thickBot="1" x14ac:dyDescent="0.3">
      <c r="A43" s="539"/>
      <c r="B43" s="346">
        <v>1</v>
      </c>
      <c r="C43" s="347">
        <v>1</v>
      </c>
      <c r="D43" s="534" t="s">
        <v>252</v>
      </c>
      <c r="E43" s="533"/>
      <c r="F43" s="532" t="s">
        <v>253</v>
      </c>
      <c r="G43" s="533"/>
      <c r="H43" s="94" t="s">
        <v>246</v>
      </c>
      <c r="I43" s="342" t="s">
        <v>247</v>
      </c>
    </row>
    <row r="44" spans="1:10" s="92" customFormat="1" ht="35.1" customHeight="1" thickBot="1" x14ac:dyDescent="0.3">
      <c r="A44" s="538" t="s">
        <v>254</v>
      </c>
      <c r="B44" s="102" t="s">
        <v>238</v>
      </c>
      <c r="C44" s="102" t="s">
        <v>239</v>
      </c>
      <c r="D44" s="521" t="s">
        <v>240</v>
      </c>
      <c r="E44" s="522"/>
      <c r="F44" s="521" t="s">
        <v>241</v>
      </c>
      <c r="G44" s="522"/>
      <c r="H44" s="103" t="s">
        <v>242</v>
      </c>
      <c r="I44" s="103" t="s">
        <v>243</v>
      </c>
    </row>
    <row r="45" spans="1:10" ht="367.5" customHeight="1" thickBot="1" x14ac:dyDescent="0.3">
      <c r="A45" s="540"/>
      <c r="B45" s="241">
        <v>1</v>
      </c>
      <c r="C45" s="96"/>
      <c r="D45" s="548" t="s">
        <v>255</v>
      </c>
      <c r="E45" s="549"/>
      <c r="F45" s="546" t="s">
        <v>256</v>
      </c>
      <c r="G45" s="549"/>
      <c r="H45" s="94" t="s">
        <v>246</v>
      </c>
      <c r="I45" s="342" t="s">
        <v>247</v>
      </c>
    </row>
    <row r="46" spans="1:10" s="92" customFormat="1" ht="68.25" customHeight="1" thickBot="1" x14ac:dyDescent="0.3">
      <c r="A46" s="538" t="s">
        <v>257</v>
      </c>
      <c r="B46" s="104" t="s">
        <v>238</v>
      </c>
      <c r="C46" s="103" t="s">
        <v>239</v>
      </c>
      <c r="D46" s="521" t="s">
        <v>240</v>
      </c>
      <c r="E46" s="522"/>
      <c r="F46" s="521" t="s">
        <v>241</v>
      </c>
      <c r="G46" s="522"/>
      <c r="H46" s="103" t="s">
        <v>242</v>
      </c>
      <c r="I46" s="105" t="s">
        <v>243</v>
      </c>
    </row>
    <row r="47" spans="1:10" ht="391.5" customHeight="1" thickBot="1" x14ac:dyDescent="0.3">
      <c r="A47" s="540"/>
      <c r="B47" s="241">
        <v>1</v>
      </c>
      <c r="C47" s="289">
        <v>1</v>
      </c>
      <c r="D47" s="550" t="s">
        <v>258</v>
      </c>
      <c r="E47" s="545"/>
      <c r="F47" s="544" t="s">
        <v>259</v>
      </c>
      <c r="G47" s="545"/>
      <c r="H47" s="94" t="s">
        <v>246</v>
      </c>
      <c r="I47" s="343" t="s">
        <v>247</v>
      </c>
    </row>
    <row r="48" spans="1:10" s="92" customFormat="1" ht="61.5" customHeight="1" thickBot="1" x14ac:dyDescent="0.3">
      <c r="A48" s="538" t="s">
        <v>260</v>
      </c>
      <c r="B48" s="104" t="s">
        <v>238</v>
      </c>
      <c r="C48" s="103" t="s">
        <v>239</v>
      </c>
      <c r="D48" s="521" t="s">
        <v>240</v>
      </c>
      <c r="E48" s="522"/>
      <c r="F48" s="521" t="s">
        <v>241</v>
      </c>
      <c r="G48" s="522"/>
      <c r="H48" s="103" t="s">
        <v>242</v>
      </c>
      <c r="I48" s="105" t="s">
        <v>243</v>
      </c>
    </row>
    <row r="49" spans="1:9" ht="192.75" customHeight="1" thickBot="1" x14ac:dyDescent="0.3">
      <c r="A49" s="540"/>
      <c r="B49" s="242">
        <v>1</v>
      </c>
      <c r="C49" s="337">
        <v>1</v>
      </c>
      <c r="D49" s="546" t="s">
        <v>261</v>
      </c>
      <c r="E49" s="547"/>
      <c r="F49" s="544" t="s">
        <v>262</v>
      </c>
      <c r="G49" s="545"/>
      <c r="H49" s="94" t="s">
        <v>246</v>
      </c>
      <c r="I49" s="343" t="s">
        <v>247</v>
      </c>
    </row>
    <row r="50" spans="1:9" ht="35.1" customHeight="1" thickBot="1" x14ac:dyDescent="0.3">
      <c r="A50" s="538" t="s">
        <v>263</v>
      </c>
      <c r="B50" s="102" t="s">
        <v>238</v>
      </c>
      <c r="C50" s="101" t="s">
        <v>239</v>
      </c>
      <c r="D50" s="521" t="s">
        <v>240</v>
      </c>
      <c r="E50" s="522"/>
      <c r="F50" s="521" t="s">
        <v>241</v>
      </c>
      <c r="G50" s="522"/>
      <c r="H50" s="103" t="s">
        <v>242</v>
      </c>
      <c r="I50" s="105" t="s">
        <v>243</v>
      </c>
    </row>
    <row r="51" spans="1:9" ht="160.5" customHeight="1" thickBot="1" x14ac:dyDescent="0.3">
      <c r="A51" s="540"/>
      <c r="B51" s="242">
        <v>1</v>
      </c>
      <c r="C51" s="337">
        <v>1</v>
      </c>
      <c r="D51" s="542" t="s">
        <v>264</v>
      </c>
      <c r="E51" s="543"/>
      <c r="F51" s="485" t="s">
        <v>265</v>
      </c>
      <c r="G51" s="486"/>
      <c r="H51" s="94" t="s">
        <v>246</v>
      </c>
      <c r="I51" s="343" t="s">
        <v>247</v>
      </c>
    </row>
    <row r="52" spans="1:9" ht="35.1" customHeight="1" thickBot="1" x14ac:dyDescent="0.3">
      <c r="A52" s="538" t="s">
        <v>266</v>
      </c>
      <c r="B52" s="102" t="s">
        <v>238</v>
      </c>
      <c r="C52" s="101" t="s">
        <v>239</v>
      </c>
      <c r="D52" s="521" t="s">
        <v>240</v>
      </c>
      <c r="E52" s="522"/>
      <c r="F52" s="521" t="s">
        <v>241</v>
      </c>
      <c r="G52" s="523"/>
      <c r="H52" s="265" t="s">
        <v>242</v>
      </c>
      <c r="I52" s="266" t="s">
        <v>243</v>
      </c>
    </row>
    <row r="53" spans="1:9" ht="228.75" customHeight="1" thickBot="1" x14ac:dyDescent="0.3">
      <c r="A53" s="540"/>
      <c r="B53" s="242">
        <v>1</v>
      </c>
      <c r="C53" s="337">
        <v>1</v>
      </c>
      <c r="D53" s="554" t="s">
        <v>267</v>
      </c>
      <c r="E53" s="555"/>
      <c r="F53" s="551" t="s">
        <v>859</v>
      </c>
      <c r="G53" s="552"/>
      <c r="H53" s="367"/>
      <c r="I53" s="368"/>
    </row>
    <row r="54" spans="1:9" ht="35.1" hidden="1" customHeight="1" thickBot="1" x14ac:dyDescent="0.3">
      <c r="A54" s="538" t="s">
        <v>268</v>
      </c>
      <c r="B54" s="102" t="s">
        <v>238</v>
      </c>
      <c r="C54" s="101" t="s">
        <v>239</v>
      </c>
      <c r="D54" s="521" t="s">
        <v>240</v>
      </c>
      <c r="E54" s="522"/>
      <c r="F54" s="521" t="s">
        <v>241</v>
      </c>
      <c r="G54" s="522"/>
      <c r="H54" s="101" t="s">
        <v>242</v>
      </c>
      <c r="I54" s="264" t="s">
        <v>243</v>
      </c>
    </row>
    <row r="55" spans="1:9" ht="120.75" hidden="1" customHeight="1" thickBot="1" x14ac:dyDescent="0.3">
      <c r="A55" s="540"/>
      <c r="B55" s="242">
        <v>1</v>
      </c>
      <c r="C55" s="97"/>
      <c r="D55" s="556"/>
      <c r="E55" s="557"/>
      <c r="F55" s="556"/>
      <c r="G55" s="557"/>
      <c r="H55" s="94"/>
      <c r="I55" s="94"/>
    </row>
    <row r="56" spans="1:9" ht="35.1" hidden="1" customHeight="1" thickBot="1" x14ac:dyDescent="0.3">
      <c r="A56" s="538" t="s">
        <v>269</v>
      </c>
      <c r="B56" s="102" t="s">
        <v>238</v>
      </c>
      <c r="C56" s="101" t="s">
        <v>239</v>
      </c>
      <c r="D56" s="521" t="s">
        <v>240</v>
      </c>
      <c r="E56" s="522"/>
      <c r="F56" s="521" t="s">
        <v>241</v>
      </c>
      <c r="G56" s="522"/>
      <c r="H56" s="103" t="s">
        <v>242</v>
      </c>
      <c r="I56" s="105" t="s">
        <v>243</v>
      </c>
    </row>
    <row r="57" spans="1:9" ht="120.75" hidden="1" customHeight="1" thickBot="1" x14ac:dyDescent="0.3">
      <c r="A57" s="540"/>
      <c r="B57" s="242">
        <v>1</v>
      </c>
      <c r="C57" s="97"/>
      <c r="D57" s="556"/>
      <c r="E57" s="557"/>
      <c r="F57" s="556"/>
      <c r="G57" s="557"/>
      <c r="H57" s="94"/>
      <c r="I57" s="95"/>
    </row>
    <row r="58" spans="1:9" ht="35.1" hidden="1" customHeight="1" thickBot="1" x14ac:dyDescent="0.3">
      <c r="A58" s="538" t="s">
        <v>270</v>
      </c>
      <c r="B58" s="102" t="s">
        <v>238</v>
      </c>
      <c r="C58" s="101" t="s">
        <v>239</v>
      </c>
      <c r="D58" s="521" t="s">
        <v>240</v>
      </c>
      <c r="E58" s="522"/>
      <c r="F58" s="521" t="s">
        <v>241</v>
      </c>
      <c r="G58" s="522"/>
      <c r="H58" s="103" t="s">
        <v>242</v>
      </c>
      <c r="I58" s="105" t="s">
        <v>243</v>
      </c>
    </row>
    <row r="59" spans="1:9" ht="120.75" hidden="1" customHeight="1" thickBot="1" x14ac:dyDescent="0.3">
      <c r="A59" s="540"/>
      <c r="B59" s="242">
        <v>1</v>
      </c>
      <c r="C59" s="97"/>
      <c r="D59" s="556"/>
      <c r="E59" s="557"/>
      <c r="F59" s="563"/>
      <c r="G59" s="563"/>
      <c r="H59" s="94"/>
      <c r="I59" s="94"/>
    </row>
    <row r="60" spans="1:9" ht="35.1" hidden="1" customHeight="1" thickBot="1" x14ac:dyDescent="0.3">
      <c r="A60" s="538" t="s">
        <v>271</v>
      </c>
      <c r="B60" s="102" t="s">
        <v>238</v>
      </c>
      <c r="C60" s="101" t="s">
        <v>239</v>
      </c>
      <c r="D60" s="521" t="s">
        <v>240</v>
      </c>
      <c r="E60" s="522"/>
      <c r="F60" s="521" t="s">
        <v>241</v>
      </c>
      <c r="G60" s="522"/>
      <c r="H60" s="103" t="s">
        <v>242</v>
      </c>
      <c r="I60" s="105" t="s">
        <v>243</v>
      </c>
    </row>
    <row r="61" spans="1:9" ht="2.25" customHeight="1" thickBot="1" x14ac:dyDescent="0.3">
      <c r="A61" s="540"/>
      <c r="B61" s="242">
        <v>1</v>
      </c>
      <c r="C61" s="97"/>
      <c r="D61" s="556"/>
      <c r="E61" s="557"/>
      <c r="F61" s="556"/>
      <c r="G61" s="557"/>
      <c r="H61" s="94"/>
      <c r="I61" s="94"/>
    </row>
    <row r="62" spans="1:9" ht="14.25" customHeight="1" x14ac:dyDescent="0.25"/>
    <row r="63" spans="1:9" s="91" customFormat="1" ht="14.25" customHeight="1" x14ac:dyDescent="0.25">
      <c r="A63" s="66"/>
      <c r="B63" s="66"/>
      <c r="C63" s="66"/>
      <c r="D63" s="66"/>
      <c r="E63" s="66"/>
      <c r="F63" s="66"/>
      <c r="G63" s="66"/>
      <c r="H63" s="66"/>
      <c r="I63" s="66"/>
    </row>
    <row r="64" spans="1:9" ht="34.5" customHeight="1" x14ac:dyDescent="0.25">
      <c r="A64" s="553" t="s">
        <v>272</v>
      </c>
      <c r="B64" s="553"/>
      <c r="C64" s="553"/>
      <c r="D64" s="553"/>
      <c r="E64" s="553"/>
      <c r="F64" s="553"/>
      <c r="G64" s="553"/>
      <c r="H64" s="247"/>
      <c r="I64" s="247"/>
    </row>
    <row r="65" spans="1:9" ht="78" customHeight="1" x14ac:dyDescent="0.25">
      <c r="A65" s="245" t="s">
        <v>273</v>
      </c>
      <c r="B65" s="479" t="s">
        <v>274</v>
      </c>
      <c r="C65" s="480"/>
      <c r="D65" s="479" t="s">
        <v>275</v>
      </c>
      <c r="E65" s="480"/>
      <c r="F65" s="479" t="s">
        <v>276</v>
      </c>
      <c r="G65" s="480"/>
      <c r="H65" s="481"/>
      <c r="I65" s="482"/>
    </row>
    <row r="66" spans="1:9" ht="40.5" customHeight="1" x14ac:dyDescent="0.25">
      <c r="A66" s="245" t="s">
        <v>277</v>
      </c>
      <c r="B66" s="447">
        <v>0.04</v>
      </c>
      <c r="C66" s="447"/>
      <c r="D66" s="447">
        <v>0.03</v>
      </c>
      <c r="E66" s="447"/>
      <c r="F66" s="447">
        <v>0.04</v>
      </c>
      <c r="G66" s="447"/>
      <c r="H66" s="448"/>
      <c r="I66" s="448"/>
    </row>
    <row r="67" spans="1:9" ht="30" hidden="1" customHeight="1" x14ac:dyDescent="0.25">
      <c r="A67" s="474" t="s">
        <v>191</v>
      </c>
      <c r="B67" s="253" t="s">
        <v>99</v>
      </c>
      <c r="C67" s="253" t="s">
        <v>239</v>
      </c>
      <c r="D67" s="253" t="s">
        <v>99</v>
      </c>
      <c r="E67" s="253" t="s">
        <v>239</v>
      </c>
      <c r="F67" s="253" t="s">
        <v>99</v>
      </c>
      <c r="G67" s="253" t="s">
        <v>239</v>
      </c>
      <c r="H67" s="248"/>
      <c r="I67" s="248"/>
    </row>
    <row r="68" spans="1:9" ht="30" hidden="1" customHeight="1" x14ac:dyDescent="0.25">
      <c r="A68" s="474"/>
      <c r="B68" s="293">
        <v>0.03</v>
      </c>
      <c r="C68" s="254">
        <v>0</v>
      </c>
      <c r="D68" s="293">
        <v>0.03</v>
      </c>
      <c r="E68" s="254">
        <v>0</v>
      </c>
      <c r="F68" s="254">
        <v>0.03</v>
      </c>
      <c r="G68" s="254">
        <v>0.03</v>
      </c>
      <c r="H68" s="249"/>
      <c r="I68" s="249"/>
    </row>
    <row r="69" spans="1:9" ht="102" hidden="1" customHeight="1" x14ac:dyDescent="0.25">
      <c r="A69" s="245" t="s">
        <v>278</v>
      </c>
      <c r="B69" s="456" t="s">
        <v>279</v>
      </c>
      <c r="C69" s="456"/>
      <c r="D69" s="456" t="s">
        <v>279</v>
      </c>
      <c r="E69" s="456"/>
      <c r="F69" s="470" t="s">
        <v>280</v>
      </c>
      <c r="G69" s="471"/>
      <c r="H69" s="483"/>
      <c r="I69" s="483"/>
    </row>
    <row r="70" spans="1:9" ht="80.25" hidden="1" customHeight="1" x14ac:dyDescent="0.25">
      <c r="A70" s="245" t="s">
        <v>281</v>
      </c>
      <c r="B70" s="451" t="s">
        <v>246</v>
      </c>
      <c r="C70" s="451"/>
      <c r="D70" s="451" t="s">
        <v>246</v>
      </c>
      <c r="E70" s="451"/>
      <c r="F70" s="452" t="s">
        <v>282</v>
      </c>
      <c r="G70" s="453"/>
      <c r="H70" s="450"/>
      <c r="I70" s="450"/>
    </row>
    <row r="71" spans="1:9" ht="30.75" hidden="1" customHeight="1" x14ac:dyDescent="0.25">
      <c r="A71" s="474" t="s">
        <v>192</v>
      </c>
      <c r="B71" s="253" t="s">
        <v>99</v>
      </c>
      <c r="C71" s="253" t="s">
        <v>239</v>
      </c>
      <c r="D71" s="253" t="s">
        <v>99</v>
      </c>
      <c r="E71" s="253" t="s">
        <v>239</v>
      </c>
      <c r="F71" s="253" t="s">
        <v>99</v>
      </c>
      <c r="G71" s="253" t="s">
        <v>239</v>
      </c>
      <c r="H71" s="248"/>
      <c r="I71" s="248"/>
    </row>
    <row r="72" spans="1:9" ht="30.75" hidden="1" customHeight="1" x14ac:dyDescent="0.25">
      <c r="A72" s="474"/>
      <c r="B72" s="254">
        <v>0.04</v>
      </c>
      <c r="C72" s="254">
        <v>7.0000000000000007E-2</v>
      </c>
      <c r="D72" s="254">
        <v>0.04</v>
      </c>
      <c r="E72" s="254">
        <v>7.0000000000000007E-2</v>
      </c>
      <c r="F72" s="254">
        <v>0.04</v>
      </c>
      <c r="G72" s="255">
        <v>0.04</v>
      </c>
      <c r="H72" s="249"/>
      <c r="I72" s="250"/>
    </row>
    <row r="73" spans="1:9" ht="135" hidden="1" customHeight="1" x14ac:dyDescent="0.25">
      <c r="A73" s="245" t="s">
        <v>278</v>
      </c>
      <c r="B73" s="454" t="s">
        <v>283</v>
      </c>
      <c r="C73" s="456"/>
      <c r="D73" s="449" t="s">
        <v>284</v>
      </c>
      <c r="E73" s="449"/>
      <c r="F73" s="454" t="s">
        <v>285</v>
      </c>
      <c r="G73" s="454"/>
      <c r="H73" s="455"/>
      <c r="I73" s="455"/>
    </row>
    <row r="74" spans="1:9" ht="80.25" hidden="1" customHeight="1" x14ac:dyDescent="0.25">
      <c r="A74" s="245" t="s">
        <v>281</v>
      </c>
      <c r="B74" s="468" t="s">
        <v>286</v>
      </c>
      <c r="C74" s="451"/>
      <c r="D74" s="468" t="s">
        <v>287</v>
      </c>
      <c r="E74" s="468"/>
      <c r="F74" s="468" t="s">
        <v>282</v>
      </c>
      <c r="G74" s="469"/>
      <c r="H74" s="450"/>
      <c r="I74" s="450"/>
    </row>
    <row r="75" spans="1:9" ht="30.75" hidden="1" customHeight="1" x14ac:dyDescent="0.25">
      <c r="A75" s="474" t="s">
        <v>193</v>
      </c>
      <c r="B75" s="253" t="s">
        <v>99</v>
      </c>
      <c r="C75" s="253" t="s">
        <v>239</v>
      </c>
      <c r="D75" s="253" t="s">
        <v>99</v>
      </c>
      <c r="E75" s="253" t="s">
        <v>239</v>
      </c>
      <c r="F75" s="253" t="s">
        <v>99</v>
      </c>
      <c r="G75" s="253" t="s">
        <v>239</v>
      </c>
      <c r="H75" s="248"/>
      <c r="I75" s="248"/>
    </row>
    <row r="76" spans="1:9" ht="30.75" hidden="1" customHeight="1" x14ac:dyDescent="0.25">
      <c r="A76" s="474"/>
      <c r="B76" s="254">
        <v>0.1</v>
      </c>
      <c r="C76" s="254">
        <v>0.1</v>
      </c>
      <c r="D76" s="254">
        <v>0.1</v>
      </c>
      <c r="E76" s="254">
        <v>0.1</v>
      </c>
      <c r="F76" s="254">
        <v>0.1</v>
      </c>
      <c r="G76" s="255">
        <v>0.1</v>
      </c>
      <c r="H76" s="249"/>
      <c r="I76" s="250"/>
    </row>
    <row r="77" spans="1:9" ht="101.25" hidden="1" customHeight="1" x14ac:dyDescent="0.25">
      <c r="A77" s="245" t="s">
        <v>278</v>
      </c>
      <c r="B77" s="470" t="s">
        <v>288</v>
      </c>
      <c r="C77" s="471"/>
      <c r="D77" s="472" t="s">
        <v>289</v>
      </c>
      <c r="E77" s="473"/>
      <c r="F77" s="454" t="s">
        <v>290</v>
      </c>
      <c r="G77" s="454"/>
      <c r="H77" s="450"/>
      <c r="I77" s="450"/>
    </row>
    <row r="78" spans="1:9" ht="80.25" hidden="1" customHeight="1" x14ac:dyDescent="0.25">
      <c r="A78" s="245" t="s">
        <v>281</v>
      </c>
      <c r="B78" s="458" t="s">
        <v>286</v>
      </c>
      <c r="C78" s="459"/>
      <c r="D78" s="460" t="s">
        <v>287</v>
      </c>
      <c r="E78" s="451"/>
      <c r="F78" s="460" t="s">
        <v>282</v>
      </c>
      <c r="G78" s="460"/>
      <c r="H78" s="450"/>
      <c r="I78" s="450"/>
    </row>
    <row r="79" spans="1:9" ht="30.75" hidden="1" customHeight="1" x14ac:dyDescent="0.25">
      <c r="A79" s="474" t="s">
        <v>194</v>
      </c>
      <c r="B79" s="253" t="s">
        <v>99</v>
      </c>
      <c r="C79" s="253" t="s">
        <v>239</v>
      </c>
      <c r="D79" s="253" t="s">
        <v>99</v>
      </c>
      <c r="E79" s="253" t="s">
        <v>239</v>
      </c>
      <c r="F79" s="253" t="s">
        <v>99</v>
      </c>
      <c r="G79" s="253" t="s">
        <v>239</v>
      </c>
      <c r="H79" s="248"/>
      <c r="I79" s="248"/>
    </row>
    <row r="80" spans="1:9" ht="30.75" hidden="1" customHeight="1" x14ac:dyDescent="0.25">
      <c r="A80" s="474"/>
      <c r="B80" s="254">
        <v>0.1</v>
      </c>
      <c r="C80" s="254">
        <v>0.1</v>
      </c>
      <c r="D80" s="254">
        <v>0.1</v>
      </c>
      <c r="E80" s="254">
        <v>0.1</v>
      </c>
      <c r="F80" s="254">
        <v>0.1</v>
      </c>
      <c r="G80" s="255">
        <v>0.1</v>
      </c>
      <c r="H80" s="249"/>
      <c r="I80" s="250"/>
    </row>
    <row r="81" spans="1:9" ht="143.25" hidden="1" customHeight="1" x14ac:dyDescent="0.25">
      <c r="A81" s="245" t="s">
        <v>278</v>
      </c>
      <c r="B81" s="461" t="s">
        <v>291</v>
      </c>
      <c r="C81" s="461"/>
      <c r="D81" s="461" t="s">
        <v>292</v>
      </c>
      <c r="E81" s="461"/>
      <c r="F81" s="461" t="s">
        <v>293</v>
      </c>
      <c r="G81" s="461"/>
      <c r="H81" s="450"/>
      <c r="I81" s="450"/>
    </row>
    <row r="82" spans="1:9" ht="80.25" hidden="1" customHeight="1" x14ac:dyDescent="0.25">
      <c r="A82" s="245" t="s">
        <v>281</v>
      </c>
      <c r="B82" s="468" t="s">
        <v>286</v>
      </c>
      <c r="C82" s="468"/>
      <c r="D82" s="468" t="s">
        <v>287</v>
      </c>
      <c r="E82" s="451"/>
      <c r="F82" s="468" t="s">
        <v>282</v>
      </c>
      <c r="G82" s="469"/>
      <c r="H82" s="450"/>
      <c r="I82" s="450"/>
    </row>
    <row r="83" spans="1:9" ht="30" hidden="1" customHeight="1" x14ac:dyDescent="0.25">
      <c r="A83" s="474" t="s">
        <v>197</v>
      </c>
      <c r="B83" s="253" t="s">
        <v>99</v>
      </c>
      <c r="C83" s="253" t="s">
        <v>239</v>
      </c>
      <c r="D83" s="253" t="s">
        <v>99</v>
      </c>
      <c r="E83" s="253" t="s">
        <v>239</v>
      </c>
      <c r="F83" s="253" t="s">
        <v>99</v>
      </c>
      <c r="G83" s="253" t="s">
        <v>239</v>
      </c>
      <c r="H83" s="248"/>
      <c r="I83" s="248"/>
    </row>
    <row r="84" spans="1:9" ht="30" hidden="1" customHeight="1" x14ac:dyDescent="0.25">
      <c r="A84" s="474"/>
      <c r="B84" s="254">
        <v>0.1</v>
      </c>
      <c r="C84" s="254">
        <v>0.1</v>
      </c>
      <c r="D84" s="254">
        <v>0.1</v>
      </c>
      <c r="E84" s="254">
        <v>0.1</v>
      </c>
      <c r="F84" s="256">
        <v>0.1</v>
      </c>
      <c r="G84" s="255">
        <v>0.1</v>
      </c>
      <c r="H84" s="250"/>
      <c r="I84" s="250"/>
    </row>
    <row r="85" spans="1:9" ht="192.75" hidden="1" customHeight="1" x14ac:dyDescent="0.25">
      <c r="A85" s="245" t="s">
        <v>278</v>
      </c>
      <c r="B85" s="461" t="s">
        <v>294</v>
      </c>
      <c r="C85" s="462"/>
      <c r="D85" s="461" t="s">
        <v>295</v>
      </c>
      <c r="E85" s="462"/>
      <c r="F85" s="461" t="s">
        <v>296</v>
      </c>
      <c r="G85" s="462"/>
      <c r="H85" s="457"/>
      <c r="I85" s="457"/>
    </row>
    <row r="86" spans="1:9" ht="80.25" hidden="1" customHeight="1" x14ac:dyDescent="0.25">
      <c r="A86" s="245" t="s">
        <v>281</v>
      </c>
      <c r="B86" s="463" t="s">
        <v>286</v>
      </c>
      <c r="C86" s="464"/>
      <c r="D86" s="463" t="s">
        <v>287</v>
      </c>
      <c r="E86" s="464"/>
      <c r="F86" s="463" t="s">
        <v>282</v>
      </c>
      <c r="G86" s="464"/>
      <c r="H86" s="457"/>
      <c r="I86" s="457"/>
    </row>
    <row r="87" spans="1:9" ht="29.25" hidden="1" customHeight="1" x14ac:dyDescent="0.25">
      <c r="A87" s="474" t="s">
        <v>198</v>
      </c>
      <c r="B87" s="253" t="s">
        <v>99</v>
      </c>
      <c r="C87" s="253" t="s">
        <v>239</v>
      </c>
      <c r="D87" s="253" t="s">
        <v>99</v>
      </c>
      <c r="E87" s="253" t="s">
        <v>239</v>
      </c>
      <c r="F87" s="253" t="s">
        <v>99</v>
      </c>
      <c r="G87" s="253" t="s">
        <v>239</v>
      </c>
      <c r="H87" s="248"/>
      <c r="I87" s="248"/>
    </row>
    <row r="88" spans="1:9" ht="29.25" hidden="1" customHeight="1" x14ac:dyDescent="0.25">
      <c r="A88" s="474"/>
      <c r="B88" s="254">
        <v>0.1</v>
      </c>
      <c r="C88" s="256">
        <v>0.1</v>
      </c>
      <c r="D88" s="254">
        <v>0.1</v>
      </c>
      <c r="E88" s="254">
        <v>0.1</v>
      </c>
      <c r="F88" s="254">
        <v>0.1</v>
      </c>
      <c r="G88" s="255">
        <v>0.1</v>
      </c>
      <c r="H88" s="249"/>
      <c r="I88" s="250"/>
    </row>
    <row r="89" spans="1:9" ht="196.5" hidden="1" customHeight="1" x14ac:dyDescent="0.25">
      <c r="A89" s="245" t="s">
        <v>278</v>
      </c>
      <c r="B89" s="465" t="s">
        <v>297</v>
      </c>
      <c r="C89" s="462"/>
      <c r="D89" s="465" t="s">
        <v>298</v>
      </c>
      <c r="E89" s="462"/>
      <c r="F89" s="465" t="s">
        <v>299</v>
      </c>
      <c r="G89" s="466"/>
      <c r="H89" s="467"/>
      <c r="I89" s="467"/>
    </row>
    <row r="90" spans="1:9" ht="80.25" hidden="1" customHeight="1" x14ac:dyDescent="0.25">
      <c r="A90" s="245" t="s">
        <v>281</v>
      </c>
      <c r="B90" s="463" t="s">
        <v>286</v>
      </c>
      <c r="C90" s="464"/>
      <c r="D90" s="463" t="s">
        <v>287</v>
      </c>
      <c r="E90" s="464"/>
      <c r="F90" s="463" t="s">
        <v>282</v>
      </c>
      <c r="G90" s="464"/>
      <c r="H90" s="457"/>
      <c r="I90" s="457"/>
    </row>
    <row r="91" spans="1:9" ht="24.95" hidden="1" customHeight="1" x14ac:dyDescent="0.25">
      <c r="A91" s="474" t="s">
        <v>199</v>
      </c>
      <c r="B91" s="253" t="s">
        <v>99</v>
      </c>
      <c r="C91" s="253" t="s">
        <v>239</v>
      </c>
      <c r="D91" s="253" t="s">
        <v>99</v>
      </c>
      <c r="E91" s="253" t="s">
        <v>239</v>
      </c>
      <c r="F91" s="253" t="s">
        <v>99</v>
      </c>
      <c r="G91" s="253" t="s">
        <v>239</v>
      </c>
      <c r="H91" s="248"/>
      <c r="I91" s="248"/>
    </row>
    <row r="92" spans="1:9" ht="24.95" hidden="1" customHeight="1" x14ac:dyDescent="0.25">
      <c r="A92" s="474"/>
      <c r="B92" s="254">
        <v>0.1</v>
      </c>
      <c r="C92" s="257">
        <v>0.1</v>
      </c>
      <c r="D92" s="254">
        <v>0.1</v>
      </c>
      <c r="E92" s="254">
        <v>0.1</v>
      </c>
      <c r="F92" s="254">
        <v>0.1</v>
      </c>
      <c r="G92" s="255">
        <v>0.1</v>
      </c>
      <c r="H92" s="249"/>
      <c r="I92" s="250"/>
    </row>
    <row r="93" spans="1:9" ht="151.5" hidden="1" customHeight="1" x14ac:dyDescent="0.25">
      <c r="A93" s="245" t="s">
        <v>278</v>
      </c>
      <c r="B93" s="570" t="s">
        <v>300</v>
      </c>
      <c r="C93" s="571"/>
      <c r="D93" s="572" t="s">
        <v>301</v>
      </c>
      <c r="E93" s="571"/>
      <c r="F93" s="573" t="s">
        <v>302</v>
      </c>
      <c r="G93" s="573"/>
      <c r="H93" s="467"/>
      <c r="I93" s="467"/>
    </row>
    <row r="94" spans="1:9" ht="80.25" hidden="1" customHeight="1" x14ac:dyDescent="0.25">
      <c r="A94" s="245" t="s">
        <v>281</v>
      </c>
      <c r="B94" s="463" t="s">
        <v>286</v>
      </c>
      <c r="C94" s="464"/>
      <c r="D94" s="463" t="s">
        <v>287</v>
      </c>
      <c r="E94" s="464"/>
      <c r="F94" s="463" t="s">
        <v>282</v>
      </c>
      <c r="G94" s="464"/>
      <c r="H94" s="457"/>
      <c r="I94" s="457"/>
    </row>
    <row r="95" spans="1:9" ht="24.95" customHeight="1" x14ac:dyDescent="0.25">
      <c r="A95" s="474" t="s">
        <v>200</v>
      </c>
      <c r="B95" s="253" t="s">
        <v>99</v>
      </c>
      <c r="C95" s="253" t="s">
        <v>239</v>
      </c>
      <c r="D95" s="253" t="s">
        <v>99</v>
      </c>
      <c r="E95" s="253" t="s">
        <v>239</v>
      </c>
      <c r="F95" s="253" t="s">
        <v>99</v>
      </c>
      <c r="G95" s="253" t="s">
        <v>239</v>
      </c>
      <c r="H95" s="248"/>
      <c r="I95" s="248"/>
    </row>
    <row r="96" spans="1:9" ht="24.95" customHeight="1" x14ac:dyDescent="0.25">
      <c r="A96" s="484"/>
      <c r="B96" s="360">
        <v>0.1</v>
      </c>
      <c r="C96" s="361">
        <v>0.1</v>
      </c>
      <c r="D96" s="360">
        <v>0.1</v>
      </c>
      <c r="E96" s="360">
        <v>0.1</v>
      </c>
      <c r="F96" s="360">
        <v>0.1</v>
      </c>
      <c r="G96" s="362">
        <v>0.1</v>
      </c>
      <c r="H96" s="249"/>
      <c r="I96" s="250"/>
    </row>
    <row r="97" spans="1:9" s="359" customFormat="1" ht="341.25" customHeight="1" x14ac:dyDescent="0.25">
      <c r="A97" s="245" t="s">
        <v>278</v>
      </c>
      <c r="B97" s="566" t="s">
        <v>850</v>
      </c>
      <c r="C97" s="565"/>
      <c r="D97" s="564" t="s">
        <v>851</v>
      </c>
      <c r="E97" s="567"/>
      <c r="F97" s="564" t="s">
        <v>852</v>
      </c>
      <c r="G97" s="565"/>
      <c r="H97" s="574"/>
      <c r="I97" s="574"/>
    </row>
    <row r="98" spans="1:9" s="359" customFormat="1" ht="80.25" customHeight="1" x14ac:dyDescent="0.25">
      <c r="A98" s="363" t="s">
        <v>281</v>
      </c>
      <c r="B98" s="558" t="s">
        <v>286</v>
      </c>
      <c r="C98" s="559"/>
      <c r="D98" s="558" t="s">
        <v>287</v>
      </c>
      <c r="E98" s="560"/>
      <c r="F98" s="559" t="s">
        <v>282</v>
      </c>
      <c r="G98" s="559"/>
      <c r="H98" s="561"/>
      <c r="I98" s="561"/>
    </row>
    <row r="99" spans="1:9" ht="24.95" hidden="1" customHeight="1" x14ac:dyDescent="0.25">
      <c r="A99" s="474" t="s">
        <v>203</v>
      </c>
      <c r="B99" s="253" t="s">
        <v>99</v>
      </c>
      <c r="C99" s="253" t="s">
        <v>239</v>
      </c>
      <c r="D99" s="253" t="s">
        <v>99</v>
      </c>
      <c r="E99" s="253" t="s">
        <v>239</v>
      </c>
      <c r="F99" s="253" t="s">
        <v>99</v>
      </c>
      <c r="G99" s="253" t="s">
        <v>239</v>
      </c>
      <c r="H99" s="248"/>
      <c r="I99" s="248"/>
    </row>
    <row r="100" spans="1:9" ht="24.95" hidden="1" customHeight="1" x14ac:dyDescent="0.25">
      <c r="A100" s="474"/>
      <c r="B100" s="254">
        <v>0.1</v>
      </c>
      <c r="C100" s="257"/>
      <c r="D100" s="254">
        <v>0.1</v>
      </c>
      <c r="E100" s="254"/>
      <c r="F100" s="254">
        <v>0.1</v>
      </c>
      <c r="G100" s="255"/>
      <c r="H100" s="249"/>
      <c r="I100" s="250"/>
    </row>
    <row r="101" spans="1:9" ht="80.25" hidden="1" customHeight="1" x14ac:dyDescent="0.25">
      <c r="A101" s="245" t="s">
        <v>278</v>
      </c>
      <c r="B101" s="562"/>
      <c r="C101" s="562"/>
      <c r="D101" s="562"/>
      <c r="E101" s="562"/>
      <c r="F101" s="562"/>
      <c r="G101" s="562"/>
      <c r="H101" s="467"/>
      <c r="I101" s="467"/>
    </row>
    <row r="102" spans="1:9" ht="80.25" hidden="1" customHeight="1" x14ac:dyDescent="0.25">
      <c r="A102" s="245" t="s">
        <v>281</v>
      </c>
      <c r="B102" s="464"/>
      <c r="C102" s="464"/>
      <c r="D102" s="464"/>
      <c r="E102" s="464"/>
      <c r="F102" s="464"/>
      <c r="G102" s="464"/>
      <c r="H102" s="457"/>
      <c r="I102" s="457"/>
    </row>
    <row r="103" spans="1:9" ht="24.95" hidden="1" customHeight="1" x14ac:dyDescent="0.25">
      <c r="A103" s="474" t="s">
        <v>204</v>
      </c>
      <c r="B103" s="253" t="s">
        <v>99</v>
      </c>
      <c r="C103" s="253" t="s">
        <v>239</v>
      </c>
      <c r="D103" s="253" t="s">
        <v>99</v>
      </c>
      <c r="E103" s="253" t="s">
        <v>239</v>
      </c>
      <c r="F103" s="253" t="s">
        <v>99</v>
      </c>
      <c r="G103" s="253" t="s">
        <v>239</v>
      </c>
      <c r="H103" s="248"/>
      <c r="I103" s="248"/>
    </row>
    <row r="104" spans="1:9" ht="24.95" hidden="1" customHeight="1" x14ac:dyDescent="0.25">
      <c r="A104" s="474"/>
      <c r="B104" s="254">
        <v>0.1</v>
      </c>
      <c r="C104" s="257"/>
      <c r="D104" s="254">
        <v>0.1</v>
      </c>
      <c r="E104" s="254"/>
      <c r="F104" s="254">
        <v>0.1</v>
      </c>
      <c r="G104" s="255"/>
      <c r="H104" s="249"/>
      <c r="I104" s="250"/>
    </row>
    <row r="105" spans="1:9" ht="80.25" hidden="1" customHeight="1" x14ac:dyDescent="0.25">
      <c r="A105" s="245" t="s">
        <v>278</v>
      </c>
      <c r="B105" s="562"/>
      <c r="C105" s="562"/>
      <c r="D105" s="562"/>
      <c r="E105" s="562"/>
      <c r="F105" s="562"/>
      <c r="G105" s="562"/>
      <c r="H105" s="467"/>
      <c r="I105" s="467"/>
    </row>
    <row r="106" spans="1:9" ht="80.25" hidden="1" customHeight="1" x14ac:dyDescent="0.25">
      <c r="A106" s="245" t="s">
        <v>281</v>
      </c>
      <c r="B106" s="464"/>
      <c r="C106" s="464"/>
      <c r="D106" s="464"/>
      <c r="E106" s="464"/>
      <c r="F106" s="464"/>
      <c r="G106" s="464"/>
      <c r="H106" s="457"/>
      <c r="I106" s="457"/>
    </row>
    <row r="107" spans="1:9" ht="24.95" hidden="1" customHeight="1" x14ac:dyDescent="0.25">
      <c r="A107" s="474" t="s">
        <v>205</v>
      </c>
      <c r="B107" s="253" t="s">
        <v>99</v>
      </c>
      <c r="C107" s="253" t="s">
        <v>239</v>
      </c>
      <c r="D107" s="253" t="s">
        <v>99</v>
      </c>
      <c r="E107" s="253" t="s">
        <v>239</v>
      </c>
      <c r="F107" s="253" t="s">
        <v>99</v>
      </c>
      <c r="G107" s="253" t="s">
        <v>239</v>
      </c>
      <c r="H107" s="248"/>
      <c r="I107" s="248"/>
    </row>
    <row r="108" spans="1:9" ht="24.95" hidden="1" customHeight="1" x14ac:dyDescent="0.25">
      <c r="A108" s="474"/>
      <c r="B108" s="254">
        <v>7.0000000000000007E-2</v>
      </c>
      <c r="C108" s="257"/>
      <c r="D108" s="254">
        <v>7.0000000000000007E-2</v>
      </c>
      <c r="E108" s="254"/>
      <c r="F108" s="254">
        <v>7.0000000000000007E-2</v>
      </c>
      <c r="G108" s="255"/>
      <c r="H108" s="249"/>
      <c r="I108" s="250"/>
    </row>
    <row r="109" spans="1:9" ht="80.25" hidden="1" customHeight="1" x14ac:dyDescent="0.25">
      <c r="A109" s="245" t="s">
        <v>278</v>
      </c>
      <c r="B109" s="562"/>
      <c r="C109" s="562"/>
      <c r="D109" s="562"/>
      <c r="E109" s="562"/>
      <c r="F109" s="562"/>
      <c r="G109" s="562"/>
      <c r="H109" s="467"/>
      <c r="I109" s="467"/>
    </row>
    <row r="110" spans="1:9" ht="80.25" hidden="1" customHeight="1" x14ac:dyDescent="0.25">
      <c r="A110" s="245" t="s">
        <v>281</v>
      </c>
      <c r="B110" s="464"/>
      <c r="C110" s="464"/>
      <c r="D110" s="464"/>
      <c r="E110" s="464"/>
      <c r="F110" s="464"/>
      <c r="G110" s="464"/>
      <c r="H110" s="457"/>
      <c r="I110" s="457"/>
    </row>
    <row r="111" spans="1:9" ht="24.95" hidden="1" customHeight="1" x14ac:dyDescent="0.25">
      <c r="A111" s="474" t="s">
        <v>206</v>
      </c>
      <c r="B111" s="253" t="s">
        <v>99</v>
      </c>
      <c r="C111" s="253" t="s">
        <v>239</v>
      </c>
      <c r="D111" s="253" t="s">
        <v>99</v>
      </c>
      <c r="E111" s="253" t="s">
        <v>239</v>
      </c>
      <c r="F111" s="253" t="s">
        <v>99</v>
      </c>
      <c r="G111" s="253" t="s">
        <v>239</v>
      </c>
      <c r="H111" s="248"/>
      <c r="I111" s="248"/>
    </row>
    <row r="112" spans="1:9" ht="24.95" hidden="1" customHeight="1" x14ac:dyDescent="0.25">
      <c r="A112" s="474"/>
      <c r="B112" s="254">
        <v>0.06</v>
      </c>
      <c r="C112" s="258"/>
      <c r="D112" s="254">
        <v>0.06</v>
      </c>
      <c r="E112" s="258"/>
      <c r="F112" s="254">
        <v>0.06</v>
      </c>
      <c r="G112" s="259"/>
      <c r="H112" s="249"/>
      <c r="I112" s="251"/>
    </row>
    <row r="113" spans="1:9" ht="80.25" hidden="1" customHeight="1" x14ac:dyDescent="0.25">
      <c r="A113" s="245" t="s">
        <v>278</v>
      </c>
      <c r="B113" s="568"/>
      <c r="C113" s="568"/>
      <c r="D113" s="568"/>
      <c r="E113" s="568"/>
      <c r="F113" s="568"/>
      <c r="G113" s="568"/>
      <c r="H113" s="569"/>
      <c r="I113" s="569"/>
    </row>
    <row r="114" spans="1:9" ht="80.25" hidden="1" customHeight="1" x14ac:dyDescent="0.25">
      <c r="A114" s="245" t="s">
        <v>281</v>
      </c>
      <c r="B114" s="464"/>
      <c r="C114" s="464"/>
      <c r="D114" s="464"/>
      <c r="E114" s="464"/>
      <c r="F114" s="464"/>
      <c r="G114" s="464"/>
      <c r="H114" s="457"/>
      <c r="I114" s="457"/>
    </row>
    <row r="115" spans="1:9" ht="16.5" x14ac:dyDescent="0.25">
      <c r="A115" s="260" t="s">
        <v>303</v>
      </c>
      <c r="B115" s="261">
        <f t="shared" ref="B115:G115" si="1">(B68+B72+B76+B80+B84+B88+B92+B96+B100+B104+B108+B112)</f>
        <v>1</v>
      </c>
      <c r="C115" s="261">
        <f t="shared" si="1"/>
        <v>0.66999999999999993</v>
      </c>
      <c r="D115" s="261">
        <f t="shared" si="1"/>
        <v>1</v>
      </c>
      <c r="E115" s="261">
        <f t="shared" si="1"/>
        <v>0.66999999999999993</v>
      </c>
      <c r="F115" s="261">
        <f t="shared" si="1"/>
        <v>1</v>
      </c>
      <c r="G115" s="261">
        <f t="shared" si="1"/>
        <v>0.66999999999999993</v>
      </c>
      <c r="H115" s="252"/>
      <c r="I115" s="252"/>
    </row>
  </sheetData>
  <mergeCells count="209">
    <mergeCell ref="H101:I101"/>
    <mergeCell ref="F94:G94"/>
    <mergeCell ref="H94:I94"/>
    <mergeCell ref="B102:C102"/>
    <mergeCell ref="H97:I97"/>
    <mergeCell ref="D102:E102"/>
    <mergeCell ref="F102:G102"/>
    <mergeCell ref="F101:G101"/>
    <mergeCell ref="B114:C114"/>
    <mergeCell ref="D114:E114"/>
    <mergeCell ref="F114:G114"/>
    <mergeCell ref="H114:I114"/>
    <mergeCell ref="B105:C105"/>
    <mergeCell ref="D105:E105"/>
    <mergeCell ref="F105:G105"/>
    <mergeCell ref="H105:I105"/>
    <mergeCell ref="B106:C106"/>
    <mergeCell ref="D106:E106"/>
    <mergeCell ref="F106:G106"/>
    <mergeCell ref="H106:I106"/>
    <mergeCell ref="B109:C109"/>
    <mergeCell ref="D109:E109"/>
    <mergeCell ref="F109:G109"/>
    <mergeCell ref="H109:I109"/>
    <mergeCell ref="B110:C110"/>
    <mergeCell ref="D110:E110"/>
    <mergeCell ref="F110:G110"/>
    <mergeCell ref="H110:I110"/>
    <mergeCell ref="B113:C113"/>
    <mergeCell ref="D113:E113"/>
    <mergeCell ref="F113:G113"/>
    <mergeCell ref="D50:E50"/>
    <mergeCell ref="D57:E57"/>
    <mergeCell ref="D59:E59"/>
    <mergeCell ref="D61:E61"/>
    <mergeCell ref="D58:E58"/>
    <mergeCell ref="H113:I113"/>
    <mergeCell ref="H102:I102"/>
    <mergeCell ref="B93:C93"/>
    <mergeCell ref="D93:E93"/>
    <mergeCell ref="F93:G93"/>
    <mergeCell ref="H78:I78"/>
    <mergeCell ref="B81:C81"/>
    <mergeCell ref="D81:E81"/>
    <mergeCell ref="F81:G81"/>
    <mergeCell ref="H81:I81"/>
    <mergeCell ref="H93:I93"/>
    <mergeCell ref="B94:C94"/>
    <mergeCell ref="D94:E94"/>
    <mergeCell ref="B98:C98"/>
    <mergeCell ref="D98:E98"/>
    <mergeCell ref="F98:G98"/>
    <mergeCell ref="H98:I98"/>
    <mergeCell ref="B101:C101"/>
    <mergeCell ref="D101:E101"/>
    <mergeCell ref="D55:E55"/>
    <mergeCell ref="F61:G61"/>
    <mergeCell ref="F59:G59"/>
    <mergeCell ref="B65:C65"/>
    <mergeCell ref="D65:E65"/>
    <mergeCell ref="F58:G58"/>
    <mergeCell ref="F60:G60"/>
    <mergeCell ref="F97:G97"/>
    <mergeCell ref="D85:E85"/>
    <mergeCell ref="F85:G85"/>
    <mergeCell ref="B97:C97"/>
    <mergeCell ref="D97:E97"/>
    <mergeCell ref="F82:G82"/>
    <mergeCell ref="D90:E90"/>
    <mergeCell ref="F90:G90"/>
    <mergeCell ref="B82:C82"/>
    <mergeCell ref="D82:E82"/>
    <mergeCell ref="F53:G53"/>
    <mergeCell ref="A64:G64"/>
    <mergeCell ref="A52:A53"/>
    <mergeCell ref="A54:A55"/>
    <mergeCell ref="A56:A57"/>
    <mergeCell ref="A58:A59"/>
    <mergeCell ref="A60:A61"/>
    <mergeCell ref="D54:E54"/>
    <mergeCell ref="D60:E60"/>
    <mergeCell ref="D53:E53"/>
    <mergeCell ref="F54:G54"/>
    <mergeCell ref="D56:E56"/>
    <mergeCell ref="F56:G56"/>
    <mergeCell ref="F57:G57"/>
    <mergeCell ref="F55:G55"/>
    <mergeCell ref="A44:A45"/>
    <mergeCell ref="A46:A47"/>
    <mergeCell ref="A48:A49"/>
    <mergeCell ref="F39:G39"/>
    <mergeCell ref="F46:G46"/>
    <mergeCell ref="F47:G47"/>
    <mergeCell ref="F49:G49"/>
    <mergeCell ref="F48:G48"/>
    <mergeCell ref="D49:E49"/>
    <mergeCell ref="A38:A39"/>
    <mergeCell ref="A40:A41"/>
    <mergeCell ref="D45:E45"/>
    <mergeCell ref="F44:G44"/>
    <mergeCell ref="F45:G45"/>
    <mergeCell ref="D44:E44"/>
    <mergeCell ref="D46:E46"/>
    <mergeCell ref="D48:E48"/>
    <mergeCell ref="D47:E47"/>
    <mergeCell ref="F50:G50"/>
    <mergeCell ref="F52:G52"/>
    <mergeCell ref="A33:I33"/>
    <mergeCell ref="B34:I34"/>
    <mergeCell ref="B37:C37"/>
    <mergeCell ref="D38:E38"/>
    <mergeCell ref="D39:E39"/>
    <mergeCell ref="F38:G38"/>
    <mergeCell ref="D42:E42"/>
    <mergeCell ref="D41:E41"/>
    <mergeCell ref="D43:E43"/>
    <mergeCell ref="D37:I37"/>
    <mergeCell ref="F41:G41"/>
    <mergeCell ref="F42:G42"/>
    <mergeCell ref="F43:G43"/>
    <mergeCell ref="D40:E40"/>
    <mergeCell ref="F40:G40"/>
    <mergeCell ref="A42:A43"/>
    <mergeCell ref="A35:A36"/>
    <mergeCell ref="G35:G36"/>
    <mergeCell ref="H35:I36"/>
    <mergeCell ref="D52:E52"/>
    <mergeCell ref="D51:E51"/>
    <mergeCell ref="A50:A51"/>
    <mergeCell ref="M1:O1"/>
    <mergeCell ref="M2:O2"/>
    <mergeCell ref="M3:O3"/>
    <mergeCell ref="M4:O4"/>
    <mergeCell ref="B1:L1"/>
    <mergeCell ref="B2:L2"/>
    <mergeCell ref="B3:L3"/>
    <mergeCell ref="B4:L4"/>
    <mergeCell ref="A21:O21"/>
    <mergeCell ref="B11:O13"/>
    <mergeCell ref="B15:F15"/>
    <mergeCell ref="I15:O15"/>
    <mergeCell ref="K17:O17"/>
    <mergeCell ref="A1:A4"/>
    <mergeCell ref="J6:K8"/>
    <mergeCell ref="G15:H15"/>
    <mergeCell ref="G17:I17"/>
    <mergeCell ref="B17:E17"/>
    <mergeCell ref="C18:O18"/>
    <mergeCell ref="A11:A13"/>
    <mergeCell ref="A6:A8"/>
    <mergeCell ref="A103:A104"/>
    <mergeCell ref="A107:A108"/>
    <mergeCell ref="A111:A112"/>
    <mergeCell ref="M6:O6"/>
    <mergeCell ref="M7:O7"/>
    <mergeCell ref="M8:O8"/>
    <mergeCell ref="A67:A68"/>
    <mergeCell ref="A71:A72"/>
    <mergeCell ref="A75:A76"/>
    <mergeCell ref="A79:A80"/>
    <mergeCell ref="A83:A84"/>
    <mergeCell ref="A87:A88"/>
    <mergeCell ref="A22:O22"/>
    <mergeCell ref="F65:G65"/>
    <mergeCell ref="H65:I65"/>
    <mergeCell ref="B69:C69"/>
    <mergeCell ref="D69:E69"/>
    <mergeCell ref="F69:G69"/>
    <mergeCell ref="H69:I69"/>
    <mergeCell ref="A91:A92"/>
    <mergeCell ref="A95:A96"/>
    <mergeCell ref="A99:A100"/>
    <mergeCell ref="F51:G51"/>
    <mergeCell ref="B90:C90"/>
    <mergeCell ref="H85:I85"/>
    <mergeCell ref="B78:C78"/>
    <mergeCell ref="D78:E78"/>
    <mergeCell ref="F78:G78"/>
    <mergeCell ref="B70:C70"/>
    <mergeCell ref="B85:C85"/>
    <mergeCell ref="H90:I90"/>
    <mergeCell ref="B86:C86"/>
    <mergeCell ref="D86:E86"/>
    <mergeCell ref="F86:G86"/>
    <mergeCell ref="H86:I86"/>
    <mergeCell ref="B89:C89"/>
    <mergeCell ref="D89:E89"/>
    <mergeCell ref="F89:G89"/>
    <mergeCell ref="H89:I89"/>
    <mergeCell ref="B74:C74"/>
    <mergeCell ref="D74:E74"/>
    <mergeCell ref="F74:G74"/>
    <mergeCell ref="B77:C77"/>
    <mergeCell ref="D77:E77"/>
    <mergeCell ref="F77:G77"/>
    <mergeCell ref="B66:C66"/>
    <mergeCell ref="D66:E66"/>
    <mergeCell ref="F66:G66"/>
    <mergeCell ref="H66:I66"/>
    <mergeCell ref="D73:E73"/>
    <mergeCell ref="H74:I74"/>
    <mergeCell ref="H77:I77"/>
    <mergeCell ref="H70:I70"/>
    <mergeCell ref="H82:I82"/>
    <mergeCell ref="D70:E70"/>
    <mergeCell ref="F70:G70"/>
    <mergeCell ref="F73:G73"/>
    <mergeCell ref="H73:I73"/>
    <mergeCell ref="B73:C73"/>
  </mergeCells>
  <phoneticPr fontId="45" type="noConversion"/>
  <hyperlinks>
    <hyperlink ref="D74" r:id="rId1" xr:uid="{320D7A28-4F9D-4A79-81D3-66EBCD1A3648}"/>
    <hyperlink ref="F70" r:id="rId2" xr:uid="{CF558D9A-FAAB-4CED-B795-0674198A7A4E}"/>
    <hyperlink ref="B74" r:id="rId3" xr:uid="{FDA5CA37-F60F-4EFB-89EA-B3FD4B542B15}"/>
    <hyperlink ref="F74" r:id="rId4" xr:uid="{9EE024FE-B3C4-44C2-B38D-FD50F1BFAF55}"/>
    <hyperlink ref="D78" r:id="rId5" xr:uid="{211566AF-9208-429A-93D6-32C00D036F61}"/>
    <hyperlink ref="B78" r:id="rId6" xr:uid="{DEAD2FFD-3F82-4F7B-B074-24EB791722D8}"/>
    <hyperlink ref="F78" r:id="rId7" xr:uid="{82170729-348B-4C8E-A127-C46528767221}"/>
    <hyperlink ref="B82" r:id="rId8" xr:uid="{77BE60AF-382F-4498-B565-B4B25D1D8AB9}"/>
    <hyperlink ref="D82" r:id="rId9" xr:uid="{4E6A76D3-6D3A-41FD-9906-8C8D4FDF3765}"/>
    <hyperlink ref="F82" r:id="rId10" xr:uid="{3AA90CBF-E225-4604-B342-720A87617328}"/>
    <hyperlink ref="B86" r:id="rId11" xr:uid="{08A23F91-7677-4636-BE81-7708ED2C970A}"/>
    <hyperlink ref="D86" r:id="rId12" xr:uid="{0B4F6030-5CA8-4F47-A01C-899321BF09FE}"/>
    <hyperlink ref="F86" r:id="rId13" xr:uid="{DD195C8A-F9D3-4EB6-A600-05DFD60B1A01}"/>
    <hyperlink ref="B90" r:id="rId14" xr:uid="{15D09A13-5940-4E79-9BE8-EF1613C77949}"/>
    <hyperlink ref="D90" r:id="rId15" xr:uid="{AFE9DAFF-9BE6-4C04-B980-2AB5F67BF131}"/>
    <hyperlink ref="F90" r:id="rId16" xr:uid="{6684AFE3-917E-41C0-A7D4-7F1BA89E5CE1}"/>
    <hyperlink ref="F94" r:id="rId17" xr:uid="{2E29FD71-D07E-4D4A-9314-A1A46A0D1C4F}"/>
    <hyperlink ref="D94" r:id="rId18" xr:uid="{FF836F44-29B0-4E4B-A6B3-83282A94AD8C}"/>
    <hyperlink ref="B94" r:id="rId19" xr:uid="{ED550075-126B-46BE-8C22-11C981C73FCD}"/>
    <hyperlink ref="B98" r:id="rId20" xr:uid="{7A778E75-386F-44BC-BA12-FBEA8AD6F84F}"/>
    <hyperlink ref="D98" r:id="rId21" xr:uid="{3EF7EF77-34E3-4178-8CD9-54CD3984B09B}"/>
    <hyperlink ref="F98" r:id="rId22" xr:uid="{01622EFF-9BDE-4FF8-B34F-BE8130A9ED6D}"/>
  </hyperlinks>
  <pageMargins left="0.25" right="0.25" top="0.75" bottom="0.75" header="0.3" footer="0.3"/>
  <pageSetup scale="12" orientation="landscape" r:id="rId23"/>
  <rowBreaks count="3" manualBreakCount="3">
    <brk id="60" max="14" man="1"/>
    <brk id="62" max="14" man="1"/>
    <brk id="100" max="14" man="1"/>
  </rowBreaks>
  <drawing r:id="rId24"/>
  <legacyDrawing r:id="rId25"/>
  <extLst>
    <ext xmlns:x14="http://schemas.microsoft.com/office/spreadsheetml/2009/9/main" uri="{CCE6A557-97BC-4b89-ADB6-D9C93CAAB3DF}">
      <x14:dataValidations xmlns:xm="http://schemas.microsoft.com/office/excel/2006/main" count="1">
        <x14:dataValidation type="list" allowBlank="1" showInputMessage="1" showErrorMessage="1" xr:uid="{F73DB0EB-ABC7-4FC5-ADE4-B2ADA3B0391D}">
          <x14:formula1>
            <xm:f>Listas!$B$2:$B$4</xm:f>
          </x14:formula1>
          <xm:sqref>H35:I36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7FFD0-3A36-4635-9953-BDB2834B578A}">
  <sheetPr>
    <tabColor rgb="FF92D050"/>
    <pageSetUpPr fitToPage="1"/>
  </sheetPr>
  <dimension ref="A1:L31"/>
  <sheetViews>
    <sheetView view="pageBreakPreview" topLeftCell="AA1" zoomScale="60" zoomScaleNormal="120" workbookViewId="0">
      <selection activeCell="AB4" sqref="AB4"/>
    </sheetView>
  </sheetViews>
  <sheetFormatPr baseColWidth="10" defaultColWidth="8.7109375" defaultRowHeight="12.75" x14ac:dyDescent="0.25"/>
  <cols>
    <col min="1" max="1" width="3.28515625" style="193" customWidth="1"/>
    <col min="2" max="2" width="9.28515625" style="193" customWidth="1"/>
    <col min="3" max="3" width="5.7109375" style="193" customWidth="1"/>
    <col min="4" max="4" width="6.7109375" style="193" customWidth="1"/>
    <col min="5" max="5" width="5.7109375" style="193" customWidth="1"/>
    <col min="6" max="6" width="10.28515625" style="193" customWidth="1"/>
    <col min="7" max="7" width="2.140625" style="193" customWidth="1"/>
    <col min="8" max="8" width="18.7109375" style="193" customWidth="1"/>
    <col min="9" max="9" width="12.7109375" style="193" customWidth="1"/>
    <col min="10" max="10" width="6.7109375" style="193" customWidth="1"/>
    <col min="11" max="11" width="18.7109375" style="193" customWidth="1"/>
    <col min="12" max="12" width="25.7109375" style="193" customWidth="1"/>
    <col min="13" max="13" width="8.7109375" style="193"/>
    <col min="14" max="14" width="29.7109375" style="193" customWidth="1"/>
    <col min="15" max="16384" width="8.7109375" style="193"/>
  </cols>
  <sheetData>
    <row r="1" spans="1:12" ht="18.75" customHeight="1" x14ac:dyDescent="0.25">
      <c r="A1" s="608"/>
      <c r="B1" s="609"/>
      <c r="C1" s="609"/>
      <c r="D1" s="609"/>
      <c r="E1" s="610"/>
      <c r="F1" s="617" t="s">
        <v>304</v>
      </c>
      <c r="G1" s="618"/>
      <c r="H1" s="618"/>
      <c r="I1" s="618"/>
      <c r="J1" s="618"/>
      <c r="K1" s="618"/>
      <c r="L1" s="192"/>
    </row>
    <row r="2" spans="1:12" ht="18.75" customHeight="1" x14ac:dyDescent="0.25">
      <c r="A2" s="611"/>
      <c r="B2" s="612"/>
      <c r="C2" s="612"/>
      <c r="D2" s="612"/>
      <c r="E2" s="613"/>
      <c r="F2" s="619"/>
      <c r="G2" s="620"/>
      <c r="H2" s="620"/>
      <c r="I2" s="620"/>
      <c r="J2" s="620"/>
      <c r="K2" s="620"/>
      <c r="L2" s="192"/>
    </row>
    <row r="3" spans="1:12" ht="18.75" customHeight="1" x14ac:dyDescent="0.25">
      <c r="A3" s="611"/>
      <c r="B3" s="612"/>
      <c r="C3" s="612"/>
      <c r="D3" s="612"/>
      <c r="E3" s="613"/>
      <c r="F3" s="617" t="s">
        <v>305</v>
      </c>
      <c r="G3" s="618"/>
      <c r="H3" s="618"/>
      <c r="I3" s="618"/>
      <c r="J3" s="618"/>
      <c r="K3" s="618"/>
      <c r="L3" s="192"/>
    </row>
    <row r="4" spans="1:12" ht="18.75" customHeight="1" x14ac:dyDescent="0.25">
      <c r="A4" s="614"/>
      <c r="B4" s="615"/>
      <c r="C4" s="615"/>
      <c r="D4" s="615"/>
      <c r="E4" s="616"/>
      <c r="F4" s="619"/>
      <c r="G4" s="620"/>
      <c r="H4" s="620"/>
      <c r="I4" s="620"/>
      <c r="J4" s="620"/>
      <c r="K4" s="620"/>
      <c r="L4" s="192"/>
    </row>
    <row r="5" spans="1:12" ht="15.75" customHeight="1" x14ac:dyDescent="0.25">
      <c r="A5" s="580" t="s">
        <v>306</v>
      </c>
      <c r="B5" s="582"/>
      <c r="C5" s="582"/>
      <c r="D5" s="582"/>
      <c r="E5" s="582"/>
      <c r="F5" s="582"/>
      <c r="G5" s="582"/>
      <c r="H5" s="582"/>
      <c r="I5" s="582"/>
      <c r="J5" s="582"/>
      <c r="K5" s="582"/>
      <c r="L5" s="600"/>
    </row>
    <row r="6" spans="1:12" ht="23.25" customHeight="1" x14ac:dyDescent="0.25">
      <c r="A6" s="580" t="s">
        <v>307</v>
      </c>
      <c r="B6" s="582"/>
      <c r="C6" s="581"/>
      <c r="D6" s="575" t="s">
        <v>12</v>
      </c>
      <c r="E6" s="576"/>
      <c r="F6" s="576"/>
      <c r="G6" s="576"/>
      <c r="H6" s="577"/>
      <c r="I6" s="580" t="s">
        <v>308</v>
      </c>
      <c r="J6" s="581"/>
      <c r="K6" s="575" t="s">
        <v>37</v>
      </c>
      <c r="L6" s="577"/>
    </row>
    <row r="7" spans="1:12" ht="17.649999999999999" customHeight="1" x14ac:dyDescent="0.25">
      <c r="A7" s="580" t="s">
        <v>309</v>
      </c>
      <c r="B7" s="582"/>
      <c r="C7" s="581"/>
      <c r="D7" s="575" t="s">
        <v>26</v>
      </c>
      <c r="E7" s="576"/>
      <c r="F7" s="576"/>
      <c r="G7" s="576"/>
      <c r="H7" s="577"/>
      <c r="I7" s="580" t="s">
        <v>98</v>
      </c>
      <c r="J7" s="581"/>
      <c r="K7" s="575" t="s">
        <v>15</v>
      </c>
      <c r="L7" s="577"/>
    </row>
    <row r="8" spans="1:12" ht="35.65" customHeight="1" x14ac:dyDescent="0.25">
      <c r="A8" s="580" t="s">
        <v>310</v>
      </c>
      <c r="B8" s="582"/>
      <c r="C8" s="581"/>
      <c r="D8" s="575" t="s">
        <v>68</v>
      </c>
      <c r="E8" s="576"/>
      <c r="F8" s="576"/>
      <c r="G8" s="576"/>
      <c r="H8" s="577"/>
      <c r="I8" s="580" t="s">
        <v>311</v>
      </c>
      <c r="J8" s="581"/>
      <c r="K8" s="575" t="s">
        <v>64</v>
      </c>
      <c r="L8" s="577"/>
    </row>
    <row r="9" spans="1:12" ht="15.75" customHeight="1" x14ac:dyDescent="0.25">
      <c r="A9" s="596" t="s">
        <v>312</v>
      </c>
      <c r="B9" s="583"/>
      <c r="C9" s="583"/>
      <c r="D9" s="583"/>
      <c r="E9" s="583"/>
      <c r="F9" s="583"/>
      <c r="G9" s="583"/>
      <c r="H9" s="583"/>
      <c r="I9" s="583"/>
      <c r="J9" s="583"/>
      <c r="K9" s="583"/>
      <c r="L9" s="597"/>
    </row>
    <row r="10" spans="1:12" ht="29.25" customHeight="1" x14ac:dyDescent="0.25">
      <c r="A10" s="585" t="s">
        <v>313</v>
      </c>
      <c r="B10" s="585"/>
      <c r="C10" s="585"/>
      <c r="D10" s="586"/>
      <c r="E10" s="607" t="str">
        <f>+ACTIVIDAD_1!B11</f>
        <v>1 - Acompañar técnicamente el 100% de requerimientos asociados a la incorporación del enfoque de género y de derechos de las mujeres en el ciclo de Política Pública de la Administración Distrital.</v>
      </c>
      <c r="F10" s="607"/>
      <c r="G10" s="607"/>
      <c r="H10" s="607"/>
      <c r="I10" s="607"/>
      <c r="J10" s="607"/>
      <c r="K10" s="607"/>
      <c r="L10" s="607"/>
    </row>
    <row r="11" spans="1:12" ht="34.5" customHeight="1" x14ac:dyDescent="0.25">
      <c r="A11" s="598" t="s">
        <v>314</v>
      </c>
      <c r="B11" s="599"/>
      <c r="C11" s="599"/>
      <c r="D11" s="600"/>
      <c r="E11" s="601" t="str">
        <f>+ACTIVIDAD_1!I15</f>
        <v xml:space="preserve">Porcentaje de requerimientos asociados a la incorporación del enfoque de género y de derechos de las mujeres en el ciclo de Política Pública de la Administración Distrital acompañados técnicamente. </v>
      </c>
      <c r="F11" s="602"/>
      <c r="G11" s="602"/>
      <c r="H11" s="602"/>
      <c r="I11" s="602"/>
      <c r="J11" s="602"/>
      <c r="K11" s="602"/>
      <c r="L11" s="603"/>
    </row>
    <row r="12" spans="1:12" ht="47.25" customHeight="1" x14ac:dyDescent="0.25">
      <c r="A12" s="580" t="s">
        <v>315</v>
      </c>
      <c r="B12" s="582"/>
      <c r="C12" s="582"/>
      <c r="D12" s="581"/>
      <c r="E12" s="604" t="s">
        <v>316</v>
      </c>
      <c r="F12" s="605"/>
      <c r="G12" s="605"/>
      <c r="H12" s="605"/>
      <c r="I12" s="605"/>
      <c r="J12" s="605"/>
      <c r="K12" s="605"/>
      <c r="L12" s="606"/>
    </row>
    <row r="13" spans="1:12" s="262" customFormat="1" ht="28.5" customHeight="1" x14ac:dyDescent="0.25">
      <c r="A13" s="580" t="s">
        <v>317</v>
      </c>
      <c r="B13" s="582"/>
      <c r="C13" s="581"/>
      <c r="D13" s="575"/>
      <c r="E13" s="576"/>
      <c r="F13" s="576"/>
      <c r="G13" s="576"/>
      <c r="H13" s="577"/>
      <c r="I13" s="580" t="s">
        <v>318</v>
      </c>
      <c r="J13" s="581"/>
      <c r="K13" s="575" t="s">
        <v>61</v>
      </c>
      <c r="L13" s="577"/>
    </row>
    <row r="14" spans="1:12" ht="15.75" customHeight="1" x14ac:dyDescent="0.25">
      <c r="A14" s="580" t="s">
        <v>319</v>
      </c>
      <c r="B14" s="582"/>
      <c r="C14" s="582"/>
      <c r="D14" s="582"/>
      <c r="E14" s="582"/>
      <c r="F14" s="582"/>
      <c r="G14" s="582"/>
      <c r="H14" s="582"/>
      <c r="I14" s="582"/>
      <c r="J14" s="582"/>
      <c r="K14" s="582"/>
      <c r="L14" s="600"/>
    </row>
    <row r="15" spans="1:12" ht="25.5" customHeight="1" x14ac:dyDescent="0.25">
      <c r="A15" s="580" t="s">
        <v>320</v>
      </c>
      <c r="B15" s="582"/>
      <c r="C15" s="581"/>
      <c r="D15" s="575" t="s">
        <v>19</v>
      </c>
      <c r="E15" s="576"/>
      <c r="F15" s="576"/>
      <c r="G15" s="576"/>
      <c r="H15" s="577"/>
      <c r="I15" s="580" t="s">
        <v>321</v>
      </c>
      <c r="J15" s="581"/>
      <c r="K15" s="575" t="s">
        <v>20</v>
      </c>
      <c r="L15" s="577"/>
    </row>
    <row r="16" spans="1:12" ht="25.5" customHeight="1" x14ac:dyDescent="0.25">
      <c r="A16" s="580" t="s">
        <v>322</v>
      </c>
      <c r="B16" s="582"/>
      <c r="C16" s="581"/>
      <c r="D16" s="593">
        <f>+ACTIVIDAD_1!C36</f>
        <v>1</v>
      </c>
      <c r="E16" s="594"/>
      <c r="F16" s="594"/>
      <c r="G16" s="594"/>
      <c r="H16" s="595"/>
      <c r="I16" s="580" t="s">
        <v>234</v>
      </c>
      <c r="J16" s="581"/>
      <c r="K16" s="575" t="s">
        <v>23</v>
      </c>
      <c r="L16" s="577"/>
    </row>
    <row r="17" spans="1:12" ht="27.6" customHeight="1" x14ac:dyDescent="0.25">
      <c r="A17" s="580" t="s">
        <v>323</v>
      </c>
      <c r="B17" s="582"/>
      <c r="C17" s="581"/>
      <c r="D17" s="575"/>
      <c r="E17" s="576"/>
      <c r="F17" s="576"/>
      <c r="G17" s="576"/>
      <c r="H17" s="577"/>
      <c r="I17" s="578"/>
      <c r="J17" s="592"/>
      <c r="K17" s="592"/>
      <c r="L17" s="579"/>
    </row>
    <row r="18" spans="1:12" ht="12" customHeight="1" x14ac:dyDescent="0.25">
      <c r="A18" s="199" t="s">
        <v>324</v>
      </c>
      <c r="B18" s="199" t="s">
        <v>325</v>
      </c>
      <c r="C18" s="580" t="s">
        <v>326</v>
      </c>
      <c r="D18" s="582"/>
      <c r="E18" s="582"/>
      <c r="F18" s="582"/>
      <c r="G18" s="581"/>
      <c r="H18" s="580" t="s">
        <v>327</v>
      </c>
      <c r="I18" s="581"/>
      <c r="J18" s="580" t="s">
        <v>328</v>
      </c>
      <c r="K18" s="581"/>
      <c r="L18" s="199" t="s">
        <v>329</v>
      </c>
    </row>
    <row r="19" spans="1:12" ht="61.5" customHeight="1" x14ac:dyDescent="0.25">
      <c r="A19" s="194">
        <v>1</v>
      </c>
      <c r="B19" s="195" t="s">
        <v>330</v>
      </c>
      <c r="C19" s="575" t="s">
        <v>331</v>
      </c>
      <c r="D19" s="576"/>
      <c r="E19" s="576"/>
      <c r="F19" s="576"/>
      <c r="G19" s="577"/>
      <c r="H19" s="575" t="s">
        <v>332</v>
      </c>
      <c r="I19" s="577"/>
      <c r="J19" s="578" t="s">
        <v>22</v>
      </c>
      <c r="K19" s="579"/>
      <c r="L19" s="195" t="s">
        <v>333</v>
      </c>
    </row>
    <row r="20" spans="1:12" ht="90" customHeight="1" x14ac:dyDescent="0.25">
      <c r="A20" s="194">
        <v>2</v>
      </c>
      <c r="B20" s="195" t="s">
        <v>330</v>
      </c>
      <c r="C20" s="575" t="s">
        <v>334</v>
      </c>
      <c r="D20" s="576"/>
      <c r="E20" s="576"/>
      <c r="F20" s="576"/>
      <c r="G20" s="577"/>
      <c r="H20" s="575" t="s">
        <v>335</v>
      </c>
      <c r="I20" s="577"/>
      <c r="J20" s="578" t="s">
        <v>22</v>
      </c>
      <c r="K20" s="579"/>
      <c r="L20" s="195" t="s">
        <v>336</v>
      </c>
    </row>
    <row r="21" spans="1:12" ht="64.5" customHeight="1" x14ac:dyDescent="0.25">
      <c r="A21" s="194">
        <v>3</v>
      </c>
      <c r="B21" s="195" t="s">
        <v>330</v>
      </c>
      <c r="C21" s="575" t="s">
        <v>337</v>
      </c>
      <c r="D21" s="576"/>
      <c r="E21" s="576"/>
      <c r="F21" s="576"/>
      <c r="G21" s="577"/>
      <c r="H21" s="575" t="s">
        <v>338</v>
      </c>
      <c r="I21" s="577"/>
      <c r="J21" s="578" t="s">
        <v>22</v>
      </c>
      <c r="K21" s="579"/>
      <c r="L21" s="195" t="s">
        <v>336</v>
      </c>
    </row>
    <row r="22" spans="1:12" ht="120" customHeight="1" x14ac:dyDescent="0.25">
      <c r="A22" s="194">
        <v>4</v>
      </c>
      <c r="B22" s="195" t="s">
        <v>330</v>
      </c>
      <c r="C22" s="575" t="s">
        <v>339</v>
      </c>
      <c r="D22" s="576"/>
      <c r="E22" s="576"/>
      <c r="F22" s="576"/>
      <c r="G22" s="577"/>
      <c r="H22" s="575" t="s">
        <v>340</v>
      </c>
      <c r="I22" s="577"/>
      <c r="J22" s="578" t="s">
        <v>22</v>
      </c>
      <c r="K22" s="579"/>
      <c r="L22" s="195" t="s">
        <v>336</v>
      </c>
    </row>
    <row r="23" spans="1:12" ht="78.75" customHeight="1" x14ac:dyDescent="0.25">
      <c r="A23" s="194">
        <v>5</v>
      </c>
      <c r="B23" s="195" t="s">
        <v>330</v>
      </c>
      <c r="C23" s="575" t="s">
        <v>341</v>
      </c>
      <c r="D23" s="576"/>
      <c r="E23" s="576"/>
      <c r="F23" s="576"/>
      <c r="G23" s="577"/>
      <c r="H23" s="575" t="s">
        <v>342</v>
      </c>
      <c r="I23" s="577"/>
      <c r="J23" s="578" t="s">
        <v>22</v>
      </c>
      <c r="K23" s="579"/>
      <c r="L23" s="195" t="s">
        <v>343</v>
      </c>
    </row>
    <row r="24" spans="1:12" ht="77.25" customHeight="1" x14ac:dyDescent="0.25">
      <c r="A24" s="194">
        <v>6</v>
      </c>
      <c r="B24" s="195" t="s">
        <v>330</v>
      </c>
      <c r="C24" s="575" t="s">
        <v>344</v>
      </c>
      <c r="D24" s="576"/>
      <c r="E24" s="576"/>
      <c r="F24" s="576"/>
      <c r="G24" s="577"/>
      <c r="H24" s="575" t="s">
        <v>345</v>
      </c>
      <c r="I24" s="577"/>
      <c r="J24" s="578" t="s">
        <v>22</v>
      </c>
      <c r="K24" s="579"/>
      <c r="L24" s="195" t="s">
        <v>343</v>
      </c>
    </row>
    <row r="25" spans="1:12" ht="25.5" customHeight="1" x14ac:dyDescent="0.25">
      <c r="A25" s="199" t="s">
        <v>324</v>
      </c>
      <c r="B25" s="580" t="s">
        <v>346</v>
      </c>
      <c r="C25" s="582"/>
      <c r="D25" s="582"/>
      <c r="E25" s="582"/>
      <c r="F25" s="582"/>
      <c r="G25" s="582"/>
      <c r="H25" s="582"/>
      <c r="I25" s="582"/>
      <c r="J25" s="582"/>
      <c r="K25" s="581"/>
      <c r="L25" s="199" t="s">
        <v>347</v>
      </c>
    </row>
    <row r="26" spans="1:12" ht="77.25" customHeight="1" x14ac:dyDescent="0.25">
      <c r="A26" s="194">
        <v>1</v>
      </c>
      <c r="B26" s="575" t="s">
        <v>348</v>
      </c>
      <c r="C26" s="576"/>
      <c r="D26" s="576"/>
      <c r="E26" s="576"/>
      <c r="F26" s="576"/>
      <c r="G26" s="576"/>
      <c r="H26" s="576"/>
      <c r="I26" s="576"/>
      <c r="J26" s="576"/>
      <c r="K26" s="577"/>
      <c r="L26" s="195" t="s">
        <v>34</v>
      </c>
    </row>
    <row r="27" spans="1:12" ht="15.75" customHeight="1" x14ac:dyDescent="0.25">
      <c r="A27" s="580" t="s">
        <v>349</v>
      </c>
      <c r="B27" s="582"/>
      <c r="C27" s="582"/>
      <c r="D27" s="582"/>
      <c r="E27" s="582"/>
      <c r="F27" s="583"/>
      <c r="G27" s="583"/>
      <c r="H27" s="582"/>
      <c r="I27" s="583"/>
      <c r="J27" s="583"/>
      <c r="K27" s="583"/>
      <c r="L27" s="584"/>
    </row>
    <row r="28" spans="1:12" ht="26.25" customHeight="1" x14ac:dyDescent="0.25">
      <c r="A28" s="580" t="s">
        <v>350</v>
      </c>
      <c r="B28" s="582"/>
      <c r="C28" s="581"/>
      <c r="D28" s="575">
        <v>100</v>
      </c>
      <c r="E28" s="576"/>
      <c r="F28" s="585" t="s">
        <v>351</v>
      </c>
      <c r="G28" s="585"/>
      <c r="H28" s="206">
        <v>2024</v>
      </c>
      <c r="I28" s="585" t="s">
        <v>352</v>
      </c>
      <c r="J28" s="586"/>
      <c r="K28" s="267"/>
      <c r="L28" s="195" t="s">
        <v>353</v>
      </c>
    </row>
    <row r="29" spans="1:12" ht="26.25" customHeight="1" x14ac:dyDescent="0.25">
      <c r="A29" s="580" t="s">
        <v>354</v>
      </c>
      <c r="B29" s="582"/>
      <c r="C29" s="581"/>
      <c r="D29" s="575"/>
      <c r="E29" s="576"/>
      <c r="F29" s="587"/>
      <c r="G29" s="587"/>
      <c r="H29" s="576"/>
      <c r="I29" s="587"/>
      <c r="J29" s="587"/>
      <c r="K29" s="587"/>
      <c r="L29" s="588"/>
    </row>
    <row r="30" spans="1:12" ht="55.5" customHeight="1" x14ac:dyDescent="0.25">
      <c r="A30" s="580" t="s">
        <v>355</v>
      </c>
      <c r="B30" s="582"/>
      <c r="C30" s="581"/>
      <c r="D30" s="589" t="s">
        <v>356</v>
      </c>
      <c r="E30" s="590"/>
      <c r="F30" s="590"/>
      <c r="G30" s="590"/>
      <c r="H30" s="590"/>
      <c r="I30" s="590"/>
      <c r="J30" s="590"/>
      <c r="K30" s="590"/>
      <c r="L30" s="591"/>
    </row>
    <row r="31" spans="1:12" ht="17.649999999999999" customHeight="1" x14ac:dyDescent="0.25">
      <c r="A31" s="580" t="s">
        <v>357</v>
      </c>
      <c r="B31" s="582"/>
      <c r="C31" s="581"/>
      <c r="D31" s="575"/>
      <c r="E31" s="576"/>
      <c r="F31" s="576"/>
      <c r="G31" s="576"/>
      <c r="H31" s="576"/>
      <c r="I31" s="576"/>
      <c r="J31" s="576"/>
      <c r="K31" s="576"/>
      <c r="L31" s="577"/>
    </row>
  </sheetData>
  <mergeCells count="73">
    <mergeCell ref="A1:E4"/>
    <mergeCell ref="F1:K2"/>
    <mergeCell ref="F3:K4"/>
    <mergeCell ref="A5:L5"/>
    <mergeCell ref="A6:C6"/>
    <mergeCell ref="D6:H6"/>
    <mergeCell ref="I6:J6"/>
    <mergeCell ref="K6:L6"/>
    <mergeCell ref="A7:C7"/>
    <mergeCell ref="D7:H7"/>
    <mergeCell ref="I7:J7"/>
    <mergeCell ref="K7:L7"/>
    <mergeCell ref="A8:C8"/>
    <mergeCell ref="D8:H8"/>
    <mergeCell ref="I8:J8"/>
    <mergeCell ref="K8:L8"/>
    <mergeCell ref="A13:C13"/>
    <mergeCell ref="D13:H13"/>
    <mergeCell ref="I13:J13"/>
    <mergeCell ref="K13:L13"/>
    <mergeCell ref="A14:L14"/>
    <mergeCell ref="A9:L9"/>
    <mergeCell ref="A11:D11"/>
    <mergeCell ref="E11:L11"/>
    <mergeCell ref="A12:D12"/>
    <mergeCell ref="E12:L12"/>
    <mergeCell ref="A10:D10"/>
    <mergeCell ref="E10:L10"/>
    <mergeCell ref="C23:G23"/>
    <mergeCell ref="H23:I23"/>
    <mergeCell ref="J23:K23"/>
    <mergeCell ref="I15:J15"/>
    <mergeCell ref="K15:L15"/>
    <mergeCell ref="A17:C17"/>
    <mergeCell ref="D17:H17"/>
    <mergeCell ref="I17:L17"/>
    <mergeCell ref="A16:C16"/>
    <mergeCell ref="D16:H16"/>
    <mergeCell ref="I16:J16"/>
    <mergeCell ref="K16:L16"/>
    <mergeCell ref="A15:C15"/>
    <mergeCell ref="D15:H15"/>
    <mergeCell ref="C18:G18"/>
    <mergeCell ref="H18:I18"/>
    <mergeCell ref="B26:K26"/>
    <mergeCell ref="B25:K25"/>
    <mergeCell ref="C24:G24"/>
    <mergeCell ref="H24:I24"/>
    <mergeCell ref="J24:K24"/>
    <mergeCell ref="A31:C31"/>
    <mergeCell ref="D31:L31"/>
    <mergeCell ref="A27:L27"/>
    <mergeCell ref="A28:C28"/>
    <mergeCell ref="I28:J28"/>
    <mergeCell ref="A29:C29"/>
    <mergeCell ref="D29:L29"/>
    <mergeCell ref="F28:G28"/>
    <mergeCell ref="D28:E28"/>
    <mergeCell ref="A30:C30"/>
    <mergeCell ref="D30:L30"/>
    <mergeCell ref="J18:K18"/>
    <mergeCell ref="C19:G19"/>
    <mergeCell ref="H19:I19"/>
    <mergeCell ref="J19:K19"/>
    <mergeCell ref="C20:G20"/>
    <mergeCell ref="H20:I20"/>
    <mergeCell ref="J20:K20"/>
    <mergeCell ref="C22:G22"/>
    <mergeCell ref="H22:I22"/>
    <mergeCell ref="J22:K22"/>
    <mergeCell ref="C21:G21"/>
    <mergeCell ref="H21:I21"/>
    <mergeCell ref="J21:K21"/>
  </mergeCells>
  <pageMargins left="0.7" right="0.7" top="0.75" bottom="0.75" header="0.3" footer="0.3"/>
  <pageSetup scale="44" orientation="landscape" r:id="rId1"/>
  <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22E4A5A0-DBA8-42B5-AE94-8DFC87FAD362}">
          <x14:formula1>
            <xm:f>Datos!$A$2:$A$5</xm:f>
          </x14:formula1>
          <xm:sqref>D6:H6</xm:sqref>
        </x14:dataValidation>
        <x14:dataValidation type="list" allowBlank="1" showInputMessage="1" showErrorMessage="1" xr:uid="{34D71130-74F8-480D-A5E7-E0D255C5354B}">
          <x14:formula1>
            <xm:f>Datos!$B$2:$B$6</xm:f>
          </x14:formula1>
          <xm:sqref>K6:L6</xm:sqref>
        </x14:dataValidation>
        <x14:dataValidation type="list" allowBlank="1" showInputMessage="1" showErrorMessage="1" xr:uid="{B320B6E8-FAD4-40A2-8574-7589FD4E11EF}">
          <x14:formula1>
            <xm:f>Datos!$C$2:$C$3</xm:f>
          </x14:formula1>
          <xm:sqref>D7:H7</xm:sqref>
        </x14:dataValidation>
        <x14:dataValidation type="list" allowBlank="1" showInputMessage="1" showErrorMessage="1" xr:uid="{728F28A8-3CCE-4FF6-B3D4-E2459D416E30}">
          <x14:formula1>
            <xm:f>Datos!$D$2:$D$7</xm:f>
          </x14:formula1>
          <xm:sqref>K7:L7</xm:sqref>
        </x14:dataValidation>
        <x14:dataValidation type="list" allowBlank="1" showInputMessage="1" showErrorMessage="1" xr:uid="{2048F7BA-F8E8-4529-B3AD-1C6D82165A00}">
          <x14:formula1>
            <xm:f>Datos!$E$2:$E$23</xm:f>
          </x14:formula1>
          <xm:sqref>D8:H8</xm:sqref>
        </x14:dataValidation>
        <x14:dataValidation type="list" allowBlank="1" showInputMessage="1" showErrorMessage="1" xr:uid="{1585485C-3774-4ED3-BB9C-6F1EACFE9A2F}">
          <x14:formula1>
            <xm:f>Datos!$F$2:$F$18</xm:f>
          </x14:formula1>
          <xm:sqref>K8:L8</xm:sqref>
        </x14:dataValidation>
        <x14:dataValidation type="list" allowBlank="1" showInputMessage="1" showErrorMessage="1" xr:uid="{9009F37E-4F2E-40E1-A2E0-45526671344F}">
          <x14:formula1>
            <xm:f>Datos!$G$2:$G$8</xm:f>
          </x14:formula1>
          <xm:sqref>K13:L13</xm:sqref>
        </x14:dataValidation>
        <x14:dataValidation type="list" allowBlank="1" showInputMessage="1" showErrorMessage="1" xr:uid="{239BAF34-F661-41A9-9281-0C982C21D399}">
          <x14:formula1>
            <xm:f>Datos!$H$2:$H$3</xm:f>
          </x14:formula1>
          <xm:sqref>D15:H15</xm:sqref>
        </x14:dataValidation>
        <x14:dataValidation type="list" allowBlank="1" showInputMessage="1" showErrorMessage="1" xr:uid="{DBE7D134-4F72-4803-8BF1-F60E187CC267}">
          <x14:formula1>
            <xm:f>Datos!$I$2:$I$7</xm:f>
          </x14:formula1>
          <xm:sqref>K15:L15</xm:sqref>
        </x14:dataValidation>
        <x14:dataValidation type="list" allowBlank="1" showInputMessage="1" showErrorMessage="1" xr:uid="{4BBECC21-D0D4-41C8-93B9-509FDB62CE7B}">
          <x14:formula1>
            <xm:f>Datos!$J$2:$J$5</xm:f>
          </x14:formula1>
          <xm:sqref>K16:L16</xm:sqref>
        </x14:dataValidation>
        <x14:dataValidation type="list" allowBlank="1" showInputMessage="1" showErrorMessage="1" xr:uid="{B684A235-A4F6-4E48-BE9F-B70B1B688CB6}">
          <x14:formula1>
            <xm:f>Datos!$K$2:$K$4</xm:f>
          </x14:formula1>
          <xm:sqref>L26</xm:sqref>
        </x14:dataValidation>
        <x14:dataValidation type="list" allowBlank="1" showInputMessage="1" showErrorMessage="1" xr:uid="{F74BA7A8-C72D-4A93-8188-C5A9EE4135EA}">
          <x14:formula1>
            <xm:f>Datos!$K$2:$K$3</xm:f>
          </x14:formula1>
          <xm:sqref>J19:J24 K19:K20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6D2E3-326B-4319-8775-4707306AF7F6}">
  <sheetPr>
    <tabColor rgb="FF92D050"/>
    <pageSetUpPr fitToPage="1"/>
  </sheetPr>
  <dimension ref="A1:U30"/>
  <sheetViews>
    <sheetView topLeftCell="A22" zoomScale="120" zoomScaleNormal="120" workbookViewId="0">
      <selection activeCell="B25" sqref="B25:K25"/>
    </sheetView>
  </sheetViews>
  <sheetFormatPr baseColWidth="10" defaultColWidth="8.7109375" defaultRowHeight="12.75" x14ac:dyDescent="0.25"/>
  <cols>
    <col min="1" max="1" width="3.28515625" style="193" customWidth="1"/>
    <col min="2" max="2" width="9.28515625" style="193" customWidth="1"/>
    <col min="3" max="3" width="5.7109375" style="193" customWidth="1"/>
    <col min="4" max="4" width="6.7109375" style="193" customWidth="1"/>
    <col min="5" max="5" width="5.7109375" style="193" customWidth="1"/>
    <col min="6" max="6" width="10.28515625" style="193" customWidth="1"/>
    <col min="7" max="7" width="2.140625" style="193" customWidth="1"/>
    <col min="8" max="8" width="18.7109375" style="193" customWidth="1"/>
    <col min="9" max="9" width="12.7109375" style="193" customWidth="1"/>
    <col min="10" max="10" width="6.7109375" style="193" customWidth="1"/>
    <col min="11" max="11" width="18.7109375" style="193" customWidth="1"/>
    <col min="12" max="12" width="25.7109375" style="193" customWidth="1"/>
    <col min="13" max="16384" width="8.7109375" style="193"/>
  </cols>
  <sheetData>
    <row r="1" spans="1:12" ht="18.75" customHeight="1" x14ac:dyDescent="0.25">
      <c r="A1" s="608"/>
      <c r="B1" s="609"/>
      <c r="C1" s="609"/>
      <c r="D1" s="609"/>
      <c r="E1" s="610"/>
      <c r="F1" s="617" t="s">
        <v>304</v>
      </c>
      <c r="G1" s="618"/>
      <c r="H1" s="618"/>
      <c r="I1" s="618"/>
      <c r="J1" s="618"/>
      <c r="K1" s="618"/>
      <c r="L1" s="192"/>
    </row>
    <row r="2" spans="1:12" ht="18.75" customHeight="1" x14ac:dyDescent="0.25">
      <c r="A2" s="611"/>
      <c r="B2" s="612"/>
      <c r="C2" s="612"/>
      <c r="D2" s="612"/>
      <c r="E2" s="613"/>
      <c r="F2" s="619"/>
      <c r="G2" s="620"/>
      <c r="H2" s="620"/>
      <c r="I2" s="620"/>
      <c r="J2" s="620"/>
      <c r="K2" s="620"/>
      <c r="L2" s="192"/>
    </row>
    <row r="3" spans="1:12" ht="18.75" customHeight="1" x14ac:dyDescent="0.25">
      <c r="A3" s="611"/>
      <c r="B3" s="612"/>
      <c r="C3" s="612"/>
      <c r="D3" s="612"/>
      <c r="E3" s="613"/>
      <c r="F3" s="617" t="s">
        <v>305</v>
      </c>
      <c r="G3" s="618"/>
      <c r="H3" s="618"/>
      <c r="I3" s="618"/>
      <c r="J3" s="618"/>
      <c r="K3" s="618"/>
      <c r="L3" s="192"/>
    </row>
    <row r="4" spans="1:12" ht="18.75" customHeight="1" x14ac:dyDescent="0.25">
      <c r="A4" s="614"/>
      <c r="B4" s="615"/>
      <c r="C4" s="615"/>
      <c r="D4" s="615"/>
      <c r="E4" s="616"/>
      <c r="F4" s="619"/>
      <c r="G4" s="620"/>
      <c r="H4" s="620"/>
      <c r="I4" s="620"/>
      <c r="J4" s="620"/>
      <c r="K4" s="620"/>
      <c r="L4" s="192"/>
    </row>
    <row r="5" spans="1:12" ht="15.75" customHeight="1" x14ac:dyDescent="0.25">
      <c r="A5" s="580" t="s">
        <v>306</v>
      </c>
      <c r="B5" s="582"/>
      <c r="C5" s="582"/>
      <c r="D5" s="582"/>
      <c r="E5" s="582"/>
      <c r="F5" s="582"/>
      <c r="G5" s="582"/>
      <c r="H5" s="582"/>
      <c r="I5" s="582"/>
      <c r="J5" s="582"/>
      <c r="K5" s="582"/>
      <c r="L5" s="600"/>
    </row>
    <row r="6" spans="1:12" ht="23.25" customHeight="1" x14ac:dyDescent="0.25">
      <c r="A6" s="580" t="s">
        <v>307</v>
      </c>
      <c r="B6" s="582"/>
      <c r="C6" s="581"/>
      <c r="D6" s="575" t="s">
        <v>12</v>
      </c>
      <c r="E6" s="576"/>
      <c r="F6" s="576"/>
      <c r="G6" s="576"/>
      <c r="H6" s="577"/>
      <c r="I6" s="580" t="s">
        <v>308</v>
      </c>
      <c r="J6" s="581"/>
      <c r="K6" s="575" t="s">
        <v>37</v>
      </c>
      <c r="L6" s="577"/>
    </row>
    <row r="7" spans="1:12" ht="17.649999999999999" customHeight="1" x14ac:dyDescent="0.25">
      <c r="A7" s="580" t="s">
        <v>309</v>
      </c>
      <c r="B7" s="582"/>
      <c r="C7" s="581"/>
      <c r="D7" s="575" t="s">
        <v>26</v>
      </c>
      <c r="E7" s="576"/>
      <c r="F7" s="576"/>
      <c r="G7" s="576"/>
      <c r="H7" s="577"/>
      <c r="I7" s="580" t="s">
        <v>98</v>
      </c>
      <c r="J7" s="581"/>
      <c r="K7" s="575" t="s">
        <v>15</v>
      </c>
      <c r="L7" s="577"/>
    </row>
    <row r="8" spans="1:12" ht="35.65" customHeight="1" x14ac:dyDescent="0.25">
      <c r="A8" s="580" t="s">
        <v>310</v>
      </c>
      <c r="B8" s="582"/>
      <c r="C8" s="581"/>
      <c r="D8" s="575" t="s">
        <v>72</v>
      </c>
      <c r="E8" s="576"/>
      <c r="F8" s="576"/>
      <c r="G8" s="576"/>
      <c r="H8" s="577"/>
      <c r="I8" s="580" t="s">
        <v>311</v>
      </c>
      <c r="J8" s="581"/>
      <c r="K8" s="575" t="s">
        <v>64</v>
      </c>
      <c r="L8" s="577"/>
    </row>
    <row r="9" spans="1:12" ht="15.75" customHeight="1" x14ac:dyDescent="0.25">
      <c r="A9" s="596" t="s">
        <v>312</v>
      </c>
      <c r="B9" s="583"/>
      <c r="C9" s="583"/>
      <c r="D9" s="583"/>
      <c r="E9" s="583"/>
      <c r="F9" s="583"/>
      <c r="G9" s="583"/>
      <c r="H9" s="583"/>
      <c r="I9" s="583"/>
      <c r="J9" s="583"/>
      <c r="K9" s="583"/>
      <c r="L9" s="597"/>
    </row>
    <row r="10" spans="1:12" ht="29.25" customHeight="1" x14ac:dyDescent="0.25">
      <c r="A10" s="585" t="s">
        <v>313</v>
      </c>
      <c r="B10" s="585"/>
      <c r="C10" s="585"/>
      <c r="D10" s="586"/>
      <c r="E10" s="607" t="str">
        <f>+ACTIVIDAD_2!B11</f>
        <v>2 - Acompañar el 100% el seguimiento a la implementación de las PPMYEG y PPASP, así como a los compromisos de la SDMujer en otras políticas públicas.</v>
      </c>
      <c r="F10" s="607"/>
      <c r="G10" s="607"/>
      <c r="H10" s="607"/>
      <c r="I10" s="607"/>
      <c r="J10" s="607"/>
      <c r="K10" s="607"/>
      <c r="L10" s="607"/>
    </row>
    <row r="11" spans="1:12" ht="34.5" customHeight="1" x14ac:dyDescent="0.25">
      <c r="A11" s="598" t="s">
        <v>314</v>
      </c>
      <c r="B11" s="599"/>
      <c r="C11" s="599"/>
      <c r="D11" s="600"/>
      <c r="E11" s="601" t="str">
        <f>+ACTIVIDAD_2!I15</f>
        <v>Porcentaje del avance de la implementación de las PPMYEG y PPASP, así como a los compromisos de la SDMujer en otras políticas públicas.</v>
      </c>
      <c r="F11" s="602"/>
      <c r="G11" s="602"/>
      <c r="H11" s="602"/>
      <c r="I11" s="602"/>
      <c r="J11" s="602"/>
      <c r="K11" s="602"/>
      <c r="L11" s="603"/>
    </row>
    <row r="12" spans="1:12" ht="39.75" customHeight="1" x14ac:dyDescent="0.25">
      <c r="A12" s="580" t="s">
        <v>315</v>
      </c>
      <c r="B12" s="582"/>
      <c r="C12" s="582"/>
      <c r="D12" s="581"/>
      <c r="E12" s="604" t="s">
        <v>358</v>
      </c>
      <c r="F12" s="605"/>
      <c r="G12" s="605"/>
      <c r="H12" s="605"/>
      <c r="I12" s="605"/>
      <c r="J12" s="605"/>
      <c r="K12" s="605"/>
      <c r="L12" s="606"/>
    </row>
    <row r="13" spans="1:12" s="262" customFormat="1" ht="28.5" customHeight="1" x14ac:dyDescent="0.25">
      <c r="A13" s="580" t="s">
        <v>317</v>
      </c>
      <c r="B13" s="582"/>
      <c r="C13" s="581"/>
      <c r="D13" s="575"/>
      <c r="E13" s="576"/>
      <c r="F13" s="576"/>
      <c r="G13" s="576"/>
      <c r="H13" s="577"/>
      <c r="I13" s="580" t="s">
        <v>318</v>
      </c>
      <c r="J13" s="581"/>
      <c r="K13" s="575" t="s">
        <v>61</v>
      </c>
      <c r="L13" s="577"/>
    </row>
    <row r="14" spans="1:12" ht="15.75" customHeight="1" x14ac:dyDescent="0.25">
      <c r="A14" s="580" t="s">
        <v>319</v>
      </c>
      <c r="B14" s="582"/>
      <c r="C14" s="582"/>
      <c r="D14" s="582"/>
      <c r="E14" s="582"/>
      <c r="F14" s="582"/>
      <c r="G14" s="582"/>
      <c r="H14" s="582"/>
      <c r="I14" s="582"/>
      <c r="J14" s="582"/>
      <c r="K14" s="582"/>
      <c r="L14" s="600"/>
    </row>
    <row r="15" spans="1:12" ht="25.5" customHeight="1" x14ac:dyDescent="0.25">
      <c r="A15" s="580" t="s">
        <v>320</v>
      </c>
      <c r="B15" s="582"/>
      <c r="C15" s="581"/>
      <c r="D15" s="575" t="s">
        <v>19</v>
      </c>
      <c r="E15" s="576"/>
      <c r="F15" s="576"/>
      <c r="G15" s="576"/>
      <c r="H15" s="577"/>
      <c r="I15" s="580" t="s">
        <v>321</v>
      </c>
      <c r="J15" s="581"/>
      <c r="K15" s="575" t="s">
        <v>20</v>
      </c>
      <c r="L15" s="577"/>
    </row>
    <row r="16" spans="1:12" ht="25.5" customHeight="1" x14ac:dyDescent="0.25">
      <c r="A16" s="580" t="s">
        <v>322</v>
      </c>
      <c r="B16" s="582"/>
      <c r="C16" s="581"/>
      <c r="D16" s="593">
        <f>+ACTIVIDAD_1!C36</f>
        <v>1</v>
      </c>
      <c r="E16" s="594"/>
      <c r="F16" s="594"/>
      <c r="G16" s="594"/>
      <c r="H16" s="595"/>
      <c r="I16" s="580" t="s">
        <v>234</v>
      </c>
      <c r="J16" s="581"/>
      <c r="K16" s="575" t="s">
        <v>23</v>
      </c>
      <c r="L16" s="577"/>
    </row>
    <row r="17" spans="1:21" ht="27.6" customHeight="1" x14ac:dyDescent="0.25">
      <c r="A17" s="580" t="s">
        <v>323</v>
      </c>
      <c r="B17" s="582"/>
      <c r="C17" s="581"/>
      <c r="D17" s="575"/>
      <c r="E17" s="576"/>
      <c r="F17" s="576"/>
      <c r="G17" s="576"/>
      <c r="H17" s="577"/>
      <c r="I17" s="578"/>
      <c r="J17" s="592"/>
      <c r="K17" s="592"/>
      <c r="L17" s="579"/>
    </row>
    <row r="18" spans="1:21" ht="12" customHeight="1" x14ac:dyDescent="0.25">
      <c r="A18" s="199" t="s">
        <v>324</v>
      </c>
      <c r="B18" s="199" t="s">
        <v>325</v>
      </c>
      <c r="C18" s="580" t="s">
        <v>326</v>
      </c>
      <c r="D18" s="582"/>
      <c r="E18" s="582"/>
      <c r="F18" s="582"/>
      <c r="G18" s="581"/>
      <c r="H18" s="580" t="s">
        <v>327</v>
      </c>
      <c r="I18" s="581"/>
      <c r="J18" s="580" t="s">
        <v>328</v>
      </c>
      <c r="K18" s="581"/>
      <c r="L18" s="199" t="s">
        <v>329</v>
      </c>
    </row>
    <row r="19" spans="1:21" ht="51" customHeight="1" x14ac:dyDescent="0.25">
      <c r="A19" s="194">
        <v>1</v>
      </c>
      <c r="B19" s="195" t="s">
        <v>330</v>
      </c>
      <c r="C19" s="578" t="s">
        <v>359</v>
      </c>
      <c r="D19" s="592"/>
      <c r="E19" s="592"/>
      <c r="F19" s="592"/>
      <c r="G19" s="579"/>
      <c r="H19" s="575" t="s">
        <v>360</v>
      </c>
      <c r="I19" s="577"/>
      <c r="J19" s="578" t="s">
        <v>22</v>
      </c>
      <c r="K19" s="579"/>
      <c r="L19" s="195" t="s">
        <v>361</v>
      </c>
      <c r="O19" s="612"/>
      <c r="P19" s="612"/>
      <c r="Q19" s="612"/>
      <c r="R19" s="612"/>
      <c r="S19" s="612"/>
      <c r="T19" s="621"/>
      <c r="U19" s="621"/>
    </row>
    <row r="20" spans="1:21" ht="87" customHeight="1" x14ac:dyDescent="0.25">
      <c r="A20" s="194">
        <v>2</v>
      </c>
      <c r="B20" s="195" t="s">
        <v>330</v>
      </c>
      <c r="C20" s="575" t="s">
        <v>362</v>
      </c>
      <c r="D20" s="576"/>
      <c r="E20" s="576"/>
      <c r="F20" s="576"/>
      <c r="G20" s="577"/>
      <c r="H20" s="578" t="s">
        <v>363</v>
      </c>
      <c r="I20" s="577"/>
      <c r="J20" s="578" t="s">
        <v>22</v>
      </c>
      <c r="K20" s="579"/>
      <c r="L20" s="195" t="s">
        <v>364</v>
      </c>
      <c r="O20" s="621"/>
      <c r="P20" s="621"/>
      <c r="Q20" s="621"/>
      <c r="R20" s="621"/>
      <c r="S20" s="621"/>
      <c r="T20" s="621"/>
      <c r="U20" s="621"/>
    </row>
    <row r="21" spans="1:21" ht="81.75" customHeight="1" x14ac:dyDescent="0.25">
      <c r="A21" s="194">
        <v>3</v>
      </c>
      <c r="B21" s="195" t="s">
        <v>330</v>
      </c>
      <c r="C21" s="575" t="s">
        <v>365</v>
      </c>
      <c r="D21" s="576"/>
      <c r="E21" s="576"/>
      <c r="F21" s="576"/>
      <c r="G21" s="577"/>
      <c r="H21" s="578" t="s">
        <v>366</v>
      </c>
      <c r="I21" s="579"/>
      <c r="J21" s="578" t="s">
        <v>22</v>
      </c>
      <c r="K21" s="579"/>
      <c r="L21" s="195" t="s">
        <v>367</v>
      </c>
      <c r="O21" s="621"/>
      <c r="P21" s="621"/>
      <c r="Q21" s="621"/>
      <c r="R21" s="621"/>
      <c r="S21" s="621"/>
      <c r="T21" s="612"/>
      <c r="U21" s="612"/>
    </row>
    <row r="22" spans="1:21" ht="54.75" customHeight="1" x14ac:dyDescent="0.25">
      <c r="A22" s="194">
        <v>4</v>
      </c>
      <c r="B22" s="195" t="s">
        <v>330</v>
      </c>
      <c r="C22" s="575" t="s">
        <v>368</v>
      </c>
      <c r="D22" s="576"/>
      <c r="E22" s="576"/>
      <c r="F22" s="576"/>
      <c r="G22" s="577"/>
      <c r="H22" s="575" t="s">
        <v>369</v>
      </c>
      <c r="I22" s="577"/>
      <c r="J22" s="578" t="s">
        <v>22</v>
      </c>
      <c r="K22" s="579"/>
      <c r="L22" s="195" t="s">
        <v>370</v>
      </c>
      <c r="O22" s="621"/>
      <c r="P22" s="621"/>
      <c r="Q22" s="621"/>
      <c r="R22" s="621"/>
      <c r="S22" s="621"/>
      <c r="T22" s="621"/>
      <c r="U22" s="621"/>
    </row>
    <row r="23" spans="1:21" ht="174.75" customHeight="1" x14ac:dyDescent="0.25">
      <c r="A23" s="194">
        <v>5</v>
      </c>
      <c r="B23" s="195" t="s">
        <v>330</v>
      </c>
      <c r="C23" s="575" t="s">
        <v>371</v>
      </c>
      <c r="D23" s="576"/>
      <c r="E23" s="576"/>
      <c r="F23" s="576"/>
      <c r="G23" s="577"/>
      <c r="H23" s="578" t="s">
        <v>372</v>
      </c>
      <c r="I23" s="579"/>
      <c r="J23" s="578" t="s">
        <v>22</v>
      </c>
      <c r="K23" s="579"/>
      <c r="L23" s="195" t="s">
        <v>373</v>
      </c>
      <c r="O23" s="621"/>
      <c r="P23" s="621"/>
      <c r="Q23" s="621"/>
      <c r="R23" s="621"/>
      <c r="S23" s="621"/>
      <c r="T23" s="612"/>
      <c r="U23" s="612"/>
    </row>
    <row r="24" spans="1:21" ht="25.5" customHeight="1" x14ac:dyDescent="0.25">
      <c r="A24" s="199" t="s">
        <v>324</v>
      </c>
      <c r="B24" s="580" t="s">
        <v>346</v>
      </c>
      <c r="C24" s="582"/>
      <c r="D24" s="582"/>
      <c r="E24" s="582"/>
      <c r="F24" s="582"/>
      <c r="G24" s="582"/>
      <c r="H24" s="582"/>
      <c r="I24" s="582"/>
      <c r="J24" s="582"/>
      <c r="K24" s="581"/>
      <c r="L24" s="199" t="s">
        <v>347</v>
      </c>
    </row>
    <row r="25" spans="1:21" ht="72" customHeight="1" x14ac:dyDescent="0.25">
      <c r="A25" s="194">
        <v>1</v>
      </c>
      <c r="B25" s="575" t="s">
        <v>374</v>
      </c>
      <c r="C25" s="576"/>
      <c r="D25" s="576"/>
      <c r="E25" s="576"/>
      <c r="F25" s="576"/>
      <c r="G25" s="576"/>
      <c r="H25" s="576"/>
      <c r="I25" s="576"/>
      <c r="J25" s="576"/>
      <c r="K25" s="577"/>
      <c r="L25" s="195" t="s">
        <v>34</v>
      </c>
    </row>
    <row r="26" spans="1:21" ht="15.75" customHeight="1" x14ac:dyDescent="0.25">
      <c r="A26" s="580" t="s">
        <v>349</v>
      </c>
      <c r="B26" s="582"/>
      <c r="C26" s="582"/>
      <c r="D26" s="582"/>
      <c r="E26" s="582"/>
      <c r="F26" s="583"/>
      <c r="G26" s="583"/>
      <c r="H26" s="582"/>
      <c r="I26" s="583"/>
      <c r="J26" s="583"/>
      <c r="K26" s="582"/>
      <c r="L26" s="584"/>
    </row>
    <row r="27" spans="1:21" ht="26.25" customHeight="1" x14ac:dyDescent="0.25">
      <c r="A27" s="580" t="s">
        <v>350</v>
      </c>
      <c r="B27" s="582"/>
      <c r="C27" s="581"/>
      <c r="D27" s="575">
        <v>100</v>
      </c>
      <c r="E27" s="576"/>
      <c r="F27" s="585" t="s">
        <v>351</v>
      </c>
      <c r="G27" s="585"/>
      <c r="H27" s="206">
        <v>2024</v>
      </c>
      <c r="I27" s="585" t="s">
        <v>352</v>
      </c>
      <c r="J27" s="585"/>
      <c r="L27" s="195" t="s">
        <v>353</v>
      </c>
    </row>
    <row r="28" spans="1:21" ht="26.25" customHeight="1" x14ac:dyDescent="0.25">
      <c r="A28" s="580" t="s">
        <v>354</v>
      </c>
      <c r="B28" s="582"/>
      <c r="C28" s="581"/>
      <c r="D28" s="575"/>
      <c r="E28" s="576"/>
      <c r="F28" s="587"/>
      <c r="G28" s="587"/>
      <c r="H28" s="576"/>
      <c r="I28" s="587"/>
      <c r="J28" s="587"/>
      <c r="K28" s="576"/>
      <c r="L28" s="588"/>
    </row>
    <row r="29" spans="1:21" ht="64.5" customHeight="1" x14ac:dyDescent="0.25">
      <c r="A29" s="580" t="s">
        <v>355</v>
      </c>
      <c r="B29" s="582"/>
      <c r="C29" s="581"/>
      <c r="D29" s="589" t="s">
        <v>375</v>
      </c>
      <c r="E29" s="590"/>
      <c r="F29" s="590"/>
      <c r="G29" s="590"/>
      <c r="H29" s="590"/>
      <c r="I29" s="590"/>
      <c r="J29" s="590"/>
      <c r="K29" s="590"/>
      <c r="L29" s="591"/>
    </row>
    <row r="30" spans="1:21" ht="17.649999999999999" customHeight="1" x14ac:dyDescent="0.25">
      <c r="A30" s="580" t="s">
        <v>357</v>
      </c>
      <c r="B30" s="582"/>
      <c r="C30" s="581"/>
      <c r="D30" s="575"/>
      <c r="E30" s="576"/>
      <c r="F30" s="576"/>
      <c r="G30" s="576"/>
      <c r="H30" s="576"/>
      <c r="I30" s="576"/>
      <c r="J30" s="576"/>
      <c r="K30" s="576"/>
      <c r="L30" s="577"/>
    </row>
  </sheetData>
  <mergeCells count="80">
    <mergeCell ref="A1:E4"/>
    <mergeCell ref="F1:K2"/>
    <mergeCell ref="F3:K4"/>
    <mergeCell ref="A5:L5"/>
    <mergeCell ref="A6:C6"/>
    <mergeCell ref="D6:H6"/>
    <mergeCell ref="I6:J6"/>
    <mergeCell ref="K6:L6"/>
    <mergeCell ref="A7:C7"/>
    <mergeCell ref="D7:H7"/>
    <mergeCell ref="I7:J7"/>
    <mergeCell ref="K7:L7"/>
    <mergeCell ref="A8:C8"/>
    <mergeCell ref="D8:H8"/>
    <mergeCell ref="I8:J8"/>
    <mergeCell ref="K8:L8"/>
    <mergeCell ref="A15:C15"/>
    <mergeCell ref="D15:H15"/>
    <mergeCell ref="I15:J15"/>
    <mergeCell ref="K15:L15"/>
    <mergeCell ref="A9:L9"/>
    <mergeCell ref="A10:D10"/>
    <mergeCell ref="E10:L10"/>
    <mergeCell ref="A11:D11"/>
    <mergeCell ref="E11:L11"/>
    <mergeCell ref="A12:D12"/>
    <mergeCell ref="E12:L12"/>
    <mergeCell ref="A13:C13"/>
    <mergeCell ref="D13:H13"/>
    <mergeCell ref="I13:J13"/>
    <mergeCell ref="K13:L13"/>
    <mergeCell ref="A14:L14"/>
    <mergeCell ref="A16:C16"/>
    <mergeCell ref="D16:H16"/>
    <mergeCell ref="I16:J16"/>
    <mergeCell ref="K16:L16"/>
    <mergeCell ref="A17:C17"/>
    <mergeCell ref="D17:H17"/>
    <mergeCell ref="I17:L17"/>
    <mergeCell ref="C18:G18"/>
    <mergeCell ref="H18:I18"/>
    <mergeCell ref="J18:K18"/>
    <mergeCell ref="O19:S19"/>
    <mergeCell ref="T19:U19"/>
    <mergeCell ref="J19:K19"/>
    <mergeCell ref="C19:G19"/>
    <mergeCell ref="H19:I19"/>
    <mergeCell ref="O22:S22"/>
    <mergeCell ref="T22:U22"/>
    <mergeCell ref="J22:K22"/>
    <mergeCell ref="O23:S23"/>
    <mergeCell ref="T23:U23"/>
    <mergeCell ref="J23:K23"/>
    <mergeCell ref="O20:S20"/>
    <mergeCell ref="T20:U20"/>
    <mergeCell ref="J20:K20"/>
    <mergeCell ref="O21:S21"/>
    <mergeCell ref="T21:U21"/>
    <mergeCell ref="J21:K21"/>
    <mergeCell ref="B24:K24"/>
    <mergeCell ref="B25:K25"/>
    <mergeCell ref="A26:L26"/>
    <mergeCell ref="A27:C27"/>
    <mergeCell ref="D27:E27"/>
    <mergeCell ref="F27:G27"/>
    <mergeCell ref="I27:J27"/>
    <mergeCell ref="A28:C28"/>
    <mergeCell ref="D28:L28"/>
    <mergeCell ref="A29:C29"/>
    <mergeCell ref="D29:L29"/>
    <mergeCell ref="A30:C30"/>
    <mergeCell ref="D30:L30"/>
    <mergeCell ref="C23:G23"/>
    <mergeCell ref="H23:I23"/>
    <mergeCell ref="C20:G20"/>
    <mergeCell ref="H20:I20"/>
    <mergeCell ref="C21:G21"/>
    <mergeCell ref="H21:I21"/>
    <mergeCell ref="C22:G22"/>
    <mergeCell ref="H22:I22"/>
  </mergeCells>
  <pageMargins left="0.7" right="0.7" top="0.75" bottom="0.75" header="0.3" footer="0.3"/>
  <pageSetup scale="44" orientation="portrait" r:id="rId1"/>
  <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F0C58637-51EB-4B81-B7BE-A45A6DAE9323}">
          <x14:formula1>
            <xm:f>Datos!$K$2:$K$3</xm:f>
          </x14:formula1>
          <xm:sqref>K19:K20 J19:J23</xm:sqref>
        </x14:dataValidation>
        <x14:dataValidation type="list" allowBlank="1" showInputMessage="1" showErrorMessage="1" xr:uid="{4C4B00AB-C981-4D98-8209-0293BD7110F2}">
          <x14:formula1>
            <xm:f>Datos!$K$2:$K$4</xm:f>
          </x14:formula1>
          <xm:sqref>L25</xm:sqref>
        </x14:dataValidation>
        <x14:dataValidation type="list" allowBlank="1" showInputMessage="1" showErrorMessage="1" xr:uid="{35DF5508-B6CD-42C4-B9D8-34CB97066F1D}">
          <x14:formula1>
            <xm:f>Datos!$J$2:$J$5</xm:f>
          </x14:formula1>
          <xm:sqref>K16:L16</xm:sqref>
        </x14:dataValidation>
        <x14:dataValidation type="list" allowBlank="1" showInputMessage="1" showErrorMessage="1" xr:uid="{365BD345-F525-4D23-A978-7EA798B2614D}">
          <x14:formula1>
            <xm:f>Datos!$I$2:$I$7</xm:f>
          </x14:formula1>
          <xm:sqref>K15:L15</xm:sqref>
        </x14:dataValidation>
        <x14:dataValidation type="list" allowBlank="1" showInputMessage="1" showErrorMessage="1" xr:uid="{7EFC0261-2AB6-4919-AFE7-0D4F9BC6F48A}">
          <x14:formula1>
            <xm:f>Datos!$H$2:$H$3</xm:f>
          </x14:formula1>
          <xm:sqref>D15:H15</xm:sqref>
        </x14:dataValidation>
        <x14:dataValidation type="list" allowBlank="1" showInputMessage="1" showErrorMessage="1" xr:uid="{789BA872-E78F-4DB8-ABE6-F869D1754279}">
          <x14:formula1>
            <xm:f>Datos!$G$2:$G$8</xm:f>
          </x14:formula1>
          <xm:sqref>K13:L13</xm:sqref>
        </x14:dataValidation>
        <x14:dataValidation type="list" allowBlank="1" showInputMessage="1" showErrorMessage="1" xr:uid="{1B8593B1-1224-48DC-A586-C5297201951F}">
          <x14:formula1>
            <xm:f>Datos!$F$2:$F$18</xm:f>
          </x14:formula1>
          <xm:sqref>K8:L8</xm:sqref>
        </x14:dataValidation>
        <x14:dataValidation type="list" allowBlank="1" showInputMessage="1" showErrorMessage="1" xr:uid="{4A4ABC0C-92E9-498D-BF55-52D065E87B0E}">
          <x14:formula1>
            <xm:f>Datos!$E$2:$E$23</xm:f>
          </x14:formula1>
          <xm:sqref>D8:H8</xm:sqref>
        </x14:dataValidation>
        <x14:dataValidation type="list" allowBlank="1" showInputMessage="1" showErrorMessage="1" xr:uid="{2ABC8114-09AD-497D-9A4B-E05630CD7639}">
          <x14:formula1>
            <xm:f>Datos!$D$2:$D$7</xm:f>
          </x14:formula1>
          <xm:sqref>K7:L7</xm:sqref>
        </x14:dataValidation>
        <x14:dataValidation type="list" allowBlank="1" showInputMessage="1" showErrorMessage="1" xr:uid="{76A060DC-59AB-42E1-B3FF-BA869BC8C413}">
          <x14:formula1>
            <xm:f>Datos!$C$2:$C$3</xm:f>
          </x14:formula1>
          <xm:sqref>D7:H7</xm:sqref>
        </x14:dataValidation>
        <x14:dataValidation type="list" allowBlank="1" showInputMessage="1" showErrorMessage="1" xr:uid="{46B20258-DE0B-417B-822F-C75AF8C42732}">
          <x14:formula1>
            <xm:f>Datos!$B$2:$B$6</xm:f>
          </x14:formula1>
          <xm:sqref>K6:L6</xm:sqref>
        </x14:dataValidation>
        <x14:dataValidation type="list" allowBlank="1" showInputMessage="1" showErrorMessage="1" xr:uid="{F6293710-77DE-46F7-8D64-EF42BDD8F3E0}">
          <x14:formula1>
            <xm:f>Datos!$A$2:$A$5</xm:f>
          </x14:formula1>
          <xm:sqref>D6:H6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F7DCB-CACA-49F3-9C48-6D0D918561CA}">
  <sheetPr>
    <pageSetUpPr fitToPage="1"/>
  </sheetPr>
  <dimension ref="A1:O123"/>
  <sheetViews>
    <sheetView showGridLines="0" topLeftCell="A52" zoomScale="80" zoomScaleNormal="80" zoomScaleSheetLayoutView="80" workbookViewId="0">
      <selection activeCell="D53" sqref="D53:E53"/>
    </sheetView>
  </sheetViews>
  <sheetFormatPr baseColWidth="10" defaultColWidth="10.85546875" defaultRowHeight="14.25" x14ac:dyDescent="0.25"/>
  <cols>
    <col min="1" max="1" width="49.7109375" style="66" customWidth="1"/>
    <col min="2" max="2" width="35.7109375" style="66" customWidth="1"/>
    <col min="3" max="3" width="39.28515625" style="66" customWidth="1"/>
    <col min="4" max="13" width="35.7109375" style="66" customWidth="1"/>
    <col min="14" max="15" width="18.140625" style="66" customWidth="1"/>
    <col min="16" max="16" width="8.42578125" style="66" customWidth="1"/>
    <col min="17" max="17" width="18.42578125" style="66" bestFit="1" customWidth="1"/>
    <col min="18" max="18" width="5.7109375" style="66" customWidth="1"/>
    <col min="19" max="19" width="18.42578125" style="66" bestFit="1" customWidth="1"/>
    <col min="20" max="20" width="4.7109375" style="66" customWidth="1"/>
    <col min="21" max="21" width="23" style="66" bestFit="1" customWidth="1"/>
    <col min="22" max="22" width="9.140625" style="66"/>
    <col min="23" max="23" width="18.42578125" style="66" bestFit="1" customWidth="1"/>
    <col min="24" max="24" width="16.140625" style="66" customWidth="1"/>
    <col min="25" max="16384" width="10.85546875" style="66"/>
  </cols>
  <sheetData>
    <row r="1" spans="1:15" s="135" customFormat="1" ht="32.25" customHeight="1" x14ac:dyDescent="0.25">
      <c r="A1" s="509"/>
      <c r="B1" s="490" t="s">
        <v>182</v>
      </c>
      <c r="C1" s="491"/>
      <c r="D1" s="491"/>
      <c r="E1" s="491"/>
      <c r="F1" s="491"/>
      <c r="G1" s="491"/>
      <c r="H1" s="491"/>
      <c r="I1" s="491"/>
      <c r="J1" s="491"/>
      <c r="K1" s="491"/>
      <c r="L1" s="492"/>
      <c r="M1" s="487" t="s">
        <v>183</v>
      </c>
      <c r="N1" s="488"/>
      <c r="O1" s="489"/>
    </row>
    <row r="2" spans="1:15" s="135" customFormat="1" ht="30.75" customHeight="1" x14ac:dyDescent="0.25">
      <c r="A2" s="510"/>
      <c r="B2" s="493" t="s">
        <v>184</v>
      </c>
      <c r="C2" s="494"/>
      <c r="D2" s="494"/>
      <c r="E2" s="494"/>
      <c r="F2" s="494"/>
      <c r="G2" s="494"/>
      <c r="H2" s="494"/>
      <c r="I2" s="494"/>
      <c r="J2" s="494"/>
      <c r="K2" s="494"/>
      <c r="L2" s="495"/>
      <c r="M2" s="487" t="s">
        <v>185</v>
      </c>
      <c r="N2" s="488"/>
      <c r="O2" s="489"/>
    </row>
    <row r="3" spans="1:15" s="135" customFormat="1" ht="24" customHeight="1" x14ac:dyDescent="0.25">
      <c r="A3" s="510"/>
      <c r="B3" s="493" t="s">
        <v>186</v>
      </c>
      <c r="C3" s="494"/>
      <c r="D3" s="494"/>
      <c r="E3" s="494"/>
      <c r="F3" s="494"/>
      <c r="G3" s="494"/>
      <c r="H3" s="494"/>
      <c r="I3" s="494"/>
      <c r="J3" s="494"/>
      <c r="K3" s="494"/>
      <c r="L3" s="495"/>
      <c r="M3" s="487" t="s">
        <v>187</v>
      </c>
      <c r="N3" s="488"/>
      <c r="O3" s="489"/>
    </row>
    <row r="4" spans="1:15" s="135" customFormat="1" ht="21.75" customHeight="1" x14ac:dyDescent="0.25">
      <c r="A4" s="511"/>
      <c r="B4" s="496" t="s">
        <v>188</v>
      </c>
      <c r="C4" s="497"/>
      <c r="D4" s="497"/>
      <c r="E4" s="497"/>
      <c r="F4" s="497"/>
      <c r="G4" s="497"/>
      <c r="H4" s="497"/>
      <c r="I4" s="497"/>
      <c r="J4" s="497"/>
      <c r="K4" s="497"/>
      <c r="L4" s="498"/>
      <c r="M4" s="487" t="s">
        <v>189</v>
      </c>
      <c r="N4" s="488"/>
      <c r="O4" s="489"/>
    </row>
    <row r="5" spans="1:15" s="135" customFormat="1" ht="21.75" customHeight="1" x14ac:dyDescent="0.25">
      <c r="A5" s="136"/>
      <c r="B5" s="137"/>
      <c r="C5" s="137"/>
      <c r="D5" s="137"/>
      <c r="E5" s="137"/>
      <c r="F5" s="137"/>
      <c r="G5" s="137"/>
      <c r="H5" s="137"/>
      <c r="I5" s="137"/>
      <c r="J5" s="137"/>
      <c r="K5" s="137"/>
      <c r="L5" s="137"/>
      <c r="M5" s="138"/>
      <c r="N5" s="138"/>
      <c r="O5" s="138"/>
    </row>
    <row r="6" spans="1:15" s="135" customFormat="1" ht="21.75" customHeight="1" x14ac:dyDescent="0.25">
      <c r="A6" s="513" t="s">
        <v>190</v>
      </c>
      <c r="B6" s="186" t="s">
        <v>191</v>
      </c>
      <c r="C6" s="173"/>
      <c r="D6" s="186" t="s">
        <v>192</v>
      </c>
      <c r="E6" s="173"/>
      <c r="F6" s="186" t="s">
        <v>193</v>
      </c>
      <c r="G6" s="173"/>
      <c r="H6" s="186" t="s">
        <v>194</v>
      </c>
      <c r="I6" s="174"/>
      <c r="J6" s="478" t="s">
        <v>195</v>
      </c>
      <c r="K6" s="512"/>
      <c r="L6" s="185" t="s">
        <v>196</v>
      </c>
      <c r="M6" s="475"/>
      <c r="N6" s="475"/>
      <c r="O6" s="475"/>
    </row>
    <row r="7" spans="1:15" s="135" customFormat="1" ht="21.75" customHeight="1" x14ac:dyDescent="0.25">
      <c r="A7" s="513"/>
      <c r="B7" s="187" t="s">
        <v>197</v>
      </c>
      <c r="C7" s="175"/>
      <c r="D7" s="186" t="s">
        <v>198</v>
      </c>
      <c r="E7" s="175"/>
      <c r="F7" s="186" t="s">
        <v>199</v>
      </c>
      <c r="G7" s="175"/>
      <c r="H7" s="186" t="s">
        <v>200</v>
      </c>
      <c r="I7" s="175" t="s">
        <v>201</v>
      </c>
      <c r="J7" s="478"/>
      <c r="K7" s="512"/>
      <c r="L7" s="185" t="s">
        <v>202</v>
      </c>
      <c r="M7" s="475"/>
      <c r="N7" s="475"/>
      <c r="O7" s="475"/>
    </row>
    <row r="8" spans="1:15" s="135" customFormat="1" ht="21.75" customHeight="1" x14ac:dyDescent="0.25">
      <c r="A8" s="513"/>
      <c r="B8" s="186" t="s">
        <v>203</v>
      </c>
      <c r="C8" s="173"/>
      <c r="D8" s="186" t="s">
        <v>204</v>
      </c>
      <c r="E8" s="176"/>
      <c r="F8" s="186" t="s">
        <v>205</v>
      </c>
      <c r="G8" s="176"/>
      <c r="H8" s="186" t="s">
        <v>206</v>
      </c>
      <c r="I8" s="174"/>
      <c r="J8" s="478"/>
      <c r="K8" s="512"/>
      <c r="L8" s="185" t="s">
        <v>207</v>
      </c>
      <c r="M8" s="475" t="s">
        <v>201</v>
      </c>
      <c r="N8" s="475"/>
      <c r="O8" s="475"/>
    </row>
    <row r="9" spans="1:15" s="135" customFormat="1" ht="21.75" customHeight="1" x14ac:dyDescent="0.25">
      <c r="A9" s="136"/>
      <c r="B9" s="137"/>
      <c r="C9" s="137"/>
      <c r="D9" s="137"/>
      <c r="E9" s="137"/>
      <c r="F9" s="137"/>
      <c r="G9" s="137"/>
      <c r="H9" s="137"/>
      <c r="I9" s="137"/>
      <c r="J9" s="137"/>
      <c r="K9" s="137"/>
      <c r="L9" s="137"/>
      <c r="M9" s="138"/>
      <c r="N9" s="138"/>
      <c r="O9" s="138"/>
    </row>
    <row r="10" spans="1:15" ht="15" customHeight="1" x14ac:dyDescent="0.25">
      <c r="A10" s="69"/>
      <c r="B10" s="70"/>
      <c r="C10" s="70"/>
      <c r="D10" s="72"/>
      <c r="E10" s="71"/>
      <c r="F10" s="71"/>
      <c r="G10" s="238"/>
      <c r="H10" s="238"/>
      <c r="I10" s="73"/>
      <c r="J10" s="73"/>
      <c r="K10" s="70"/>
      <c r="L10" s="70"/>
      <c r="M10" s="70"/>
      <c r="N10" s="70"/>
      <c r="O10" s="70"/>
    </row>
    <row r="11" spans="1:15" ht="15" customHeight="1" x14ac:dyDescent="0.25">
      <c r="A11" s="518" t="s">
        <v>208</v>
      </c>
      <c r="B11" s="499" t="s">
        <v>376</v>
      </c>
      <c r="C11" s="500"/>
      <c r="D11" s="500"/>
      <c r="E11" s="500"/>
      <c r="F11" s="500"/>
      <c r="G11" s="500"/>
      <c r="H11" s="500"/>
      <c r="I11" s="500"/>
      <c r="J11" s="500"/>
      <c r="K11" s="500"/>
      <c r="L11" s="500"/>
      <c r="M11" s="500"/>
      <c r="N11" s="500"/>
      <c r="O11" s="501"/>
    </row>
    <row r="12" spans="1:15" ht="15" customHeight="1" x14ac:dyDescent="0.25">
      <c r="A12" s="519"/>
      <c r="B12" s="502"/>
      <c r="C12" s="503"/>
      <c r="D12" s="503"/>
      <c r="E12" s="503"/>
      <c r="F12" s="503"/>
      <c r="G12" s="503"/>
      <c r="H12" s="503"/>
      <c r="I12" s="503"/>
      <c r="J12" s="503"/>
      <c r="K12" s="503"/>
      <c r="L12" s="503"/>
      <c r="M12" s="503"/>
      <c r="N12" s="503"/>
      <c r="O12" s="504"/>
    </row>
    <row r="13" spans="1:15" ht="15" customHeight="1" x14ac:dyDescent="0.25">
      <c r="A13" s="520"/>
      <c r="B13" s="505"/>
      <c r="C13" s="506"/>
      <c r="D13" s="506"/>
      <c r="E13" s="506"/>
      <c r="F13" s="506"/>
      <c r="G13" s="506"/>
      <c r="H13" s="506"/>
      <c r="I13" s="506"/>
      <c r="J13" s="506"/>
      <c r="K13" s="506"/>
      <c r="L13" s="506"/>
      <c r="M13" s="506"/>
      <c r="N13" s="506"/>
      <c r="O13" s="507"/>
    </row>
    <row r="14" spans="1:15" ht="9" customHeight="1" x14ac:dyDescent="0.25">
      <c r="A14" s="74"/>
      <c r="B14" s="134"/>
      <c r="C14" s="75"/>
      <c r="D14" s="75"/>
      <c r="E14" s="75"/>
      <c r="F14" s="75"/>
      <c r="G14" s="76"/>
      <c r="H14" s="76"/>
      <c r="I14" s="76"/>
      <c r="J14" s="76"/>
      <c r="K14" s="76"/>
      <c r="L14" s="77"/>
      <c r="M14" s="77"/>
      <c r="N14" s="77"/>
      <c r="O14" s="77"/>
    </row>
    <row r="15" spans="1:15" s="78" customFormat="1" ht="37.5" customHeight="1" x14ac:dyDescent="0.25">
      <c r="A15" s="115" t="s">
        <v>210</v>
      </c>
      <c r="B15" s="508" t="s">
        <v>211</v>
      </c>
      <c r="C15" s="508"/>
      <c r="D15" s="508"/>
      <c r="E15" s="508"/>
      <c r="F15" s="508"/>
      <c r="G15" s="513" t="s">
        <v>212</v>
      </c>
      <c r="H15" s="513"/>
      <c r="I15" s="508" t="s">
        <v>377</v>
      </c>
      <c r="J15" s="508"/>
      <c r="K15" s="508"/>
      <c r="L15" s="508"/>
      <c r="M15" s="508"/>
      <c r="N15" s="508"/>
      <c r="O15" s="508"/>
    </row>
    <row r="16" spans="1:15" ht="9" customHeight="1" thickBot="1" x14ac:dyDescent="0.3">
      <c r="A16" s="74"/>
      <c r="B16" s="76"/>
      <c r="C16" s="75"/>
      <c r="D16" s="75"/>
      <c r="E16" s="75"/>
      <c r="F16" s="75"/>
      <c r="G16" s="76"/>
      <c r="H16" s="76"/>
      <c r="I16" s="76"/>
      <c r="J16" s="76"/>
      <c r="K16" s="76"/>
      <c r="L16" s="77"/>
      <c r="M16" s="77"/>
      <c r="N16" s="77"/>
      <c r="O16" s="77"/>
    </row>
    <row r="17" spans="1:15" ht="78.75" customHeight="1" thickBot="1" x14ac:dyDescent="0.3">
      <c r="A17" s="115" t="s">
        <v>214</v>
      </c>
      <c r="B17" s="508" t="s">
        <v>215</v>
      </c>
      <c r="C17" s="508"/>
      <c r="D17" s="508"/>
      <c r="E17" s="508"/>
      <c r="F17" s="115" t="s">
        <v>216</v>
      </c>
      <c r="G17" s="508" t="s">
        <v>217</v>
      </c>
      <c r="H17" s="508"/>
      <c r="I17" s="508"/>
      <c r="J17" s="115" t="s">
        <v>218</v>
      </c>
      <c r="K17" s="622" t="s">
        <v>219</v>
      </c>
      <c r="L17" s="622"/>
      <c r="M17" s="622"/>
      <c r="N17" s="622"/>
      <c r="O17" s="622"/>
    </row>
    <row r="18" spans="1:15" ht="9" customHeight="1" x14ac:dyDescent="0.25">
      <c r="A18" s="68"/>
      <c r="B18" s="67"/>
      <c r="C18" s="517"/>
      <c r="D18" s="517"/>
      <c r="E18" s="517"/>
      <c r="F18" s="517"/>
      <c r="G18" s="517"/>
      <c r="H18" s="517"/>
      <c r="I18" s="517"/>
      <c r="J18" s="517"/>
      <c r="K18" s="517"/>
      <c r="L18" s="517"/>
      <c r="M18" s="517"/>
      <c r="N18" s="517"/>
      <c r="O18" s="517"/>
    </row>
    <row r="20" spans="1:15" ht="16.5" customHeight="1" x14ac:dyDescent="0.25">
      <c r="A20" s="132"/>
      <c r="B20" s="133"/>
      <c r="C20" s="133"/>
      <c r="D20" s="133"/>
      <c r="E20" s="133"/>
      <c r="F20" s="133"/>
      <c r="G20" s="133"/>
      <c r="H20" s="133"/>
      <c r="I20" s="133"/>
      <c r="J20" s="133"/>
      <c r="K20" s="133"/>
      <c r="L20" s="133"/>
      <c r="M20" s="133"/>
      <c r="N20" s="133"/>
      <c r="O20" s="133"/>
    </row>
    <row r="21" spans="1:15" ht="32.1" customHeight="1" x14ac:dyDescent="0.25">
      <c r="A21" s="476" t="s">
        <v>220</v>
      </c>
      <c r="B21" s="477"/>
      <c r="C21" s="477"/>
      <c r="D21" s="477"/>
      <c r="E21" s="477"/>
      <c r="F21" s="477"/>
      <c r="G21" s="477"/>
      <c r="H21" s="477"/>
      <c r="I21" s="477"/>
      <c r="J21" s="477"/>
      <c r="K21" s="477"/>
      <c r="L21" s="477"/>
      <c r="M21" s="477"/>
      <c r="N21" s="477"/>
      <c r="O21" s="478"/>
    </row>
    <row r="22" spans="1:15" ht="32.1" customHeight="1" x14ac:dyDescent="0.25">
      <c r="A22" s="476" t="s">
        <v>221</v>
      </c>
      <c r="B22" s="477"/>
      <c r="C22" s="477"/>
      <c r="D22" s="477"/>
      <c r="E22" s="477"/>
      <c r="F22" s="477"/>
      <c r="G22" s="477"/>
      <c r="H22" s="477"/>
      <c r="I22" s="477"/>
      <c r="J22" s="477"/>
      <c r="K22" s="477"/>
      <c r="L22" s="477"/>
      <c r="M22" s="477"/>
      <c r="N22" s="477"/>
      <c r="O22" s="478"/>
    </row>
    <row r="23" spans="1:15" ht="32.1" customHeight="1" thickBot="1" x14ac:dyDescent="0.3">
      <c r="A23" s="89"/>
      <c r="B23" s="79" t="s">
        <v>191</v>
      </c>
      <c r="C23" s="79" t="s">
        <v>192</v>
      </c>
      <c r="D23" s="79" t="s">
        <v>193</v>
      </c>
      <c r="E23" s="79" t="s">
        <v>194</v>
      </c>
      <c r="F23" s="79" t="s">
        <v>197</v>
      </c>
      <c r="G23" s="79" t="s">
        <v>198</v>
      </c>
      <c r="H23" s="79" t="s">
        <v>199</v>
      </c>
      <c r="I23" s="79" t="s">
        <v>200</v>
      </c>
      <c r="J23" s="79" t="s">
        <v>203</v>
      </c>
      <c r="K23" s="79" t="s">
        <v>204</v>
      </c>
      <c r="L23" s="79" t="s">
        <v>205</v>
      </c>
      <c r="M23" s="79" t="s">
        <v>206</v>
      </c>
      <c r="N23" s="80" t="s">
        <v>222</v>
      </c>
      <c r="O23" s="80" t="s">
        <v>223</v>
      </c>
    </row>
    <row r="24" spans="1:15" ht="32.1" customHeight="1" x14ac:dyDescent="0.25">
      <c r="A24" s="83" t="s">
        <v>224</v>
      </c>
      <c r="B24" s="84">
        <v>174420000</v>
      </c>
      <c r="C24" s="84">
        <v>267750000</v>
      </c>
      <c r="D24" s="84">
        <v>31993000</v>
      </c>
      <c r="E24" s="84">
        <f>33812000+39000000</f>
        <v>72812000</v>
      </c>
      <c r="F24" s="84"/>
      <c r="G24" s="84"/>
      <c r="H24" s="81"/>
      <c r="I24" s="81"/>
      <c r="J24" s="81"/>
      <c r="K24" s="81"/>
      <c r="L24" s="81"/>
      <c r="M24" s="81"/>
      <c r="N24" s="84">
        <f>SUM(B24:M24)</f>
        <v>546975000</v>
      </c>
      <c r="O24" s="82"/>
    </row>
    <row r="25" spans="1:15" ht="32.1" customHeight="1" x14ac:dyDescent="0.25">
      <c r="A25" s="83" t="s">
        <v>225</v>
      </c>
      <c r="B25" s="84"/>
      <c r="C25" s="84">
        <v>442170000</v>
      </c>
      <c r="D25" s="84"/>
      <c r="E25" s="84">
        <f>17232000-2516000</f>
        <v>14716000</v>
      </c>
      <c r="F25" s="84">
        <v>14906668</v>
      </c>
      <c r="G25" s="84">
        <v>0</v>
      </c>
      <c r="H25" s="84">
        <v>32640000</v>
      </c>
      <c r="I25" s="84">
        <v>24419250</v>
      </c>
      <c r="J25" s="84"/>
      <c r="K25" s="84"/>
      <c r="L25" s="84"/>
      <c r="M25" s="84"/>
      <c r="N25" s="84">
        <f t="shared" ref="N25:N29" si="0">SUM(B25:M25)</f>
        <v>528851918</v>
      </c>
      <c r="O25" s="114">
        <f>+(B25+C25+D25+E25+F25+G25+H25+I25+J25+K25+L25+M25)/N24</f>
        <v>0.96686670871612046</v>
      </c>
    </row>
    <row r="26" spans="1:15" ht="32.1" customHeight="1" x14ac:dyDescent="0.25">
      <c r="A26" s="83" t="s">
        <v>226</v>
      </c>
      <c r="B26" s="84"/>
      <c r="C26" s="84">
        <v>1411000</v>
      </c>
      <c r="D26" s="84">
        <v>30430000</v>
      </c>
      <c r="E26" s="84">
        <v>42330000</v>
      </c>
      <c r="F26" s="84">
        <v>42832600</v>
      </c>
      <c r="G26" s="84">
        <v>44484000</v>
      </c>
      <c r="H26" s="84">
        <v>59390668</v>
      </c>
      <c r="I26" s="84">
        <v>45708000</v>
      </c>
      <c r="J26" s="84"/>
      <c r="K26" s="84"/>
      <c r="L26" s="84"/>
      <c r="M26" s="84"/>
      <c r="N26" s="84">
        <f t="shared" si="0"/>
        <v>266586268</v>
      </c>
      <c r="O26" s="114"/>
    </row>
    <row r="27" spans="1:15" ht="32.1" customHeight="1" x14ac:dyDescent="0.25">
      <c r="A27" s="83" t="s">
        <v>227</v>
      </c>
      <c r="B27" s="84">
        <v>6533333</v>
      </c>
      <c r="C27" s="84">
        <v>1675520</v>
      </c>
      <c r="D27" s="84">
        <v>0</v>
      </c>
      <c r="E27" s="84">
        <v>1379840</v>
      </c>
      <c r="F27" s="84">
        <v>3646720</v>
      </c>
      <c r="G27" s="84"/>
      <c r="H27" s="84"/>
      <c r="I27" s="84"/>
      <c r="J27" s="84"/>
      <c r="K27" s="84"/>
      <c r="L27" s="84"/>
      <c r="M27" s="84"/>
      <c r="N27" s="84">
        <f t="shared" si="0"/>
        <v>13235413</v>
      </c>
      <c r="O27" s="85"/>
    </row>
    <row r="28" spans="1:15" ht="32.1" customHeight="1" x14ac:dyDescent="0.25">
      <c r="A28" s="83" t="s">
        <v>228</v>
      </c>
      <c r="B28" s="84">
        <v>0</v>
      </c>
      <c r="C28" s="84"/>
      <c r="D28" s="84"/>
      <c r="E28" s="84"/>
      <c r="F28" s="84"/>
      <c r="G28" s="84"/>
      <c r="H28" s="84"/>
      <c r="I28" s="84"/>
      <c r="J28" s="84"/>
      <c r="K28" s="84"/>
      <c r="L28" s="84"/>
      <c r="M28" s="84"/>
      <c r="N28" s="84">
        <f t="shared" si="0"/>
        <v>0</v>
      </c>
      <c r="O28" s="85"/>
    </row>
    <row r="29" spans="1:15" ht="32.1" customHeight="1" thickBot="1" x14ac:dyDescent="0.3">
      <c r="A29" s="86" t="s">
        <v>229</v>
      </c>
      <c r="B29" s="87">
        <v>0</v>
      </c>
      <c r="C29" s="87">
        <v>8208853</v>
      </c>
      <c r="D29" s="87">
        <v>0</v>
      </c>
      <c r="E29" s="87">
        <v>2759680</v>
      </c>
      <c r="F29" s="87">
        <v>2266880</v>
      </c>
      <c r="G29" s="87"/>
      <c r="H29" s="87"/>
      <c r="I29" s="87"/>
      <c r="J29" s="87"/>
      <c r="K29" s="87"/>
      <c r="L29" s="87"/>
      <c r="M29" s="87"/>
      <c r="N29" s="87">
        <f t="shared" si="0"/>
        <v>13235413</v>
      </c>
      <c r="O29" s="290">
        <f>+N29/N27</f>
        <v>1</v>
      </c>
    </row>
    <row r="30" spans="1:15" s="88" customFormat="1" ht="16.5" customHeight="1" x14ac:dyDescent="0.2"/>
    <row r="31" spans="1:15" s="88" customFormat="1" ht="17.25" customHeight="1" x14ac:dyDescent="0.2"/>
    <row r="32" spans="1:15" ht="5.25" customHeight="1" x14ac:dyDescent="0.25"/>
    <row r="33" spans="1:10" ht="48" customHeight="1" thickBot="1" x14ac:dyDescent="0.3">
      <c r="A33" s="524" t="s">
        <v>230</v>
      </c>
      <c r="B33" s="525"/>
      <c r="C33" s="525"/>
      <c r="D33" s="525"/>
      <c r="E33" s="525"/>
      <c r="F33" s="525"/>
      <c r="G33" s="525"/>
      <c r="H33" s="525"/>
      <c r="I33" s="526"/>
      <c r="J33" s="93"/>
    </row>
    <row r="34" spans="1:10" ht="50.25" customHeight="1" thickBot="1" x14ac:dyDescent="0.3">
      <c r="A34" s="101" t="s">
        <v>231</v>
      </c>
      <c r="B34" s="527" t="str">
        <f>+B11</f>
        <v>2 - Acompañar el 100% el seguimiento a la implementación de las PPMYEG y PPASP, así como a los compromisos de la SDMujer en otras políticas públicas.</v>
      </c>
      <c r="C34" s="528"/>
      <c r="D34" s="528"/>
      <c r="E34" s="528"/>
      <c r="F34" s="528"/>
      <c r="G34" s="528"/>
      <c r="H34" s="528"/>
      <c r="I34" s="529"/>
      <c r="J34" s="91"/>
    </row>
    <row r="35" spans="1:10" ht="18.75" customHeight="1" thickBot="1" x14ac:dyDescent="0.3">
      <c r="A35" s="538" t="s">
        <v>232</v>
      </c>
      <c r="B35" s="143">
        <v>2024</v>
      </c>
      <c r="C35" s="143">
        <v>2025</v>
      </c>
      <c r="D35" s="143">
        <v>2026</v>
      </c>
      <c r="E35" s="143">
        <v>2027</v>
      </c>
      <c r="F35" s="143" t="s">
        <v>233</v>
      </c>
      <c r="G35" s="541" t="s">
        <v>234</v>
      </c>
      <c r="H35" s="541" t="s">
        <v>23</v>
      </c>
      <c r="I35" s="541"/>
      <c r="J35" s="91"/>
    </row>
    <row r="36" spans="1:10" ht="50.25" customHeight="1" thickBot="1" x14ac:dyDescent="0.3">
      <c r="A36" s="540"/>
      <c r="B36" s="145">
        <v>1</v>
      </c>
      <c r="C36" s="145">
        <v>1</v>
      </c>
      <c r="D36" s="145">
        <v>1</v>
      </c>
      <c r="E36" s="145">
        <v>1</v>
      </c>
      <c r="F36" s="144">
        <v>1</v>
      </c>
      <c r="G36" s="541"/>
      <c r="H36" s="541"/>
      <c r="I36" s="541"/>
      <c r="J36" s="91"/>
    </row>
    <row r="37" spans="1:10" ht="52.5" customHeight="1" thickBot="1" x14ac:dyDescent="0.3">
      <c r="A37" s="102" t="s">
        <v>235</v>
      </c>
      <c r="B37" s="530">
        <v>0.19</v>
      </c>
      <c r="C37" s="531"/>
      <c r="D37" s="535" t="s">
        <v>236</v>
      </c>
      <c r="E37" s="536"/>
      <c r="F37" s="536"/>
      <c r="G37" s="536"/>
      <c r="H37" s="536"/>
      <c r="I37" s="537"/>
    </row>
    <row r="38" spans="1:10" s="92" customFormat="1" ht="48" customHeight="1" thickBot="1" x14ac:dyDescent="0.3">
      <c r="A38" s="538" t="s">
        <v>237</v>
      </c>
      <c r="B38" s="102" t="s">
        <v>238</v>
      </c>
      <c r="C38" s="101" t="s">
        <v>239</v>
      </c>
      <c r="D38" s="521" t="s">
        <v>240</v>
      </c>
      <c r="E38" s="522"/>
      <c r="F38" s="521" t="s">
        <v>241</v>
      </c>
      <c r="G38" s="522"/>
      <c r="H38" s="103" t="s">
        <v>242</v>
      </c>
      <c r="I38" s="105" t="s">
        <v>243</v>
      </c>
    </row>
    <row r="39" spans="1:10" ht="234" customHeight="1" thickBot="1" x14ac:dyDescent="0.3">
      <c r="A39" s="540"/>
      <c r="B39" s="241">
        <v>1</v>
      </c>
      <c r="C39" s="289">
        <v>1</v>
      </c>
      <c r="D39" s="623" t="s">
        <v>378</v>
      </c>
      <c r="E39" s="624"/>
      <c r="F39" s="623" t="s">
        <v>379</v>
      </c>
      <c r="G39" s="624"/>
      <c r="H39" s="94" t="s">
        <v>246</v>
      </c>
      <c r="I39" s="295" t="s">
        <v>380</v>
      </c>
    </row>
    <row r="40" spans="1:10" s="92" customFormat="1" ht="54" customHeight="1" thickBot="1" x14ac:dyDescent="0.3">
      <c r="A40" s="538" t="s">
        <v>248</v>
      </c>
      <c r="B40" s="104" t="s">
        <v>238</v>
      </c>
      <c r="C40" s="103" t="s">
        <v>239</v>
      </c>
      <c r="D40" s="521" t="s">
        <v>240</v>
      </c>
      <c r="E40" s="522"/>
      <c r="F40" s="521" t="s">
        <v>241</v>
      </c>
      <c r="G40" s="522"/>
      <c r="H40" s="103" t="s">
        <v>242</v>
      </c>
      <c r="I40" s="105" t="s">
        <v>243</v>
      </c>
    </row>
    <row r="41" spans="1:10" ht="303" customHeight="1" thickBot="1" x14ac:dyDescent="0.3">
      <c r="A41" s="540"/>
      <c r="B41" s="241">
        <v>1</v>
      </c>
      <c r="C41" s="289">
        <v>1</v>
      </c>
      <c r="D41" s="546" t="s">
        <v>381</v>
      </c>
      <c r="E41" s="533"/>
      <c r="F41" s="623" t="s">
        <v>382</v>
      </c>
      <c r="G41" s="624"/>
      <c r="H41" s="94" t="s">
        <v>246</v>
      </c>
      <c r="I41" s="295" t="s">
        <v>380</v>
      </c>
    </row>
    <row r="42" spans="1:10" s="92" customFormat="1" ht="47.25" customHeight="1" thickBot="1" x14ac:dyDescent="0.3">
      <c r="A42" s="538" t="s">
        <v>251</v>
      </c>
      <c r="B42" s="104" t="s">
        <v>238</v>
      </c>
      <c r="C42" s="103" t="s">
        <v>239</v>
      </c>
      <c r="D42" s="521" t="s">
        <v>240</v>
      </c>
      <c r="E42" s="522"/>
      <c r="F42" s="521" t="s">
        <v>241</v>
      </c>
      <c r="G42" s="522"/>
      <c r="H42" s="103" t="s">
        <v>242</v>
      </c>
      <c r="I42" s="105" t="s">
        <v>243</v>
      </c>
    </row>
    <row r="43" spans="1:10" ht="405.75" customHeight="1" thickBot="1" x14ac:dyDescent="0.3">
      <c r="A43" s="540"/>
      <c r="B43" s="241">
        <v>1</v>
      </c>
      <c r="C43" s="241">
        <v>1</v>
      </c>
      <c r="D43" s="546" t="s">
        <v>383</v>
      </c>
      <c r="E43" s="533"/>
      <c r="F43" s="546" t="s">
        <v>384</v>
      </c>
      <c r="G43" s="547"/>
      <c r="H43" s="94" t="s">
        <v>246</v>
      </c>
      <c r="I43" s="295" t="s">
        <v>380</v>
      </c>
    </row>
    <row r="44" spans="1:10" s="92" customFormat="1" ht="35.1" customHeight="1" thickBot="1" x14ac:dyDescent="0.3">
      <c r="A44" s="538" t="s">
        <v>254</v>
      </c>
      <c r="B44" s="104" t="s">
        <v>238</v>
      </c>
      <c r="C44" s="104" t="s">
        <v>239</v>
      </c>
      <c r="D44" s="521" t="s">
        <v>240</v>
      </c>
      <c r="E44" s="522"/>
      <c r="F44" s="521" t="s">
        <v>241</v>
      </c>
      <c r="G44" s="522"/>
      <c r="H44" s="103" t="s">
        <v>242</v>
      </c>
      <c r="I44" s="103" t="s">
        <v>243</v>
      </c>
    </row>
    <row r="45" spans="1:10" ht="407.25" customHeight="1" thickBot="1" x14ac:dyDescent="0.3">
      <c r="A45" s="540"/>
      <c r="B45" s="241">
        <v>1</v>
      </c>
      <c r="C45" s="241">
        <v>1</v>
      </c>
      <c r="D45" s="546" t="s">
        <v>385</v>
      </c>
      <c r="E45" s="533"/>
      <c r="F45" s="546" t="s">
        <v>386</v>
      </c>
      <c r="G45" s="533"/>
      <c r="H45" s="94" t="s">
        <v>246</v>
      </c>
      <c r="I45" s="295" t="s">
        <v>380</v>
      </c>
    </row>
    <row r="46" spans="1:10" s="92" customFormat="1" ht="35.1" customHeight="1" thickBot="1" x14ac:dyDescent="0.3">
      <c r="A46" s="538" t="s">
        <v>257</v>
      </c>
      <c r="B46" s="104" t="s">
        <v>238</v>
      </c>
      <c r="C46" s="103" t="s">
        <v>239</v>
      </c>
      <c r="D46" s="521" t="s">
        <v>240</v>
      </c>
      <c r="E46" s="522"/>
      <c r="F46" s="521" t="s">
        <v>241</v>
      </c>
      <c r="G46" s="522"/>
      <c r="H46" s="103" t="s">
        <v>242</v>
      </c>
      <c r="I46" s="105" t="s">
        <v>243</v>
      </c>
    </row>
    <row r="47" spans="1:10" ht="409.5" customHeight="1" thickBot="1" x14ac:dyDescent="0.3">
      <c r="A47" s="540"/>
      <c r="B47" s="241">
        <v>1</v>
      </c>
      <c r="C47" s="289">
        <v>1</v>
      </c>
      <c r="D47" s="546" t="s">
        <v>387</v>
      </c>
      <c r="E47" s="549"/>
      <c r="F47" s="546" t="s">
        <v>388</v>
      </c>
      <c r="G47" s="549"/>
      <c r="H47" s="319" t="s">
        <v>246</v>
      </c>
      <c r="I47" s="348" t="s">
        <v>380</v>
      </c>
    </row>
    <row r="48" spans="1:10" s="92" customFormat="1" ht="62.25" customHeight="1" thickBot="1" x14ac:dyDescent="0.3">
      <c r="A48" s="538" t="s">
        <v>260</v>
      </c>
      <c r="B48" s="104" t="s">
        <v>238</v>
      </c>
      <c r="C48" s="103" t="s">
        <v>239</v>
      </c>
      <c r="D48" s="521" t="s">
        <v>240</v>
      </c>
      <c r="E48" s="522"/>
      <c r="F48" s="521" t="s">
        <v>241</v>
      </c>
      <c r="G48" s="522"/>
      <c r="H48" s="103" t="s">
        <v>242</v>
      </c>
      <c r="I48" s="105" t="s">
        <v>243</v>
      </c>
    </row>
    <row r="49" spans="1:9" ht="329.25" customHeight="1" thickBot="1" x14ac:dyDescent="0.3">
      <c r="A49" s="540"/>
      <c r="B49" s="242">
        <v>1</v>
      </c>
      <c r="C49" s="337">
        <v>1</v>
      </c>
      <c r="D49" s="625" t="s">
        <v>389</v>
      </c>
      <c r="E49" s="626"/>
      <c r="F49" s="532" t="s">
        <v>390</v>
      </c>
      <c r="G49" s="626"/>
      <c r="H49" s="319" t="s">
        <v>246</v>
      </c>
      <c r="I49" s="348" t="s">
        <v>380</v>
      </c>
    </row>
    <row r="50" spans="1:9" ht="35.1" customHeight="1" thickBot="1" x14ac:dyDescent="0.3">
      <c r="A50" s="538" t="s">
        <v>263</v>
      </c>
      <c r="B50" s="102" t="s">
        <v>238</v>
      </c>
      <c r="C50" s="101" t="s">
        <v>239</v>
      </c>
      <c r="D50" s="521" t="s">
        <v>240</v>
      </c>
      <c r="E50" s="522"/>
      <c r="F50" s="521" t="s">
        <v>241</v>
      </c>
      <c r="G50" s="522"/>
      <c r="H50" s="103" t="s">
        <v>242</v>
      </c>
      <c r="I50" s="105" t="s">
        <v>243</v>
      </c>
    </row>
    <row r="51" spans="1:9" ht="409.5" customHeight="1" thickBot="1" x14ac:dyDescent="0.3">
      <c r="A51" s="540"/>
      <c r="B51" s="242">
        <v>1</v>
      </c>
      <c r="C51" s="337">
        <v>1</v>
      </c>
      <c r="D51" s="627" t="s">
        <v>391</v>
      </c>
      <c r="E51" s="628"/>
      <c r="F51" s="546" t="s">
        <v>392</v>
      </c>
      <c r="G51" s="626"/>
      <c r="H51" s="319" t="s">
        <v>246</v>
      </c>
      <c r="I51" s="348" t="s">
        <v>380</v>
      </c>
    </row>
    <row r="52" spans="1:9" ht="54.75" customHeight="1" thickBot="1" x14ac:dyDescent="0.3">
      <c r="A52" s="538" t="s">
        <v>266</v>
      </c>
      <c r="B52" s="102" t="s">
        <v>238</v>
      </c>
      <c r="C52" s="101" t="s">
        <v>239</v>
      </c>
      <c r="D52" s="521" t="s">
        <v>240</v>
      </c>
      <c r="E52" s="522"/>
      <c r="F52" s="521" t="s">
        <v>241</v>
      </c>
      <c r="G52" s="522"/>
      <c r="H52" s="103" t="s">
        <v>242</v>
      </c>
      <c r="I52" s="105" t="s">
        <v>243</v>
      </c>
    </row>
    <row r="53" spans="1:9" ht="407.25" customHeight="1" thickBot="1" x14ac:dyDescent="0.3">
      <c r="A53" s="540"/>
      <c r="B53" s="242">
        <v>1</v>
      </c>
      <c r="C53" s="337">
        <v>1</v>
      </c>
      <c r="D53" s="629" t="s">
        <v>860</v>
      </c>
      <c r="E53" s="630"/>
      <c r="F53" s="629" t="s">
        <v>865</v>
      </c>
      <c r="G53" s="630"/>
      <c r="H53" s="184"/>
      <c r="I53" s="147"/>
    </row>
    <row r="54" spans="1:9" ht="35.1" customHeight="1" thickBot="1" x14ac:dyDescent="0.3">
      <c r="A54" s="538" t="s">
        <v>268</v>
      </c>
      <c r="B54" s="102" t="s">
        <v>238</v>
      </c>
      <c r="C54" s="101" t="s">
        <v>239</v>
      </c>
      <c r="D54" s="521" t="s">
        <v>240</v>
      </c>
      <c r="E54" s="522"/>
      <c r="F54" s="521" t="s">
        <v>241</v>
      </c>
      <c r="G54" s="522"/>
      <c r="H54" s="103" t="s">
        <v>242</v>
      </c>
      <c r="I54" s="105" t="s">
        <v>243</v>
      </c>
    </row>
    <row r="55" spans="1:9" ht="36.75" customHeight="1" thickBot="1" x14ac:dyDescent="0.3">
      <c r="A55" s="540"/>
      <c r="B55" s="242">
        <v>1</v>
      </c>
      <c r="C55" s="97"/>
      <c r="D55" s="556"/>
      <c r="E55" s="557"/>
      <c r="F55" s="556"/>
      <c r="G55" s="557"/>
      <c r="H55" s="94"/>
      <c r="I55" s="94"/>
    </row>
    <row r="56" spans="1:9" ht="51.75" customHeight="1" thickBot="1" x14ac:dyDescent="0.3">
      <c r="A56" s="538" t="s">
        <v>269</v>
      </c>
      <c r="B56" s="102" t="s">
        <v>238</v>
      </c>
      <c r="C56" s="101" t="s">
        <v>239</v>
      </c>
      <c r="D56" s="521" t="s">
        <v>240</v>
      </c>
      <c r="E56" s="522"/>
      <c r="F56" s="521" t="s">
        <v>241</v>
      </c>
      <c r="G56" s="522"/>
      <c r="H56" s="103" t="s">
        <v>242</v>
      </c>
      <c r="I56" s="105" t="s">
        <v>243</v>
      </c>
    </row>
    <row r="57" spans="1:9" ht="44.25" customHeight="1" thickBot="1" x14ac:dyDescent="0.3">
      <c r="A57" s="540"/>
      <c r="B57" s="242">
        <v>1</v>
      </c>
      <c r="C57" s="97"/>
      <c r="D57" s="556"/>
      <c r="E57" s="557"/>
      <c r="F57" s="556"/>
      <c r="G57" s="557"/>
      <c r="H57" s="94"/>
      <c r="I57" s="95"/>
    </row>
    <row r="58" spans="1:9" ht="48" customHeight="1" thickBot="1" x14ac:dyDescent="0.3">
      <c r="A58" s="538" t="s">
        <v>270</v>
      </c>
      <c r="B58" s="102" t="s">
        <v>238</v>
      </c>
      <c r="C58" s="101" t="s">
        <v>239</v>
      </c>
      <c r="D58" s="521" t="s">
        <v>240</v>
      </c>
      <c r="E58" s="522"/>
      <c r="F58" s="521" t="s">
        <v>241</v>
      </c>
      <c r="G58" s="522"/>
      <c r="H58" s="103" t="s">
        <v>242</v>
      </c>
      <c r="I58" s="105" t="s">
        <v>243</v>
      </c>
    </row>
    <row r="59" spans="1:9" ht="28.5" customHeight="1" thickBot="1" x14ac:dyDescent="0.3">
      <c r="A59" s="540"/>
      <c r="B59" s="242">
        <v>1</v>
      </c>
      <c r="C59" s="97"/>
      <c r="D59" s="556"/>
      <c r="E59" s="557"/>
      <c r="F59" s="563"/>
      <c r="G59" s="563"/>
      <c r="H59" s="94"/>
      <c r="I59" s="94"/>
    </row>
    <row r="60" spans="1:9" ht="30" customHeight="1" thickBot="1" x14ac:dyDescent="0.3">
      <c r="A60" s="538" t="s">
        <v>271</v>
      </c>
      <c r="B60" s="102" t="s">
        <v>238</v>
      </c>
      <c r="C60" s="101" t="s">
        <v>239</v>
      </c>
      <c r="D60" s="521" t="s">
        <v>240</v>
      </c>
      <c r="E60" s="522"/>
      <c r="F60" s="521" t="s">
        <v>241</v>
      </c>
      <c r="G60" s="522"/>
      <c r="H60" s="103" t="s">
        <v>242</v>
      </c>
      <c r="I60" s="105" t="s">
        <v>243</v>
      </c>
    </row>
    <row r="61" spans="1:9" ht="36.75" customHeight="1" thickBot="1" x14ac:dyDescent="0.3">
      <c r="A61" s="540"/>
      <c r="B61" s="242">
        <v>1</v>
      </c>
      <c r="C61" s="97"/>
      <c r="D61" s="556"/>
      <c r="E61" s="557"/>
      <c r="F61" s="556"/>
      <c r="G61" s="557"/>
      <c r="H61" s="94"/>
      <c r="I61" s="94"/>
    </row>
    <row r="65" spans="1:13" ht="26.25" customHeight="1" x14ac:dyDescent="0.25">
      <c r="A65" s="113" t="s">
        <v>393</v>
      </c>
    </row>
    <row r="66" spans="1:13" ht="57.75" customHeight="1" x14ac:dyDescent="0.25">
      <c r="A66" s="98" t="s">
        <v>394</v>
      </c>
    </row>
    <row r="68" spans="1:13" ht="23.25" x14ac:dyDescent="0.25">
      <c r="A68" s="635" t="s">
        <v>395</v>
      </c>
      <c r="B68" s="99" t="s">
        <v>191</v>
      </c>
      <c r="C68" s="99" t="s">
        <v>192</v>
      </c>
      <c r="D68" s="99" t="s">
        <v>193</v>
      </c>
      <c r="E68" s="99" t="s">
        <v>194</v>
      </c>
      <c r="F68" s="99" t="s">
        <v>197</v>
      </c>
      <c r="G68" s="99" t="s">
        <v>198</v>
      </c>
      <c r="H68" s="99" t="s">
        <v>199</v>
      </c>
      <c r="I68" s="99" t="s">
        <v>200</v>
      </c>
      <c r="J68" s="99" t="s">
        <v>203</v>
      </c>
      <c r="K68" s="99" t="s">
        <v>204</v>
      </c>
      <c r="L68" s="99" t="s">
        <v>205</v>
      </c>
      <c r="M68" s="99" t="s">
        <v>206</v>
      </c>
    </row>
    <row r="69" spans="1:13" ht="24.75" customHeight="1" x14ac:dyDescent="0.25">
      <c r="A69" s="635"/>
      <c r="B69" s="100">
        <f>+(((B76/C76)+(D76/E76)+(F76/G76)+(H76/I76)+(J76/K76))/5)*100</f>
        <v>100</v>
      </c>
      <c r="C69" s="100">
        <f>+(((C80/B80)+(E80/D80)+(G80/F80)+(I80/H80)+(K80/J80))/5)*100</f>
        <v>100</v>
      </c>
      <c r="D69" s="100">
        <f>+(((C84/B84)+(E84/D84)+(G84/F84)+(I84/H84)+(K84/J84))/5)*100</f>
        <v>100</v>
      </c>
      <c r="E69" s="100">
        <f>+(((C88/B88)+(E88/D88)+(G88/F88)+(I88/H88)+(K88/J88))/5)*100</f>
        <v>100</v>
      </c>
      <c r="F69" s="100">
        <f>+(((C92/B92)+(E92/D92)+(G92/F92)+(I92/H92)+(K92/J92))/5)*100</f>
        <v>100</v>
      </c>
      <c r="G69" s="100">
        <f>$E$69</f>
        <v>100</v>
      </c>
      <c r="H69" s="100">
        <f>$E$69</f>
        <v>100</v>
      </c>
      <c r="I69" s="100">
        <f>+(((C104/B104)+(E104/D104)+(G104/F104)+(I104/H104)+(K104/J104))/5)*100</f>
        <v>100</v>
      </c>
      <c r="J69" s="100">
        <f>+(((C108/B108)+(E108/D108)+(G108/F108)+(I108/H108)+(K108/J108))/5)*100</f>
        <v>0</v>
      </c>
      <c r="K69" s="100">
        <f>+(((C112/B112)+(E112/D112)+(G112/F112)+(I112/H112)+(K112/J112))/5)*100</f>
        <v>0</v>
      </c>
      <c r="L69" s="100">
        <f>+(((C116/B116)+(E116/D116)+(G116/F116)+(I116/H116)+(K116/J116))/5)*100</f>
        <v>0</v>
      </c>
      <c r="M69" s="100">
        <f>+(((C120/B120)+(E120/D120)+(G120/F120)+(I120/H120)+(K120/J120))/5)*100</f>
        <v>0</v>
      </c>
    </row>
    <row r="72" spans="1:13" ht="34.5" customHeight="1" x14ac:dyDescent="0.25">
      <c r="A72" s="553" t="s">
        <v>272</v>
      </c>
      <c r="B72" s="553"/>
      <c r="C72" s="553"/>
      <c r="D72" s="553"/>
      <c r="E72" s="553"/>
      <c r="F72" s="553"/>
      <c r="G72" s="553"/>
      <c r="H72" s="553"/>
      <c r="I72" s="553"/>
      <c r="J72" s="553"/>
      <c r="K72" s="553"/>
    </row>
    <row r="73" spans="1:13" ht="112.5" customHeight="1" x14ac:dyDescent="0.25">
      <c r="A73" s="246" t="s">
        <v>273</v>
      </c>
      <c r="B73" s="631" t="s">
        <v>396</v>
      </c>
      <c r="C73" s="632"/>
      <c r="D73" s="631" t="s">
        <v>397</v>
      </c>
      <c r="E73" s="632"/>
      <c r="F73" s="631" t="s">
        <v>398</v>
      </c>
      <c r="G73" s="632"/>
      <c r="H73" s="631" t="s">
        <v>399</v>
      </c>
      <c r="I73" s="632"/>
      <c r="J73" s="631" t="s">
        <v>400</v>
      </c>
      <c r="K73" s="632"/>
    </row>
    <row r="74" spans="1:13" ht="40.5" customHeight="1" x14ac:dyDescent="0.25">
      <c r="A74" s="106" t="s">
        <v>401</v>
      </c>
      <c r="B74" s="633">
        <v>0.03</v>
      </c>
      <c r="C74" s="634"/>
      <c r="D74" s="633">
        <v>0.05</v>
      </c>
      <c r="E74" s="634"/>
      <c r="F74" s="633">
        <v>0.05</v>
      </c>
      <c r="G74" s="634"/>
      <c r="H74" s="633">
        <v>0.04</v>
      </c>
      <c r="I74" s="634"/>
      <c r="J74" s="633">
        <v>0.02</v>
      </c>
      <c r="K74" s="634"/>
    </row>
    <row r="75" spans="1:13" ht="30" hidden="1" customHeight="1" x14ac:dyDescent="0.25">
      <c r="A75" s="636" t="s">
        <v>191</v>
      </c>
      <c r="B75" s="151" t="s">
        <v>99</v>
      </c>
      <c r="C75" s="151" t="s">
        <v>239</v>
      </c>
      <c r="D75" s="151" t="s">
        <v>99</v>
      </c>
      <c r="E75" s="151" t="s">
        <v>239</v>
      </c>
      <c r="F75" s="151" t="s">
        <v>99</v>
      </c>
      <c r="G75" s="151" t="s">
        <v>239</v>
      </c>
      <c r="H75" s="151" t="s">
        <v>99</v>
      </c>
      <c r="I75" s="151" t="s">
        <v>239</v>
      </c>
      <c r="J75" s="151" t="s">
        <v>99</v>
      </c>
      <c r="K75" s="151" t="s">
        <v>239</v>
      </c>
    </row>
    <row r="76" spans="1:13" ht="30" hidden="1" customHeight="1" x14ac:dyDescent="0.25">
      <c r="A76" s="637"/>
      <c r="B76" s="108">
        <v>0.03</v>
      </c>
      <c r="C76" s="108">
        <v>0.03</v>
      </c>
      <c r="D76" s="108">
        <v>0.03</v>
      </c>
      <c r="E76" s="108">
        <v>0.03</v>
      </c>
      <c r="F76" s="108">
        <v>0.03</v>
      </c>
      <c r="G76" s="108">
        <v>0.03</v>
      </c>
      <c r="H76" s="108">
        <v>0.03</v>
      </c>
      <c r="I76" s="108">
        <v>0.03</v>
      </c>
      <c r="J76" s="108">
        <v>0.03</v>
      </c>
      <c r="K76" s="108">
        <v>0.03</v>
      </c>
    </row>
    <row r="77" spans="1:13" ht="108.75" hidden="1" customHeight="1" x14ac:dyDescent="0.25">
      <c r="A77" s="106" t="s">
        <v>278</v>
      </c>
      <c r="B77" s="638" t="s">
        <v>402</v>
      </c>
      <c r="C77" s="639"/>
      <c r="D77" s="640" t="s">
        <v>403</v>
      </c>
      <c r="E77" s="641"/>
      <c r="F77" s="642" t="s">
        <v>404</v>
      </c>
      <c r="G77" s="643"/>
      <c r="H77" s="642" t="s">
        <v>405</v>
      </c>
      <c r="I77" s="643"/>
      <c r="J77" s="640" t="s">
        <v>406</v>
      </c>
      <c r="K77" s="641"/>
    </row>
    <row r="78" spans="1:13" ht="80.25" hidden="1" customHeight="1" x14ac:dyDescent="0.25">
      <c r="A78" s="106" t="s">
        <v>281</v>
      </c>
      <c r="B78" s="644" t="s">
        <v>407</v>
      </c>
      <c r="C78" s="645"/>
      <c r="D78" s="644" t="s">
        <v>408</v>
      </c>
      <c r="E78" s="645"/>
      <c r="F78" s="644" t="s">
        <v>409</v>
      </c>
      <c r="G78" s="646"/>
      <c r="H78" s="644" t="s">
        <v>410</v>
      </c>
      <c r="I78" s="646"/>
      <c r="J78" s="644" t="s">
        <v>411</v>
      </c>
      <c r="K78" s="646"/>
    </row>
    <row r="79" spans="1:13" ht="30.75" hidden="1" customHeight="1" x14ac:dyDescent="0.25">
      <c r="A79" s="636" t="s">
        <v>192</v>
      </c>
      <c r="B79" s="151" t="s">
        <v>99</v>
      </c>
      <c r="C79" s="151" t="s">
        <v>239</v>
      </c>
      <c r="D79" s="151" t="s">
        <v>99</v>
      </c>
      <c r="E79" s="151" t="s">
        <v>239</v>
      </c>
      <c r="F79" s="151" t="s">
        <v>99</v>
      </c>
      <c r="G79" s="151" t="s">
        <v>239</v>
      </c>
      <c r="H79" s="151" t="s">
        <v>99</v>
      </c>
      <c r="I79" s="151" t="s">
        <v>239</v>
      </c>
      <c r="J79" s="151" t="s">
        <v>99</v>
      </c>
      <c r="K79" s="151" t="s">
        <v>239</v>
      </c>
    </row>
    <row r="80" spans="1:13" ht="30.75" hidden="1" customHeight="1" x14ac:dyDescent="0.25">
      <c r="A80" s="637"/>
      <c r="B80" s="108">
        <v>0.04</v>
      </c>
      <c r="C80" s="296">
        <v>0.04</v>
      </c>
      <c r="D80" s="108">
        <v>0.04</v>
      </c>
      <c r="E80" s="108">
        <v>0.04</v>
      </c>
      <c r="F80" s="108">
        <v>0.04</v>
      </c>
      <c r="G80" s="109">
        <v>0.04</v>
      </c>
      <c r="H80" s="108">
        <v>0.04</v>
      </c>
      <c r="I80" s="109">
        <v>0.04</v>
      </c>
      <c r="J80" s="108">
        <v>0.04</v>
      </c>
      <c r="K80" s="297">
        <v>0.04</v>
      </c>
    </row>
    <row r="81" spans="1:11" ht="130.5" hidden="1" customHeight="1" x14ac:dyDescent="0.25">
      <c r="A81" s="106" t="s">
        <v>278</v>
      </c>
      <c r="B81" s="640" t="s">
        <v>412</v>
      </c>
      <c r="C81" s="639"/>
      <c r="D81" s="642" t="s">
        <v>413</v>
      </c>
      <c r="E81" s="643"/>
      <c r="F81" s="647" t="s">
        <v>414</v>
      </c>
      <c r="G81" s="643"/>
      <c r="H81" s="647" t="s">
        <v>415</v>
      </c>
      <c r="I81" s="643"/>
      <c r="J81" s="683" t="s">
        <v>416</v>
      </c>
      <c r="K81" s="684"/>
    </row>
    <row r="82" spans="1:11" ht="80.25" hidden="1" customHeight="1" x14ac:dyDescent="0.25">
      <c r="A82" s="106" t="s">
        <v>281</v>
      </c>
      <c r="B82" s="644" t="s">
        <v>407</v>
      </c>
      <c r="C82" s="645"/>
      <c r="D82" s="644" t="s">
        <v>408</v>
      </c>
      <c r="E82" s="645"/>
      <c r="F82" s="644" t="s">
        <v>409</v>
      </c>
      <c r="G82" s="646"/>
      <c r="H82" s="644" t="s">
        <v>410</v>
      </c>
      <c r="I82" s="646"/>
      <c r="J82" s="644" t="s">
        <v>411</v>
      </c>
      <c r="K82" s="646"/>
    </row>
    <row r="83" spans="1:11" ht="30.75" hidden="1" customHeight="1" x14ac:dyDescent="0.25">
      <c r="A83" s="636" t="s">
        <v>193</v>
      </c>
      <c r="B83" s="151" t="s">
        <v>99</v>
      </c>
      <c r="C83" s="151" t="s">
        <v>239</v>
      </c>
      <c r="D83" s="151" t="s">
        <v>99</v>
      </c>
      <c r="E83" s="151" t="s">
        <v>239</v>
      </c>
      <c r="F83" s="151" t="s">
        <v>99</v>
      </c>
      <c r="G83" s="151" t="s">
        <v>239</v>
      </c>
      <c r="H83" s="151" t="s">
        <v>99</v>
      </c>
      <c r="I83" s="151" t="s">
        <v>239</v>
      </c>
      <c r="J83" s="151" t="s">
        <v>99</v>
      </c>
      <c r="K83" s="151" t="s">
        <v>239</v>
      </c>
    </row>
    <row r="84" spans="1:11" ht="30.75" hidden="1" customHeight="1" x14ac:dyDescent="0.25">
      <c r="A84" s="637"/>
      <c r="B84" s="108">
        <v>0.1</v>
      </c>
      <c r="C84" s="108">
        <v>0.1</v>
      </c>
      <c r="D84" s="108">
        <v>0.1</v>
      </c>
      <c r="E84" s="108">
        <v>0.1</v>
      </c>
      <c r="F84" s="108">
        <v>0.1</v>
      </c>
      <c r="G84" s="108">
        <v>0.1</v>
      </c>
      <c r="H84" s="108">
        <v>0.1</v>
      </c>
      <c r="I84" s="108">
        <v>0.1</v>
      </c>
      <c r="J84" s="108">
        <v>0.1</v>
      </c>
      <c r="K84" s="108">
        <v>0.1</v>
      </c>
    </row>
    <row r="85" spans="1:11" ht="122.25" hidden="1" customHeight="1" x14ac:dyDescent="0.25">
      <c r="A85" s="106" t="s">
        <v>278</v>
      </c>
      <c r="B85" s="648" t="s">
        <v>417</v>
      </c>
      <c r="C85" s="649"/>
      <c r="D85" s="648" t="s">
        <v>418</v>
      </c>
      <c r="E85" s="650"/>
      <c r="F85" s="648" t="s">
        <v>419</v>
      </c>
      <c r="G85" s="650"/>
      <c r="H85" s="648" t="s">
        <v>420</v>
      </c>
      <c r="I85" s="650"/>
      <c r="J85" s="676" t="s">
        <v>421</v>
      </c>
      <c r="K85" s="649"/>
    </row>
    <row r="86" spans="1:11" ht="80.25" hidden="1" customHeight="1" x14ac:dyDescent="0.25">
      <c r="A86" s="106" t="s">
        <v>281</v>
      </c>
      <c r="B86" s="644" t="s">
        <v>407</v>
      </c>
      <c r="C86" s="645"/>
      <c r="D86" s="644" t="s">
        <v>408</v>
      </c>
      <c r="E86" s="645"/>
      <c r="F86" s="644" t="s">
        <v>409</v>
      </c>
      <c r="G86" s="646"/>
      <c r="H86" s="644" t="s">
        <v>410</v>
      </c>
      <c r="I86" s="646"/>
      <c r="J86" s="644" t="s">
        <v>411</v>
      </c>
      <c r="K86" s="662"/>
    </row>
    <row r="87" spans="1:11" ht="30.75" hidden="1" customHeight="1" x14ac:dyDescent="0.25">
      <c r="A87" s="636" t="s">
        <v>194</v>
      </c>
      <c r="B87" s="151" t="s">
        <v>99</v>
      </c>
      <c r="C87" s="151" t="s">
        <v>239</v>
      </c>
      <c r="D87" s="151" t="s">
        <v>99</v>
      </c>
      <c r="E87" s="151" t="s">
        <v>239</v>
      </c>
      <c r="F87" s="151" t="s">
        <v>99</v>
      </c>
      <c r="G87" s="151" t="s">
        <v>239</v>
      </c>
      <c r="H87" s="151" t="s">
        <v>99</v>
      </c>
      <c r="I87" s="151" t="s">
        <v>239</v>
      </c>
      <c r="J87" s="151" t="s">
        <v>99</v>
      </c>
      <c r="K87" s="151" t="s">
        <v>239</v>
      </c>
    </row>
    <row r="88" spans="1:11" ht="30.75" hidden="1" customHeight="1" x14ac:dyDescent="0.25">
      <c r="A88" s="637"/>
      <c r="B88" s="108">
        <v>0.1</v>
      </c>
      <c r="C88" s="108">
        <v>0.1</v>
      </c>
      <c r="D88" s="108">
        <v>0.1</v>
      </c>
      <c r="E88" s="108">
        <v>0.1</v>
      </c>
      <c r="F88" s="108">
        <v>0.1</v>
      </c>
      <c r="G88" s="108">
        <v>0.1</v>
      </c>
      <c r="H88" s="108">
        <v>0.1</v>
      </c>
      <c r="I88" s="108">
        <v>0.1</v>
      </c>
      <c r="J88" s="108">
        <v>0.1</v>
      </c>
      <c r="K88" s="108">
        <v>0.1</v>
      </c>
    </row>
    <row r="89" spans="1:11" ht="119.25" hidden="1" customHeight="1" x14ac:dyDescent="0.25">
      <c r="A89" s="106" t="s">
        <v>278</v>
      </c>
      <c r="B89" s="640" t="s">
        <v>422</v>
      </c>
      <c r="C89" s="641"/>
      <c r="D89" s="640" t="s">
        <v>423</v>
      </c>
      <c r="E89" s="641"/>
      <c r="F89" s="640" t="s">
        <v>424</v>
      </c>
      <c r="G89" s="641"/>
      <c r="H89" s="640" t="s">
        <v>425</v>
      </c>
      <c r="I89" s="641"/>
      <c r="J89" s="640" t="s">
        <v>426</v>
      </c>
      <c r="K89" s="641"/>
    </row>
    <row r="90" spans="1:11" ht="80.25" hidden="1" customHeight="1" x14ac:dyDescent="0.25">
      <c r="A90" s="106" t="s">
        <v>281</v>
      </c>
      <c r="B90" s="644" t="s">
        <v>407</v>
      </c>
      <c r="C90" s="651"/>
      <c r="D90" s="644" t="s">
        <v>408</v>
      </c>
      <c r="E90" s="645"/>
      <c r="F90" s="644" t="s">
        <v>409</v>
      </c>
      <c r="G90" s="646"/>
      <c r="H90" s="644" t="s">
        <v>410</v>
      </c>
      <c r="I90" s="646"/>
      <c r="J90" s="644" t="s">
        <v>411</v>
      </c>
      <c r="K90" s="646"/>
    </row>
    <row r="91" spans="1:11" ht="30" hidden="1" customHeight="1" x14ac:dyDescent="0.25">
      <c r="A91" s="636" t="s">
        <v>197</v>
      </c>
      <c r="B91" s="151" t="s">
        <v>99</v>
      </c>
      <c r="C91" s="151" t="s">
        <v>239</v>
      </c>
      <c r="D91" s="151" t="s">
        <v>99</v>
      </c>
      <c r="E91" s="151" t="s">
        <v>239</v>
      </c>
      <c r="F91" s="151" t="s">
        <v>99</v>
      </c>
      <c r="G91" s="151" t="s">
        <v>239</v>
      </c>
      <c r="H91" s="151" t="s">
        <v>99</v>
      </c>
      <c r="I91" s="151" t="s">
        <v>239</v>
      </c>
      <c r="J91" s="151" t="s">
        <v>99</v>
      </c>
      <c r="K91" s="151" t="s">
        <v>239</v>
      </c>
    </row>
    <row r="92" spans="1:11" ht="30" hidden="1" customHeight="1" x14ac:dyDescent="0.25">
      <c r="A92" s="637"/>
      <c r="B92" s="108">
        <v>0.1</v>
      </c>
      <c r="C92" s="108">
        <v>0.1</v>
      </c>
      <c r="D92" s="108">
        <v>0.1</v>
      </c>
      <c r="E92" s="108">
        <v>0.1</v>
      </c>
      <c r="F92" s="243">
        <v>0.1</v>
      </c>
      <c r="G92" s="108">
        <v>0.1</v>
      </c>
      <c r="H92" s="243">
        <v>0.1</v>
      </c>
      <c r="I92" s="108">
        <v>0.1</v>
      </c>
      <c r="J92" s="243">
        <v>0.1</v>
      </c>
      <c r="K92" s="108">
        <v>0.1</v>
      </c>
    </row>
    <row r="93" spans="1:11" ht="145.5" hidden="1" customHeight="1" x14ac:dyDescent="0.25">
      <c r="A93" s="106" t="s">
        <v>278</v>
      </c>
      <c r="B93" s="652" t="s">
        <v>427</v>
      </c>
      <c r="C93" s="652"/>
      <c r="D93" s="652" t="s">
        <v>428</v>
      </c>
      <c r="E93" s="653"/>
      <c r="F93" s="652" t="s">
        <v>429</v>
      </c>
      <c r="G93" s="653"/>
      <c r="H93" s="640" t="s">
        <v>430</v>
      </c>
      <c r="I93" s="641"/>
      <c r="J93" s="652" t="s">
        <v>431</v>
      </c>
      <c r="K93" s="653"/>
    </row>
    <row r="94" spans="1:11" ht="80.25" hidden="1" customHeight="1" x14ac:dyDescent="0.25">
      <c r="A94" s="106" t="s">
        <v>281</v>
      </c>
      <c r="B94" s="654" t="s">
        <v>407</v>
      </c>
      <c r="C94" s="655"/>
      <c r="D94" s="654" t="s">
        <v>408</v>
      </c>
      <c r="E94" s="655"/>
      <c r="F94" s="654" t="s">
        <v>409</v>
      </c>
      <c r="G94" s="655"/>
      <c r="H94" s="654" t="s">
        <v>410</v>
      </c>
      <c r="I94" s="655"/>
      <c r="J94" s="654" t="s">
        <v>411</v>
      </c>
      <c r="K94" s="655"/>
    </row>
    <row r="95" spans="1:11" ht="29.25" hidden="1" customHeight="1" x14ac:dyDescent="0.25">
      <c r="A95" s="636" t="s">
        <v>198</v>
      </c>
      <c r="B95" s="151" t="s">
        <v>99</v>
      </c>
      <c r="C95" s="151" t="s">
        <v>239</v>
      </c>
      <c r="D95" s="151" t="s">
        <v>99</v>
      </c>
      <c r="E95" s="151" t="s">
        <v>239</v>
      </c>
      <c r="F95" s="151" t="s">
        <v>99</v>
      </c>
      <c r="G95" s="151" t="s">
        <v>239</v>
      </c>
      <c r="H95" s="151" t="s">
        <v>99</v>
      </c>
      <c r="I95" s="151" t="s">
        <v>239</v>
      </c>
      <c r="J95" s="151" t="s">
        <v>99</v>
      </c>
      <c r="K95" s="151" t="s">
        <v>239</v>
      </c>
    </row>
    <row r="96" spans="1:11" ht="29.25" hidden="1" customHeight="1" x14ac:dyDescent="0.25">
      <c r="A96" s="637"/>
      <c r="B96" s="108">
        <v>0.1</v>
      </c>
      <c r="C96" s="108">
        <v>0.1</v>
      </c>
      <c r="D96" s="108">
        <v>0.1</v>
      </c>
      <c r="E96" s="108">
        <v>0.1</v>
      </c>
      <c r="F96" s="108">
        <v>0.1</v>
      </c>
      <c r="G96" s="108">
        <v>0.1</v>
      </c>
      <c r="H96" s="108">
        <v>0.1</v>
      </c>
      <c r="I96" s="108">
        <v>0.1</v>
      </c>
      <c r="J96" s="108">
        <v>0.1</v>
      </c>
      <c r="K96" s="108">
        <v>0.1</v>
      </c>
    </row>
    <row r="97" spans="1:11" ht="314.25" hidden="1" customHeight="1" x14ac:dyDescent="0.25">
      <c r="A97" s="106" t="s">
        <v>278</v>
      </c>
      <c r="B97" s="656" t="s">
        <v>432</v>
      </c>
      <c r="C97" s="657"/>
      <c r="D97" s="658" t="s">
        <v>433</v>
      </c>
      <c r="E97" s="659"/>
      <c r="F97" s="657" t="s">
        <v>434</v>
      </c>
      <c r="G97" s="660"/>
      <c r="H97" s="658" t="s">
        <v>435</v>
      </c>
      <c r="I97" s="661"/>
      <c r="J97" s="678" t="s">
        <v>436</v>
      </c>
      <c r="K97" s="660"/>
    </row>
    <row r="98" spans="1:11" ht="80.25" hidden="1" customHeight="1" x14ac:dyDescent="0.25">
      <c r="A98" s="106" t="s">
        <v>281</v>
      </c>
      <c r="B98" s="644" t="s">
        <v>407</v>
      </c>
      <c r="C98" s="662"/>
      <c r="D98" s="654" t="s">
        <v>408</v>
      </c>
      <c r="E98" s="655"/>
      <c r="F98" s="654" t="s">
        <v>409</v>
      </c>
      <c r="G98" s="655"/>
      <c r="H98" s="654" t="s">
        <v>410</v>
      </c>
      <c r="I98" s="655"/>
      <c r="J98" s="654" t="s">
        <v>411</v>
      </c>
      <c r="K98" s="655"/>
    </row>
    <row r="99" spans="1:11" ht="24.95" customHeight="1" x14ac:dyDescent="0.25">
      <c r="A99" s="636" t="s">
        <v>199</v>
      </c>
      <c r="B99" s="151" t="s">
        <v>99</v>
      </c>
      <c r="C99" s="151" t="s">
        <v>239</v>
      </c>
      <c r="D99" s="151" t="s">
        <v>99</v>
      </c>
      <c r="E99" s="151" t="s">
        <v>239</v>
      </c>
      <c r="F99" s="151" t="s">
        <v>99</v>
      </c>
      <c r="G99" s="151" t="s">
        <v>239</v>
      </c>
      <c r="H99" s="151" t="s">
        <v>99</v>
      </c>
      <c r="I99" s="151" t="s">
        <v>239</v>
      </c>
      <c r="J99" s="151" t="s">
        <v>99</v>
      </c>
      <c r="K99" s="151" t="s">
        <v>239</v>
      </c>
    </row>
    <row r="100" spans="1:11" ht="24.95" customHeight="1" x14ac:dyDescent="0.25">
      <c r="A100" s="637"/>
      <c r="B100" s="108">
        <v>0.1</v>
      </c>
      <c r="C100" s="108">
        <v>0.1</v>
      </c>
      <c r="D100" s="108">
        <v>0.1</v>
      </c>
      <c r="E100" s="108">
        <v>0.1</v>
      </c>
      <c r="F100" s="108">
        <v>0.1</v>
      </c>
      <c r="G100" s="108">
        <v>0.1</v>
      </c>
      <c r="H100" s="108">
        <v>0.1</v>
      </c>
      <c r="I100" s="108">
        <v>0.1</v>
      </c>
      <c r="J100" s="108">
        <v>0.1</v>
      </c>
      <c r="K100" s="108">
        <v>0.1</v>
      </c>
    </row>
    <row r="101" spans="1:11" ht="258" customHeight="1" x14ac:dyDescent="0.25">
      <c r="A101" s="106" t="s">
        <v>278</v>
      </c>
      <c r="B101" s="663" t="s">
        <v>437</v>
      </c>
      <c r="C101" s="652"/>
      <c r="D101" s="664" t="s">
        <v>438</v>
      </c>
      <c r="E101" s="665"/>
      <c r="F101" s="666" t="s">
        <v>439</v>
      </c>
      <c r="G101" s="667"/>
      <c r="H101" s="666" t="s">
        <v>440</v>
      </c>
      <c r="I101" s="667"/>
      <c r="J101" s="679" t="s">
        <v>441</v>
      </c>
      <c r="K101" s="680"/>
    </row>
    <row r="102" spans="1:11" ht="80.25" customHeight="1" x14ac:dyDescent="0.25">
      <c r="A102" s="106" t="s">
        <v>281</v>
      </c>
      <c r="B102" s="654" t="s">
        <v>407</v>
      </c>
      <c r="C102" s="655"/>
      <c r="D102" s="654" t="s">
        <v>408</v>
      </c>
      <c r="E102" s="655"/>
      <c r="F102" s="654" t="s">
        <v>409</v>
      </c>
      <c r="G102" s="655"/>
      <c r="H102" s="654" t="s">
        <v>410</v>
      </c>
      <c r="I102" s="655"/>
      <c r="J102" s="654" t="s">
        <v>411</v>
      </c>
      <c r="K102" s="655"/>
    </row>
    <row r="103" spans="1:11" ht="24.95" customHeight="1" x14ac:dyDescent="0.25">
      <c r="A103" s="636" t="s">
        <v>200</v>
      </c>
      <c r="B103" s="151" t="s">
        <v>99</v>
      </c>
      <c r="C103" s="151" t="s">
        <v>239</v>
      </c>
      <c r="D103" s="151" t="s">
        <v>99</v>
      </c>
      <c r="E103" s="151" t="s">
        <v>239</v>
      </c>
      <c r="F103" s="151" t="s">
        <v>99</v>
      </c>
      <c r="G103" s="151" t="s">
        <v>239</v>
      </c>
      <c r="H103" s="151" t="s">
        <v>99</v>
      </c>
      <c r="I103" s="151" t="s">
        <v>239</v>
      </c>
      <c r="J103" s="151" t="s">
        <v>99</v>
      </c>
      <c r="K103" s="151" t="s">
        <v>239</v>
      </c>
    </row>
    <row r="104" spans="1:11" ht="24.95" customHeight="1" x14ac:dyDescent="0.25">
      <c r="A104" s="637"/>
      <c r="B104" s="108">
        <v>0.1</v>
      </c>
      <c r="C104" s="108">
        <v>0.1</v>
      </c>
      <c r="D104" s="108">
        <v>0.1</v>
      </c>
      <c r="E104" s="108">
        <v>0.1</v>
      </c>
      <c r="F104" s="108">
        <v>0.1</v>
      </c>
      <c r="G104" s="108">
        <v>0.1</v>
      </c>
      <c r="H104" s="108">
        <v>0.1</v>
      </c>
      <c r="I104" s="108">
        <v>0.1</v>
      </c>
      <c r="J104" s="108">
        <v>0.1</v>
      </c>
      <c r="K104" s="108">
        <v>0.1</v>
      </c>
    </row>
    <row r="105" spans="1:11" ht="264.75" customHeight="1" x14ac:dyDescent="0.25">
      <c r="A105" s="106" t="s">
        <v>278</v>
      </c>
      <c r="B105" s="668" t="s">
        <v>858</v>
      </c>
      <c r="C105" s="669"/>
      <c r="D105" s="670" t="s">
        <v>853</v>
      </c>
      <c r="E105" s="671"/>
      <c r="F105" s="670" t="s">
        <v>442</v>
      </c>
      <c r="G105" s="671"/>
      <c r="H105" s="672" t="s">
        <v>443</v>
      </c>
      <c r="I105" s="673"/>
      <c r="J105" s="681" t="s">
        <v>444</v>
      </c>
      <c r="K105" s="682"/>
    </row>
    <row r="106" spans="1:11" ht="80.25" customHeight="1" x14ac:dyDescent="0.25">
      <c r="A106" s="106" t="s">
        <v>281</v>
      </c>
      <c r="B106" s="654" t="s">
        <v>407</v>
      </c>
      <c r="C106" s="655"/>
      <c r="D106" s="654" t="s">
        <v>408</v>
      </c>
      <c r="E106" s="655"/>
      <c r="F106" s="654" t="s">
        <v>409</v>
      </c>
      <c r="G106" s="655"/>
      <c r="H106" s="654" t="s">
        <v>410</v>
      </c>
      <c r="I106" s="655"/>
      <c r="J106" s="654" t="s">
        <v>411</v>
      </c>
      <c r="K106" s="655"/>
    </row>
    <row r="107" spans="1:11" ht="24.95" hidden="1" customHeight="1" x14ac:dyDescent="0.25">
      <c r="A107" s="636" t="s">
        <v>203</v>
      </c>
      <c r="B107" s="151" t="s">
        <v>99</v>
      </c>
      <c r="C107" s="151" t="s">
        <v>239</v>
      </c>
      <c r="D107" s="151" t="s">
        <v>99</v>
      </c>
      <c r="E107" s="151" t="s">
        <v>239</v>
      </c>
      <c r="F107" s="151" t="s">
        <v>99</v>
      </c>
      <c r="G107" s="151" t="s">
        <v>239</v>
      </c>
      <c r="H107" s="151" t="s">
        <v>99</v>
      </c>
      <c r="I107" s="151" t="s">
        <v>239</v>
      </c>
      <c r="J107" s="151" t="s">
        <v>99</v>
      </c>
      <c r="K107" s="151" t="s">
        <v>239</v>
      </c>
    </row>
    <row r="108" spans="1:11" ht="24.95" hidden="1" customHeight="1" x14ac:dyDescent="0.25">
      <c r="A108" s="637"/>
      <c r="B108" s="108">
        <v>0.1</v>
      </c>
      <c r="C108" s="110"/>
      <c r="D108" s="108">
        <v>0.1</v>
      </c>
      <c r="E108" s="110"/>
      <c r="F108" s="108">
        <v>0.1</v>
      </c>
      <c r="G108" s="110"/>
      <c r="H108" s="108">
        <v>0.1</v>
      </c>
      <c r="I108" s="110"/>
      <c r="J108" s="108">
        <v>0.1</v>
      </c>
      <c r="K108" s="110"/>
    </row>
    <row r="109" spans="1:11" ht="80.25" hidden="1" customHeight="1" x14ac:dyDescent="0.25">
      <c r="A109" s="106" t="s">
        <v>278</v>
      </c>
      <c r="B109" s="674"/>
      <c r="C109" s="674"/>
      <c r="D109" s="674"/>
      <c r="E109" s="674"/>
      <c r="F109" s="674"/>
      <c r="G109" s="674"/>
      <c r="H109" s="674"/>
      <c r="I109" s="674"/>
      <c r="J109" s="674"/>
      <c r="K109" s="674"/>
    </row>
    <row r="110" spans="1:11" ht="80.25" hidden="1" customHeight="1" x14ac:dyDescent="0.25">
      <c r="A110" s="106" t="s">
        <v>281</v>
      </c>
      <c r="B110" s="675"/>
      <c r="C110" s="655"/>
      <c r="D110" s="675"/>
      <c r="E110" s="655"/>
      <c r="F110" s="675"/>
      <c r="G110" s="655"/>
      <c r="H110" s="675"/>
      <c r="I110" s="655"/>
      <c r="J110" s="675"/>
      <c r="K110" s="655"/>
    </row>
    <row r="111" spans="1:11" ht="24.95" hidden="1" customHeight="1" x14ac:dyDescent="0.25">
      <c r="A111" s="636" t="s">
        <v>204</v>
      </c>
      <c r="B111" s="151" t="s">
        <v>99</v>
      </c>
      <c r="C111" s="151" t="s">
        <v>239</v>
      </c>
      <c r="D111" s="151" t="s">
        <v>99</v>
      </c>
      <c r="E111" s="151" t="s">
        <v>239</v>
      </c>
      <c r="F111" s="151" t="s">
        <v>99</v>
      </c>
      <c r="G111" s="151" t="s">
        <v>239</v>
      </c>
      <c r="H111" s="151" t="s">
        <v>99</v>
      </c>
      <c r="I111" s="151" t="s">
        <v>239</v>
      </c>
      <c r="J111" s="151" t="s">
        <v>99</v>
      </c>
      <c r="K111" s="151" t="s">
        <v>239</v>
      </c>
    </row>
    <row r="112" spans="1:11" ht="24.95" hidden="1" customHeight="1" x14ac:dyDescent="0.25">
      <c r="A112" s="637"/>
      <c r="B112" s="108">
        <v>0.1</v>
      </c>
      <c r="C112" s="110"/>
      <c r="D112" s="108">
        <v>0.1</v>
      </c>
      <c r="E112" s="108"/>
      <c r="F112" s="108">
        <v>0.1</v>
      </c>
      <c r="G112" s="109"/>
      <c r="H112" s="108">
        <v>0.1</v>
      </c>
      <c r="I112" s="109"/>
      <c r="J112" s="108">
        <v>0.1</v>
      </c>
      <c r="K112" s="109"/>
    </row>
    <row r="113" spans="1:11" ht="80.25" hidden="1" customHeight="1" x14ac:dyDescent="0.25">
      <c r="A113" s="106" t="s">
        <v>278</v>
      </c>
      <c r="B113" s="674"/>
      <c r="C113" s="674"/>
      <c r="D113" s="674"/>
      <c r="E113" s="674"/>
      <c r="F113" s="674"/>
      <c r="G113" s="674"/>
      <c r="H113" s="674"/>
      <c r="I113" s="674"/>
      <c r="J113" s="674"/>
      <c r="K113" s="674"/>
    </row>
    <row r="114" spans="1:11" ht="80.25" hidden="1" customHeight="1" x14ac:dyDescent="0.25">
      <c r="A114" s="106" t="s">
        <v>281</v>
      </c>
      <c r="B114" s="675"/>
      <c r="C114" s="655"/>
      <c r="D114" s="675"/>
      <c r="E114" s="655"/>
      <c r="F114" s="675"/>
      <c r="G114" s="655"/>
      <c r="H114" s="675"/>
      <c r="I114" s="655"/>
      <c r="J114" s="675"/>
      <c r="K114" s="655"/>
    </row>
    <row r="115" spans="1:11" ht="24.95" hidden="1" customHeight="1" x14ac:dyDescent="0.25">
      <c r="A115" s="636" t="s">
        <v>205</v>
      </c>
      <c r="B115" s="151" t="s">
        <v>99</v>
      </c>
      <c r="C115" s="151" t="s">
        <v>239</v>
      </c>
      <c r="D115" s="151" t="s">
        <v>99</v>
      </c>
      <c r="E115" s="151" t="s">
        <v>239</v>
      </c>
      <c r="F115" s="151" t="s">
        <v>99</v>
      </c>
      <c r="G115" s="151" t="s">
        <v>239</v>
      </c>
      <c r="H115" s="151" t="s">
        <v>99</v>
      </c>
      <c r="I115" s="151" t="s">
        <v>239</v>
      </c>
      <c r="J115" s="151" t="s">
        <v>99</v>
      </c>
      <c r="K115" s="151" t="s">
        <v>239</v>
      </c>
    </row>
    <row r="116" spans="1:11" ht="24.95" hidden="1" customHeight="1" x14ac:dyDescent="0.25">
      <c r="A116" s="637"/>
      <c r="B116" s="108">
        <v>7.0000000000000007E-2</v>
      </c>
      <c r="C116" s="110"/>
      <c r="D116" s="108">
        <v>7.0000000000000007E-2</v>
      </c>
      <c r="E116" s="108"/>
      <c r="F116" s="108">
        <v>7.0000000000000007E-2</v>
      </c>
      <c r="G116" s="109"/>
      <c r="H116" s="108">
        <v>7.0000000000000007E-2</v>
      </c>
      <c r="I116" s="109"/>
      <c r="J116" s="108">
        <v>7.0000000000000007E-2</v>
      </c>
      <c r="K116" s="109"/>
    </row>
    <row r="117" spans="1:11" ht="80.25" hidden="1" customHeight="1" x14ac:dyDescent="0.25">
      <c r="A117" s="106" t="s">
        <v>278</v>
      </c>
      <c r="B117" s="674"/>
      <c r="C117" s="674"/>
      <c r="D117" s="674"/>
      <c r="E117" s="674"/>
      <c r="F117" s="674"/>
      <c r="G117" s="674"/>
      <c r="H117" s="674"/>
      <c r="I117" s="674"/>
      <c r="J117" s="674"/>
      <c r="K117" s="674"/>
    </row>
    <row r="118" spans="1:11" ht="80.25" hidden="1" customHeight="1" x14ac:dyDescent="0.25">
      <c r="A118" s="106" t="s">
        <v>281</v>
      </c>
      <c r="B118" s="675"/>
      <c r="C118" s="655"/>
      <c r="D118" s="675"/>
      <c r="E118" s="655"/>
      <c r="F118" s="675"/>
      <c r="G118" s="655"/>
      <c r="H118" s="675"/>
      <c r="I118" s="655"/>
      <c r="J118" s="675"/>
      <c r="K118" s="655"/>
    </row>
    <row r="119" spans="1:11" ht="24.95" hidden="1" customHeight="1" x14ac:dyDescent="0.25">
      <c r="A119" s="636" t="s">
        <v>206</v>
      </c>
      <c r="B119" s="151" t="s">
        <v>99</v>
      </c>
      <c r="C119" s="151" t="s">
        <v>239</v>
      </c>
      <c r="D119" s="151" t="s">
        <v>99</v>
      </c>
      <c r="E119" s="151" t="s">
        <v>239</v>
      </c>
      <c r="F119" s="151" t="s">
        <v>99</v>
      </c>
      <c r="G119" s="151" t="s">
        <v>239</v>
      </c>
      <c r="H119" s="151" t="s">
        <v>99</v>
      </c>
      <c r="I119" s="151" t="s">
        <v>239</v>
      </c>
      <c r="J119" s="151" t="s">
        <v>99</v>
      </c>
      <c r="K119" s="151" t="s">
        <v>239</v>
      </c>
    </row>
    <row r="120" spans="1:11" ht="24.95" hidden="1" customHeight="1" x14ac:dyDescent="0.25">
      <c r="A120" s="637"/>
      <c r="B120" s="108">
        <v>0.06</v>
      </c>
      <c r="C120" s="108"/>
      <c r="D120" s="108">
        <v>0.06</v>
      </c>
      <c r="E120" s="108"/>
      <c r="F120" s="108">
        <v>0.06</v>
      </c>
      <c r="G120" s="108"/>
      <c r="H120" s="108">
        <v>0.06</v>
      </c>
      <c r="I120" s="108"/>
      <c r="J120" s="108">
        <v>0.06</v>
      </c>
      <c r="K120" s="108"/>
    </row>
    <row r="121" spans="1:11" ht="80.25" hidden="1" customHeight="1" x14ac:dyDescent="0.25">
      <c r="A121" s="106" t="s">
        <v>278</v>
      </c>
      <c r="B121" s="677"/>
      <c r="C121" s="677"/>
      <c r="D121" s="677"/>
      <c r="E121" s="677"/>
      <c r="F121" s="677"/>
      <c r="G121" s="677"/>
      <c r="H121" s="677"/>
      <c r="I121" s="677"/>
      <c r="J121" s="677"/>
      <c r="K121" s="677"/>
    </row>
    <row r="122" spans="1:11" ht="80.25" hidden="1" customHeight="1" x14ac:dyDescent="0.25">
      <c r="A122" s="106" t="s">
        <v>281</v>
      </c>
      <c r="B122" s="675"/>
      <c r="C122" s="655"/>
      <c r="D122" s="675"/>
      <c r="E122" s="655"/>
      <c r="F122" s="675"/>
      <c r="G122" s="655"/>
      <c r="H122" s="675"/>
      <c r="I122" s="655"/>
      <c r="J122" s="675"/>
      <c r="K122" s="655"/>
    </row>
    <row r="123" spans="1:11" ht="16.5" x14ac:dyDescent="0.25">
      <c r="A123" s="107" t="s">
        <v>303</v>
      </c>
      <c r="B123" s="111">
        <f t="shared" ref="B123:I123" si="1">(B76+B80+B84+B88+B92+B96+B100+B104+B108+B112+B116+B120)</f>
        <v>1</v>
      </c>
      <c r="C123" s="111">
        <f t="shared" si="1"/>
        <v>0.66999999999999993</v>
      </c>
      <c r="D123" s="111">
        <f t="shared" si="1"/>
        <v>1</v>
      </c>
      <c r="E123" s="111">
        <f t="shared" si="1"/>
        <v>0.66999999999999993</v>
      </c>
      <c r="F123" s="111">
        <f t="shared" si="1"/>
        <v>1</v>
      </c>
      <c r="G123" s="111">
        <f t="shared" si="1"/>
        <v>0.66999999999999993</v>
      </c>
      <c r="H123" s="111">
        <f t="shared" si="1"/>
        <v>1</v>
      </c>
      <c r="I123" s="111">
        <f t="shared" si="1"/>
        <v>0.66999999999999993</v>
      </c>
      <c r="J123" s="111">
        <f t="shared" ref="J123:K123" si="2">(J76+J80+J84+J88+J92+J96+J100+J104+J108+J112+J116+J120)</f>
        <v>1</v>
      </c>
      <c r="K123" s="111">
        <f t="shared" si="2"/>
        <v>0.66999999999999993</v>
      </c>
    </row>
  </sheetData>
  <mergeCells count="236">
    <mergeCell ref="J109:K109"/>
    <mergeCell ref="J110:K110"/>
    <mergeCell ref="J113:K113"/>
    <mergeCell ref="J114:K114"/>
    <mergeCell ref="J117:K117"/>
    <mergeCell ref="J118:K118"/>
    <mergeCell ref="J121:K121"/>
    <mergeCell ref="J122:K122"/>
    <mergeCell ref="A72:K72"/>
    <mergeCell ref="J90:K90"/>
    <mergeCell ref="J93:K93"/>
    <mergeCell ref="J94:K94"/>
    <mergeCell ref="J97:K97"/>
    <mergeCell ref="J98:K98"/>
    <mergeCell ref="J101:K101"/>
    <mergeCell ref="J102:K102"/>
    <mergeCell ref="J105:K105"/>
    <mergeCell ref="J106:K106"/>
    <mergeCell ref="J73:K73"/>
    <mergeCell ref="J74:K74"/>
    <mergeCell ref="J77:K77"/>
    <mergeCell ref="J78:K78"/>
    <mergeCell ref="J81:K81"/>
    <mergeCell ref="J82:K82"/>
    <mergeCell ref="J85:K85"/>
    <mergeCell ref="J86:K86"/>
    <mergeCell ref="J89:K89"/>
    <mergeCell ref="A119:A120"/>
    <mergeCell ref="B121:C121"/>
    <mergeCell ref="D121:E121"/>
    <mergeCell ref="F121:G121"/>
    <mergeCell ref="H121:I121"/>
    <mergeCell ref="B122:C122"/>
    <mergeCell ref="D122:E122"/>
    <mergeCell ref="F122:G122"/>
    <mergeCell ref="H122:I122"/>
    <mergeCell ref="A115:A116"/>
    <mergeCell ref="B117:C117"/>
    <mergeCell ref="D117:E117"/>
    <mergeCell ref="F117:G117"/>
    <mergeCell ref="H117:I117"/>
    <mergeCell ref="B118:C118"/>
    <mergeCell ref="D118:E118"/>
    <mergeCell ref="F118:G118"/>
    <mergeCell ref="H118:I118"/>
    <mergeCell ref="A111:A112"/>
    <mergeCell ref="B113:C113"/>
    <mergeCell ref="D113:E113"/>
    <mergeCell ref="F113:G113"/>
    <mergeCell ref="H113:I113"/>
    <mergeCell ref="B114:C114"/>
    <mergeCell ref="D114:E114"/>
    <mergeCell ref="F114:G114"/>
    <mergeCell ref="H114:I114"/>
    <mergeCell ref="A107:A108"/>
    <mergeCell ref="B109:C109"/>
    <mergeCell ref="D109:E109"/>
    <mergeCell ref="F109:G109"/>
    <mergeCell ref="H109:I109"/>
    <mergeCell ref="B110:C110"/>
    <mergeCell ref="D110:E110"/>
    <mergeCell ref="F110:G110"/>
    <mergeCell ref="H110:I110"/>
    <mergeCell ref="A103:A104"/>
    <mergeCell ref="B105:C105"/>
    <mergeCell ref="D105:E105"/>
    <mergeCell ref="F105:G105"/>
    <mergeCell ref="H105:I105"/>
    <mergeCell ref="B106:C106"/>
    <mergeCell ref="D106:E106"/>
    <mergeCell ref="F106:G106"/>
    <mergeCell ref="H106:I106"/>
    <mergeCell ref="A99:A100"/>
    <mergeCell ref="B101:C101"/>
    <mergeCell ref="D101:E101"/>
    <mergeCell ref="F101:G101"/>
    <mergeCell ref="H101:I101"/>
    <mergeCell ref="B102:C102"/>
    <mergeCell ref="D102:E102"/>
    <mergeCell ref="F102:G102"/>
    <mergeCell ref="H102:I102"/>
    <mergeCell ref="A95:A96"/>
    <mergeCell ref="B97:C97"/>
    <mergeCell ref="D97:E97"/>
    <mergeCell ref="F97:G97"/>
    <mergeCell ref="H97:I97"/>
    <mergeCell ref="B98:C98"/>
    <mergeCell ref="D98:E98"/>
    <mergeCell ref="F98:G98"/>
    <mergeCell ref="H98:I98"/>
    <mergeCell ref="A91:A92"/>
    <mergeCell ref="B93:C93"/>
    <mergeCell ref="D93:E93"/>
    <mergeCell ref="F93:G93"/>
    <mergeCell ref="H93:I93"/>
    <mergeCell ref="B94:C94"/>
    <mergeCell ref="D94:E94"/>
    <mergeCell ref="F94:G94"/>
    <mergeCell ref="H94:I94"/>
    <mergeCell ref="A87:A88"/>
    <mergeCell ref="B89:C89"/>
    <mergeCell ref="D89:E89"/>
    <mergeCell ref="F89:G89"/>
    <mergeCell ref="H89:I89"/>
    <mergeCell ref="B90:C90"/>
    <mergeCell ref="D90:E90"/>
    <mergeCell ref="F90:G90"/>
    <mergeCell ref="H90:I90"/>
    <mergeCell ref="A83:A84"/>
    <mergeCell ref="B85:C85"/>
    <mergeCell ref="D85:E85"/>
    <mergeCell ref="F85:G85"/>
    <mergeCell ref="H85:I85"/>
    <mergeCell ref="B86:C86"/>
    <mergeCell ref="D86:E86"/>
    <mergeCell ref="F86:G86"/>
    <mergeCell ref="H86:I86"/>
    <mergeCell ref="A79:A80"/>
    <mergeCell ref="B81:C81"/>
    <mergeCell ref="D81:E81"/>
    <mergeCell ref="F81:G81"/>
    <mergeCell ref="H81:I81"/>
    <mergeCell ref="B82:C82"/>
    <mergeCell ref="D82:E82"/>
    <mergeCell ref="F82:G82"/>
    <mergeCell ref="H82:I82"/>
    <mergeCell ref="A75:A76"/>
    <mergeCell ref="B77:C77"/>
    <mergeCell ref="D77:E77"/>
    <mergeCell ref="F77:G77"/>
    <mergeCell ref="H77:I77"/>
    <mergeCell ref="B78:C78"/>
    <mergeCell ref="D78:E78"/>
    <mergeCell ref="F78:G78"/>
    <mergeCell ref="H78:I78"/>
    <mergeCell ref="B73:C73"/>
    <mergeCell ref="D73:E73"/>
    <mergeCell ref="F73:G73"/>
    <mergeCell ref="H73:I73"/>
    <mergeCell ref="B74:C74"/>
    <mergeCell ref="D74:E74"/>
    <mergeCell ref="F74:G74"/>
    <mergeCell ref="H74:I74"/>
    <mergeCell ref="A60:A61"/>
    <mergeCell ref="D60:E60"/>
    <mergeCell ref="F60:G60"/>
    <mergeCell ref="D61:E61"/>
    <mergeCell ref="F61:G61"/>
    <mergeCell ref="A68:A69"/>
    <mergeCell ref="A56:A57"/>
    <mergeCell ref="D56:E56"/>
    <mergeCell ref="F56:G56"/>
    <mergeCell ref="D57:E57"/>
    <mergeCell ref="F57:G57"/>
    <mergeCell ref="A58:A59"/>
    <mergeCell ref="D58:E58"/>
    <mergeCell ref="F58:G58"/>
    <mergeCell ref="D59:E59"/>
    <mergeCell ref="F59:G59"/>
    <mergeCell ref="A52:A53"/>
    <mergeCell ref="D52:E52"/>
    <mergeCell ref="F52:G52"/>
    <mergeCell ref="D53:E53"/>
    <mergeCell ref="F53:G53"/>
    <mergeCell ref="A54:A55"/>
    <mergeCell ref="D54:E54"/>
    <mergeCell ref="F54:G54"/>
    <mergeCell ref="D55:E55"/>
    <mergeCell ref="F55:G55"/>
    <mergeCell ref="A48:A49"/>
    <mergeCell ref="D48:E48"/>
    <mergeCell ref="F48:G48"/>
    <mergeCell ref="D49:E49"/>
    <mergeCell ref="F49:G49"/>
    <mergeCell ref="A50:A51"/>
    <mergeCell ref="D50:E50"/>
    <mergeCell ref="F50:G50"/>
    <mergeCell ref="D51:E51"/>
    <mergeCell ref="F51:G51"/>
    <mergeCell ref="A44:A45"/>
    <mergeCell ref="D44:E44"/>
    <mergeCell ref="F44:G44"/>
    <mergeCell ref="D45:E45"/>
    <mergeCell ref="F45:G45"/>
    <mergeCell ref="A46:A47"/>
    <mergeCell ref="D46:E46"/>
    <mergeCell ref="F46:G46"/>
    <mergeCell ref="D47:E47"/>
    <mergeCell ref="F47:G47"/>
    <mergeCell ref="A40:A41"/>
    <mergeCell ref="D40:E40"/>
    <mergeCell ref="F40:G40"/>
    <mergeCell ref="D41:E41"/>
    <mergeCell ref="F41:G41"/>
    <mergeCell ref="A42:A43"/>
    <mergeCell ref="D42:E42"/>
    <mergeCell ref="F42:G42"/>
    <mergeCell ref="D43:E43"/>
    <mergeCell ref="F43:G43"/>
    <mergeCell ref="B37:C37"/>
    <mergeCell ref="D37:I37"/>
    <mergeCell ref="A38:A39"/>
    <mergeCell ref="D38:E38"/>
    <mergeCell ref="F38:G38"/>
    <mergeCell ref="D39:E39"/>
    <mergeCell ref="F39:G39"/>
    <mergeCell ref="C18:O18"/>
    <mergeCell ref="A21:O21"/>
    <mergeCell ref="A22:O22"/>
    <mergeCell ref="A33:I33"/>
    <mergeCell ref="B34:I34"/>
    <mergeCell ref="A35:A36"/>
    <mergeCell ref="G35:G36"/>
    <mergeCell ref="H35:I36"/>
    <mergeCell ref="B15:F15"/>
    <mergeCell ref="G15:H15"/>
    <mergeCell ref="I15:O15"/>
    <mergeCell ref="B17:E17"/>
    <mergeCell ref="G17:I17"/>
    <mergeCell ref="K17:O17"/>
    <mergeCell ref="A6:A8"/>
    <mergeCell ref="J6:K8"/>
    <mergeCell ref="M6:O6"/>
    <mergeCell ref="M7:O7"/>
    <mergeCell ref="M8:O8"/>
    <mergeCell ref="A11:A13"/>
    <mergeCell ref="B11:O13"/>
    <mergeCell ref="A1:A4"/>
    <mergeCell ref="B1:L1"/>
    <mergeCell ref="M1:O1"/>
    <mergeCell ref="B2:L2"/>
    <mergeCell ref="M2:O2"/>
    <mergeCell ref="B3:L3"/>
    <mergeCell ref="M3:O3"/>
    <mergeCell ref="B4:L4"/>
    <mergeCell ref="M4:O4"/>
  </mergeCells>
  <phoneticPr fontId="45" type="noConversion"/>
  <hyperlinks>
    <hyperlink ref="B78" r:id="rId1" xr:uid="{8FB3237B-BD0C-4BD7-AC75-E7B26862DB73}"/>
    <hyperlink ref="D78" r:id="rId2" xr:uid="{14BE36C8-584C-4AA4-9D62-2302C4CC0C61}"/>
    <hyperlink ref="F78" r:id="rId3" xr:uid="{1D62DF65-871C-4369-90C8-074B35FA3B71}"/>
    <hyperlink ref="H78" r:id="rId4" xr:uid="{19BA6DBA-54E8-4974-9E4B-A3933CED52FF}"/>
    <hyperlink ref="B82" r:id="rId5" xr:uid="{B2E088EF-D0C6-4281-8B97-907999C008E7}"/>
    <hyperlink ref="D82" r:id="rId6" xr:uid="{8E2F45B9-F0D7-49C3-969F-5F15E85A1392}"/>
    <hyperlink ref="F82" r:id="rId7" xr:uid="{8984CF94-9D7B-48BB-A281-019C810F2BD6}"/>
    <hyperlink ref="H82" r:id="rId8" xr:uid="{68ECCB4A-0789-48B7-9F4C-D7BF59B8B915}"/>
    <hyperlink ref="J78" r:id="rId9" xr:uid="{6F33E00F-29E5-462E-8846-C75357E01372}"/>
    <hyperlink ref="J82" r:id="rId10" xr:uid="{369E8B43-D3B9-42F6-8B20-E57E7D812C69}"/>
    <hyperlink ref="B86" r:id="rId11" xr:uid="{CFA099BF-165E-4D52-8288-7E54B16CB27D}"/>
    <hyperlink ref="D86" r:id="rId12" xr:uid="{D9ACED97-5732-4ECE-8ABC-454ACFCF217B}"/>
    <hyperlink ref="F86" r:id="rId13" xr:uid="{DEFA76F0-276E-461B-BDEC-F1D063E36968}"/>
    <hyperlink ref="H86" r:id="rId14" xr:uid="{4A180A74-A0FD-45F9-8308-5C82CEDA7711}"/>
    <hyperlink ref="J86" r:id="rId15" xr:uid="{04F25E99-C675-4315-9EBC-43B0FB46D665}"/>
    <hyperlink ref="B90" r:id="rId16" xr:uid="{3DB65CAA-05AE-4337-861D-D654A46BFFAC}"/>
    <hyperlink ref="J90" r:id="rId17" xr:uid="{D68EA855-A413-4662-A362-711F9AA03C71}"/>
    <hyperlink ref="D90" r:id="rId18" xr:uid="{A453EAC9-4866-497B-9F83-960A964BA55B}"/>
    <hyperlink ref="F90" r:id="rId19" xr:uid="{55813407-5E67-456C-BFA2-CC9350FE79D5}"/>
    <hyperlink ref="H90" r:id="rId20" xr:uid="{937BCE18-D818-4DD4-812D-C614D8870923}"/>
    <hyperlink ref="J94" r:id="rId21" xr:uid="{09A678CD-EAE5-4A38-8FC9-BA42C034DD88}"/>
    <hyperlink ref="B94" r:id="rId22" xr:uid="{A51B5D67-22C2-4BD4-9229-14412DE4E8D1}"/>
    <hyperlink ref="D94" r:id="rId23" xr:uid="{17AD220C-540F-4728-BB75-2638965EA61B}"/>
    <hyperlink ref="F94" r:id="rId24" xr:uid="{1059BB0D-83A2-4FA1-BC02-827F628C7789}"/>
    <hyperlink ref="H94" r:id="rId25" xr:uid="{52275794-0655-408F-B445-BEABC0BC8A75}"/>
    <hyperlink ref="B98" r:id="rId26" xr:uid="{BEFB2548-A821-460E-8C16-D7A85786849A}"/>
    <hyperlink ref="J98" r:id="rId27" xr:uid="{DA853FB1-4364-4EBC-A79B-02F836B59E77}"/>
    <hyperlink ref="H98" r:id="rId28" xr:uid="{1ECADA3D-CA1D-427C-BE19-8F1A21661E49}"/>
    <hyperlink ref="F98" r:id="rId29" xr:uid="{6D7925F7-8C80-4803-B91A-FD4B631AE8BC}"/>
    <hyperlink ref="D98" r:id="rId30" xr:uid="{5FF5A1CF-A4D6-4286-9395-7566AB97FAE3}"/>
    <hyperlink ref="B102" r:id="rId31" xr:uid="{92F12A74-EB7A-495F-AC6C-284E4E087354}"/>
    <hyperlink ref="D102" r:id="rId32" xr:uid="{D7A7311F-EB63-457E-9A19-47510970A8CE}"/>
    <hyperlink ref="F102" r:id="rId33" xr:uid="{BB53E6BF-28D2-40E9-847D-5A356381A462}"/>
    <hyperlink ref="H102" r:id="rId34" xr:uid="{CB71E860-F880-4188-A3E5-BD682C395AF9}"/>
    <hyperlink ref="J102" r:id="rId35" xr:uid="{9734322C-8CA0-41B7-9DBF-3ABEAD877329}"/>
    <hyperlink ref="D106" r:id="rId36" xr:uid="{8305C94E-8F6F-404A-B432-287A30C60BED}"/>
    <hyperlink ref="B106" r:id="rId37" xr:uid="{560012B6-A332-4073-A4F8-2A30331EBF13}"/>
    <hyperlink ref="F106" r:id="rId38" xr:uid="{ACA64AEE-FB94-47D6-A9C3-99A9495F627A}"/>
    <hyperlink ref="H106" r:id="rId39" xr:uid="{DB6B425D-5AAA-42CD-85C8-68AF29D1DC16}"/>
    <hyperlink ref="J106" r:id="rId40" xr:uid="{AB5BF053-6EA0-4B29-B83C-9D3F46FE4D00}"/>
  </hyperlinks>
  <pageMargins left="0.25" right="0.25" top="0.75" bottom="0.75" header="0.3" footer="0.3"/>
  <pageSetup scale="20" orientation="landscape" r:id="rId41"/>
  <rowBreaks count="1" manualBreakCount="1">
    <brk id="70" max="14" man="1"/>
  </rowBreaks>
  <drawing r:id="rId42"/>
  <legacyDrawing r:id="rId43"/>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127DDEB2-3014-4642-AEAC-A498AB567032}">
          <x14:formula1>
            <xm:f>Listas!$B$2:$B$4</xm:f>
          </x14:formula1>
          <xm:sqref>H35:I36</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C10CA-194F-4777-8E7A-1875A7D40D9D}">
  <sheetPr>
    <pageSetUpPr fitToPage="1"/>
  </sheetPr>
  <dimension ref="A1:X123"/>
  <sheetViews>
    <sheetView showGridLines="0" view="pageBreakPreview" topLeftCell="A98" zoomScale="70" zoomScaleNormal="48" zoomScaleSheetLayoutView="70" workbookViewId="0">
      <selection activeCell="F53" sqref="F53:G54"/>
    </sheetView>
  </sheetViews>
  <sheetFormatPr baseColWidth="10" defaultColWidth="10.85546875" defaultRowHeight="14.25" x14ac:dyDescent="0.25"/>
  <cols>
    <col min="1" max="1" width="49.7109375" style="66" customWidth="1"/>
    <col min="2" max="2" width="35.7109375" style="66" customWidth="1"/>
    <col min="3" max="3" width="38.5703125" style="66" customWidth="1"/>
    <col min="4" max="4" width="48.28515625" style="66" customWidth="1"/>
    <col min="5" max="5" width="66.28515625" style="66" customWidth="1"/>
    <col min="6" max="6" width="42.5703125" style="66" customWidth="1"/>
    <col min="7" max="7" width="62.42578125" style="66" customWidth="1"/>
    <col min="8" max="9" width="35.7109375" style="66" customWidth="1"/>
    <col min="10" max="10" width="56.28515625" style="66" customWidth="1"/>
    <col min="11" max="12" width="54.140625" style="66" customWidth="1"/>
    <col min="13" max="13" width="49.5703125" style="66" customWidth="1"/>
    <col min="14" max="15" width="18.140625" style="66" customWidth="1"/>
    <col min="16" max="16" width="8.42578125" style="66" customWidth="1"/>
    <col min="17" max="17" width="18.42578125" style="66" bestFit="1" customWidth="1"/>
    <col min="18" max="18" width="5.7109375" style="66" customWidth="1"/>
    <col min="19" max="19" width="18.42578125" style="66" bestFit="1" customWidth="1"/>
    <col min="20" max="20" width="4.7109375" style="66" customWidth="1"/>
    <col min="21" max="21" width="23" style="66" bestFit="1" customWidth="1"/>
    <col min="22" max="22" width="9.140625" style="66"/>
    <col min="23" max="23" width="18.42578125" style="66" bestFit="1" customWidth="1"/>
    <col min="24" max="24" width="16.140625" style="66" customWidth="1"/>
    <col min="25" max="16384" width="10.85546875" style="66"/>
  </cols>
  <sheetData>
    <row r="1" spans="1:15" s="135" customFormat="1" ht="32.25" customHeight="1" x14ac:dyDescent="0.25">
      <c r="A1" s="509"/>
      <c r="B1" s="490" t="s">
        <v>182</v>
      </c>
      <c r="C1" s="491"/>
      <c r="D1" s="491"/>
      <c r="E1" s="491"/>
      <c r="F1" s="491"/>
      <c r="G1" s="491"/>
      <c r="H1" s="491"/>
      <c r="I1" s="491"/>
      <c r="J1" s="491"/>
      <c r="K1" s="491"/>
      <c r="L1" s="492"/>
      <c r="M1" s="487" t="s">
        <v>183</v>
      </c>
      <c r="N1" s="488"/>
      <c r="O1" s="489"/>
    </row>
    <row r="2" spans="1:15" s="135" customFormat="1" ht="30.75" customHeight="1" x14ac:dyDescent="0.25">
      <c r="A2" s="510"/>
      <c r="B2" s="493" t="s">
        <v>184</v>
      </c>
      <c r="C2" s="494"/>
      <c r="D2" s="494"/>
      <c r="E2" s="494"/>
      <c r="F2" s="494"/>
      <c r="G2" s="494"/>
      <c r="H2" s="494"/>
      <c r="I2" s="494"/>
      <c r="J2" s="494"/>
      <c r="K2" s="494"/>
      <c r="L2" s="495"/>
      <c r="M2" s="487" t="s">
        <v>185</v>
      </c>
      <c r="N2" s="488"/>
      <c r="O2" s="489"/>
    </row>
    <row r="3" spans="1:15" s="135" customFormat="1" ht="24" customHeight="1" x14ac:dyDescent="0.25">
      <c r="A3" s="510"/>
      <c r="B3" s="493" t="s">
        <v>186</v>
      </c>
      <c r="C3" s="494"/>
      <c r="D3" s="494"/>
      <c r="E3" s="494"/>
      <c r="F3" s="494"/>
      <c r="G3" s="494"/>
      <c r="H3" s="494"/>
      <c r="I3" s="494"/>
      <c r="J3" s="494"/>
      <c r="K3" s="494"/>
      <c r="L3" s="495"/>
      <c r="M3" s="487" t="s">
        <v>187</v>
      </c>
      <c r="N3" s="488"/>
      <c r="O3" s="489"/>
    </row>
    <row r="4" spans="1:15" s="135" customFormat="1" ht="21.75" customHeight="1" x14ac:dyDescent="0.25">
      <c r="A4" s="511"/>
      <c r="B4" s="496" t="s">
        <v>188</v>
      </c>
      <c r="C4" s="497"/>
      <c r="D4" s="497"/>
      <c r="E4" s="497"/>
      <c r="F4" s="497"/>
      <c r="G4" s="497"/>
      <c r="H4" s="497"/>
      <c r="I4" s="497"/>
      <c r="J4" s="497"/>
      <c r="K4" s="497"/>
      <c r="L4" s="498"/>
      <c r="M4" s="487" t="s">
        <v>189</v>
      </c>
      <c r="N4" s="488"/>
      <c r="O4" s="489"/>
    </row>
    <row r="5" spans="1:15" s="135" customFormat="1" ht="21.75" customHeight="1" x14ac:dyDescent="0.25">
      <c r="A5" s="136"/>
      <c r="B5" s="137"/>
      <c r="C5" s="137"/>
      <c r="D5" s="137"/>
      <c r="E5" s="137"/>
      <c r="F5" s="137"/>
      <c r="G5" s="137"/>
      <c r="H5" s="137"/>
      <c r="I5" s="137"/>
      <c r="J5" s="137"/>
      <c r="K5" s="137"/>
      <c r="L5" s="137"/>
      <c r="M5" s="138"/>
      <c r="N5" s="138"/>
      <c r="O5" s="138"/>
    </row>
    <row r="6" spans="1:15" s="135" customFormat="1" ht="21.75" customHeight="1" x14ac:dyDescent="0.25">
      <c r="A6" s="513" t="s">
        <v>190</v>
      </c>
      <c r="B6" s="186" t="s">
        <v>191</v>
      </c>
      <c r="C6" s="173"/>
      <c r="D6" s="186" t="s">
        <v>192</v>
      </c>
      <c r="E6" s="173"/>
      <c r="F6" s="186" t="s">
        <v>193</v>
      </c>
      <c r="G6" s="173"/>
      <c r="H6" s="186" t="s">
        <v>194</v>
      </c>
      <c r="I6" s="174"/>
      <c r="J6" s="478" t="s">
        <v>195</v>
      </c>
      <c r="K6" s="512"/>
      <c r="L6" s="185" t="s">
        <v>196</v>
      </c>
      <c r="M6" s="475"/>
      <c r="N6" s="475"/>
      <c r="O6" s="475"/>
    </row>
    <row r="7" spans="1:15" s="135" customFormat="1" ht="21.75" customHeight="1" x14ac:dyDescent="0.25">
      <c r="A7" s="513"/>
      <c r="B7" s="187" t="s">
        <v>197</v>
      </c>
      <c r="C7" s="175"/>
      <c r="D7" s="186" t="s">
        <v>198</v>
      </c>
      <c r="E7" s="175"/>
      <c r="F7" s="186" t="s">
        <v>199</v>
      </c>
      <c r="G7" s="175"/>
      <c r="H7" s="186" t="s">
        <v>200</v>
      </c>
      <c r="I7" s="174" t="s">
        <v>201</v>
      </c>
      <c r="J7" s="478"/>
      <c r="K7" s="512"/>
      <c r="L7" s="185" t="s">
        <v>202</v>
      </c>
      <c r="M7" s="475"/>
      <c r="N7" s="475"/>
      <c r="O7" s="475"/>
    </row>
    <row r="8" spans="1:15" s="135" customFormat="1" ht="21.75" customHeight="1" x14ac:dyDescent="0.25">
      <c r="A8" s="513"/>
      <c r="B8" s="186" t="s">
        <v>203</v>
      </c>
      <c r="C8" s="173"/>
      <c r="D8" s="186" t="s">
        <v>204</v>
      </c>
      <c r="E8" s="176"/>
      <c r="F8" s="186" t="s">
        <v>205</v>
      </c>
      <c r="G8" s="176"/>
      <c r="H8" s="186" t="s">
        <v>206</v>
      </c>
      <c r="I8" s="174"/>
      <c r="J8" s="478"/>
      <c r="K8" s="512"/>
      <c r="L8" s="185" t="s">
        <v>207</v>
      </c>
      <c r="M8" s="475" t="s">
        <v>445</v>
      </c>
      <c r="N8" s="475"/>
      <c r="O8" s="475"/>
    </row>
    <row r="9" spans="1:15" s="135" customFormat="1" ht="21.75" customHeight="1" x14ac:dyDescent="0.25">
      <c r="A9" s="136"/>
      <c r="B9" s="137"/>
      <c r="C9" s="137"/>
      <c r="D9" s="137"/>
      <c r="E9" s="137"/>
      <c r="F9" s="137"/>
      <c r="G9" s="137"/>
      <c r="H9" s="137"/>
      <c r="I9" s="137"/>
      <c r="J9" s="137"/>
      <c r="K9" s="137"/>
      <c r="L9" s="137"/>
      <c r="M9" s="138"/>
      <c r="N9" s="138"/>
      <c r="O9" s="138"/>
    </row>
    <row r="10" spans="1:15" ht="15" customHeight="1" x14ac:dyDescent="0.25">
      <c r="A10" s="69"/>
      <c r="B10" s="70"/>
      <c r="C10" s="70"/>
      <c r="D10" s="72"/>
      <c r="E10" s="71"/>
      <c r="F10" s="71"/>
      <c r="G10" s="238"/>
      <c r="H10" s="238"/>
      <c r="I10" s="73"/>
      <c r="J10" s="73"/>
      <c r="K10" s="70"/>
      <c r="L10" s="70"/>
      <c r="M10" s="70"/>
      <c r="N10" s="70"/>
      <c r="O10" s="70"/>
    </row>
    <row r="11" spans="1:15" ht="15" customHeight="1" x14ac:dyDescent="0.25">
      <c r="A11" s="518" t="s">
        <v>208</v>
      </c>
      <c r="B11" s="499" t="s">
        <v>446</v>
      </c>
      <c r="C11" s="500"/>
      <c r="D11" s="500"/>
      <c r="E11" s="500"/>
      <c r="F11" s="500"/>
      <c r="G11" s="500"/>
      <c r="H11" s="500"/>
      <c r="I11" s="500"/>
      <c r="J11" s="500"/>
      <c r="K11" s="500"/>
      <c r="L11" s="500"/>
      <c r="M11" s="500"/>
      <c r="N11" s="500"/>
      <c r="O11" s="501"/>
    </row>
    <row r="12" spans="1:15" ht="15" customHeight="1" x14ac:dyDescent="0.25">
      <c r="A12" s="519"/>
      <c r="B12" s="502"/>
      <c r="C12" s="503"/>
      <c r="D12" s="503"/>
      <c r="E12" s="503"/>
      <c r="F12" s="503"/>
      <c r="G12" s="503"/>
      <c r="H12" s="503"/>
      <c r="I12" s="503"/>
      <c r="J12" s="503"/>
      <c r="K12" s="503"/>
      <c r="L12" s="503"/>
      <c r="M12" s="503"/>
      <c r="N12" s="503"/>
      <c r="O12" s="504"/>
    </row>
    <row r="13" spans="1:15" ht="15" customHeight="1" x14ac:dyDescent="0.25">
      <c r="A13" s="520"/>
      <c r="B13" s="505"/>
      <c r="C13" s="506"/>
      <c r="D13" s="506"/>
      <c r="E13" s="506"/>
      <c r="F13" s="506"/>
      <c r="G13" s="506"/>
      <c r="H13" s="506"/>
      <c r="I13" s="506"/>
      <c r="J13" s="506"/>
      <c r="K13" s="506"/>
      <c r="L13" s="506"/>
      <c r="M13" s="506"/>
      <c r="N13" s="506"/>
      <c r="O13" s="507"/>
    </row>
    <row r="14" spans="1:15" ht="9" customHeight="1" x14ac:dyDescent="0.25">
      <c r="A14" s="74"/>
      <c r="B14" s="134"/>
      <c r="C14" s="75"/>
      <c r="D14" s="75"/>
      <c r="E14" s="75"/>
      <c r="F14" s="75"/>
      <c r="G14" s="76"/>
      <c r="H14" s="76"/>
      <c r="I14" s="76"/>
      <c r="J14" s="76"/>
      <c r="K14" s="76"/>
      <c r="L14" s="77"/>
      <c r="M14" s="77"/>
      <c r="N14" s="77"/>
      <c r="O14" s="77"/>
    </row>
    <row r="15" spans="1:15" s="78" customFormat="1" ht="37.5" customHeight="1" x14ac:dyDescent="0.25">
      <c r="A15" s="115" t="s">
        <v>210</v>
      </c>
      <c r="B15" s="508" t="s">
        <v>447</v>
      </c>
      <c r="C15" s="508"/>
      <c r="D15" s="508"/>
      <c r="E15" s="508"/>
      <c r="F15" s="508"/>
      <c r="G15" s="513" t="s">
        <v>212</v>
      </c>
      <c r="H15" s="513"/>
      <c r="I15" s="508" t="s">
        <v>448</v>
      </c>
      <c r="J15" s="508"/>
      <c r="K15" s="508"/>
      <c r="L15" s="508"/>
      <c r="M15" s="508"/>
      <c r="N15" s="508"/>
      <c r="O15" s="508"/>
    </row>
    <row r="16" spans="1:15" ht="9" customHeight="1" thickBot="1" x14ac:dyDescent="0.3">
      <c r="A16" s="74"/>
      <c r="B16" s="76"/>
      <c r="C16" s="75"/>
      <c r="D16" s="75"/>
      <c r="E16" s="75"/>
      <c r="F16" s="75"/>
      <c r="G16" s="76"/>
      <c r="H16" s="76"/>
      <c r="I16" s="76"/>
      <c r="J16" s="76"/>
      <c r="K16" s="76"/>
      <c r="L16" s="77"/>
      <c r="M16" s="77"/>
      <c r="N16" s="77"/>
      <c r="O16" s="77"/>
    </row>
    <row r="17" spans="1:17" ht="56.25" customHeight="1" thickBot="1" x14ac:dyDescent="0.3">
      <c r="A17" s="115" t="s">
        <v>214</v>
      </c>
      <c r="B17" s="508" t="s">
        <v>215</v>
      </c>
      <c r="C17" s="508"/>
      <c r="D17" s="508"/>
      <c r="E17" s="508"/>
      <c r="F17" s="115" t="s">
        <v>216</v>
      </c>
      <c r="G17" s="508" t="s">
        <v>217</v>
      </c>
      <c r="H17" s="508"/>
      <c r="I17" s="508"/>
      <c r="J17" s="115" t="s">
        <v>218</v>
      </c>
      <c r="K17" s="622" t="s">
        <v>219</v>
      </c>
      <c r="L17" s="622"/>
      <c r="M17" s="622"/>
      <c r="N17" s="622"/>
      <c r="O17" s="622"/>
    </row>
    <row r="18" spans="1:17" ht="9" customHeight="1" x14ac:dyDescent="0.25">
      <c r="A18" s="68"/>
      <c r="B18" s="67"/>
      <c r="C18" s="517"/>
      <c r="D18" s="517"/>
      <c r="E18" s="517"/>
      <c r="F18" s="517"/>
      <c r="G18" s="517"/>
      <c r="H18" s="517"/>
      <c r="I18" s="517"/>
      <c r="J18" s="517"/>
      <c r="K18" s="517"/>
      <c r="L18" s="517"/>
      <c r="M18" s="517"/>
      <c r="N18" s="517"/>
      <c r="O18" s="517"/>
    </row>
    <row r="20" spans="1:17" ht="16.5" customHeight="1" x14ac:dyDescent="0.25">
      <c r="A20" s="132"/>
      <c r="B20" s="133"/>
      <c r="C20" s="133"/>
      <c r="D20" s="133"/>
      <c r="E20" s="133"/>
      <c r="F20" s="133"/>
      <c r="G20" s="133"/>
      <c r="H20" s="133"/>
      <c r="I20" s="133"/>
      <c r="J20" s="133"/>
      <c r="K20" s="133"/>
      <c r="L20" s="133"/>
      <c r="M20" s="133"/>
      <c r="N20" s="133"/>
      <c r="O20" s="133"/>
    </row>
    <row r="21" spans="1:17" ht="32.1" customHeight="1" x14ac:dyDescent="0.25">
      <c r="A21" s="476" t="s">
        <v>220</v>
      </c>
      <c r="B21" s="477"/>
      <c r="C21" s="477"/>
      <c r="D21" s="477"/>
      <c r="E21" s="477"/>
      <c r="F21" s="477"/>
      <c r="G21" s="477"/>
      <c r="H21" s="477"/>
      <c r="I21" s="477"/>
      <c r="J21" s="477"/>
      <c r="K21" s="477"/>
      <c r="L21" s="477"/>
      <c r="M21" s="477"/>
      <c r="N21" s="477"/>
      <c r="O21" s="478"/>
    </row>
    <row r="22" spans="1:17" ht="32.1" customHeight="1" x14ac:dyDescent="0.25">
      <c r="A22" s="476" t="s">
        <v>221</v>
      </c>
      <c r="B22" s="477"/>
      <c r="C22" s="477"/>
      <c r="D22" s="477"/>
      <c r="E22" s="477"/>
      <c r="F22" s="477"/>
      <c r="G22" s="477"/>
      <c r="H22" s="477"/>
      <c r="I22" s="477"/>
      <c r="J22" s="477"/>
      <c r="K22" s="477"/>
      <c r="L22" s="477"/>
      <c r="M22" s="477"/>
      <c r="N22" s="477"/>
      <c r="O22" s="478"/>
    </row>
    <row r="23" spans="1:17" ht="32.1" customHeight="1" thickBot="1" x14ac:dyDescent="0.3">
      <c r="A23" s="89"/>
      <c r="B23" s="79" t="s">
        <v>191</v>
      </c>
      <c r="C23" s="79" t="s">
        <v>192</v>
      </c>
      <c r="D23" s="79" t="s">
        <v>193</v>
      </c>
      <c r="E23" s="79" t="s">
        <v>194</v>
      </c>
      <c r="F23" s="79" t="s">
        <v>197</v>
      </c>
      <c r="G23" s="79" t="s">
        <v>198</v>
      </c>
      <c r="H23" s="79" t="s">
        <v>199</v>
      </c>
      <c r="I23" s="79" t="s">
        <v>200</v>
      </c>
      <c r="J23" s="79" t="s">
        <v>203</v>
      </c>
      <c r="K23" s="79" t="s">
        <v>204</v>
      </c>
      <c r="L23" s="79" t="s">
        <v>205</v>
      </c>
      <c r="M23" s="79" t="s">
        <v>206</v>
      </c>
      <c r="N23" s="80" t="s">
        <v>222</v>
      </c>
      <c r="O23" s="80" t="s">
        <v>223</v>
      </c>
    </row>
    <row r="24" spans="1:17" ht="32.1" customHeight="1" x14ac:dyDescent="0.25">
      <c r="A24" s="83" t="s">
        <v>224</v>
      </c>
      <c r="B24" s="84">
        <v>698700000</v>
      </c>
      <c r="C24" s="84">
        <v>383775000</v>
      </c>
      <c r="D24" s="84">
        <v>198175000</v>
      </c>
      <c r="E24" s="84">
        <f>100129000-9000000</f>
        <v>91129000</v>
      </c>
      <c r="F24" s="84"/>
      <c r="G24" s="84"/>
      <c r="H24" s="81"/>
      <c r="I24" s="81"/>
      <c r="J24" s="81"/>
      <c r="K24" s="81"/>
      <c r="L24" s="81"/>
      <c r="M24" s="81"/>
      <c r="N24" s="84">
        <f>SUM(B24:M24)</f>
        <v>1371779000</v>
      </c>
      <c r="O24" s="82"/>
    </row>
    <row r="25" spans="1:17" ht="32.1" customHeight="1" x14ac:dyDescent="0.25">
      <c r="A25" s="83" t="s">
        <v>225</v>
      </c>
      <c r="B25" s="84"/>
      <c r="C25" s="84">
        <v>1082475000</v>
      </c>
      <c r="D25" s="84">
        <v>160650000</v>
      </c>
      <c r="E25" s="84">
        <f>17232000-4896000</f>
        <v>12336000</v>
      </c>
      <c r="F25" s="84">
        <f>24844446-15300000</f>
        <v>9544446</v>
      </c>
      <c r="G25" s="84">
        <v>0</v>
      </c>
      <c r="H25" s="84"/>
      <c r="I25" s="84">
        <v>81758612</v>
      </c>
      <c r="J25" s="84"/>
      <c r="K25" s="84"/>
      <c r="L25" s="84"/>
      <c r="M25" s="84"/>
      <c r="N25" s="84">
        <f t="shared" ref="N25:N29" si="0">SUM(B25:M25)</f>
        <v>1346764058</v>
      </c>
      <c r="O25" s="114">
        <f>+(B25+C25+D25+E25+F25+G25+H25+I25+J25+K25+L25+M25)/N24</f>
        <v>0.98176459765020463</v>
      </c>
      <c r="Q25" s="318"/>
    </row>
    <row r="26" spans="1:17" ht="32.1" customHeight="1" x14ac:dyDescent="0.25">
      <c r="A26" s="83" t="s">
        <v>226</v>
      </c>
      <c r="B26" s="84"/>
      <c r="C26" s="84">
        <v>7123000</v>
      </c>
      <c r="D26" s="84">
        <v>80393000</v>
      </c>
      <c r="E26" s="84">
        <v>113730000</v>
      </c>
      <c r="F26" s="84">
        <v>119332600</v>
      </c>
      <c r="G26" s="84">
        <v>123534000</v>
      </c>
      <c r="H26" s="84">
        <v>148378446</v>
      </c>
      <c r="I26" s="84">
        <v>121154000</v>
      </c>
      <c r="J26" s="84"/>
      <c r="K26" s="84"/>
      <c r="L26" s="84"/>
      <c r="M26" s="84"/>
      <c r="N26" s="84">
        <f t="shared" si="0"/>
        <v>713645046</v>
      </c>
      <c r="O26" s="114"/>
    </row>
    <row r="27" spans="1:17" ht="32.1" customHeight="1" x14ac:dyDescent="0.25">
      <c r="A27" s="83" t="s">
        <v>227</v>
      </c>
      <c r="B27" s="84">
        <v>0</v>
      </c>
      <c r="C27" s="84">
        <v>7210147</v>
      </c>
      <c r="D27" s="84" t="s">
        <v>449</v>
      </c>
      <c r="E27" s="84">
        <v>2365440</v>
      </c>
      <c r="F27" s="84">
        <v>1943040</v>
      </c>
      <c r="G27" s="84"/>
      <c r="H27" s="84"/>
      <c r="I27" s="84"/>
      <c r="J27" s="84"/>
      <c r="K27" s="84"/>
      <c r="L27" s="84"/>
      <c r="M27" s="84"/>
      <c r="N27" s="84">
        <f t="shared" si="0"/>
        <v>11518627</v>
      </c>
      <c r="O27" s="85"/>
    </row>
    <row r="28" spans="1:17" ht="32.1" customHeight="1" x14ac:dyDescent="0.25">
      <c r="A28" s="83" t="s">
        <v>228</v>
      </c>
      <c r="B28" s="84">
        <v>0</v>
      </c>
      <c r="C28" s="84">
        <v>0</v>
      </c>
      <c r="D28" s="84"/>
      <c r="E28" s="84"/>
      <c r="F28" s="84"/>
      <c r="G28" s="84"/>
      <c r="H28" s="84"/>
      <c r="I28" s="84"/>
      <c r="J28" s="84"/>
      <c r="K28" s="84"/>
      <c r="L28" s="84"/>
      <c r="M28" s="84"/>
      <c r="N28" s="84">
        <f t="shared" si="0"/>
        <v>0</v>
      </c>
      <c r="O28" s="85"/>
    </row>
    <row r="29" spans="1:17" ht="32.1" customHeight="1" thickBot="1" x14ac:dyDescent="0.3">
      <c r="A29" s="86" t="s">
        <v>229</v>
      </c>
      <c r="B29" s="87">
        <v>0</v>
      </c>
      <c r="C29" s="87">
        <v>7210147</v>
      </c>
      <c r="D29" s="87"/>
      <c r="E29" s="87">
        <v>2365440</v>
      </c>
      <c r="F29" s="87">
        <v>1943040</v>
      </c>
      <c r="G29" s="87"/>
      <c r="H29" s="87"/>
      <c r="I29" s="87"/>
      <c r="J29" s="87"/>
      <c r="K29" s="87"/>
      <c r="L29" s="87"/>
      <c r="M29" s="87"/>
      <c r="N29" s="87">
        <f t="shared" si="0"/>
        <v>11518627</v>
      </c>
      <c r="O29" s="290">
        <f>+N29/N27</f>
        <v>1</v>
      </c>
    </row>
    <row r="30" spans="1:17" s="88" customFormat="1" ht="16.5" customHeight="1" x14ac:dyDescent="0.2"/>
    <row r="31" spans="1:17" s="88" customFormat="1" ht="17.25" customHeight="1" x14ac:dyDescent="0.2"/>
    <row r="32" spans="1:17" ht="5.25" customHeight="1" x14ac:dyDescent="0.25"/>
    <row r="33" spans="1:10" ht="48" customHeight="1" x14ac:dyDescent="0.25">
      <c r="A33" s="524" t="s">
        <v>230</v>
      </c>
      <c r="B33" s="525"/>
      <c r="C33" s="525"/>
      <c r="D33" s="525"/>
      <c r="E33" s="525"/>
      <c r="F33" s="525"/>
      <c r="G33" s="525"/>
      <c r="H33" s="525"/>
      <c r="I33" s="526"/>
      <c r="J33" s="93"/>
    </row>
    <row r="34" spans="1:10" ht="50.25" customHeight="1" x14ac:dyDescent="0.25">
      <c r="A34" s="101" t="s">
        <v>231</v>
      </c>
      <c r="B34" s="527" t="str">
        <f>+B11</f>
        <v>3 - Transversalizar en los 15 sectores de la administración distrital los enfoques de género y derechos de las mujeres a través de procesos de reconocimiento, medición y acompañamiento técnico que promuevan la transformación de la gestión institucional y organizacional en pro de la igualdad de género.</v>
      </c>
      <c r="C34" s="528"/>
      <c r="D34" s="528"/>
      <c r="E34" s="528"/>
      <c r="F34" s="528"/>
      <c r="G34" s="528"/>
      <c r="H34" s="528"/>
      <c r="I34" s="529"/>
      <c r="J34" s="91"/>
    </row>
    <row r="35" spans="1:10" ht="18.75" customHeight="1" x14ac:dyDescent="0.25">
      <c r="A35" s="538" t="s">
        <v>232</v>
      </c>
      <c r="B35" s="143">
        <v>2024</v>
      </c>
      <c r="C35" s="143">
        <v>2025</v>
      </c>
      <c r="D35" s="143">
        <v>2026</v>
      </c>
      <c r="E35" s="143">
        <v>2027</v>
      </c>
      <c r="F35" s="143" t="s">
        <v>233</v>
      </c>
      <c r="G35" s="541" t="s">
        <v>234</v>
      </c>
      <c r="H35" s="541" t="s">
        <v>23</v>
      </c>
      <c r="I35" s="541"/>
      <c r="J35" s="91"/>
    </row>
    <row r="36" spans="1:10" ht="50.25" customHeight="1" thickBot="1" x14ac:dyDescent="0.3">
      <c r="A36" s="540"/>
      <c r="B36" s="299">
        <v>15</v>
      </c>
      <c r="C36" s="299">
        <v>15</v>
      </c>
      <c r="D36" s="299">
        <v>15</v>
      </c>
      <c r="E36" s="299">
        <v>15</v>
      </c>
      <c r="F36" s="300">
        <v>15</v>
      </c>
      <c r="G36" s="541"/>
      <c r="H36" s="541"/>
      <c r="I36" s="541"/>
      <c r="J36" s="91"/>
    </row>
    <row r="37" spans="1:10" ht="52.5" customHeight="1" thickBot="1" x14ac:dyDescent="0.3">
      <c r="A37" s="102" t="s">
        <v>235</v>
      </c>
      <c r="B37" s="530">
        <v>0.52</v>
      </c>
      <c r="C37" s="531"/>
      <c r="D37" s="535" t="s">
        <v>236</v>
      </c>
      <c r="E37" s="536"/>
      <c r="F37" s="536"/>
      <c r="G37" s="536"/>
      <c r="H37" s="536"/>
      <c r="I37" s="537"/>
    </row>
    <row r="38" spans="1:10" s="92" customFormat="1" ht="90" hidden="1" customHeight="1" thickBot="1" x14ac:dyDescent="0.3">
      <c r="A38" s="538" t="s">
        <v>237</v>
      </c>
      <c r="B38" s="102" t="s">
        <v>238</v>
      </c>
      <c r="C38" s="101" t="s">
        <v>239</v>
      </c>
      <c r="D38" s="521" t="s">
        <v>240</v>
      </c>
      <c r="E38" s="522"/>
      <c r="F38" s="521" t="s">
        <v>241</v>
      </c>
      <c r="G38" s="522"/>
      <c r="H38" s="103" t="s">
        <v>242</v>
      </c>
      <c r="I38" s="105" t="s">
        <v>243</v>
      </c>
    </row>
    <row r="39" spans="1:10" ht="277.5" hidden="1" customHeight="1" thickBot="1" x14ac:dyDescent="0.3">
      <c r="A39" s="540"/>
      <c r="B39" s="263">
        <v>15</v>
      </c>
      <c r="C39" s="96">
        <v>15</v>
      </c>
      <c r="D39" s="642" t="s">
        <v>450</v>
      </c>
      <c r="E39" s="643"/>
      <c r="F39" s="642" t="s">
        <v>451</v>
      </c>
      <c r="G39" s="643"/>
      <c r="H39" s="94" t="s">
        <v>246</v>
      </c>
      <c r="I39" s="295" t="s">
        <v>247</v>
      </c>
    </row>
    <row r="40" spans="1:10" s="92" customFormat="1" ht="54" hidden="1" customHeight="1" thickBot="1" x14ac:dyDescent="0.3">
      <c r="A40" s="538" t="s">
        <v>248</v>
      </c>
      <c r="B40" s="103" t="s">
        <v>238</v>
      </c>
      <c r="C40" s="103" t="s">
        <v>239</v>
      </c>
      <c r="D40" s="521" t="s">
        <v>240</v>
      </c>
      <c r="E40" s="522"/>
      <c r="F40" s="521" t="s">
        <v>241</v>
      </c>
      <c r="G40" s="522"/>
      <c r="H40" s="103" t="s">
        <v>242</v>
      </c>
      <c r="I40" s="105" t="s">
        <v>243</v>
      </c>
    </row>
    <row r="41" spans="1:10" ht="409.5" hidden="1" customHeight="1" thickBot="1" x14ac:dyDescent="0.3">
      <c r="A41" s="707"/>
      <c r="B41" s="96">
        <v>15</v>
      </c>
      <c r="C41" s="96">
        <v>15</v>
      </c>
      <c r="D41" s="708" t="s">
        <v>452</v>
      </c>
      <c r="E41" s="709"/>
      <c r="F41" s="710" t="s">
        <v>453</v>
      </c>
      <c r="G41" s="711"/>
      <c r="H41" s="94" t="s">
        <v>246</v>
      </c>
      <c r="I41" s="295" t="s">
        <v>247</v>
      </c>
    </row>
    <row r="42" spans="1:10" s="92" customFormat="1" ht="35.1" hidden="1" customHeight="1" thickBot="1" x14ac:dyDescent="0.3">
      <c r="A42" s="714" t="s">
        <v>251</v>
      </c>
      <c r="B42" s="301" t="s">
        <v>238</v>
      </c>
      <c r="C42" s="298" t="s">
        <v>239</v>
      </c>
      <c r="D42" s="712" t="s">
        <v>240</v>
      </c>
      <c r="E42" s="713"/>
      <c r="F42" s="712" t="s">
        <v>241</v>
      </c>
      <c r="G42" s="713"/>
      <c r="H42" s="103" t="s">
        <v>242</v>
      </c>
      <c r="I42" s="105" t="s">
        <v>243</v>
      </c>
    </row>
    <row r="43" spans="1:10" ht="407.25" hidden="1" customHeight="1" x14ac:dyDescent="0.25">
      <c r="A43" s="715"/>
      <c r="B43" s="717">
        <v>15</v>
      </c>
      <c r="C43" s="717">
        <v>15</v>
      </c>
      <c r="D43" s="719" t="s">
        <v>454</v>
      </c>
      <c r="E43" s="720"/>
      <c r="F43" s="723" t="s">
        <v>455</v>
      </c>
      <c r="G43" s="724"/>
      <c r="H43" s="802" t="s">
        <v>246</v>
      </c>
      <c r="I43" s="803" t="s">
        <v>456</v>
      </c>
    </row>
    <row r="44" spans="1:10" ht="409.5" hidden="1" customHeight="1" thickBot="1" x14ac:dyDescent="0.3">
      <c r="A44" s="716"/>
      <c r="B44" s="718"/>
      <c r="C44" s="718"/>
      <c r="D44" s="721"/>
      <c r="E44" s="722"/>
      <c r="F44" s="725"/>
      <c r="G44" s="726"/>
      <c r="H44" s="758"/>
      <c r="I44" s="804"/>
    </row>
    <row r="45" spans="1:10" s="92" customFormat="1" ht="35.1" hidden="1" customHeight="1" thickBot="1" x14ac:dyDescent="0.3">
      <c r="A45" s="732" t="s">
        <v>254</v>
      </c>
      <c r="B45" s="101" t="s">
        <v>238</v>
      </c>
      <c r="C45" s="102" t="s">
        <v>239</v>
      </c>
      <c r="D45" s="539" t="s">
        <v>240</v>
      </c>
      <c r="E45" s="727"/>
      <c r="F45" s="539" t="s">
        <v>241</v>
      </c>
      <c r="G45" s="727"/>
      <c r="H45" s="103" t="s">
        <v>242</v>
      </c>
      <c r="I45" s="103" t="s">
        <v>243</v>
      </c>
    </row>
    <row r="46" spans="1:10" ht="399.75" hidden="1" customHeight="1" x14ac:dyDescent="0.25">
      <c r="A46" s="707"/>
      <c r="B46" s="733">
        <v>15</v>
      </c>
      <c r="C46" s="735">
        <v>15</v>
      </c>
      <c r="D46" s="737" t="s">
        <v>457</v>
      </c>
      <c r="E46" s="738"/>
      <c r="F46" s="741" t="s">
        <v>458</v>
      </c>
      <c r="G46" s="742"/>
      <c r="H46" s="802" t="s">
        <v>246</v>
      </c>
      <c r="I46" s="803" t="s">
        <v>456</v>
      </c>
    </row>
    <row r="47" spans="1:10" ht="246.75" hidden="1" customHeight="1" thickBot="1" x14ac:dyDescent="0.3">
      <c r="A47" s="540"/>
      <c r="B47" s="734"/>
      <c r="C47" s="736"/>
      <c r="D47" s="739"/>
      <c r="E47" s="740"/>
      <c r="F47" s="743"/>
      <c r="G47" s="744"/>
      <c r="H47" s="758"/>
      <c r="I47" s="804"/>
    </row>
    <row r="48" spans="1:10" s="92" customFormat="1" ht="66.75" hidden="1" thickBot="1" x14ac:dyDescent="0.3">
      <c r="A48" s="538" t="s">
        <v>257</v>
      </c>
      <c r="B48" s="103" t="s">
        <v>238</v>
      </c>
      <c r="C48" s="103" t="s">
        <v>239</v>
      </c>
      <c r="D48" s="521" t="s">
        <v>240</v>
      </c>
      <c r="E48" s="522"/>
      <c r="F48" s="521" t="s">
        <v>241</v>
      </c>
      <c r="G48" s="522"/>
      <c r="H48" s="103" t="s">
        <v>242</v>
      </c>
      <c r="I48" s="105" t="s">
        <v>243</v>
      </c>
    </row>
    <row r="49" spans="1:9" ht="408" hidden="1" customHeight="1" thickBot="1" x14ac:dyDescent="0.3">
      <c r="A49" s="540"/>
      <c r="B49" s="96">
        <v>15</v>
      </c>
      <c r="C49" s="96">
        <v>15</v>
      </c>
      <c r="D49" s="728" t="s">
        <v>459</v>
      </c>
      <c r="E49" s="729"/>
      <c r="F49" s="730" t="s">
        <v>460</v>
      </c>
      <c r="G49" s="731"/>
      <c r="H49" s="351" t="s">
        <v>246</v>
      </c>
      <c r="I49" s="342" t="s">
        <v>456</v>
      </c>
    </row>
    <row r="50" spans="1:9" s="92" customFormat="1" ht="69" hidden="1" customHeight="1" thickBot="1" x14ac:dyDescent="0.3">
      <c r="A50" s="538" t="s">
        <v>260</v>
      </c>
      <c r="B50" s="298" t="s">
        <v>238</v>
      </c>
      <c r="C50" s="103" t="s">
        <v>239</v>
      </c>
      <c r="D50" s="521" t="s">
        <v>240</v>
      </c>
      <c r="E50" s="522"/>
      <c r="F50" s="521" t="s">
        <v>241</v>
      </c>
      <c r="G50" s="522"/>
      <c r="H50" s="103" t="s">
        <v>242</v>
      </c>
      <c r="I50" s="105" t="s">
        <v>243</v>
      </c>
    </row>
    <row r="51" spans="1:9" ht="37.5" hidden="1" customHeight="1" thickBot="1" x14ac:dyDescent="0.3">
      <c r="A51" s="539"/>
      <c r="B51" s="340">
        <v>15</v>
      </c>
      <c r="C51" s="338">
        <v>15</v>
      </c>
      <c r="D51" s="745" t="s">
        <v>461</v>
      </c>
      <c r="E51" s="746"/>
      <c r="F51" s="728" t="s">
        <v>462</v>
      </c>
      <c r="G51" s="746"/>
      <c r="H51" s="351" t="s">
        <v>246</v>
      </c>
      <c r="I51" s="342" t="s">
        <v>456</v>
      </c>
    </row>
    <row r="52" spans="1:9" ht="83.25" customHeight="1" thickBot="1" x14ac:dyDescent="0.3">
      <c r="A52" s="538" t="s">
        <v>263</v>
      </c>
      <c r="B52" s="101" t="s">
        <v>238</v>
      </c>
      <c r="C52" s="350" t="s">
        <v>239</v>
      </c>
      <c r="D52" s="521" t="s">
        <v>240</v>
      </c>
      <c r="E52" s="522"/>
      <c r="F52" s="521" t="s">
        <v>241</v>
      </c>
      <c r="G52" s="522"/>
      <c r="H52" s="103" t="s">
        <v>242</v>
      </c>
      <c r="I52" s="105" t="s">
        <v>243</v>
      </c>
    </row>
    <row r="53" spans="1:9" ht="409.5" customHeight="1" x14ac:dyDescent="0.25">
      <c r="A53" s="707"/>
      <c r="B53" s="733">
        <v>15</v>
      </c>
      <c r="C53" s="747">
        <v>15</v>
      </c>
      <c r="D53" s="749" t="s">
        <v>463</v>
      </c>
      <c r="E53" s="750"/>
      <c r="F53" s="753" t="s">
        <v>464</v>
      </c>
      <c r="G53" s="754"/>
      <c r="H53" s="733" t="s">
        <v>246</v>
      </c>
      <c r="I53" s="812" t="s">
        <v>456</v>
      </c>
    </row>
    <row r="54" spans="1:9" ht="409.5" customHeight="1" thickBot="1" x14ac:dyDescent="0.3">
      <c r="A54" s="540"/>
      <c r="B54" s="734"/>
      <c r="C54" s="748"/>
      <c r="D54" s="751"/>
      <c r="E54" s="752"/>
      <c r="F54" s="755"/>
      <c r="G54" s="756"/>
      <c r="H54" s="734"/>
      <c r="I54" s="813"/>
    </row>
    <row r="55" spans="1:9" ht="54.75" customHeight="1" thickBot="1" x14ac:dyDescent="0.3">
      <c r="A55" s="538" t="s">
        <v>266</v>
      </c>
      <c r="B55" s="103" t="s">
        <v>238</v>
      </c>
      <c r="C55" s="101" t="s">
        <v>239</v>
      </c>
      <c r="D55" s="712" t="s">
        <v>240</v>
      </c>
      <c r="E55" s="713"/>
      <c r="F55" s="712" t="s">
        <v>241</v>
      </c>
      <c r="G55" s="713"/>
      <c r="H55" s="298" t="s">
        <v>242</v>
      </c>
      <c r="I55" s="301" t="s">
        <v>243</v>
      </c>
    </row>
    <row r="56" spans="1:9" ht="409.5" customHeight="1" x14ac:dyDescent="0.25">
      <c r="A56" s="707"/>
      <c r="B56" s="733">
        <v>15</v>
      </c>
      <c r="C56" s="733">
        <v>15</v>
      </c>
      <c r="D56" s="759" t="s">
        <v>861</v>
      </c>
      <c r="E56" s="760"/>
      <c r="F56" s="763" t="s">
        <v>854</v>
      </c>
      <c r="G56" s="764"/>
      <c r="H56" s="814" t="s">
        <v>246</v>
      </c>
      <c r="I56" s="814" t="s">
        <v>246</v>
      </c>
    </row>
    <row r="57" spans="1:9" ht="409.5" customHeight="1" thickBot="1" x14ac:dyDescent="0.3">
      <c r="A57" s="540"/>
      <c r="B57" s="734"/>
      <c r="C57" s="734">
        <v>15</v>
      </c>
      <c r="D57" s="761"/>
      <c r="E57" s="762"/>
      <c r="F57" s="765"/>
      <c r="G57" s="766"/>
      <c r="H57" s="815"/>
      <c r="I57" s="815"/>
    </row>
    <row r="58" spans="1:9" ht="59.25" hidden="1" customHeight="1" thickBot="1" x14ac:dyDescent="0.3">
      <c r="A58" s="538" t="s">
        <v>268</v>
      </c>
      <c r="B58" s="103" t="s">
        <v>238</v>
      </c>
      <c r="C58" s="102" t="s">
        <v>239</v>
      </c>
      <c r="D58" s="521" t="s">
        <v>240</v>
      </c>
      <c r="E58" s="522"/>
      <c r="F58" s="521" t="s">
        <v>241</v>
      </c>
      <c r="G58" s="522"/>
      <c r="H58" s="103" t="s">
        <v>242</v>
      </c>
      <c r="I58" s="364" t="s">
        <v>243</v>
      </c>
    </row>
    <row r="59" spans="1:9" ht="120.75" hidden="1" customHeight="1" thickBot="1" x14ac:dyDescent="0.3">
      <c r="A59" s="540"/>
      <c r="B59" s="96">
        <v>15</v>
      </c>
      <c r="C59" s="97"/>
      <c r="D59" s="757"/>
      <c r="E59" s="758"/>
      <c r="F59" s="757"/>
      <c r="G59" s="758"/>
      <c r="H59" s="97"/>
      <c r="I59" s="97"/>
    </row>
    <row r="60" spans="1:9" ht="35.1" hidden="1" customHeight="1" thickBot="1" x14ac:dyDescent="0.3">
      <c r="A60" s="538" t="s">
        <v>269</v>
      </c>
      <c r="B60" s="103" t="s">
        <v>238</v>
      </c>
      <c r="C60" s="101" t="s">
        <v>239</v>
      </c>
      <c r="D60" s="521" t="s">
        <v>240</v>
      </c>
      <c r="E60" s="522"/>
      <c r="F60" s="521" t="s">
        <v>241</v>
      </c>
      <c r="G60" s="522"/>
      <c r="H60" s="103" t="s">
        <v>242</v>
      </c>
      <c r="I60" s="105" t="s">
        <v>243</v>
      </c>
    </row>
    <row r="61" spans="1:9" ht="120.75" hidden="1" customHeight="1" thickBot="1" x14ac:dyDescent="0.3">
      <c r="A61" s="540"/>
      <c r="B61" s="96">
        <v>15</v>
      </c>
      <c r="C61" s="97"/>
      <c r="D61" s="556"/>
      <c r="E61" s="557"/>
      <c r="F61" s="556"/>
      <c r="G61" s="557"/>
      <c r="H61" s="94"/>
      <c r="I61" s="95"/>
    </row>
    <row r="62" spans="1:9" ht="35.1" hidden="1" customHeight="1" thickBot="1" x14ac:dyDescent="0.3">
      <c r="A62" s="538" t="s">
        <v>270</v>
      </c>
      <c r="B62" s="103" t="s">
        <v>238</v>
      </c>
      <c r="C62" s="101" t="s">
        <v>239</v>
      </c>
      <c r="D62" s="521" t="s">
        <v>240</v>
      </c>
      <c r="E62" s="522"/>
      <c r="F62" s="521" t="s">
        <v>241</v>
      </c>
      <c r="G62" s="522"/>
      <c r="H62" s="103" t="s">
        <v>242</v>
      </c>
      <c r="I62" s="105" t="s">
        <v>243</v>
      </c>
    </row>
    <row r="63" spans="1:9" ht="120.75" hidden="1" customHeight="1" thickBot="1" x14ac:dyDescent="0.3">
      <c r="A63" s="540"/>
      <c r="B63" s="96">
        <v>15</v>
      </c>
      <c r="C63" s="97"/>
      <c r="D63" s="556"/>
      <c r="E63" s="557"/>
      <c r="F63" s="563"/>
      <c r="G63" s="563"/>
      <c r="H63" s="94"/>
      <c r="I63" s="94"/>
    </row>
    <row r="64" spans="1:9" ht="35.1" hidden="1" customHeight="1" thickBot="1" x14ac:dyDescent="0.3">
      <c r="A64" s="538" t="s">
        <v>271</v>
      </c>
      <c r="B64" s="103" t="s">
        <v>238</v>
      </c>
      <c r="C64" s="101" t="s">
        <v>239</v>
      </c>
      <c r="D64" s="521" t="s">
        <v>240</v>
      </c>
      <c r="E64" s="522"/>
      <c r="F64" s="521" t="s">
        <v>241</v>
      </c>
      <c r="G64" s="522"/>
      <c r="H64" s="103" t="s">
        <v>242</v>
      </c>
      <c r="I64" s="105" t="s">
        <v>243</v>
      </c>
    </row>
    <row r="65" spans="1:24" ht="120.75" hidden="1" customHeight="1" thickBot="1" x14ac:dyDescent="0.3">
      <c r="A65" s="540"/>
      <c r="B65" s="97">
        <v>15</v>
      </c>
      <c r="C65" s="97"/>
      <c r="D65" s="556"/>
      <c r="E65" s="557"/>
      <c r="F65" s="556"/>
      <c r="G65" s="557"/>
      <c r="H65" s="94"/>
      <c r="I65" s="94"/>
    </row>
    <row r="67" spans="1:24" s="91" customFormat="1" ht="30" customHeight="1" x14ac:dyDescent="0.25">
      <c r="A67" s="66"/>
      <c r="B67" s="66"/>
      <c r="C67" s="66"/>
      <c r="D67" s="66"/>
      <c r="E67" s="66"/>
      <c r="F67" s="66"/>
      <c r="G67" s="66"/>
      <c r="H67" s="66"/>
      <c r="I67" s="66"/>
    </row>
    <row r="68" spans="1:24" ht="34.5" customHeight="1" x14ac:dyDescent="0.25">
      <c r="A68" s="553" t="s">
        <v>272</v>
      </c>
      <c r="B68" s="553"/>
      <c r="C68" s="553"/>
      <c r="D68" s="553"/>
      <c r="E68" s="553"/>
      <c r="F68" s="553"/>
      <c r="G68" s="553"/>
      <c r="H68" s="553"/>
      <c r="I68" s="553"/>
      <c r="J68" s="553"/>
      <c r="K68" s="553"/>
      <c r="L68" s="553"/>
      <c r="M68" s="553"/>
    </row>
    <row r="69" spans="1:24" ht="180" customHeight="1" x14ac:dyDescent="0.25">
      <c r="A69" s="246" t="s">
        <v>273</v>
      </c>
      <c r="B69" s="631" t="s">
        <v>465</v>
      </c>
      <c r="C69" s="632"/>
      <c r="D69" s="631" t="s">
        <v>466</v>
      </c>
      <c r="E69" s="632"/>
      <c r="F69" s="631" t="s">
        <v>467</v>
      </c>
      <c r="G69" s="632"/>
      <c r="H69" s="631" t="s">
        <v>468</v>
      </c>
      <c r="I69" s="632"/>
      <c r="J69" s="631" t="s">
        <v>469</v>
      </c>
      <c r="K69" s="632"/>
      <c r="L69" s="631" t="s">
        <v>470</v>
      </c>
      <c r="M69" s="632"/>
    </row>
    <row r="70" spans="1:24" ht="40.5" customHeight="1" x14ac:dyDescent="0.25">
      <c r="A70" s="106" t="s">
        <v>277</v>
      </c>
      <c r="B70" s="633">
        <v>0.1</v>
      </c>
      <c r="C70" s="634"/>
      <c r="D70" s="633">
        <v>0.08</v>
      </c>
      <c r="E70" s="634"/>
      <c r="F70" s="633">
        <v>0.1</v>
      </c>
      <c r="G70" s="634"/>
      <c r="H70" s="633">
        <v>7.0000000000000007E-2</v>
      </c>
      <c r="I70" s="634"/>
      <c r="J70" s="633">
        <v>0.1</v>
      </c>
      <c r="K70" s="634"/>
      <c r="L70" s="633">
        <v>7.0000000000000007E-2</v>
      </c>
      <c r="M70" s="634"/>
    </row>
    <row r="71" spans="1:24" ht="30" hidden="1" customHeight="1" x14ac:dyDescent="0.25">
      <c r="A71" s="636" t="s">
        <v>191</v>
      </c>
      <c r="B71" s="151" t="s">
        <v>99</v>
      </c>
      <c r="C71" s="151" t="s">
        <v>239</v>
      </c>
      <c r="D71" s="151" t="s">
        <v>99</v>
      </c>
      <c r="E71" s="151" t="s">
        <v>239</v>
      </c>
      <c r="F71" s="151" t="s">
        <v>99</v>
      </c>
      <c r="G71" s="151" t="s">
        <v>239</v>
      </c>
      <c r="H71" s="151" t="s">
        <v>99</v>
      </c>
      <c r="I71" s="151" t="s">
        <v>239</v>
      </c>
      <c r="J71" s="151" t="s">
        <v>99</v>
      </c>
      <c r="K71" s="151" t="s">
        <v>239</v>
      </c>
      <c r="L71" s="151" t="s">
        <v>99</v>
      </c>
      <c r="M71" s="151" t="s">
        <v>239</v>
      </c>
    </row>
    <row r="72" spans="1:24" ht="30" hidden="1" customHeight="1" x14ac:dyDescent="0.25">
      <c r="A72" s="637"/>
      <c r="B72" s="108">
        <v>0.03</v>
      </c>
      <c r="C72" s="108">
        <v>0.03</v>
      </c>
      <c r="D72" s="108">
        <v>0</v>
      </c>
      <c r="E72" s="108">
        <v>0</v>
      </c>
      <c r="F72" s="108">
        <v>0.03</v>
      </c>
      <c r="G72" s="108">
        <v>0.03</v>
      </c>
      <c r="H72" s="294">
        <v>0</v>
      </c>
      <c r="I72" s="108">
        <v>0.01</v>
      </c>
      <c r="J72" s="108">
        <v>0</v>
      </c>
      <c r="K72" s="108">
        <v>0</v>
      </c>
      <c r="L72" s="108">
        <v>0.01</v>
      </c>
      <c r="M72" s="108">
        <v>0.01</v>
      </c>
    </row>
    <row r="73" spans="1:24" s="291" customFormat="1" ht="137.25" hidden="1" customHeight="1" x14ac:dyDescent="0.25">
      <c r="A73" s="292" t="s">
        <v>278</v>
      </c>
      <c r="B73" s="640" t="s">
        <v>471</v>
      </c>
      <c r="C73" s="641"/>
      <c r="D73" s="683" t="s">
        <v>472</v>
      </c>
      <c r="E73" s="767"/>
      <c r="F73" s="647" t="s">
        <v>473</v>
      </c>
      <c r="G73" s="643"/>
      <c r="H73" s="647" t="s">
        <v>474</v>
      </c>
      <c r="I73" s="643"/>
      <c r="J73" s="640" t="s">
        <v>475</v>
      </c>
      <c r="K73" s="641"/>
      <c r="L73" s="768" t="s">
        <v>476</v>
      </c>
      <c r="M73" s="643"/>
      <c r="N73" s="352"/>
      <c r="O73" s="352"/>
      <c r="P73" s="352"/>
      <c r="Q73" s="352"/>
      <c r="R73" s="352"/>
      <c r="S73" s="352"/>
      <c r="T73" s="352"/>
      <c r="U73" s="352"/>
      <c r="V73" s="352"/>
      <c r="W73" s="352"/>
      <c r="X73" s="352"/>
    </row>
    <row r="74" spans="1:24" s="73" customFormat="1" ht="80.25" hidden="1" customHeight="1" x14ac:dyDescent="0.25">
      <c r="A74" s="106" t="s">
        <v>281</v>
      </c>
      <c r="B74" s="685" t="s">
        <v>477</v>
      </c>
      <c r="C74" s="686"/>
      <c r="D74" s="687" t="s">
        <v>246</v>
      </c>
      <c r="E74" s="688"/>
      <c r="F74" s="689" t="s">
        <v>478</v>
      </c>
      <c r="G74" s="690"/>
      <c r="H74" s="689" t="s">
        <v>479</v>
      </c>
      <c r="I74" s="690"/>
      <c r="J74" s="808" t="s">
        <v>246</v>
      </c>
      <c r="K74" s="809"/>
      <c r="L74" s="685" t="s">
        <v>480</v>
      </c>
      <c r="M74" s="690"/>
    </row>
    <row r="75" spans="1:24" ht="30.75" hidden="1" customHeight="1" x14ac:dyDescent="0.25">
      <c r="A75" s="636" t="s">
        <v>192</v>
      </c>
      <c r="B75" s="151" t="s">
        <v>99</v>
      </c>
      <c r="C75" s="151" t="s">
        <v>239</v>
      </c>
      <c r="D75" s="151" t="s">
        <v>99</v>
      </c>
      <c r="E75" s="151" t="s">
        <v>239</v>
      </c>
      <c r="F75" s="151" t="s">
        <v>99</v>
      </c>
      <c r="G75" s="151" t="s">
        <v>239</v>
      </c>
      <c r="H75" s="151" t="s">
        <v>99</v>
      </c>
      <c r="I75" s="151" t="s">
        <v>239</v>
      </c>
      <c r="J75" s="151" t="s">
        <v>99</v>
      </c>
      <c r="K75" s="151" t="s">
        <v>239</v>
      </c>
      <c r="L75" s="151" t="s">
        <v>99</v>
      </c>
      <c r="M75" s="151" t="s">
        <v>239</v>
      </c>
    </row>
    <row r="76" spans="1:24" ht="30.75" hidden="1" customHeight="1" x14ac:dyDescent="0.25">
      <c r="A76" s="637"/>
      <c r="B76" s="108">
        <v>0.04</v>
      </c>
      <c r="C76" s="108">
        <v>0.04</v>
      </c>
      <c r="D76" s="108">
        <v>0</v>
      </c>
      <c r="E76" s="108">
        <v>0</v>
      </c>
      <c r="F76" s="108">
        <v>0.04</v>
      </c>
      <c r="G76" s="108">
        <v>0.04</v>
      </c>
      <c r="H76" s="294">
        <v>0</v>
      </c>
      <c r="I76" s="108">
        <v>0.01</v>
      </c>
      <c r="J76" s="108">
        <v>0.01</v>
      </c>
      <c r="K76" s="109">
        <v>0.01</v>
      </c>
      <c r="L76" s="108">
        <v>0.04</v>
      </c>
      <c r="M76" s="108">
        <v>0.04</v>
      </c>
    </row>
    <row r="77" spans="1:24" ht="213.75" hidden="1" customHeight="1" x14ac:dyDescent="0.25">
      <c r="A77" s="106" t="s">
        <v>278</v>
      </c>
      <c r="B77" s="638" t="s">
        <v>481</v>
      </c>
      <c r="C77" s="639"/>
      <c r="D77" s="769" t="s">
        <v>482</v>
      </c>
      <c r="E77" s="770"/>
      <c r="F77" s="642" t="s">
        <v>483</v>
      </c>
      <c r="G77" s="643"/>
      <c r="H77" s="642" t="s">
        <v>484</v>
      </c>
      <c r="I77" s="643"/>
      <c r="J77" s="810" t="s">
        <v>485</v>
      </c>
      <c r="K77" s="811"/>
      <c r="L77" s="642" t="s">
        <v>486</v>
      </c>
      <c r="M77" s="643"/>
    </row>
    <row r="78" spans="1:24" s="73" customFormat="1" ht="80.25" hidden="1" customHeight="1" x14ac:dyDescent="0.25">
      <c r="A78" s="106" t="s">
        <v>281</v>
      </c>
      <c r="B78" s="685" t="s">
        <v>477</v>
      </c>
      <c r="C78" s="686"/>
      <c r="D78" s="687" t="s">
        <v>246</v>
      </c>
      <c r="E78" s="688"/>
      <c r="F78" s="644" t="s">
        <v>478</v>
      </c>
      <c r="G78" s="662"/>
      <c r="H78" s="685" t="s">
        <v>479</v>
      </c>
      <c r="I78" s="690"/>
      <c r="J78" s="644" t="s">
        <v>487</v>
      </c>
      <c r="K78" s="662"/>
      <c r="L78" s="698" t="s">
        <v>480</v>
      </c>
      <c r="M78" s="699"/>
    </row>
    <row r="79" spans="1:24" ht="30.75" hidden="1" customHeight="1" x14ac:dyDescent="0.25">
      <c r="A79" s="636" t="s">
        <v>193</v>
      </c>
      <c r="B79" s="151" t="s">
        <v>99</v>
      </c>
      <c r="C79" s="151" t="s">
        <v>239</v>
      </c>
      <c r="D79" s="151" t="s">
        <v>99</v>
      </c>
      <c r="E79" s="151" t="s">
        <v>239</v>
      </c>
      <c r="F79" s="151" t="s">
        <v>99</v>
      </c>
      <c r="G79" s="151" t="s">
        <v>239</v>
      </c>
      <c r="H79" s="151" t="s">
        <v>99</v>
      </c>
      <c r="I79" s="151" t="s">
        <v>239</v>
      </c>
      <c r="J79" s="151" t="s">
        <v>99</v>
      </c>
      <c r="K79" s="151" t="s">
        <v>239</v>
      </c>
      <c r="L79" s="151" t="s">
        <v>99</v>
      </c>
      <c r="M79" s="151" t="s">
        <v>239</v>
      </c>
    </row>
    <row r="80" spans="1:24" ht="30.75" hidden="1" customHeight="1" x14ac:dyDescent="0.25">
      <c r="A80" s="637"/>
      <c r="B80" s="108">
        <v>0.1</v>
      </c>
      <c r="C80" s="108">
        <v>0.1</v>
      </c>
      <c r="D80" s="108">
        <v>0.25</v>
      </c>
      <c r="E80" s="108">
        <v>0.25</v>
      </c>
      <c r="F80" s="108">
        <v>0.1</v>
      </c>
      <c r="G80" s="109">
        <v>0.1</v>
      </c>
      <c r="H80" s="108">
        <v>0.25</v>
      </c>
      <c r="I80" s="109">
        <v>0.25</v>
      </c>
      <c r="J80" s="108">
        <v>0.1</v>
      </c>
      <c r="K80" s="109">
        <v>0.1</v>
      </c>
      <c r="L80" s="108">
        <v>0.1</v>
      </c>
      <c r="M80" s="109">
        <v>0.1</v>
      </c>
    </row>
    <row r="81" spans="1:13" ht="322.5" hidden="1" customHeight="1" x14ac:dyDescent="0.25">
      <c r="A81" s="106" t="s">
        <v>278</v>
      </c>
      <c r="B81" s="638" t="s">
        <v>488</v>
      </c>
      <c r="C81" s="639"/>
      <c r="D81" s="676" t="s">
        <v>489</v>
      </c>
      <c r="E81" s="649"/>
      <c r="F81" s="648" t="s">
        <v>490</v>
      </c>
      <c r="G81" s="649"/>
      <c r="H81" s="771" t="s">
        <v>491</v>
      </c>
      <c r="I81" s="772"/>
      <c r="J81" s="676" t="s">
        <v>492</v>
      </c>
      <c r="K81" s="649"/>
      <c r="L81" s="676" t="s">
        <v>493</v>
      </c>
      <c r="M81" s="649"/>
    </row>
    <row r="82" spans="1:13" ht="80.25" hidden="1" customHeight="1" x14ac:dyDescent="0.25">
      <c r="A82" s="106" t="s">
        <v>281</v>
      </c>
      <c r="B82" s="685" t="s">
        <v>477</v>
      </c>
      <c r="C82" s="686"/>
      <c r="D82" s="685" t="s">
        <v>494</v>
      </c>
      <c r="E82" s="686"/>
      <c r="F82" s="685" t="s">
        <v>478</v>
      </c>
      <c r="G82" s="686"/>
      <c r="H82" s="685" t="s">
        <v>479</v>
      </c>
      <c r="I82" s="646"/>
      <c r="J82" s="685" t="s">
        <v>487</v>
      </c>
      <c r="K82" s="686"/>
      <c r="L82" s="685" t="s">
        <v>480</v>
      </c>
      <c r="M82" s="686"/>
    </row>
    <row r="83" spans="1:13" ht="30.75" hidden="1" customHeight="1" x14ac:dyDescent="0.25">
      <c r="A83" s="636" t="s">
        <v>194</v>
      </c>
      <c r="B83" s="151" t="s">
        <v>99</v>
      </c>
      <c r="C83" s="151" t="s">
        <v>239</v>
      </c>
      <c r="D83" s="151" t="s">
        <v>99</v>
      </c>
      <c r="E83" s="151" t="s">
        <v>239</v>
      </c>
      <c r="F83" s="151" t="s">
        <v>99</v>
      </c>
      <c r="G83" s="151" t="s">
        <v>239</v>
      </c>
      <c r="H83" s="151" t="s">
        <v>99</v>
      </c>
      <c r="I83" s="151" t="s">
        <v>239</v>
      </c>
      <c r="J83" s="151" t="s">
        <v>99</v>
      </c>
      <c r="K83" s="151" t="s">
        <v>239</v>
      </c>
      <c r="L83" s="151" t="s">
        <v>99</v>
      </c>
      <c r="M83" s="151" t="s">
        <v>239</v>
      </c>
    </row>
    <row r="84" spans="1:13" ht="30.75" hidden="1" customHeight="1" x14ac:dyDescent="0.25">
      <c r="A84" s="637"/>
      <c r="B84" s="108">
        <v>0.1</v>
      </c>
      <c r="C84" s="108">
        <v>0.1</v>
      </c>
      <c r="D84" s="108">
        <v>0</v>
      </c>
      <c r="E84" s="108">
        <v>0</v>
      </c>
      <c r="F84" s="108">
        <v>0.1</v>
      </c>
      <c r="G84" s="108">
        <v>0.1</v>
      </c>
      <c r="H84" s="108">
        <v>0</v>
      </c>
      <c r="I84" s="108">
        <v>0</v>
      </c>
      <c r="J84" s="108">
        <v>0.1</v>
      </c>
      <c r="K84" s="109">
        <v>0.1</v>
      </c>
      <c r="L84" s="108">
        <v>0.1</v>
      </c>
      <c r="M84" s="108">
        <v>0.1</v>
      </c>
    </row>
    <row r="85" spans="1:13" ht="363.75" hidden="1" customHeight="1" x14ac:dyDescent="0.25">
      <c r="A85" s="106" t="s">
        <v>278</v>
      </c>
      <c r="B85" s="640" t="s">
        <v>495</v>
      </c>
      <c r="C85" s="639"/>
      <c r="D85" s="781" t="s">
        <v>496</v>
      </c>
      <c r="E85" s="782"/>
      <c r="F85" s="783" t="s">
        <v>497</v>
      </c>
      <c r="G85" s="784"/>
      <c r="H85" s="785" t="s">
        <v>498</v>
      </c>
      <c r="I85" s="786"/>
      <c r="J85" s="805" t="s">
        <v>499</v>
      </c>
      <c r="K85" s="806"/>
      <c r="L85" s="700" t="s">
        <v>500</v>
      </c>
      <c r="M85" s="639"/>
    </row>
    <row r="86" spans="1:13" ht="30" hidden="1" customHeight="1" x14ac:dyDescent="0.25">
      <c r="A86" s="636" t="s">
        <v>197</v>
      </c>
      <c r="B86" s="151" t="s">
        <v>99</v>
      </c>
      <c r="C86" s="151" t="s">
        <v>239</v>
      </c>
      <c r="D86" s="151" t="s">
        <v>99</v>
      </c>
      <c r="E86" s="151" t="s">
        <v>239</v>
      </c>
      <c r="F86" s="151" t="s">
        <v>99</v>
      </c>
      <c r="G86" s="151" t="s">
        <v>239</v>
      </c>
      <c r="H86" s="151" t="s">
        <v>99</v>
      </c>
      <c r="I86" s="151" t="s">
        <v>239</v>
      </c>
      <c r="J86" s="151" t="s">
        <v>99</v>
      </c>
      <c r="K86" s="151" t="s">
        <v>239</v>
      </c>
      <c r="L86" s="151" t="s">
        <v>99</v>
      </c>
      <c r="M86" s="151" t="s">
        <v>239</v>
      </c>
    </row>
    <row r="87" spans="1:13" ht="30" hidden="1" customHeight="1" x14ac:dyDescent="0.25">
      <c r="A87" s="637"/>
      <c r="B87" s="108">
        <v>0.1</v>
      </c>
      <c r="C87" s="108">
        <v>0.1</v>
      </c>
      <c r="D87" s="108">
        <v>0</v>
      </c>
      <c r="E87" s="108">
        <v>0</v>
      </c>
      <c r="F87" s="243">
        <v>0.1</v>
      </c>
      <c r="G87" s="243">
        <v>0.1</v>
      </c>
      <c r="H87" s="243">
        <v>0</v>
      </c>
      <c r="I87" s="243">
        <v>0</v>
      </c>
      <c r="J87" s="243">
        <v>0.1</v>
      </c>
      <c r="K87" s="243">
        <v>0.1</v>
      </c>
      <c r="L87" s="243">
        <v>0.1</v>
      </c>
      <c r="M87" s="243">
        <v>0.1</v>
      </c>
    </row>
    <row r="88" spans="1:13" ht="347.25" hidden="1" customHeight="1" x14ac:dyDescent="0.25">
      <c r="A88" s="106" t="s">
        <v>278</v>
      </c>
      <c r="B88" s="640" t="s">
        <v>501</v>
      </c>
      <c r="C88" s="774"/>
      <c r="D88" s="781" t="s">
        <v>502</v>
      </c>
      <c r="E88" s="782"/>
      <c r="F88" s="787" t="s">
        <v>503</v>
      </c>
      <c r="G88" s="788"/>
      <c r="H88" s="785" t="s">
        <v>504</v>
      </c>
      <c r="I88" s="786"/>
      <c r="J88" s="807" t="s">
        <v>505</v>
      </c>
      <c r="K88" s="653"/>
      <c r="L88" s="700" t="s">
        <v>506</v>
      </c>
      <c r="M88" s="701"/>
    </row>
    <row r="89" spans="1:13" ht="80.25" hidden="1" customHeight="1" x14ac:dyDescent="0.25">
      <c r="A89" s="106" t="s">
        <v>281</v>
      </c>
      <c r="B89" s="654" t="s">
        <v>477</v>
      </c>
      <c r="C89" s="655"/>
      <c r="D89" s="675" t="s">
        <v>246</v>
      </c>
      <c r="E89" s="655"/>
      <c r="F89" s="654" t="s">
        <v>478</v>
      </c>
      <c r="G89" s="655"/>
      <c r="H89" s="675" t="s">
        <v>246</v>
      </c>
      <c r="I89" s="655"/>
      <c r="J89" s="654" t="s">
        <v>487</v>
      </c>
      <c r="K89" s="655"/>
      <c r="L89" s="654" t="s">
        <v>480</v>
      </c>
      <c r="M89" s="655"/>
    </row>
    <row r="90" spans="1:13" ht="29.25" hidden="1" customHeight="1" x14ac:dyDescent="0.25">
      <c r="A90" s="636" t="s">
        <v>198</v>
      </c>
      <c r="B90" s="151" t="s">
        <v>99</v>
      </c>
      <c r="C90" s="151" t="s">
        <v>239</v>
      </c>
      <c r="D90" s="151" t="s">
        <v>99</v>
      </c>
      <c r="E90" s="151" t="s">
        <v>239</v>
      </c>
      <c r="F90" s="151" t="s">
        <v>99</v>
      </c>
      <c r="G90" s="151" t="s">
        <v>239</v>
      </c>
      <c r="H90" s="151" t="s">
        <v>99</v>
      </c>
      <c r="I90" s="151" t="s">
        <v>239</v>
      </c>
      <c r="J90" s="151" t="s">
        <v>99</v>
      </c>
      <c r="K90" s="151" t="s">
        <v>239</v>
      </c>
      <c r="L90" s="151" t="s">
        <v>99</v>
      </c>
      <c r="M90" s="151" t="s">
        <v>239</v>
      </c>
    </row>
    <row r="91" spans="1:13" ht="29.25" hidden="1" customHeight="1" x14ac:dyDescent="0.25">
      <c r="A91" s="637"/>
      <c r="B91" s="108">
        <v>0.1</v>
      </c>
      <c r="C91" s="296">
        <v>0.1</v>
      </c>
      <c r="D91" s="108">
        <v>0.25</v>
      </c>
      <c r="E91" s="296">
        <v>0.25</v>
      </c>
      <c r="F91" s="108">
        <v>0.1</v>
      </c>
      <c r="G91" s="108">
        <v>0.1</v>
      </c>
      <c r="H91" s="108">
        <v>0.25</v>
      </c>
      <c r="I91" s="109">
        <v>0.25</v>
      </c>
      <c r="J91" s="341">
        <v>0.1</v>
      </c>
      <c r="K91" s="339">
        <v>0.1</v>
      </c>
      <c r="L91" s="108">
        <v>0.1</v>
      </c>
      <c r="M91" s="109">
        <v>0.1</v>
      </c>
    </row>
    <row r="92" spans="1:13" ht="383.25" hidden="1" customHeight="1" x14ac:dyDescent="0.25">
      <c r="A92" s="106" t="s">
        <v>278</v>
      </c>
      <c r="B92" s="773" t="s">
        <v>507</v>
      </c>
      <c r="C92" s="774"/>
      <c r="D92" s="775" t="s">
        <v>508</v>
      </c>
      <c r="E92" s="776"/>
      <c r="F92" s="777" t="s">
        <v>509</v>
      </c>
      <c r="G92" s="778"/>
      <c r="H92" s="779" t="s">
        <v>510</v>
      </c>
      <c r="I92" s="780"/>
      <c r="J92" s="696" t="s">
        <v>511</v>
      </c>
      <c r="K92" s="697"/>
      <c r="L92" s="705" t="s">
        <v>512</v>
      </c>
      <c r="M92" s="706"/>
    </row>
    <row r="93" spans="1:13" ht="80.25" hidden="1" customHeight="1" x14ac:dyDescent="0.25">
      <c r="A93" s="106" t="s">
        <v>281</v>
      </c>
      <c r="B93" s="654" t="s">
        <v>477</v>
      </c>
      <c r="C93" s="655"/>
      <c r="D93" s="654" t="s">
        <v>494</v>
      </c>
      <c r="E93" s="655"/>
      <c r="F93" s="654" t="s">
        <v>478</v>
      </c>
      <c r="G93" s="655"/>
      <c r="H93" s="654" t="s">
        <v>479</v>
      </c>
      <c r="I93" s="655"/>
      <c r="J93" s="691" t="s">
        <v>487</v>
      </c>
      <c r="K93" s="692"/>
      <c r="L93" s="654" t="s">
        <v>480</v>
      </c>
      <c r="M93" s="655"/>
    </row>
    <row r="94" spans="1:13" ht="24.95" hidden="1" customHeight="1" x14ac:dyDescent="0.25">
      <c r="A94" s="636" t="s">
        <v>199</v>
      </c>
      <c r="B94" s="151" t="s">
        <v>99</v>
      </c>
      <c r="C94" s="151" t="s">
        <v>239</v>
      </c>
      <c r="D94" s="151" t="s">
        <v>99</v>
      </c>
      <c r="E94" s="151" t="s">
        <v>239</v>
      </c>
      <c r="F94" s="151" t="s">
        <v>99</v>
      </c>
      <c r="G94" s="151" t="s">
        <v>239</v>
      </c>
      <c r="H94" s="151" t="s">
        <v>99</v>
      </c>
      <c r="I94" s="151" t="s">
        <v>239</v>
      </c>
      <c r="J94" s="151" t="s">
        <v>99</v>
      </c>
      <c r="K94" s="151" t="s">
        <v>239</v>
      </c>
      <c r="L94" s="151" t="s">
        <v>99</v>
      </c>
      <c r="M94" s="151" t="s">
        <v>239</v>
      </c>
    </row>
    <row r="95" spans="1:13" ht="24.95" hidden="1" customHeight="1" x14ac:dyDescent="0.25">
      <c r="A95" s="637"/>
      <c r="B95" s="108">
        <v>0.1</v>
      </c>
      <c r="C95" s="243">
        <v>0.1</v>
      </c>
      <c r="D95" s="108">
        <v>0</v>
      </c>
      <c r="E95" s="108">
        <v>0</v>
      </c>
      <c r="F95" s="108">
        <v>0.1</v>
      </c>
      <c r="G95" s="108">
        <v>0.1</v>
      </c>
      <c r="H95" s="108">
        <v>0</v>
      </c>
      <c r="I95" s="108">
        <v>0</v>
      </c>
      <c r="J95" s="108">
        <v>0.1</v>
      </c>
      <c r="K95" s="109">
        <v>0.1</v>
      </c>
      <c r="L95" s="108">
        <v>0.1</v>
      </c>
      <c r="M95" s="108">
        <v>0.1</v>
      </c>
    </row>
    <row r="96" spans="1:13" ht="408.75" hidden="1" customHeight="1" x14ac:dyDescent="0.25">
      <c r="A96" s="106" t="s">
        <v>278</v>
      </c>
      <c r="B96" s="789" t="s">
        <v>513</v>
      </c>
      <c r="C96" s="774"/>
      <c r="D96" s="790" t="s">
        <v>514</v>
      </c>
      <c r="E96" s="791"/>
      <c r="F96" s="792" t="s">
        <v>515</v>
      </c>
      <c r="G96" s="793"/>
      <c r="H96" s="790" t="s">
        <v>516</v>
      </c>
      <c r="I96" s="791"/>
      <c r="J96" s="693" t="s">
        <v>517</v>
      </c>
      <c r="K96" s="694"/>
      <c r="L96" s="702" t="s">
        <v>518</v>
      </c>
      <c r="M96" s="703"/>
    </row>
    <row r="97" spans="1:13" ht="80.25" hidden="1" customHeight="1" x14ac:dyDescent="0.25">
      <c r="A97" s="106" t="s">
        <v>281</v>
      </c>
      <c r="B97" s="654" t="s">
        <v>477</v>
      </c>
      <c r="C97" s="655"/>
      <c r="D97" s="675" t="s">
        <v>246</v>
      </c>
      <c r="E97" s="655"/>
      <c r="F97" s="654" t="s">
        <v>478</v>
      </c>
      <c r="G97" s="655"/>
      <c r="H97" s="675" t="s">
        <v>246</v>
      </c>
      <c r="I97" s="655"/>
      <c r="J97" s="654" t="s">
        <v>487</v>
      </c>
      <c r="K97" s="655"/>
      <c r="L97" s="654" t="s">
        <v>480</v>
      </c>
      <c r="M97" s="655"/>
    </row>
    <row r="98" spans="1:13" ht="24.95" customHeight="1" x14ac:dyDescent="0.25">
      <c r="A98" s="636" t="s">
        <v>200</v>
      </c>
      <c r="B98" s="151" t="s">
        <v>99</v>
      </c>
      <c r="C98" s="151" t="s">
        <v>239</v>
      </c>
      <c r="D98" s="151" t="s">
        <v>99</v>
      </c>
      <c r="E98" s="151" t="s">
        <v>239</v>
      </c>
      <c r="F98" s="151" t="s">
        <v>99</v>
      </c>
      <c r="G98" s="151" t="s">
        <v>239</v>
      </c>
      <c r="H98" s="151" t="s">
        <v>99</v>
      </c>
      <c r="I98" s="151" t="s">
        <v>239</v>
      </c>
      <c r="J98" s="151" t="s">
        <v>99</v>
      </c>
      <c r="K98" s="151" t="s">
        <v>239</v>
      </c>
      <c r="L98" s="151" t="s">
        <v>99</v>
      </c>
      <c r="M98" s="151" t="s">
        <v>239</v>
      </c>
    </row>
    <row r="99" spans="1:13" ht="24.95" customHeight="1" x14ac:dyDescent="0.25">
      <c r="A99" s="637"/>
      <c r="B99" s="108">
        <v>0.1</v>
      </c>
      <c r="C99" s="110">
        <v>0.1</v>
      </c>
      <c r="D99" s="108">
        <v>0</v>
      </c>
      <c r="E99" s="108">
        <v>0</v>
      </c>
      <c r="F99" s="108">
        <v>0.1</v>
      </c>
      <c r="G99" s="108">
        <v>0.1</v>
      </c>
      <c r="H99" s="108">
        <v>0</v>
      </c>
      <c r="I99" s="108">
        <v>0.02</v>
      </c>
      <c r="J99" s="108">
        <v>0.1</v>
      </c>
      <c r="K99" s="109">
        <v>0.1</v>
      </c>
      <c r="L99" s="108">
        <v>0.1</v>
      </c>
      <c r="M99" s="108">
        <v>0.1</v>
      </c>
    </row>
    <row r="100" spans="1:13" ht="408.75" customHeight="1" x14ac:dyDescent="0.25">
      <c r="A100" s="106" t="s">
        <v>278</v>
      </c>
      <c r="B100" s="794" t="s">
        <v>855</v>
      </c>
      <c r="C100" s="795"/>
      <c r="D100" s="796" t="s">
        <v>519</v>
      </c>
      <c r="E100" s="797"/>
      <c r="F100" s="798" t="s">
        <v>856</v>
      </c>
      <c r="G100" s="799"/>
      <c r="H100" s="681" t="s">
        <v>862</v>
      </c>
      <c r="I100" s="695"/>
      <c r="J100" s="681" t="s">
        <v>520</v>
      </c>
      <c r="K100" s="695"/>
      <c r="L100" s="704" t="s">
        <v>857</v>
      </c>
      <c r="M100" s="695"/>
    </row>
    <row r="101" spans="1:13" ht="80.25" customHeight="1" x14ac:dyDescent="0.25">
      <c r="A101" s="106" t="s">
        <v>281</v>
      </c>
      <c r="B101" s="654" t="s">
        <v>477</v>
      </c>
      <c r="C101" s="655"/>
      <c r="D101" s="675" t="s">
        <v>521</v>
      </c>
      <c r="E101" s="655"/>
      <c r="F101" s="654" t="s">
        <v>478</v>
      </c>
      <c r="G101" s="655"/>
      <c r="H101" s="654" t="s">
        <v>479</v>
      </c>
      <c r="I101" s="655"/>
      <c r="J101" s="654" t="s">
        <v>487</v>
      </c>
      <c r="K101" s="655"/>
      <c r="L101" s="654" t="s">
        <v>480</v>
      </c>
      <c r="M101" s="655"/>
    </row>
    <row r="102" spans="1:13" ht="24.95" hidden="1" customHeight="1" x14ac:dyDescent="0.25">
      <c r="A102" s="636" t="s">
        <v>203</v>
      </c>
      <c r="B102" s="151" t="s">
        <v>99</v>
      </c>
      <c r="C102" s="151" t="s">
        <v>239</v>
      </c>
      <c r="D102" s="151" t="s">
        <v>99</v>
      </c>
      <c r="E102" s="151" t="s">
        <v>239</v>
      </c>
      <c r="F102" s="151" t="s">
        <v>99</v>
      </c>
      <c r="G102" s="151" t="s">
        <v>239</v>
      </c>
      <c r="H102" s="151" t="s">
        <v>99</v>
      </c>
      <c r="I102" s="151" t="s">
        <v>239</v>
      </c>
      <c r="J102" s="151" t="s">
        <v>99</v>
      </c>
      <c r="K102" s="151" t="s">
        <v>239</v>
      </c>
      <c r="L102" s="151" t="s">
        <v>99</v>
      </c>
      <c r="M102" s="151" t="s">
        <v>239</v>
      </c>
    </row>
    <row r="103" spans="1:13" ht="24.95" hidden="1" customHeight="1" x14ac:dyDescent="0.25">
      <c r="A103" s="637"/>
      <c r="B103" s="108">
        <v>0.1</v>
      </c>
      <c r="C103" s="110"/>
      <c r="D103" s="108">
        <v>0.25</v>
      </c>
      <c r="E103" s="108"/>
      <c r="F103" s="108">
        <v>0.1</v>
      </c>
      <c r="G103" s="109"/>
      <c r="H103" s="108">
        <v>0.25</v>
      </c>
      <c r="I103" s="109"/>
      <c r="J103" s="108">
        <v>0.1</v>
      </c>
      <c r="K103" s="109"/>
      <c r="L103" s="108">
        <v>0.1</v>
      </c>
      <c r="M103" s="109"/>
    </row>
    <row r="104" spans="1:13" ht="80.25" hidden="1" customHeight="1" x14ac:dyDescent="0.25">
      <c r="A104" s="106" t="s">
        <v>278</v>
      </c>
      <c r="B104" s="800"/>
      <c r="C104" s="801"/>
      <c r="D104" s="674"/>
      <c r="E104" s="674"/>
      <c r="F104" s="674"/>
      <c r="G104" s="674"/>
      <c r="H104" s="674"/>
      <c r="I104" s="674"/>
      <c r="J104" s="674"/>
      <c r="K104" s="674"/>
      <c r="L104" s="674"/>
      <c r="M104" s="674"/>
    </row>
    <row r="105" spans="1:13" ht="80.25" hidden="1" customHeight="1" x14ac:dyDescent="0.25">
      <c r="A105" s="106" t="s">
        <v>281</v>
      </c>
      <c r="B105" s="675"/>
      <c r="C105" s="655"/>
      <c r="D105" s="675"/>
      <c r="E105" s="655"/>
      <c r="F105" s="675"/>
      <c r="G105" s="655"/>
      <c r="H105" s="675"/>
      <c r="I105" s="655"/>
      <c r="J105" s="675"/>
      <c r="K105" s="655"/>
      <c r="L105" s="675"/>
      <c r="M105" s="655"/>
    </row>
    <row r="106" spans="1:13" ht="24.95" hidden="1" customHeight="1" x14ac:dyDescent="0.25">
      <c r="A106" s="636" t="s">
        <v>204</v>
      </c>
      <c r="B106" s="151" t="s">
        <v>99</v>
      </c>
      <c r="C106" s="151" t="s">
        <v>239</v>
      </c>
      <c r="D106" s="151" t="s">
        <v>99</v>
      </c>
      <c r="E106" s="151" t="s">
        <v>239</v>
      </c>
      <c r="F106" s="151" t="s">
        <v>99</v>
      </c>
      <c r="G106" s="151" t="s">
        <v>239</v>
      </c>
      <c r="H106" s="151" t="s">
        <v>99</v>
      </c>
      <c r="I106" s="151" t="s">
        <v>239</v>
      </c>
      <c r="J106" s="151" t="s">
        <v>99</v>
      </c>
      <c r="K106" s="151" t="s">
        <v>239</v>
      </c>
      <c r="L106" s="151" t="s">
        <v>99</v>
      </c>
      <c r="M106" s="151" t="s">
        <v>239</v>
      </c>
    </row>
    <row r="107" spans="1:13" ht="24.95" hidden="1" customHeight="1" x14ac:dyDescent="0.25">
      <c r="A107" s="637"/>
      <c r="B107" s="108">
        <v>0.1</v>
      </c>
      <c r="C107" s="110"/>
      <c r="D107" s="108">
        <v>0</v>
      </c>
      <c r="E107" s="108"/>
      <c r="F107" s="108">
        <v>0.1</v>
      </c>
      <c r="G107" s="109"/>
      <c r="H107" s="108">
        <v>0</v>
      </c>
      <c r="I107" s="109"/>
      <c r="J107" s="108">
        <v>0.1</v>
      </c>
      <c r="K107" s="109"/>
      <c r="L107" s="108">
        <v>0.1</v>
      </c>
      <c r="M107" s="109"/>
    </row>
    <row r="108" spans="1:13" ht="80.25" hidden="1" customHeight="1" x14ac:dyDescent="0.25">
      <c r="A108" s="106" t="s">
        <v>278</v>
      </c>
      <c r="B108" s="674"/>
      <c r="C108" s="674"/>
      <c r="D108" s="674"/>
      <c r="E108" s="674"/>
      <c r="F108" s="674"/>
      <c r="G108" s="674"/>
      <c r="H108" s="674"/>
      <c r="I108" s="674"/>
      <c r="J108" s="674"/>
      <c r="K108" s="674"/>
      <c r="L108" s="674"/>
      <c r="M108" s="674"/>
    </row>
    <row r="109" spans="1:13" ht="80.25" hidden="1" customHeight="1" x14ac:dyDescent="0.25">
      <c r="A109" s="106" t="s">
        <v>281</v>
      </c>
      <c r="B109" s="675"/>
      <c r="C109" s="655"/>
      <c r="D109" s="675"/>
      <c r="E109" s="655"/>
      <c r="F109" s="675"/>
      <c r="G109" s="655"/>
      <c r="H109" s="675"/>
      <c r="I109" s="655"/>
      <c r="J109" s="675"/>
      <c r="K109" s="655"/>
      <c r="L109" s="675"/>
      <c r="M109" s="655"/>
    </row>
    <row r="110" spans="1:13" ht="24.95" hidden="1" customHeight="1" x14ac:dyDescent="0.25">
      <c r="A110" s="636" t="s">
        <v>205</v>
      </c>
      <c r="B110" s="151" t="s">
        <v>99</v>
      </c>
      <c r="C110" s="151" t="s">
        <v>239</v>
      </c>
      <c r="D110" s="151" t="s">
        <v>99</v>
      </c>
      <c r="E110" s="151" t="s">
        <v>239</v>
      </c>
      <c r="F110" s="151" t="s">
        <v>99</v>
      </c>
      <c r="G110" s="151" t="s">
        <v>239</v>
      </c>
      <c r="H110" s="151" t="s">
        <v>99</v>
      </c>
      <c r="I110" s="151" t="s">
        <v>239</v>
      </c>
      <c r="J110" s="151" t="s">
        <v>99</v>
      </c>
      <c r="K110" s="151" t="s">
        <v>239</v>
      </c>
      <c r="L110" s="151" t="s">
        <v>99</v>
      </c>
      <c r="M110" s="151" t="s">
        <v>239</v>
      </c>
    </row>
    <row r="111" spans="1:13" ht="24.95" hidden="1" customHeight="1" x14ac:dyDescent="0.25">
      <c r="A111" s="637"/>
      <c r="B111" s="108">
        <v>7.0000000000000007E-2</v>
      </c>
      <c r="C111" s="110"/>
      <c r="D111" s="108">
        <v>0</v>
      </c>
      <c r="E111" s="108"/>
      <c r="F111" s="108">
        <v>7.0000000000000007E-2</v>
      </c>
      <c r="G111" s="109"/>
      <c r="H111" s="108">
        <v>0</v>
      </c>
      <c r="I111" s="109"/>
      <c r="J111" s="108">
        <v>0.09</v>
      </c>
      <c r="K111" s="109"/>
      <c r="L111" s="108">
        <v>0.09</v>
      </c>
      <c r="M111" s="109"/>
    </row>
    <row r="112" spans="1:13" ht="80.25" hidden="1" customHeight="1" x14ac:dyDescent="0.25">
      <c r="A112" s="106" t="s">
        <v>278</v>
      </c>
      <c r="B112" s="674"/>
      <c r="C112" s="674"/>
      <c r="D112" s="674"/>
      <c r="E112" s="674"/>
      <c r="F112" s="674"/>
      <c r="G112" s="674"/>
      <c r="H112" s="674"/>
      <c r="I112" s="674"/>
      <c r="J112" s="674"/>
      <c r="K112" s="674"/>
      <c r="L112" s="674"/>
      <c r="M112" s="674"/>
    </row>
    <row r="113" spans="1:13" ht="80.25" hidden="1" customHeight="1" x14ac:dyDescent="0.25">
      <c r="A113" s="106" t="s">
        <v>281</v>
      </c>
      <c r="B113" s="675"/>
      <c r="C113" s="655"/>
      <c r="D113" s="675"/>
      <c r="E113" s="655"/>
      <c r="F113" s="675"/>
      <c r="G113" s="655"/>
      <c r="H113" s="675"/>
      <c r="I113" s="655"/>
      <c r="J113" s="675"/>
      <c r="K113" s="655"/>
      <c r="L113" s="675"/>
      <c r="M113" s="655"/>
    </row>
    <row r="114" spans="1:13" ht="24.95" hidden="1" customHeight="1" x14ac:dyDescent="0.25">
      <c r="A114" s="636" t="s">
        <v>206</v>
      </c>
      <c r="B114" s="151" t="s">
        <v>99</v>
      </c>
      <c r="C114" s="151" t="s">
        <v>239</v>
      </c>
      <c r="D114" s="151" t="s">
        <v>99</v>
      </c>
      <c r="E114" s="151" t="s">
        <v>239</v>
      </c>
      <c r="F114" s="151" t="s">
        <v>99</v>
      </c>
      <c r="G114" s="151" t="s">
        <v>239</v>
      </c>
      <c r="H114" s="151" t="s">
        <v>99</v>
      </c>
      <c r="I114" s="151" t="s">
        <v>239</v>
      </c>
      <c r="J114" s="151" t="s">
        <v>99</v>
      </c>
      <c r="K114" s="151" t="s">
        <v>239</v>
      </c>
      <c r="L114" s="151" t="s">
        <v>99</v>
      </c>
      <c r="M114" s="151" t="s">
        <v>239</v>
      </c>
    </row>
    <row r="115" spans="1:13" ht="24.95" hidden="1" customHeight="1" x14ac:dyDescent="0.25">
      <c r="A115" s="637"/>
      <c r="B115" s="108">
        <v>0.06</v>
      </c>
      <c r="C115" s="204"/>
      <c r="D115" s="108">
        <v>0.25</v>
      </c>
      <c r="E115" s="204"/>
      <c r="F115" s="108">
        <v>0.06</v>
      </c>
      <c r="G115" s="205"/>
      <c r="H115" s="108">
        <v>0.25</v>
      </c>
      <c r="I115" s="205"/>
      <c r="J115" s="108">
        <v>0.1</v>
      </c>
      <c r="K115" s="205"/>
      <c r="L115" s="108">
        <v>0.06</v>
      </c>
      <c r="M115" s="205"/>
    </row>
    <row r="116" spans="1:13" ht="80.25" hidden="1" customHeight="1" x14ac:dyDescent="0.25">
      <c r="A116" s="106" t="s">
        <v>278</v>
      </c>
      <c r="B116" s="677"/>
      <c r="C116" s="677"/>
      <c r="D116" s="677"/>
      <c r="E116" s="677"/>
      <c r="F116" s="677"/>
      <c r="G116" s="677"/>
      <c r="H116" s="677"/>
      <c r="I116" s="677"/>
      <c r="J116" s="677"/>
      <c r="K116" s="677"/>
      <c r="L116" s="677"/>
      <c r="M116" s="677"/>
    </row>
    <row r="117" spans="1:13" ht="80.25" hidden="1" customHeight="1" x14ac:dyDescent="0.25">
      <c r="A117" s="106" t="s">
        <v>281</v>
      </c>
      <c r="B117" s="675"/>
      <c r="C117" s="655"/>
      <c r="D117" s="675"/>
      <c r="E117" s="655"/>
      <c r="F117" s="675"/>
      <c r="G117" s="655"/>
      <c r="H117" s="675"/>
      <c r="I117" s="655"/>
      <c r="J117" s="675"/>
      <c r="K117" s="655"/>
      <c r="L117" s="675"/>
      <c r="M117" s="655"/>
    </row>
    <row r="118" spans="1:13" ht="16.5" x14ac:dyDescent="0.25">
      <c r="A118" s="107" t="s">
        <v>303</v>
      </c>
      <c r="B118" s="111">
        <f t="shared" ref="B118:M118" si="1">(B72+B76+B80+B84+B87+B91+B95+B99+B103+B107+B111+B115)</f>
        <v>1</v>
      </c>
      <c r="C118" s="111">
        <f t="shared" si="1"/>
        <v>0.66999999999999993</v>
      </c>
      <c r="D118" s="111">
        <f t="shared" si="1"/>
        <v>1</v>
      </c>
      <c r="E118" s="111">
        <f t="shared" si="1"/>
        <v>0.5</v>
      </c>
      <c r="F118" s="111">
        <f t="shared" si="1"/>
        <v>1</v>
      </c>
      <c r="G118" s="111">
        <f t="shared" si="1"/>
        <v>0.66999999999999993</v>
      </c>
      <c r="H118" s="111">
        <f t="shared" si="1"/>
        <v>1</v>
      </c>
      <c r="I118" s="111">
        <f t="shared" si="1"/>
        <v>0.54</v>
      </c>
      <c r="J118" s="111">
        <f t="shared" si="1"/>
        <v>0.99999999999999989</v>
      </c>
      <c r="K118" s="111">
        <f t="shared" si="1"/>
        <v>0.61</v>
      </c>
      <c r="L118" s="111">
        <f t="shared" si="1"/>
        <v>0.99999999999999978</v>
      </c>
      <c r="M118" s="111">
        <f t="shared" si="1"/>
        <v>0.64999999999999991</v>
      </c>
    </row>
    <row r="123" spans="1:13" x14ac:dyDescent="0.25">
      <c r="B123" s="358"/>
    </row>
  </sheetData>
  <mergeCells count="271">
    <mergeCell ref="H43:H44"/>
    <mergeCell ref="I43:I44"/>
    <mergeCell ref="J81:K81"/>
    <mergeCell ref="J82:K82"/>
    <mergeCell ref="J85:K85"/>
    <mergeCell ref="H46:H47"/>
    <mergeCell ref="I46:I47"/>
    <mergeCell ref="J88:K88"/>
    <mergeCell ref="J89:K89"/>
    <mergeCell ref="J69:K69"/>
    <mergeCell ref="J70:K70"/>
    <mergeCell ref="J73:K73"/>
    <mergeCell ref="J74:K74"/>
    <mergeCell ref="J77:K77"/>
    <mergeCell ref="J78:K78"/>
    <mergeCell ref="H53:H54"/>
    <mergeCell ref="I53:I54"/>
    <mergeCell ref="H56:H57"/>
    <mergeCell ref="I56:I57"/>
    <mergeCell ref="B117:C117"/>
    <mergeCell ref="D117:E117"/>
    <mergeCell ref="F117:G117"/>
    <mergeCell ref="H117:I117"/>
    <mergeCell ref="J116:K116"/>
    <mergeCell ref="J117:K117"/>
    <mergeCell ref="J104:K104"/>
    <mergeCell ref="J105:K105"/>
    <mergeCell ref="J108:K108"/>
    <mergeCell ref="J109:K109"/>
    <mergeCell ref="J112:K112"/>
    <mergeCell ref="J113:K113"/>
    <mergeCell ref="B113:C113"/>
    <mergeCell ref="D113:E113"/>
    <mergeCell ref="F113:G113"/>
    <mergeCell ref="H113:I113"/>
    <mergeCell ref="B105:C105"/>
    <mergeCell ref="B108:C108"/>
    <mergeCell ref="D108:E108"/>
    <mergeCell ref="F108:G108"/>
    <mergeCell ref="H108:I108"/>
    <mergeCell ref="A114:A115"/>
    <mergeCell ref="B116:C116"/>
    <mergeCell ref="D116:E116"/>
    <mergeCell ref="F116:G116"/>
    <mergeCell ref="H116:I116"/>
    <mergeCell ref="B109:C109"/>
    <mergeCell ref="D109:E109"/>
    <mergeCell ref="F109:G109"/>
    <mergeCell ref="H109:I109"/>
    <mergeCell ref="A110:A111"/>
    <mergeCell ref="B112:C112"/>
    <mergeCell ref="D112:E112"/>
    <mergeCell ref="F112:G112"/>
    <mergeCell ref="H112:I112"/>
    <mergeCell ref="A98:A99"/>
    <mergeCell ref="B100:C100"/>
    <mergeCell ref="D100:E100"/>
    <mergeCell ref="F100:G100"/>
    <mergeCell ref="H100:I100"/>
    <mergeCell ref="D105:E105"/>
    <mergeCell ref="F105:G105"/>
    <mergeCell ref="H105:I105"/>
    <mergeCell ref="A106:A107"/>
    <mergeCell ref="B101:C101"/>
    <mergeCell ref="D101:E101"/>
    <mergeCell ref="F101:G101"/>
    <mergeCell ref="H101:I101"/>
    <mergeCell ref="A102:A103"/>
    <mergeCell ref="B104:C104"/>
    <mergeCell ref="D104:E104"/>
    <mergeCell ref="F104:G104"/>
    <mergeCell ref="H104:I104"/>
    <mergeCell ref="A94:A95"/>
    <mergeCell ref="B96:C96"/>
    <mergeCell ref="D96:E96"/>
    <mergeCell ref="F96:G96"/>
    <mergeCell ref="H96:I96"/>
    <mergeCell ref="B97:C97"/>
    <mergeCell ref="D97:E97"/>
    <mergeCell ref="F97:G97"/>
    <mergeCell ref="H97:I97"/>
    <mergeCell ref="A90:A91"/>
    <mergeCell ref="B92:C92"/>
    <mergeCell ref="D92:E92"/>
    <mergeCell ref="F92:G92"/>
    <mergeCell ref="H92:I92"/>
    <mergeCell ref="A83:A84"/>
    <mergeCell ref="B85:C85"/>
    <mergeCell ref="D85:E85"/>
    <mergeCell ref="F85:G85"/>
    <mergeCell ref="H85:I85"/>
    <mergeCell ref="A86:A87"/>
    <mergeCell ref="B88:C88"/>
    <mergeCell ref="D88:E88"/>
    <mergeCell ref="F88:G88"/>
    <mergeCell ref="H88:I88"/>
    <mergeCell ref="A79:A80"/>
    <mergeCell ref="B81:C81"/>
    <mergeCell ref="D81:E81"/>
    <mergeCell ref="F81:G81"/>
    <mergeCell ref="H81:I81"/>
    <mergeCell ref="B82:C82"/>
    <mergeCell ref="D82:E82"/>
    <mergeCell ref="F82:G82"/>
    <mergeCell ref="H82:I82"/>
    <mergeCell ref="A75:A76"/>
    <mergeCell ref="B77:C77"/>
    <mergeCell ref="D77:E77"/>
    <mergeCell ref="F77:G77"/>
    <mergeCell ref="H77:I77"/>
    <mergeCell ref="B78:C78"/>
    <mergeCell ref="D78:E78"/>
    <mergeCell ref="F78:G78"/>
    <mergeCell ref="H78:I78"/>
    <mergeCell ref="A71:A72"/>
    <mergeCell ref="B73:C73"/>
    <mergeCell ref="D73:E73"/>
    <mergeCell ref="F73:G73"/>
    <mergeCell ref="A68:M68"/>
    <mergeCell ref="L69:M69"/>
    <mergeCell ref="L70:M70"/>
    <mergeCell ref="L73:M73"/>
    <mergeCell ref="B69:C69"/>
    <mergeCell ref="D69:E69"/>
    <mergeCell ref="F69:G69"/>
    <mergeCell ref="H69:I69"/>
    <mergeCell ref="B70:C70"/>
    <mergeCell ref="D70:E70"/>
    <mergeCell ref="F70:G70"/>
    <mergeCell ref="H70:I70"/>
    <mergeCell ref="H73:I73"/>
    <mergeCell ref="A62:A63"/>
    <mergeCell ref="D62:E62"/>
    <mergeCell ref="F62:G62"/>
    <mergeCell ref="D63:E63"/>
    <mergeCell ref="F63:G63"/>
    <mergeCell ref="A64:A65"/>
    <mergeCell ref="D64:E64"/>
    <mergeCell ref="F64:G64"/>
    <mergeCell ref="D65:E65"/>
    <mergeCell ref="F65:G65"/>
    <mergeCell ref="A55:A57"/>
    <mergeCell ref="D55:E55"/>
    <mergeCell ref="F55:G55"/>
    <mergeCell ref="A58:A59"/>
    <mergeCell ref="D59:E59"/>
    <mergeCell ref="F59:G59"/>
    <mergeCell ref="A60:A61"/>
    <mergeCell ref="D60:E60"/>
    <mergeCell ref="F60:G60"/>
    <mergeCell ref="D61:E61"/>
    <mergeCell ref="F61:G61"/>
    <mergeCell ref="D58:E58"/>
    <mergeCell ref="F58:G58"/>
    <mergeCell ref="B56:B57"/>
    <mergeCell ref="C56:C57"/>
    <mergeCell ref="D56:E57"/>
    <mergeCell ref="F56:G57"/>
    <mergeCell ref="A50:A51"/>
    <mergeCell ref="D50:E50"/>
    <mergeCell ref="F50:G50"/>
    <mergeCell ref="D51:E51"/>
    <mergeCell ref="F51:G51"/>
    <mergeCell ref="D52:E52"/>
    <mergeCell ref="F52:G52"/>
    <mergeCell ref="A52:A54"/>
    <mergeCell ref="B53:B54"/>
    <mergeCell ref="C53:C54"/>
    <mergeCell ref="D53:E54"/>
    <mergeCell ref="F53:G54"/>
    <mergeCell ref="D45:E45"/>
    <mergeCell ref="F45:G45"/>
    <mergeCell ref="A48:A49"/>
    <mergeCell ref="D48:E48"/>
    <mergeCell ref="F48:G48"/>
    <mergeCell ref="D49:E49"/>
    <mergeCell ref="F49:G49"/>
    <mergeCell ref="A45:A47"/>
    <mergeCell ref="B46:B47"/>
    <mergeCell ref="C46:C47"/>
    <mergeCell ref="D46:E47"/>
    <mergeCell ref="F46:G47"/>
    <mergeCell ref="A40:A41"/>
    <mergeCell ref="D40:E40"/>
    <mergeCell ref="F40:G40"/>
    <mergeCell ref="D41:E41"/>
    <mergeCell ref="F41:G41"/>
    <mergeCell ref="D42:E42"/>
    <mergeCell ref="F42:G42"/>
    <mergeCell ref="A42:A44"/>
    <mergeCell ref="B43:B44"/>
    <mergeCell ref="C43:C44"/>
    <mergeCell ref="D43:E44"/>
    <mergeCell ref="F43:G44"/>
    <mergeCell ref="B37:C37"/>
    <mergeCell ref="D37:I37"/>
    <mergeCell ref="A38:A39"/>
    <mergeCell ref="D38:E38"/>
    <mergeCell ref="F38:G38"/>
    <mergeCell ref="D39:E39"/>
    <mergeCell ref="F39:G39"/>
    <mergeCell ref="C18:O18"/>
    <mergeCell ref="A21:O21"/>
    <mergeCell ref="A22:O22"/>
    <mergeCell ref="A33:I33"/>
    <mergeCell ref="B34:I34"/>
    <mergeCell ref="A35:A36"/>
    <mergeCell ref="G35:G36"/>
    <mergeCell ref="H35:I36"/>
    <mergeCell ref="B15:F15"/>
    <mergeCell ref="G15:H15"/>
    <mergeCell ref="I15:O15"/>
    <mergeCell ref="B17:E17"/>
    <mergeCell ref="G17:I17"/>
    <mergeCell ref="K17:O17"/>
    <mergeCell ref="A6:A8"/>
    <mergeCell ref="J6:K8"/>
    <mergeCell ref="M6:O6"/>
    <mergeCell ref="M7:O7"/>
    <mergeCell ref="M8:O8"/>
    <mergeCell ref="A11:A13"/>
    <mergeCell ref="B11:O13"/>
    <mergeCell ref="A1:A4"/>
    <mergeCell ref="B1:L1"/>
    <mergeCell ref="M1:O1"/>
    <mergeCell ref="B2:L2"/>
    <mergeCell ref="M2:O2"/>
    <mergeCell ref="B3:L3"/>
    <mergeCell ref="M3:O3"/>
    <mergeCell ref="B4:L4"/>
    <mergeCell ref="M4:O4"/>
    <mergeCell ref="L117:M117"/>
    <mergeCell ref="L74:M74"/>
    <mergeCell ref="L77:M77"/>
    <mergeCell ref="L78:M78"/>
    <mergeCell ref="L81:M81"/>
    <mergeCell ref="L82:M82"/>
    <mergeCell ref="L85:M85"/>
    <mergeCell ref="L88:M88"/>
    <mergeCell ref="L89:M89"/>
    <mergeCell ref="L93:M93"/>
    <mergeCell ref="L96:M96"/>
    <mergeCell ref="L97:M97"/>
    <mergeCell ref="L100:M100"/>
    <mergeCell ref="L101:M101"/>
    <mergeCell ref="L104:M104"/>
    <mergeCell ref="L116:M116"/>
    <mergeCell ref="L92:M92"/>
    <mergeCell ref="B74:C74"/>
    <mergeCell ref="D74:E74"/>
    <mergeCell ref="F74:G74"/>
    <mergeCell ref="H74:I74"/>
    <mergeCell ref="L105:M105"/>
    <mergeCell ref="L108:M108"/>
    <mergeCell ref="L109:M109"/>
    <mergeCell ref="L112:M112"/>
    <mergeCell ref="L113:M113"/>
    <mergeCell ref="B89:C89"/>
    <mergeCell ref="D89:E89"/>
    <mergeCell ref="F89:G89"/>
    <mergeCell ref="H89:I89"/>
    <mergeCell ref="D93:E93"/>
    <mergeCell ref="F93:G93"/>
    <mergeCell ref="H93:I93"/>
    <mergeCell ref="B93:C93"/>
    <mergeCell ref="J93:K93"/>
    <mergeCell ref="J96:K96"/>
    <mergeCell ref="J97:K97"/>
    <mergeCell ref="J100:K100"/>
    <mergeCell ref="J101:K101"/>
    <mergeCell ref="J92:K92"/>
  </mergeCells>
  <phoneticPr fontId="45" type="noConversion"/>
  <hyperlinks>
    <hyperlink ref="B74" r:id="rId1" xr:uid="{81109A05-DBB0-417F-89B3-86A44435D032}"/>
    <hyperlink ref="F74" r:id="rId2" xr:uid="{B58FDAFD-77D2-4F76-B891-FF24077CBF95}"/>
    <hyperlink ref="H74" r:id="rId3" xr:uid="{C90D775D-A096-4AC9-83F0-FCADB5799BCC}"/>
    <hyperlink ref="L74" r:id="rId4" xr:uid="{FC35F9F6-D496-49C2-803C-8EEE21046A87}"/>
    <hyperlink ref="B78" r:id="rId5" xr:uid="{8EF6EC19-D970-4D30-BFFA-C600634D2526}"/>
    <hyperlink ref="F78" r:id="rId6" xr:uid="{0EB8E888-5E7D-4692-9616-BB752B8F41B0}"/>
    <hyperlink ref="H78" r:id="rId7" xr:uid="{93409ECC-68CE-4881-A56B-C99F2847DAAB}"/>
    <hyperlink ref="L78" r:id="rId8" xr:uid="{B92B738C-D0AA-466F-A8B7-D9587C724DEB}"/>
    <hyperlink ref="J78" r:id="rId9" xr:uid="{08787F3F-DD80-4461-9683-392607ADD88A}"/>
    <hyperlink ref="B82" r:id="rId10" xr:uid="{150E0116-A571-4CF4-B0F6-CF12FE4CD9E4}"/>
    <hyperlink ref="J82" r:id="rId11" xr:uid="{545D202A-D942-454E-9A4D-437939E2B4BF}"/>
    <hyperlink ref="F82" r:id="rId12" xr:uid="{DC6CD61C-9788-4D42-8524-DA368BFFD9E8}"/>
    <hyperlink ref="D82" r:id="rId13" xr:uid="{A3375DAB-024D-4788-B631-EFCD6902125A}"/>
    <hyperlink ref="L82" r:id="rId14" xr:uid="{5082BA1A-8DE8-4808-B1BF-8593D7D84483}"/>
    <hyperlink ref="H82" r:id="rId15" xr:uid="{0D1C6743-4320-4C26-8214-7785D2C7E897}"/>
    <hyperlink ref="B89" r:id="rId16" xr:uid="{D62E6EAE-D4C5-4404-B6F3-1AEA5FA49534}"/>
    <hyperlink ref="L89" r:id="rId17" xr:uid="{1EC069A1-E3B3-4397-B584-E49BDB4D129C}"/>
    <hyperlink ref="J89" r:id="rId18" xr:uid="{6EA99860-F05C-4106-B2B4-2DD8B557EF39}"/>
    <hyperlink ref="F89" r:id="rId19" xr:uid="{D034D311-29FD-41A1-BDEA-DFE09234D241}"/>
    <hyperlink ref="B93" r:id="rId20" xr:uid="{29F362DE-B820-46F0-9DA6-ED17D2671A45}"/>
    <hyperlink ref="H93" r:id="rId21" xr:uid="{E1BD59F3-8B6C-488C-B303-651C850928B0}"/>
    <hyperlink ref="J93" r:id="rId22" xr:uid="{B39A389D-B35A-42BF-9107-650251A50BCC}"/>
    <hyperlink ref="F93" r:id="rId23" xr:uid="{82B6D614-5891-4818-B4D4-25F2830E8E9C}"/>
    <hyperlink ref="L93" r:id="rId24" xr:uid="{7D252722-DABE-4299-9374-9FF3721BDD0D}"/>
    <hyperlink ref="D93" r:id="rId25" xr:uid="{9547DBA2-0359-47FE-A750-783FEEEEEAA2}"/>
    <hyperlink ref="B97" r:id="rId26" xr:uid="{AA456484-CAE2-421D-A6EE-B2DD7539B64F}"/>
    <hyperlink ref="F97" r:id="rId27" xr:uid="{BBA0E383-7850-4F1B-AFE1-5DF1A3367799}"/>
    <hyperlink ref="J97" r:id="rId28" xr:uid="{676337F9-A209-4AE2-B9D0-A261A5CE887D}"/>
    <hyperlink ref="L97" r:id="rId29" xr:uid="{89E04488-707C-4EBF-831F-21C9C1F2771B}"/>
    <hyperlink ref="B101" r:id="rId30" xr:uid="{584AC66C-DB76-4BEE-B53D-3814C98C0E41}"/>
    <hyperlink ref="F101" r:id="rId31" xr:uid="{16CA90C8-BC69-4804-A3E5-2B1A61940010}"/>
    <hyperlink ref="J101" r:id="rId32" xr:uid="{C77306E8-52C5-43B8-925D-3E979C18DE36}"/>
    <hyperlink ref="H101" r:id="rId33" xr:uid="{81494088-6E6F-4B03-BCAA-B561A6D76251}"/>
    <hyperlink ref="L101" r:id="rId34" xr:uid="{5DE0540C-4AE1-4E01-9312-6D7BCF185AF8}"/>
  </hyperlinks>
  <pageMargins left="0.25" right="0.25" top="0.75" bottom="0.75" header="0.3" footer="0.3"/>
  <pageSetup scale="15" orientation="portrait" r:id="rId35"/>
  <rowBreaks count="1" manualBreakCount="1">
    <brk id="66" max="14" man="1"/>
  </rowBreaks>
  <drawing r:id="rId36"/>
  <legacyDrawing r:id="rId37"/>
  <extLst>
    <ext xmlns:x14="http://schemas.microsoft.com/office/spreadsheetml/2009/9/main" uri="{CCE6A557-97BC-4b89-ADB6-D9C93CAAB3DF}">
      <x14:dataValidations xmlns:xm="http://schemas.microsoft.com/office/excel/2006/main" count="1">
        <x14:dataValidation type="list" allowBlank="1" showInputMessage="1" showErrorMessage="1" xr:uid="{A15A3BEB-9CCF-4AF2-AF84-54843990306D}">
          <x14:formula1>
            <xm:f>Listas!$B$2:$B$4</xm:f>
          </x14:formula1>
          <xm:sqref>H35:I36</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412DD-C993-4CAE-87CC-DA4DEAFCA720}">
  <sheetPr>
    <pageSetUpPr fitToPage="1"/>
  </sheetPr>
  <dimension ref="A1:Q119"/>
  <sheetViews>
    <sheetView showGridLines="0" topLeftCell="A95" zoomScale="80" zoomScaleNormal="80" zoomScaleSheetLayoutView="70" workbookViewId="0">
      <selection activeCell="D53" sqref="D53:E53"/>
    </sheetView>
  </sheetViews>
  <sheetFormatPr baseColWidth="10" defaultColWidth="10.85546875" defaultRowHeight="14.25" x14ac:dyDescent="0.25"/>
  <cols>
    <col min="1" max="1" width="49.7109375" style="66" customWidth="1"/>
    <col min="2" max="13" width="35.7109375" style="66" customWidth="1"/>
    <col min="14" max="15" width="18.140625" style="66" customWidth="1"/>
    <col min="16" max="16" width="8.42578125" style="66" customWidth="1"/>
    <col min="17" max="17" width="18.42578125" style="66" bestFit="1" customWidth="1"/>
    <col min="18" max="18" width="5.7109375" style="66" customWidth="1"/>
    <col min="19" max="19" width="18.42578125" style="66" bestFit="1" customWidth="1"/>
    <col min="20" max="20" width="4.7109375" style="66" customWidth="1"/>
    <col min="21" max="21" width="23" style="66" bestFit="1" customWidth="1"/>
    <col min="22" max="22" width="9.140625" style="66"/>
    <col min="23" max="23" width="18.42578125" style="66" bestFit="1" customWidth="1"/>
    <col min="24" max="24" width="16.140625" style="66" customWidth="1"/>
    <col min="25" max="16384" width="10.85546875" style="66"/>
  </cols>
  <sheetData>
    <row r="1" spans="1:15" s="135" customFormat="1" ht="32.25" customHeight="1" x14ac:dyDescent="0.25">
      <c r="A1" s="509"/>
      <c r="B1" s="490" t="s">
        <v>182</v>
      </c>
      <c r="C1" s="491"/>
      <c r="D1" s="491"/>
      <c r="E1" s="491"/>
      <c r="F1" s="491"/>
      <c r="G1" s="491"/>
      <c r="H1" s="491"/>
      <c r="I1" s="491"/>
      <c r="J1" s="491"/>
      <c r="K1" s="491"/>
      <c r="L1" s="492"/>
      <c r="M1" s="487" t="s">
        <v>183</v>
      </c>
      <c r="N1" s="488"/>
      <c r="O1" s="489"/>
    </row>
    <row r="2" spans="1:15" s="135" customFormat="1" ht="30.75" customHeight="1" x14ac:dyDescent="0.25">
      <c r="A2" s="510"/>
      <c r="B2" s="493" t="s">
        <v>184</v>
      </c>
      <c r="C2" s="494"/>
      <c r="D2" s="494"/>
      <c r="E2" s="494"/>
      <c r="F2" s="494"/>
      <c r="G2" s="494"/>
      <c r="H2" s="494"/>
      <c r="I2" s="494"/>
      <c r="J2" s="494"/>
      <c r="K2" s="494"/>
      <c r="L2" s="495"/>
      <c r="M2" s="487" t="s">
        <v>185</v>
      </c>
      <c r="N2" s="488"/>
      <c r="O2" s="489"/>
    </row>
    <row r="3" spans="1:15" s="135" customFormat="1" ht="24" customHeight="1" x14ac:dyDescent="0.25">
      <c r="A3" s="510"/>
      <c r="B3" s="493" t="s">
        <v>186</v>
      </c>
      <c r="C3" s="494"/>
      <c r="D3" s="494"/>
      <c r="E3" s="494"/>
      <c r="F3" s="494"/>
      <c r="G3" s="494"/>
      <c r="H3" s="494"/>
      <c r="I3" s="494"/>
      <c r="J3" s="494"/>
      <c r="K3" s="494"/>
      <c r="L3" s="495"/>
      <c r="M3" s="487" t="s">
        <v>187</v>
      </c>
      <c r="N3" s="488"/>
      <c r="O3" s="489"/>
    </row>
    <row r="4" spans="1:15" s="135" customFormat="1" ht="21.75" customHeight="1" x14ac:dyDescent="0.25">
      <c r="A4" s="511"/>
      <c r="B4" s="496" t="s">
        <v>188</v>
      </c>
      <c r="C4" s="497"/>
      <c r="D4" s="497"/>
      <c r="E4" s="497"/>
      <c r="F4" s="497"/>
      <c r="G4" s="497"/>
      <c r="H4" s="497"/>
      <c r="I4" s="497"/>
      <c r="J4" s="497"/>
      <c r="K4" s="497"/>
      <c r="L4" s="498"/>
      <c r="M4" s="487" t="s">
        <v>189</v>
      </c>
      <c r="N4" s="488"/>
      <c r="O4" s="489"/>
    </row>
    <row r="5" spans="1:15" s="135" customFormat="1" ht="21.75" customHeight="1" x14ac:dyDescent="0.25">
      <c r="A5" s="136"/>
      <c r="B5" s="137"/>
      <c r="C5" s="137"/>
      <c r="D5" s="137"/>
      <c r="E5" s="137"/>
      <c r="F5" s="137"/>
      <c r="G5" s="137"/>
      <c r="H5" s="137"/>
      <c r="I5" s="137"/>
      <c r="J5" s="137"/>
      <c r="K5" s="137"/>
      <c r="L5" s="137"/>
      <c r="M5" s="138"/>
      <c r="N5" s="138"/>
      <c r="O5" s="138"/>
    </row>
    <row r="6" spans="1:15" s="135" customFormat="1" ht="21.75" customHeight="1" x14ac:dyDescent="0.25">
      <c r="A6" s="513" t="s">
        <v>190</v>
      </c>
      <c r="B6" s="186" t="s">
        <v>191</v>
      </c>
      <c r="C6" s="173"/>
      <c r="D6" s="186" t="s">
        <v>192</v>
      </c>
      <c r="E6" s="173"/>
      <c r="F6" s="186" t="s">
        <v>193</v>
      </c>
      <c r="G6" s="173"/>
      <c r="H6" s="186" t="s">
        <v>194</v>
      </c>
      <c r="I6" s="174"/>
      <c r="J6" s="478" t="s">
        <v>195</v>
      </c>
      <c r="K6" s="512"/>
      <c r="L6" s="185" t="s">
        <v>196</v>
      </c>
      <c r="M6" s="475"/>
      <c r="N6" s="475"/>
      <c r="O6" s="475"/>
    </row>
    <row r="7" spans="1:15" s="135" customFormat="1" ht="21.75" customHeight="1" x14ac:dyDescent="0.25">
      <c r="A7" s="513"/>
      <c r="B7" s="187" t="s">
        <v>197</v>
      </c>
      <c r="C7" s="175"/>
      <c r="D7" s="186" t="s">
        <v>198</v>
      </c>
      <c r="E7" s="175"/>
      <c r="F7" s="186" t="s">
        <v>199</v>
      </c>
      <c r="G7" s="175"/>
      <c r="H7" s="186" t="s">
        <v>200</v>
      </c>
      <c r="I7" s="174" t="s">
        <v>201</v>
      </c>
      <c r="J7" s="478"/>
      <c r="K7" s="512"/>
      <c r="L7" s="185" t="s">
        <v>202</v>
      </c>
      <c r="M7" s="475"/>
      <c r="N7" s="475"/>
      <c r="O7" s="475"/>
    </row>
    <row r="8" spans="1:15" s="135" customFormat="1" ht="21.75" customHeight="1" x14ac:dyDescent="0.25">
      <c r="A8" s="513"/>
      <c r="B8" s="186" t="s">
        <v>203</v>
      </c>
      <c r="C8" s="173"/>
      <c r="D8" s="186" t="s">
        <v>204</v>
      </c>
      <c r="E8" s="176"/>
      <c r="F8" s="186" t="s">
        <v>205</v>
      </c>
      <c r="G8" s="176"/>
      <c r="H8" s="186" t="s">
        <v>206</v>
      </c>
      <c r="I8" s="174"/>
      <c r="J8" s="478"/>
      <c r="K8" s="512"/>
      <c r="L8" s="185" t="s">
        <v>207</v>
      </c>
      <c r="M8" s="475" t="s">
        <v>201</v>
      </c>
      <c r="N8" s="475"/>
      <c r="O8" s="475"/>
    </row>
    <row r="9" spans="1:15" s="135" customFormat="1" ht="21.75" customHeight="1" x14ac:dyDescent="0.25">
      <c r="A9" s="136"/>
      <c r="B9" s="137"/>
      <c r="C9" s="137"/>
      <c r="D9" s="137"/>
      <c r="E9" s="137"/>
      <c r="F9" s="137"/>
      <c r="G9" s="137"/>
      <c r="H9" s="137"/>
      <c r="I9" s="137"/>
      <c r="J9" s="137"/>
      <c r="K9" s="137"/>
      <c r="L9" s="137"/>
      <c r="M9" s="138"/>
      <c r="N9" s="138"/>
      <c r="O9" s="138"/>
    </row>
    <row r="10" spans="1:15" ht="15" customHeight="1" x14ac:dyDescent="0.25">
      <c r="A10" s="69"/>
      <c r="B10" s="70"/>
      <c r="C10" s="70"/>
      <c r="D10" s="72"/>
      <c r="E10" s="71"/>
      <c r="F10" s="71"/>
      <c r="G10" s="238"/>
      <c r="H10" s="238"/>
      <c r="I10" s="73"/>
      <c r="J10" s="73"/>
      <c r="K10" s="70"/>
      <c r="L10" s="70"/>
      <c r="M10" s="70"/>
      <c r="N10" s="70"/>
      <c r="O10" s="70"/>
    </row>
    <row r="11" spans="1:15" ht="15" customHeight="1" x14ac:dyDescent="0.25">
      <c r="A11" s="518" t="s">
        <v>208</v>
      </c>
      <c r="B11" s="499" t="s">
        <v>522</v>
      </c>
      <c r="C11" s="500"/>
      <c r="D11" s="500"/>
      <c r="E11" s="500"/>
      <c r="F11" s="500"/>
      <c r="G11" s="500"/>
      <c r="H11" s="500"/>
      <c r="I11" s="500"/>
      <c r="J11" s="500"/>
      <c r="K11" s="500"/>
      <c r="L11" s="500"/>
      <c r="M11" s="500"/>
      <c r="N11" s="500"/>
      <c r="O11" s="501"/>
    </row>
    <row r="12" spans="1:15" ht="15" customHeight="1" x14ac:dyDescent="0.25">
      <c r="A12" s="519"/>
      <c r="B12" s="502"/>
      <c r="C12" s="503"/>
      <c r="D12" s="503"/>
      <c r="E12" s="503"/>
      <c r="F12" s="503"/>
      <c r="G12" s="503"/>
      <c r="H12" s="503"/>
      <c r="I12" s="503"/>
      <c r="J12" s="503"/>
      <c r="K12" s="503"/>
      <c r="L12" s="503"/>
      <c r="M12" s="503"/>
      <c r="N12" s="503"/>
      <c r="O12" s="504"/>
    </row>
    <row r="13" spans="1:15" ht="15" customHeight="1" x14ac:dyDescent="0.25">
      <c r="A13" s="520"/>
      <c r="B13" s="505"/>
      <c r="C13" s="506"/>
      <c r="D13" s="506"/>
      <c r="E13" s="506"/>
      <c r="F13" s="506"/>
      <c r="G13" s="506"/>
      <c r="H13" s="506"/>
      <c r="I13" s="506"/>
      <c r="J13" s="506"/>
      <c r="K13" s="506"/>
      <c r="L13" s="506"/>
      <c r="M13" s="506"/>
      <c r="N13" s="506"/>
      <c r="O13" s="507"/>
    </row>
    <row r="14" spans="1:15" ht="9" customHeight="1" thickBot="1" x14ac:dyDescent="0.3">
      <c r="A14" s="74"/>
      <c r="B14" s="134"/>
      <c r="C14" s="75"/>
      <c r="D14" s="75"/>
      <c r="E14" s="75"/>
      <c r="F14" s="75"/>
      <c r="G14" s="76"/>
      <c r="H14" s="76"/>
      <c r="I14" s="76"/>
      <c r="J14" s="76"/>
      <c r="K14" s="76"/>
      <c r="L14" s="77"/>
      <c r="M14" s="77"/>
      <c r="N14" s="77"/>
      <c r="O14" s="77"/>
    </row>
    <row r="15" spans="1:15" s="78" customFormat="1" ht="52.5" customHeight="1" thickBot="1" x14ac:dyDescent="0.3">
      <c r="A15" s="115" t="s">
        <v>210</v>
      </c>
      <c r="B15" s="508" t="s">
        <v>447</v>
      </c>
      <c r="C15" s="508"/>
      <c r="D15" s="508"/>
      <c r="E15" s="508"/>
      <c r="F15" s="508"/>
      <c r="G15" s="513" t="s">
        <v>212</v>
      </c>
      <c r="H15" s="513"/>
      <c r="I15" s="508" t="s">
        <v>523</v>
      </c>
      <c r="J15" s="508"/>
      <c r="K15" s="508"/>
      <c r="L15" s="508"/>
      <c r="M15" s="508"/>
      <c r="N15" s="508"/>
      <c r="O15" s="508"/>
    </row>
    <row r="16" spans="1:15" ht="9" customHeight="1" thickBot="1" x14ac:dyDescent="0.3">
      <c r="A16" s="74"/>
      <c r="B16" s="76"/>
      <c r="C16" s="75"/>
      <c r="D16" s="75"/>
      <c r="E16" s="75"/>
      <c r="F16" s="75"/>
      <c r="G16" s="76"/>
      <c r="H16" s="76"/>
      <c r="I16" s="76"/>
      <c r="J16" s="76"/>
      <c r="K16" s="76"/>
      <c r="L16" s="77"/>
      <c r="M16" s="77"/>
      <c r="N16" s="77"/>
      <c r="O16" s="77"/>
    </row>
    <row r="17" spans="1:17" ht="65.25" customHeight="1" thickBot="1" x14ac:dyDescent="0.3">
      <c r="A17" s="115" t="s">
        <v>214</v>
      </c>
      <c r="B17" s="508" t="s">
        <v>215</v>
      </c>
      <c r="C17" s="508"/>
      <c r="D17" s="508"/>
      <c r="E17" s="508"/>
      <c r="F17" s="115" t="s">
        <v>216</v>
      </c>
      <c r="G17" s="508" t="s">
        <v>217</v>
      </c>
      <c r="H17" s="508"/>
      <c r="I17" s="508"/>
      <c r="J17" s="115" t="s">
        <v>218</v>
      </c>
      <c r="K17" s="622" t="s">
        <v>219</v>
      </c>
      <c r="L17" s="622"/>
      <c r="M17" s="622"/>
      <c r="N17" s="622"/>
      <c r="O17" s="622"/>
    </row>
    <row r="18" spans="1:17" ht="9" customHeight="1" x14ac:dyDescent="0.25">
      <c r="A18" s="68"/>
      <c r="B18" s="67"/>
      <c r="C18" s="517"/>
      <c r="D18" s="517"/>
      <c r="E18" s="517"/>
      <c r="F18" s="517"/>
      <c r="G18" s="517"/>
      <c r="H18" s="517"/>
      <c r="I18" s="517"/>
      <c r="J18" s="517"/>
      <c r="K18" s="517"/>
      <c r="L18" s="517"/>
      <c r="M18" s="517"/>
      <c r="N18" s="517"/>
      <c r="O18" s="517"/>
    </row>
    <row r="20" spans="1:17" ht="16.5" customHeight="1" x14ac:dyDescent="0.25">
      <c r="A20" s="132"/>
      <c r="B20" s="133"/>
      <c r="C20" s="133"/>
      <c r="D20" s="133"/>
      <c r="E20" s="133"/>
      <c r="F20" s="133"/>
      <c r="G20" s="133"/>
      <c r="H20" s="133"/>
      <c r="I20" s="133"/>
      <c r="J20" s="133"/>
      <c r="K20" s="133"/>
      <c r="L20" s="133"/>
      <c r="M20" s="133"/>
      <c r="N20" s="133"/>
      <c r="O20" s="133"/>
    </row>
    <row r="21" spans="1:17" ht="32.1" customHeight="1" x14ac:dyDescent="0.25">
      <c r="A21" s="476" t="s">
        <v>220</v>
      </c>
      <c r="B21" s="477"/>
      <c r="C21" s="477"/>
      <c r="D21" s="477"/>
      <c r="E21" s="477"/>
      <c r="F21" s="477"/>
      <c r="G21" s="477"/>
      <c r="H21" s="477"/>
      <c r="I21" s="477"/>
      <c r="J21" s="477"/>
      <c r="K21" s="477"/>
      <c r="L21" s="477"/>
      <c r="M21" s="477"/>
      <c r="N21" s="477"/>
      <c r="O21" s="478"/>
    </row>
    <row r="22" spans="1:17" ht="32.1" customHeight="1" x14ac:dyDescent="0.25">
      <c r="A22" s="476" t="s">
        <v>221</v>
      </c>
      <c r="B22" s="477"/>
      <c r="C22" s="477"/>
      <c r="D22" s="477"/>
      <c r="E22" s="477"/>
      <c r="F22" s="477"/>
      <c r="G22" s="477"/>
      <c r="H22" s="477"/>
      <c r="I22" s="477"/>
      <c r="J22" s="477"/>
      <c r="K22" s="477"/>
      <c r="L22" s="477"/>
      <c r="M22" s="477"/>
      <c r="N22" s="477"/>
      <c r="O22" s="478"/>
    </row>
    <row r="23" spans="1:17" ht="32.1" customHeight="1" thickBot="1" x14ac:dyDescent="0.3">
      <c r="A23" s="89"/>
      <c r="B23" s="79" t="s">
        <v>191</v>
      </c>
      <c r="C23" s="79" t="s">
        <v>192</v>
      </c>
      <c r="D23" s="79" t="s">
        <v>193</v>
      </c>
      <c r="E23" s="79" t="s">
        <v>194</v>
      </c>
      <c r="F23" s="79" t="s">
        <v>197</v>
      </c>
      <c r="G23" s="79" t="s">
        <v>198</v>
      </c>
      <c r="H23" s="79" t="s">
        <v>199</v>
      </c>
      <c r="I23" s="79" t="s">
        <v>200</v>
      </c>
      <c r="J23" s="79" t="s">
        <v>203</v>
      </c>
      <c r="K23" s="79" t="s">
        <v>204</v>
      </c>
      <c r="L23" s="79" t="s">
        <v>205</v>
      </c>
      <c r="M23" s="79" t="s">
        <v>206</v>
      </c>
      <c r="N23" s="80" t="s">
        <v>222</v>
      </c>
      <c r="O23" s="80" t="s">
        <v>223</v>
      </c>
    </row>
    <row r="24" spans="1:17" ht="32.1" customHeight="1" x14ac:dyDescent="0.25">
      <c r="A24" s="83" t="s">
        <v>224</v>
      </c>
      <c r="B24" s="84">
        <v>109650000</v>
      </c>
      <c r="C24" s="84">
        <v>284278000</v>
      </c>
      <c r="D24" s="84">
        <v>26463000</v>
      </c>
      <c r="E24" s="84">
        <f>58681000-15000000</f>
        <v>43681000</v>
      </c>
      <c r="F24" s="84"/>
      <c r="G24" s="84"/>
      <c r="H24" s="81"/>
      <c r="I24" s="81"/>
      <c r="J24" s="81"/>
      <c r="K24" s="81"/>
      <c r="L24" s="81"/>
      <c r="M24" s="81"/>
      <c r="N24" s="84">
        <f>SUM(B24:M24)</f>
        <v>464072000</v>
      </c>
      <c r="O24" s="82"/>
    </row>
    <row r="25" spans="1:17" ht="32.1" customHeight="1" x14ac:dyDescent="0.25">
      <c r="A25" s="83" t="s">
        <v>225</v>
      </c>
      <c r="B25" s="84"/>
      <c r="C25" s="84">
        <v>393750000</v>
      </c>
      <c r="D25" s="84"/>
      <c r="E25" s="84">
        <f>17232000-2341333</f>
        <v>14890667</v>
      </c>
      <c r="F25" s="84">
        <v>4968889</v>
      </c>
      <c r="G25" s="84">
        <v>0</v>
      </c>
      <c r="H25" s="84"/>
      <c r="I25" s="84">
        <v>40698750</v>
      </c>
      <c r="J25" s="84"/>
      <c r="K25" s="84"/>
      <c r="L25" s="84"/>
      <c r="M25" s="84"/>
      <c r="N25" s="84">
        <f t="shared" ref="N25:N29" si="0">SUM(B25:M25)</f>
        <v>454308306</v>
      </c>
      <c r="O25" s="114">
        <f>+(B25+C25+D25+E25+F25+G25+H25+I25+J25+K25+L25+M25)/N24</f>
        <v>0.97896082073471358</v>
      </c>
    </row>
    <row r="26" spans="1:17" ht="32.1" customHeight="1" x14ac:dyDescent="0.25">
      <c r="A26" s="83" t="s">
        <v>226</v>
      </c>
      <c r="B26" s="84"/>
      <c r="C26" s="84">
        <v>459000</v>
      </c>
      <c r="D26" s="84">
        <v>23476667</v>
      </c>
      <c r="E26" s="84">
        <v>38690000</v>
      </c>
      <c r="F26" s="84">
        <v>39192600</v>
      </c>
      <c r="G26" s="84">
        <v>40844000</v>
      </c>
      <c r="H26" s="84">
        <v>45812889</v>
      </c>
      <c r="I26" s="84">
        <v>40844000</v>
      </c>
      <c r="J26" s="84"/>
      <c r="K26" s="84"/>
      <c r="L26" s="84"/>
      <c r="M26" s="84"/>
      <c r="N26" s="84">
        <f t="shared" si="0"/>
        <v>229319156</v>
      </c>
      <c r="O26" s="114"/>
    </row>
    <row r="27" spans="1:17" ht="32.1" customHeight="1" x14ac:dyDescent="0.25">
      <c r="A27" s="83" t="s">
        <v>227</v>
      </c>
      <c r="B27" s="84">
        <v>0</v>
      </c>
      <c r="C27" s="84">
        <v>5935710</v>
      </c>
      <c r="D27" s="84">
        <v>0</v>
      </c>
      <c r="E27" s="84">
        <v>197120</v>
      </c>
      <c r="F27" s="84">
        <v>520960</v>
      </c>
      <c r="G27" s="84"/>
      <c r="H27" s="84"/>
      <c r="I27" s="84"/>
      <c r="J27" s="84"/>
      <c r="K27" s="84"/>
      <c r="L27" s="84"/>
      <c r="M27" s="84"/>
      <c r="N27" s="84">
        <f t="shared" si="0"/>
        <v>6653790</v>
      </c>
      <c r="O27" s="85"/>
    </row>
    <row r="28" spans="1:17" ht="32.1" customHeight="1" x14ac:dyDescent="0.25">
      <c r="A28" s="83" t="s">
        <v>228</v>
      </c>
      <c r="B28" s="84">
        <v>0</v>
      </c>
      <c r="C28" s="84"/>
      <c r="D28" s="84"/>
      <c r="E28" s="84"/>
      <c r="F28" s="84"/>
      <c r="G28" s="84"/>
      <c r="H28" s="84"/>
      <c r="I28" s="84"/>
      <c r="J28" s="84"/>
      <c r="K28" s="84"/>
      <c r="L28" s="84"/>
      <c r="M28" s="84"/>
      <c r="N28" s="84">
        <f t="shared" si="0"/>
        <v>0</v>
      </c>
      <c r="O28" s="85"/>
    </row>
    <row r="29" spans="1:17" ht="32.1" customHeight="1" thickBot="1" x14ac:dyDescent="0.3">
      <c r="A29" s="86" t="s">
        <v>229</v>
      </c>
      <c r="B29" s="87">
        <v>0</v>
      </c>
      <c r="C29" s="87">
        <v>4352441</v>
      </c>
      <c r="D29" s="87"/>
      <c r="E29" s="87">
        <v>1909954</v>
      </c>
      <c r="F29" s="87">
        <v>323840</v>
      </c>
      <c r="G29" s="87"/>
      <c r="H29" s="87"/>
      <c r="I29" s="87"/>
      <c r="J29" s="87"/>
      <c r="K29" s="87"/>
      <c r="L29" s="87"/>
      <c r="M29" s="87"/>
      <c r="N29" s="87">
        <f t="shared" si="0"/>
        <v>6586235</v>
      </c>
      <c r="O29" s="290">
        <f>+N29/N27</f>
        <v>0.98984713975042793</v>
      </c>
      <c r="Q29" s="318"/>
    </row>
    <row r="30" spans="1:17" s="88" customFormat="1" ht="16.5" customHeight="1" x14ac:dyDescent="0.2"/>
    <row r="31" spans="1:17" s="88" customFormat="1" ht="17.25" customHeight="1" x14ac:dyDescent="0.2"/>
    <row r="32" spans="1:17" ht="5.25" customHeight="1" x14ac:dyDescent="0.25"/>
    <row r="33" spans="1:10" ht="48" customHeight="1" x14ac:dyDescent="0.25">
      <c r="A33" s="524" t="s">
        <v>230</v>
      </c>
      <c r="B33" s="525"/>
      <c r="C33" s="525"/>
      <c r="D33" s="525"/>
      <c r="E33" s="525"/>
      <c r="F33" s="525"/>
      <c r="G33" s="525"/>
      <c r="H33" s="525"/>
      <c r="I33" s="526"/>
      <c r="J33" s="93"/>
    </row>
    <row r="34" spans="1:10" ht="50.25" customHeight="1" x14ac:dyDescent="0.25">
      <c r="A34" s="101" t="s">
        <v>231</v>
      </c>
      <c r="B34" s="527" t="str">
        <f>+B11</f>
        <v>4 - Implementar una estrategia de promoción de buenas prácticas de transversalización del enfoque de género y acciones afirmativas que contribuyan al ejercicio pleno de los derechos y autonomía de las mujeres que habitan en Bogotá, por parte de los sectores públicos, mixtos, privados y sociales.</v>
      </c>
      <c r="C34" s="528"/>
      <c r="D34" s="528"/>
      <c r="E34" s="528"/>
      <c r="F34" s="528"/>
      <c r="G34" s="528"/>
      <c r="H34" s="528"/>
      <c r="I34" s="529"/>
      <c r="J34" s="91"/>
    </row>
    <row r="35" spans="1:10" ht="18.75" customHeight="1" x14ac:dyDescent="0.25">
      <c r="A35" s="538" t="s">
        <v>232</v>
      </c>
      <c r="B35" s="143">
        <v>2024</v>
      </c>
      <c r="C35" s="143">
        <v>2025</v>
      </c>
      <c r="D35" s="143">
        <v>2026</v>
      </c>
      <c r="E35" s="143">
        <v>2027</v>
      </c>
      <c r="F35" s="143" t="s">
        <v>233</v>
      </c>
      <c r="G35" s="541" t="s">
        <v>234</v>
      </c>
      <c r="H35" s="541" t="s">
        <v>23</v>
      </c>
      <c r="I35" s="541"/>
      <c r="J35" s="91"/>
    </row>
    <row r="36" spans="1:10" ht="50.25" customHeight="1" thickBot="1" x14ac:dyDescent="0.3">
      <c r="A36" s="540"/>
      <c r="B36" s="94">
        <v>1</v>
      </c>
      <c r="C36" s="94">
        <v>1</v>
      </c>
      <c r="D36" s="94">
        <v>1</v>
      </c>
      <c r="E36" s="94">
        <v>1</v>
      </c>
      <c r="F36" s="143">
        <v>1</v>
      </c>
      <c r="G36" s="541"/>
      <c r="H36" s="541"/>
      <c r="I36" s="541"/>
      <c r="J36" s="91"/>
    </row>
    <row r="37" spans="1:10" ht="52.5" hidden="1" customHeight="1" thickBot="1" x14ac:dyDescent="0.3">
      <c r="A37" s="102" t="s">
        <v>235</v>
      </c>
      <c r="B37" s="530">
        <v>0.18</v>
      </c>
      <c r="C37" s="531"/>
      <c r="D37" s="535" t="s">
        <v>236</v>
      </c>
      <c r="E37" s="536"/>
      <c r="F37" s="536"/>
      <c r="G37" s="536"/>
      <c r="H37" s="536"/>
      <c r="I37" s="537"/>
    </row>
    <row r="38" spans="1:10" s="92" customFormat="1" ht="69.75" hidden="1" customHeight="1" thickBot="1" x14ac:dyDescent="0.3">
      <c r="A38" s="538" t="s">
        <v>237</v>
      </c>
      <c r="B38" s="102" t="s">
        <v>238</v>
      </c>
      <c r="C38" s="101" t="s">
        <v>239</v>
      </c>
      <c r="D38" s="521" t="s">
        <v>240</v>
      </c>
      <c r="E38" s="522"/>
      <c r="F38" s="521" t="s">
        <v>241</v>
      </c>
      <c r="G38" s="522"/>
      <c r="H38" s="103" t="s">
        <v>242</v>
      </c>
      <c r="I38" s="105" t="s">
        <v>243</v>
      </c>
    </row>
    <row r="39" spans="1:10" ht="252" hidden="1" customHeight="1" thickBot="1" x14ac:dyDescent="0.3">
      <c r="A39" s="540"/>
      <c r="B39" s="244">
        <v>1</v>
      </c>
      <c r="C39" s="244">
        <v>1</v>
      </c>
      <c r="D39" s="849" t="s">
        <v>524</v>
      </c>
      <c r="E39" s="850"/>
      <c r="F39" s="851" t="s">
        <v>525</v>
      </c>
      <c r="G39" s="823"/>
      <c r="H39" s="94" t="s">
        <v>246</v>
      </c>
      <c r="I39" s="295" t="s">
        <v>247</v>
      </c>
    </row>
    <row r="40" spans="1:10" s="92" customFormat="1" ht="69" hidden="1" customHeight="1" thickBot="1" x14ac:dyDescent="0.3">
      <c r="A40" s="538" t="s">
        <v>248</v>
      </c>
      <c r="B40" s="104" t="s">
        <v>238</v>
      </c>
      <c r="C40" s="103" t="s">
        <v>239</v>
      </c>
      <c r="D40" s="521" t="s">
        <v>240</v>
      </c>
      <c r="E40" s="522"/>
      <c r="F40" s="521" t="s">
        <v>241</v>
      </c>
      <c r="G40" s="522"/>
      <c r="H40" s="103" t="s">
        <v>242</v>
      </c>
      <c r="I40" s="105" t="s">
        <v>243</v>
      </c>
    </row>
    <row r="41" spans="1:10" ht="255.75" hidden="1" customHeight="1" thickBot="1" x14ac:dyDescent="0.3">
      <c r="A41" s="540"/>
      <c r="B41" s="244">
        <v>1</v>
      </c>
      <c r="C41" s="244">
        <v>1</v>
      </c>
      <c r="D41" s="849" t="s">
        <v>526</v>
      </c>
      <c r="E41" s="850"/>
      <c r="F41" s="851" t="s">
        <v>527</v>
      </c>
      <c r="G41" s="850"/>
      <c r="H41" s="94" t="s">
        <v>246</v>
      </c>
      <c r="I41" s="349" t="s">
        <v>247</v>
      </c>
    </row>
    <row r="42" spans="1:10" s="92" customFormat="1" ht="35.1" hidden="1" customHeight="1" thickBot="1" x14ac:dyDescent="0.3">
      <c r="A42" s="538" t="s">
        <v>251</v>
      </c>
      <c r="B42" s="104" t="s">
        <v>238</v>
      </c>
      <c r="C42" s="103" t="s">
        <v>239</v>
      </c>
      <c r="D42" s="521" t="s">
        <v>240</v>
      </c>
      <c r="E42" s="522"/>
      <c r="F42" s="521" t="s">
        <v>241</v>
      </c>
      <c r="G42" s="522"/>
      <c r="H42" s="103" t="s">
        <v>242</v>
      </c>
      <c r="I42" s="105" t="s">
        <v>243</v>
      </c>
    </row>
    <row r="43" spans="1:10" ht="243" hidden="1" customHeight="1" thickBot="1" x14ac:dyDescent="0.3">
      <c r="A43" s="540"/>
      <c r="B43" s="244">
        <v>1</v>
      </c>
      <c r="C43" s="96">
        <v>1</v>
      </c>
      <c r="D43" s="532" t="s">
        <v>528</v>
      </c>
      <c r="E43" s="533"/>
      <c r="F43" s="546" t="s">
        <v>529</v>
      </c>
      <c r="G43" s="549"/>
      <c r="H43" s="94" t="s">
        <v>246</v>
      </c>
      <c r="I43" s="349" t="s">
        <v>247</v>
      </c>
    </row>
    <row r="44" spans="1:10" s="92" customFormat="1" ht="35.1" hidden="1" customHeight="1" thickBot="1" x14ac:dyDescent="0.3">
      <c r="A44" s="538" t="s">
        <v>254</v>
      </c>
      <c r="B44" s="104" t="s">
        <v>238</v>
      </c>
      <c r="C44" s="104" t="s">
        <v>239</v>
      </c>
      <c r="D44" s="521" t="s">
        <v>240</v>
      </c>
      <c r="E44" s="522"/>
      <c r="F44" s="521" t="s">
        <v>241</v>
      </c>
      <c r="G44" s="522"/>
      <c r="H44" s="103" t="s">
        <v>242</v>
      </c>
      <c r="I44" s="103" t="s">
        <v>243</v>
      </c>
    </row>
    <row r="45" spans="1:10" ht="348.75" hidden="1" customHeight="1" thickBot="1" x14ac:dyDescent="0.3">
      <c r="A45" s="540"/>
      <c r="B45" s="244">
        <v>1</v>
      </c>
      <c r="C45" s="96">
        <v>1</v>
      </c>
      <c r="D45" s="845" t="s">
        <v>530</v>
      </c>
      <c r="E45" s="846"/>
      <c r="F45" s="845" t="s">
        <v>531</v>
      </c>
      <c r="G45" s="846"/>
      <c r="H45" s="319" t="s">
        <v>246</v>
      </c>
      <c r="I45" s="349" t="s">
        <v>247</v>
      </c>
    </row>
    <row r="46" spans="1:10" s="92" customFormat="1" ht="74.25" hidden="1" customHeight="1" thickBot="1" x14ac:dyDescent="0.3">
      <c r="A46" s="538" t="s">
        <v>257</v>
      </c>
      <c r="B46" s="104" t="s">
        <v>238</v>
      </c>
      <c r="C46" s="103" t="s">
        <v>239</v>
      </c>
      <c r="D46" s="521" t="s">
        <v>240</v>
      </c>
      <c r="E46" s="522"/>
      <c r="F46" s="521" t="s">
        <v>241</v>
      </c>
      <c r="G46" s="522"/>
      <c r="H46" s="103" t="s">
        <v>242</v>
      </c>
      <c r="I46" s="105" t="s">
        <v>243</v>
      </c>
    </row>
    <row r="47" spans="1:10" ht="384.75" hidden="1" customHeight="1" thickBot="1" x14ac:dyDescent="0.3">
      <c r="A47" s="540"/>
      <c r="B47" s="263">
        <v>1</v>
      </c>
      <c r="C47" s="263">
        <v>1</v>
      </c>
      <c r="D47" s="843" t="s">
        <v>532</v>
      </c>
      <c r="E47" s="844"/>
      <c r="F47" s="847" t="s">
        <v>533</v>
      </c>
      <c r="G47" s="848"/>
      <c r="H47" s="319" t="s">
        <v>246</v>
      </c>
      <c r="I47" s="349" t="s">
        <v>247</v>
      </c>
    </row>
    <row r="48" spans="1:10" s="92" customFormat="1" ht="78" hidden="1" customHeight="1" thickBot="1" x14ac:dyDescent="0.3">
      <c r="A48" s="538" t="s">
        <v>260</v>
      </c>
      <c r="B48" s="103" t="s">
        <v>238</v>
      </c>
      <c r="C48" s="103" t="s">
        <v>239</v>
      </c>
      <c r="D48" s="521" t="s">
        <v>240</v>
      </c>
      <c r="E48" s="522"/>
      <c r="F48" s="521" t="s">
        <v>241</v>
      </c>
      <c r="G48" s="522"/>
      <c r="H48" s="103" t="s">
        <v>242</v>
      </c>
      <c r="I48" s="105" t="s">
        <v>243</v>
      </c>
    </row>
    <row r="49" spans="1:13" ht="408" hidden="1" customHeight="1" thickBot="1" x14ac:dyDescent="0.3">
      <c r="A49" s="540"/>
      <c r="B49" s="96">
        <v>1</v>
      </c>
      <c r="C49" s="97">
        <v>1</v>
      </c>
      <c r="D49" s="843" t="s">
        <v>534</v>
      </c>
      <c r="E49" s="844"/>
      <c r="F49" s="625" t="s">
        <v>535</v>
      </c>
      <c r="G49" s="626"/>
      <c r="H49" s="319" t="s">
        <v>246</v>
      </c>
      <c r="I49" s="349" t="s">
        <v>247</v>
      </c>
    </row>
    <row r="50" spans="1:13" ht="63.75" customHeight="1" thickBot="1" x14ac:dyDescent="0.3">
      <c r="A50" s="538" t="s">
        <v>263</v>
      </c>
      <c r="B50" s="103" t="s">
        <v>238</v>
      </c>
      <c r="C50" s="101" t="s">
        <v>239</v>
      </c>
      <c r="D50" s="521" t="s">
        <v>240</v>
      </c>
      <c r="E50" s="522"/>
      <c r="F50" s="521" t="s">
        <v>241</v>
      </c>
      <c r="G50" s="522"/>
      <c r="H50" s="103" t="s">
        <v>242</v>
      </c>
      <c r="I50" s="105" t="s">
        <v>243</v>
      </c>
    </row>
    <row r="51" spans="1:13" ht="274.5" customHeight="1" thickBot="1" x14ac:dyDescent="0.3">
      <c r="A51" s="540"/>
      <c r="B51" s="354">
        <v>1</v>
      </c>
      <c r="C51" s="354">
        <v>1</v>
      </c>
      <c r="D51" s="841" t="s">
        <v>536</v>
      </c>
      <c r="E51" s="842"/>
      <c r="F51" s="841" t="s">
        <v>537</v>
      </c>
      <c r="G51" s="842"/>
      <c r="H51" s="319" t="s">
        <v>246</v>
      </c>
      <c r="I51" s="353" t="s">
        <v>247</v>
      </c>
    </row>
    <row r="52" spans="1:13" ht="35.1" customHeight="1" thickBot="1" x14ac:dyDescent="0.3">
      <c r="A52" s="538" t="s">
        <v>266</v>
      </c>
      <c r="B52" s="101" t="s">
        <v>238</v>
      </c>
      <c r="C52" s="101" t="s">
        <v>239</v>
      </c>
      <c r="D52" s="521" t="s">
        <v>240</v>
      </c>
      <c r="E52" s="522"/>
      <c r="F52" s="521" t="s">
        <v>241</v>
      </c>
      <c r="G52" s="522"/>
      <c r="H52" s="103" t="s">
        <v>242</v>
      </c>
      <c r="I52" s="105" t="s">
        <v>243</v>
      </c>
    </row>
    <row r="53" spans="1:13" ht="405.75" customHeight="1" thickBot="1" x14ac:dyDescent="0.3">
      <c r="A53" s="540"/>
      <c r="B53" s="94">
        <v>1</v>
      </c>
      <c r="C53" s="365"/>
      <c r="D53" s="839" t="s">
        <v>863</v>
      </c>
      <c r="E53" s="840"/>
      <c r="F53" s="841" t="s">
        <v>864</v>
      </c>
      <c r="G53" s="842"/>
      <c r="H53" s="112"/>
      <c r="I53" s="94"/>
    </row>
    <row r="54" spans="1:13" ht="35.1" hidden="1" customHeight="1" x14ac:dyDescent="0.25">
      <c r="A54" s="538" t="s">
        <v>268</v>
      </c>
      <c r="B54" s="103" t="s">
        <v>238</v>
      </c>
      <c r="C54" s="101" t="s">
        <v>239</v>
      </c>
      <c r="D54" s="521" t="s">
        <v>240</v>
      </c>
      <c r="E54" s="522"/>
      <c r="F54" s="521" t="s">
        <v>241</v>
      </c>
      <c r="G54" s="522"/>
      <c r="H54" s="103" t="s">
        <v>242</v>
      </c>
      <c r="I54" s="105" t="s">
        <v>243</v>
      </c>
    </row>
    <row r="55" spans="1:13" ht="120.75" hidden="1" customHeight="1" x14ac:dyDescent="0.25">
      <c r="A55" s="540"/>
      <c r="B55" s="96">
        <v>1</v>
      </c>
      <c r="C55" s="97"/>
      <c r="D55" s="556"/>
      <c r="E55" s="557"/>
      <c r="F55" s="556"/>
      <c r="G55" s="557"/>
      <c r="H55" s="94"/>
      <c r="I55" s="94"/>
    </row>
    <row r="56" spans="1:13" ht="35.1" hidden="1" customHeight="1" x14ac:dyDescent="0.25">
      <c r="A56" s="538" t="s">
        <v>269</v>
      </c>
      <c r="B56" s="103" t="s">
        <v>238</v>
      </c>
      <c r="C56" s="101" t="s">
        <v>239</v>
      </c>
      <c r="D56" s="521" t="s">
        <v>240</v>
      </c>
      <c r="E56" s="522"/>
      <c r="F56" s="521" t="s">
        <v>241</v>
      </c>
      <c r="G56" s="522"/>
      <c r="H56" s="103" t="s">
        <v>242</v>
      </c>
      <c r="I56" s="105" t="s">
        <v>243</v>
      </c>
    </row>
    <row r="57" spans="1:13" ht="120.75" hidden="1" customHeight="1" x14ac:dyDescent="0.25">
      <c r="A57" s="540"/>
      <c r="B57" s="96">
        <v>1</v>
      </c>
      <c r="C57" s="97"/>
      <c r="D57" s="556"/>
      <c r="E57" s="557"/>
      <c r="F57" s="556"/>
      <c r="G57" s="557"/>
      <c r="H57" s="94"/>
      <c r="I57" s="95"/>
    </row>
    <row r="58" spans="1:13" ht="35.1" hidden="1" customHeight="1" x14ac:dyDescent="0.25">
      <c r="A58" s="538" t="s">
        <v>270</v>
      </c>
      <c r="B58" s="103" t="s">
        <v>238</v>
      </c>
      <c r="C58" s="101" t="s">
        <v>239</v>
      </c>
      <c r="D58" s="521" t="s">
        <v>240</v>
      </c>
      <c r="E58" s="522"/>
      <c r="F58" s="521" t="s">
        <v>241</v>
      </c>
      <c r="G58" s="522"/>
      <c r="H58" s="103" t="s">
        <v>242</v>
      </c>
      <c r="I58" s="105" t="s">
        <v>243</v>
      </c>
    </row>
    <row r="59" spans="1:13" ht="120.75" hidden="1" customHeight="1" x14ac:dyDescent="0.25">
      <c r="A59" s="540"/>
      <c r="B59" s="96">
        <v>1</v>
      </c>
      <c r="C59" s="97"/>
      <c r="D59" s="556"/>
      <c r="E59" s="557"/>
      <c r="F59" s="563"/>
      <c r="G59" s="563"/>
      <c r="H59" s="94"/>
      <c r="I59" s="94"/>
    </row>
    <row r="60" spans="1:13" ht="35.1" hidden="1" customHeight="1" x14ac:dyDescent="0.25">
      <c r="A60" s="538" t="s">
        <v>271</v>
      </c>
      <c r="B60" s="103" t="s">
        <v>238</v>
      </c>
      <c r="C60" s="101" t="s">
        <v>239</v>
      </c>
      <c r="D60" s="521" t="s">
        <v>240</v>
      </c>
      <c r="E60" s="522"/>
      <c r="F60" s="521" t="s">
        <v>241</v>
      </c>
      <c r="G60" s="522"/>
      <c r="H60" s="103" t="s">
        <v>242</v>
      </c>
      <c r="I60" s="105" t="s">
        <v>243</v>
      </c>
    </row>
    <row r="61" spans="1:13" ht="143.25" hidden="1" customHeight="1" x14ac:dyDescent="0.25">
      <c r="A61" s="540"/>
      <c r="B61" s="97">
        <v>1</v>
      </c>
      <c r="C61" s="97"/>
      <c r="D61" s="556"/>
      <c r="E61" s="557"/>
      <c r="F61" s="556"/>
      <c r="G61" s="557"/>
      <c r="H61" s="94"/>
      <c r="I61" s="94"/>
    </row>
    <row r="63" spans="1:13" s="91" customFormat="1" ht="30" customHeight="1" x14ac:dyDescent="0.25">
      <c r="A63" s="66"/>
      <c r="B63" s="66"/>
      <c r="C63" s="66"/>
      <c r="D63" s="66"/>
      <c r="E63" s="66"/>
      <c r="F63" s="66"/>
      <c r="G63" s="66"/>
      <c r="H63" s="66"/>
      <c r="I63" s="66"/>
    </row>
    <row r="64" spans="1:13" ht="34.5" customHeight="1" x14ac:dyDescent="0.25">
      <c r="A64" s="553" t="s">
        <v>272</v>
      </c>
      <c r="B64" s="553"/>
      <c r="C64" s="553"/>
      <c r="D64" s="553"/>
      <c r="E64" s="553"/>
      <c r="F64" s="553"/>
      <c r="G64" s="553"/>
      <c r="H64" s="247"/>
      <c r="I64" s="247"/>
      <c r="J64" s="247"/>
      <c r="K64" s="247"/>
      <c r="L64" s="247"/>
      <c r="M64" s="247"/>
    </row>
    <row r="65" spans="1:13" ht="148.5" customHeight="1" x14ac:dyDescent="0.25">
      <c r="A65" s="245" t="s">
        <v>273</v>
      </c>
      <c r="B65" s="479" t="s">
        <v>538</v>
      </c>
      <c r="C65" s="480"/>
      <c r="D65" s="479" t="s">
        <v>539</v>
      </c>
      <c r="E65" s="480"/>
      <c r="F65" s="479" t="s">
        <v>540</v>
      </c>
      <c r="G65" s="480"/>
      <c r="H65" s="481"/>
      <c r="I65" s="482"/>
      <c r="J65" s="481"/>
      <c r="K65" s="482"/>
      <c r="L65" s="481"/>
      <c r="M65" s="482"/>
    </row>
    <row r="66" spans="1:13" ht="40.5" hidden="1" customHeight="1" x14ac:dyDescent="0.25">
      <c r="A66" s="245" t="s">
        <v>277</v>
      </c>
      <c r="B66" s="447">
        <v>0.06</v>
      </c>
      <c r="C66" s="447"/>
      <c r="D66" s="447">
        <v>0.06</v>
      </c>
      <c r="E66" s="447"/>
      <c r="F66" s="447">
        <v>0.06</v>
      </c>
      <c r="G66" s="447"/>
      <c r="H66" s="448"/>
      <c r="I66" s="448"/>
      <c r="J66" s="448"/>
      <c r="K66" s="448"/>
      <c r="L66" s="448"/>
      <c r="M66" s="448"/>
    </row>
    <row r="67" spans="1:13" ht="30" hidden="1" customHeight="1" x14ac:dyDescent="0.25">
      <c r="A67" s="474" t="s">
        <v>191</v>
      </c>
      <c r="B67" s="253" t="s">
        <v>99</v>
      </c>
      <c r="C67" s="253" t="s">
        <v>239</v>
      </c>
      <c r="D67" s="253" t="s">
        <v>99</v>
      </c>
      <c r="E67" s="253" t="s">
        <v>239</v>
      </c>
      <c r="F67" s="253" t="s">
        <v>99</v>
      </c>
      <c r="G67" s="253" t="s">
        <v>239</v>
      </c>
      <c r="H67" s="248"/>
      <c r="I67" s="248"/>
      <c r="J67" s="248"/>
      <c r="K67" s="248"/>
      <c r="L67" s="248"/>
      <c r="M67" s="248"/>
    </row>
    <row r="68" spans="1:13" ht="30" hidden="1" customHeight="1" x14ac:dyDescent="0.25">
      <c r="A68" s="474"/>
      <c r="B68" s="254">
        <v>0.03</v>
      </c>
      <c r="C68" s="254">
        <v>0.03</v>
      </c>
      <c r="D68" s="254">
        <v>0.03</v>
      </c>
      <c r="E68" s="254">
        <v>0.03</v>
      </c>
      <c r="F68" s="254">
        <v>0</v>
      </c>
      <c r="G68" s="254">
        <v>0</v>
      </c>
      <c r="H68" s="249"/>
      <c r="I68" s="249"/>
      <c r="J68" s="249"/>
      <c r="K68" s="249"/>
      <c r="L68" s="249"/>
      <c r="M68" s="249"/>
    </row>
    <row r="69" spans="1:13" ht="68.25" hidden="1" customHeight="1" x14ac:dyDescent="0.25">
      <c r="A69" s="245" t="s">
        <v>278</v>
      </c>
      <c r="B69" s="838" t="s">
        <v>541</v>
      </c>
      <c r="C69" s="823"/>
      <c r="D69" s="454" t="s">
        <v>542</v>
      </c>
      <c r="E69" s="454"/>
      <c r="F69" s="454" t="s">
        <v>475</v>
      </c>
      <c r="G69" s="454"/>
      <c r="H69" s="483"/>
      <c r="I69" s="483"/>
      <c r="J69" s="483"/>
      <c r="K69" s="483"/>
      <c r="L69" s="483"/>
      <c r="M69" s="483"/>
    </row>
    <row r="70" spans="1:13" s="73" customFormat="1" ht="80.25" hidden="1" customHeight="1" x14ac:dyDescent="0.25">
      <c r="A70" s="245" t="s">
        <v>281</v>
      </c>
      <c r="B70" s="835" t="s">
        <v>543</v>
      </c>
      <c r="C70" s="836"/>
      <c r="D70" s="468" t="s">
        <v>544</v>
      </c>
      <c r="E70" s="468"/>
      <c r="F70" s="837" t="s">
        <v>246</v>
      </c>
      <c r="G70" s="837"/>
      <c r="H70" s="450"/>
      <c r="I70" s="450"/>
      <c r="J70" s="450"/>
      <c r="K70" s="450"/>
      <c r="L70" s="450"/>
      <c r="M70" s="450"/>
    </row>
    <row r="71" spans="1:13" ht="30.75" hidden="1" customHeight="1" x14ac:dyDescent="0.25">
      <c r="A71" s="474" t="s">
        <v>192</v>
      </c>
      <c r="B71" s="253" t="s">
        <v>99</v>
      </c>
      <c r="C71" s="253" t="s">
        <v>239</v>
      </c>
      <c r="D71" s="253" t="s">
        <v>99</v>
      </c>
      <c r="E71" s="253" t="s">
        <v>239</v>
      </c>
      <c r="F71" s="253" t="s">
        <v>99</v>
      </c>
      <c r="G71" s="253" t="s">
        <v>239</v>
      </c>
      <c r="H71" s="248"/>
      <c r="I71" s="248"/>
      <c r="J71" s="248"/>
      <c r="K71" s="248"/>
      <c r="L71" s="248"/>
      <c r="M71" s="248"/>
    </row>
    <row r="72" spans="1:13" ht="30.75" hidden="1" customHeight="1" x14ac:dyDescent="0.25">
      <c r="A72" s="474"/>
      <c r="B72" s="254">
        <v>0.04</v>
      </c>
      <c r="C72" s="254">
        <v>0.04</v>
      </c>
      <c r="D72" s="254">
        <v>0.04</v>
      </c>
      <c r="E72" s="254">
        <v>0.04</v>
      </c>
      <c r="F72" s="254">
        <v>0.01</v>
      </c>
      <c r="G72" s="255">
        <v>0.01</v>
      </c>
      <c r="H72" s="249"/>
      <c r="I72" s="250"/>
      <c r="J72" s="249"/>
      <c r="K72" s="250"/>
      <c r="L72" s="249"/>
      <c r="M72" s="250"/>
    </row>
    <row r="73" spans="1:13" ht="126.75" hidden="1" customHeight="1" x14ac:dyDescent="0.25">
      <c r="A73" s="245" t="s">
        <v>278</v>
      </c>
      <c r="B73" s="833" t="s">
        <v>545</v>
      </c>
      <c r="C73" s="834"/>
      <c r="D73" s="454" t="s">
        <v>542</v>
      </c>
      <c r="E73" s="454"/>
      <c r="F73" s="454" t="s">
        <v>546</v>
      </c>
      <c r="G73" s="454"/>
      <c r="H73" s="455"/>
      <c r="I73" s="455"/>
      <c r="J73" s="455"/>
      <c r="K73" s="455"/>
      <c r="L73" s="455"/>
      <c r="M73" s="455"/>
    </row>
    <row r="74" spans="1:13" ht="80.25" hidden="1" customHeight="1" x14ac:dyDescent="0.25">
      <c r="A74" s="245" t="s">
        <v>281</v>
      </c>
      <c r="B74" s="468" t="s">
        <v>543</v>
      </c>
      <c r="C74" s="468"/>
      <c r="D74" s="468" t="s">
        <v>544</v>
      </c>
      <c r="E74" s="468"/>
      <c r="F74" s="468" t="s">
        <v>547</v>
      </c>
      <c r="G74" s="468"/>
      <c r="H74" s="450"/>
      <c r="I74" s="450"/>
      <c r="J74" s="450"/>
      <c r="K74" s="450"/>
      <c r="L74" s="450"/>
      <c r="M74" s="450"/>
    </row>
    <row r="75" spans="1:13" ht="30.75" hidden="1" customHeight="1" x14ac:dyDescent="0.25">
      <c r="A75" s="474" t="s">
        <v>193</v>
      </c>
      <c r="B75" s="253" t="s">
        <v>99</v>
      </c>
      <c r="C75" s="253" t="s">
        <v>239</v>
      </c>
      <c r="D75" s="253" t="s">
        <v>99</v>
      </c>
      <c r="E75" s="253" t="s">
        <v>239</v>
      </c>
      <c r="F75" s="253" t="s">
        <v>99</v>
      </c>
      <c r="G75" s="253" t="s">
        <v>239</v>
      </c>
      <c r="H75" s="248"/>
      <c r="I75" s="248"/>
      <c r="J75" s="248"/>
      <c r="K75" s="248"/>
      <c r="L75" s="248"/>
      <c r="M75" s="248"/>
    </row>
    <row r="76" spans="1:13" ht="30.75" hidden="1" customHeight="1" x14ac:dyDescent="0.25">
      <c r="A76" s="474"/>
      <c r="B76" s="254">
        <v>0.1</v>
      </c>
      <c r="C76" s="254">
        <v>0.1</v>
      </c>
      <c r="D76" s="254">
        <v>0.1</v>
      </c>
      <c r="E76" s="254">
        <v>0.1</v>
      </c>
      <c r="F76" s="254">
        <v>0.1</v>
      </c>
      <c r="G76" s="255">
        <v>0.1</v>
      </c>
      <c r="H76" s="249"/>
      <c r="I76" s="250"/>
      <c r="J76" s="249"/>
      <c r="K76" s="250"/>
      <c r="L76" s="249"/>
      <c r="M76" s="250"/>
    </row>
    <row r="77" spans="1:13" ht="176.25" hidden="1" customHeight="1" x14ac:dyDescent="0.25">
      <c r="A77" s="245" t="s">
        <v>278</v>
      </c>
      <c r="B77" s="454" t="s">
        <v>548</v>
      </c>
      <c r="C77" s="454"/>
      <c r="D77" s="818" t="s">
        <v>549</v>
      </c>
      <c r="E77" s="818"/>
      <c r="F77" s="454" t="s">
        <v>550</v>
      </c>
      <c r="G77" s="454"/>
      <c r="H77" s="450"/>
      <c r="I77" s="450"/>
      <c r="J77" s="450"/>
      <c r="K77" s="450"/>
      <c r="L77" s="450"/>
      <c r="M77" s="450"/>
    </row>
    <row r="78" spans="1:13" ht="80.25" hidden="1" customHeight="1" x14ac:dyDescent="0.25">
      <c r="A78" s="245" t="s">
        <v>281</v>
      </c>
      <c r="B78" s="468" t="s">
        <v>543</v>
      </c>
      <c r="C78" s="468"/>
      <c r="D78" s="468" t="s">
        <v>544</v>
      </c>
      <c r="E78" s="468"/>
      <c r="F78" s="468" t="s">
        <v>547</v>
      </c>
      <c r="G78" s="468"/>
      <c r="H78" s="450"/>
      <c r="I78" s="450"/>
      <c r="J78" s="450"/>
      <c r="K78" s="450"/>
      <c r="L78" s="450"/>
      <c r="M78" s="450"/>
    </row>
    <row r="79" spans="1:13" ht="30.75" hidden="1" customHeight="1" x14ac:dyDescent="0.25">
      <c r="A79" s="474" t="s">
        <v>194</v>
      </c>
      <c r="B79" s="253" t="s">
        <v>99</v>
      </c>
      <c r="C79" s="253" t="s">
        <v>239</v>
      </c>
      <c r="D79" s="253" t="s">
        <v>99</v>
      </c>
      <c r="E79" s="253" t="s">
        <v>239</v>
      </c>
      <c r="F79" s="253" t="s">
        <v>99</v>
      </c>
      <c r="G79" s="253" t="s">
        <v>239</v>
      </c>
      <c r="H79" s="248"/>
      <c r="I79" s="248"/>
      <c r="J79" s="248"/>
      <c r="K79" s="248"/>
      <c r="L79" s="248"/>
      <c r="M79" s="248"/>
    </row>
    <row r="80" spans="1:13" ht="30.75" hidden="1" customHeight="1" x14ac:dyDescent="0.25">
      <c r="A80" s="474"/>
      <c r="B80" s="254">
        <v>0.1</v>
      </c>
      <c r="C80" s="254">
        <v>0.1</v>
      </c>
      <c r="D80" s="254">
        <v>0.1</v>
      </c>
      <c r="E80" s="254">
        <v>0.1</v>
      </c>
      <c r="F80" s="254">
        <v>0.1</v>
      </c>
      <c r="G80" s="255">
        <v>0.1</v>
      </c>
      <c r="H80" s="249"/>
      <c r="I80" s="250"/>
      <c r="J80" s="249"/>
      <c r="K80" s="250"/>
      <c r="L80" s="249"/>
      <c r="M80" s="250"/>
    </row>
    <row r="81" spans="1:13" ht="116.25" hidden="1" customHeight="1" x14ac:dyDescent="0.25">
      <c r="A81" s="245" t="s">
        <v>278</v>
      </c>
      <c r="B81" s="831" t="s">
        <v>551</v>
      </c>
      <c r="C81" s="832"/>
      <c r="D81" s="454" t="s">
        <v>552</v>
      </c>
      <c r="E81" s="456"/>
      <c r="F81" s="456" t="s">
        <v>553</v>
      </c>
      <c r="G81" s="456"/>
      <c r="H81" s="450"/>
      <c r="I81" s="450"/>
      <c r="J81" s="450"/>
      <c r="K81" s="450"/>
      <c r="L81" s="450"/>
      <c r="M81" s="450"/>
    </row>
    <row r="82" spans="1:13" ht="80.25" hidden="1" customHeight="1" x14ac:dyDescent="0.25">
      <c r="A82" s="245" t="s">
        <v>281</v>
      </c>
      <c r="B82" s="468" t="s">
        <v>554</v>
      </c>
      <c r="C82" s="830"/>
      <c r="D82" s="468" t="s">
        <v>544</v>
      </c>
      <c r="E82" s="468"/>
      <c r="F82" s="468" t="s">
        <v>555</v>
      </c>
      <c r="G82" s="468"/>
      <c r="H82" s="450"/>
      <c r="I82" s="450"/>
      <c r="J82" s="450"/>
      <c r="K82" s="450"/>
      <c r="L82" s="450"/>
      <c r="M82" s="450"/>
    </row>
    <row r="83" spans="1:13" ht="30" hidden="1" customHeight="1" x14ac:dyDescent="0.25">
      <c r="A83" s="474" t="s">
        <v>197</v>
      </c>
      <c r="B83" s="253" t="s">
        <v>99</v>
      </c>
      <c r="C83" s="253" t="s">
        <v>239</v>
      </c>
      <c r="D83" s="253" t="s">
        <v>99</v>
      </c>
      <c r="E83" s="253" t="s">
        <v>239</v>
      </c>
      <c r="F83" s="253" t="s">
        <v>99</v>
      </c>
      <c r="G83" s="253" t="s">
        <v>239</v>
      </c>
      <c r="H83" s="248"/>
      <c r="I83" s="248"/>
      <c r="J83" s="248"/>
      <c r="K83" s="248"/>
      <c r="L83" s="248"/>
      <c r="M83" s="248"/>
    </row>
    <row r="84" spans="1:13" ht="30" hidden="1" customHeight="1" x14ac:dyDescent="0.25">
      <c r="A84" s="474"/>
      <c r="B84" s="254">
        <v>0.1</v>
      </c>
      <c r="C84" s="254">
        <v>0.1</v>
      </c>
      <c r="D84" s="254">
        <v>0.1</v>
      </c>
      <c r="E84" s="254">
        <v>0.1</v>
      </c>
      <c r="F84" s="256">
        <v>0.1</v>
      </c>
      <c r="G84" s="255">
        <v>0.1</v>
      </c>
      <c r="H84" s="250"/>
      <c r="I84" s="250"/>
      <c r="J84" s="250"/>
      <c r="K84" s="250"/>
      <c r="L84" s="250"/>
      <c r="M84" s="250"/>
    </row>
    <row r="85" spans="1:13" ht="174.75" hidden="1" customHeight="1" x14ac:dyDescent="0.25">
      <c r="A85" s="245" t="s">
        <v>278</v>
      </c>
      <c r="B85" s="827" t="s">
        <v>556</v>
      </c>
      <c r="C85" s="828"/>
      <c r="D85" s="829" t="s">
        <v>557</v>
      </c>
      <c r="E85" s="456"/>
      <c r="F85" s="454" t="s">
        <v>558</v>
      </c>
      <c r="G85" s="454"/>
      <c r="H85" s="457"/>
      <c r="I85" s="457"/>
      <c r="J85" s="457"/>
      <c r="K85" s="457"/>
      <c r="L85" s="457"/>
      <c r="M85" s="457"/>
    </row>
    <row r="86" spans="1:13" ht="80.25" hidden="1" customHeight="1" x14ac:dyDescent="0.25">
      <c r="A86" s="245" t="s">
        <v>281</v>
      </c>
      <c r="B86" s="463" t="s">
        <v>554</v>
      </c>
      <c r="C86" s="463"/>
      <c r="D86" s="463" t="s">
        <v>544</v>
      </c>
      <c r="E86" s="463"/>
      <c r="F86" s="463" t="s">
        <v>555</v>
      </c>
      <c r="G86" s="463"/>
      <c r="H86" s="457"/>
      <c r="I86" s="457"/>
      <c r="J86" s="457"/>
      <c r="K86" s="457"/>
      <c r="L86" s="457"/>
      <c r="M86" s="457"/>
    </row>
    <row r="87" spans="1:13" ht="29.25" hidden="1" customHeight="1" x14ac:dyDescent="0.25">
      <c r="A87" s="474" t="s">
        <v>198</v>
      </c>
      <c r="B87" s="253" t="s">
        <v>99</v>
      </c>
      <c r="C87" s="253" t="s">
        <v>239</v>
      </c>
      <c r="D87" s="253" t="s">
        <v>99</v>
      </c>
      <c r="E87" s="253" t="s">
        <v>239</v>
      </c>
      <c r="F87" s="253" t="s">
        <v>99</v>
      </c>
      <c r="G87" s="253" t="s">
        <v>239</v>
      </c>
      <c r="H87" s="248"/>
      <c r="I87" s="248"/>
      <c r="J87" s="248"/>
      <c r="K87" s="248"/>
      <c r="L87" s="248"/>
      <c r="M87" s="248"/>
    </row>
    <row r="88" spans="1:13" ht="29.25" hidden="1" customHeight="1" x14ac:dyDescent="0.25">
      <c r="A88" s="474"/>
      <c r="B88" s="254">
        <v>0.1</v>
      </c>
      <c r="C88" s="254">
        <v>0.1</v>
      </c>
      <c r="D88" s="254">
        <v>0.1</v>
      </c>
      <c r="E88" s="254">
        <v>0.1</v>
      </c>
      <c r="F88" s="254">
        <v>0.1</v>
      </c>
      <c r="G88" s="255">
        <v>0.1</v>
      </c>
      <c r="H88" s="249"/>
      <c r="I88" s="250"/>
      <c r="J88" s="249"/>
      <c r="K88" s="250"/>
      <c r="L88" s="249"/>
      <c r="M88" s="250"/>
    </row>
    <row r="89" spans="1:13" ht="130.5" hidden="1" customHeight="1" x14ac:dyDescent="0.25">
      <c r="A89" s="245" t="s">
        <v>278</v>
      </c>
      <c r="B89" s="454" t="s">
        <v>559</v>
      </c>
      <c r="C89" s="697"/>
      <c r="D89" s="825" t="s">
        <v>560</v>
      </c>
      <c r="E89" s="456"/>
      <c r="F89" s="826" t="s">
        <v>561</v>
      </c>
      <c r="G89" s="454"/>
      <c r="H89" s="467"/>
      <c r="I89" s="467"/>
      <c r="J89" s="467"/>
      <c r="K89" s="467"/>
      <c r="L89" s="467"/>
      <c r="M89" s="467"/>
    </row>
    <row r="90" spans="1:13" ht="80.25" hidden="1" customHeight="1" x14ac:dyDescent="0.25">
      <c r="A90" s="245" t="s">
        <v>281</v>
      </c>
      <c r="B90" s="463" t="s">
        <v>543</v>
      </c>
      <c r="C90" s="464"/>
      <c r="D90" s="463" t="s">
        <v>544</v>
      </c>
      <c r="E90" s="463"/>
      <c r="F90" s="463" t="s">
        <v>547</v>
      </c>
      <c r="G90" s="464"/>
      <c r="H90" s="457"/>
      <c r="I90" s="457"/>
      <c r="J90" s="457"/>
      <c r="K90" s="457"/>
      <c r="L90" s="457"/>
      <c r="M90" s="457"/>
    </row>
    <row r="91" spans="1:13" ht="24.95" customHeight="1" x14ac:dyDescent="0.25">
      <c r="A91" s="474" t="s">
        <v>199</v>
      </c>
      <c r="B91" s="253" t="s">
        <v>99</v>
      </c>
      <c r="C91" s="253" t="s">
        <v>239</v>
      </c>
      <c r="D91" s="253" t="s">
        <v>99</v>
      </c>
      <c r="E91" s="253" t="s">
        <v>239</v>
      </c>
      <c r="F91" s="253" t="s">
        <v>99</v>
      </c>
      <c r="G91" s="253" t="s">
        <v>239</v>
      </c>
      <c r="H91" s="248"/>
      <c r="I91" s="248"/>
      <c r="J91" s="248"/>
      <c r="K91" s="248"/>
      <c r="L91" s="248"/>
      <c r="M91" s="248"/>
    </row>
    <row r="92" spans="1:13" ht="24.95" customHeight="1" x14ac:dyDescent="0.25">
      <c r="A92" s="474"/>
      <c r="B92" s="254">
        <v>0.1</v>
      </c>
      <c r="C92" s="254">
        <v>0.1</v>
      </c>
      <c r="D92" s="254">
        <v>0.1</v>
      </c>
      <c r="E92" s="254">
        <v>0.1</v>
      </c>
      <c r="F92" s="254">
        <v>0.1</v>
      </c>
      <c r="G92" s="255">
        <v>0.1</v>
      </c>
      <c r="H92" s="249"/>
      <c r="I92" s="250"/>
      <c r="J92" s="249"/>
      <c r="K92" s="250"/>
      <c r="L92" s="249"/>
      <c r="M92" s="250"/>
    </row>
    <row r="93" spans="1:13" ht="174" customHeight="1" x14ac:dyDescent="0.25">
      <c r="A93" s="245" t="s">
        <v>278</v>
      </c>
      <c r="B93" s="822" t="s">
        <v>562</v>
      </c>
      <c r="C93" s="823"/>
      <c r="D93" s="818" t="s">
        <v>563</v>
      </c>
      <c r="E93" s="819"/>
      <c r="F93" s="573" t="s">
        <v>564</v>
      </c>
      <c r="G93" s="824"/>
      <c r="H93" s="467"/>
      <c r="I93" s="467"/>
      <c r="J93" s="467"/>
      <c r="K93" s="467"/>
      <c r="L93" s="467"/>
      <c r="M93" s="467"/>
    </row>
    <row r="94" spans="1:13" ht="80.25" customHeight="1" x14ac:dyDescent="0.25">
      <c r="A94" s="245" t="s">
        <v>281</v>
      </c>
      <c r="B94" s="463" t="s">
        <v>543</v>
      </c>
      <c r="C94" s="464"/>
      <c r="D94" s="463" t="s">
        <v>544</v>
      </c>
      <c r="E94" s="464"/>
      <c r="F94" s="463" t="s">
        <v>547</v>
      </c>
      <c r="G94" s="464"/>
      <c r="H94" s="457"/>
      <c r="I94" s="457"/>
      <c r="J94" s="457"/>
      <c r="K94" s="457"/>
      <c r="L94" s="457"/>
      <c r="M94" s="457"/>
    </row>
    <row r="95" spans="1:13" ht="24.95" customHeight="1" x14ac:dyDescent="0.25">
      <c r="A95" s="474" t="s">
        <v>200</v>
      </c>
      <c r="B95" s="253" t="s">
        <v>99</v>
      </c>
      <c r="C95" s="253" t="s">
        <v>239</v>
      </c>
      <c r="D95" s="253" t="s">
        <v>99</v>
      </c>
      <c r="E95" s="253" t="s">
        <v>239</v>
      </c>
      <c r="F95" s="253" t="s">
        <v>99</v>
      </c>
      <c r="G95" s="253" t="s">
        <v>239</v>
      </c>
      <c r="H95" s="248"/>
      <c r="I95" s="248"/>
      <c r="J95" s="248"/>
      <c r="K95" s="248"/>
      <c r="L95" s="248"/>
      <c r="M95" s="248"/>
    </row>
    <row r="96" spans="1:13" ht="24.95" customHeight="1" x14ac:dyDescent="0.25">
      <c r="A96" s="474"/>
      <c r="B96" s="254">
        <v>0.1</v>
      </c>
      <c r="C96" s="254">
        <v>0.1</v>
      </c>
      <c r="D96" s="254">
        <v>0.1</v>
      </c>
      <c r="E96" s="254">
        <v>0.1</v>
      </c>
      <c r="F96" s="254">
        <v>0.1</v>
      </c>
      <c r="G96" s="255">
        <v>0.1</v>
      </c>
      <c r="H96" s="249"/>
      <c r="I96" s="250"/>
      <c r="J96" s="249"/>
      <c r="K96" s="250"/>
      <c r="L96" s="249"/>
      <c r="M96" s="250"/>
    </row>
    <row r="97" spans="1:13" ht="214.5" customHeight="1" x14ac:dyDescent="0.25">
      <c r="A97" s="245" t="s">
        <v>278</v>
      </c>
      <c r="B97" s="816" t="s">
        <v>565</v>
      </c>
      <c r="C97" s="817"/>
      <c r="D97" s="818" t="s">
        <v>566</v>
      </c>
      <c r="E97" s="819"/>
      <c r="F97" s="820" t="s">
        <v>567</v>
      </c>
      <c r="G97" s="821"/>
      <c r="H97" s="467"/>
      <c r="I97" s="467"/>
      <c r="J97" s="467"/>
      <c r="K97" s="467"/>
      <c r="L97" s="467"/>
      <c r="M97" s="467"/>
    </row>
    <row r="98" spans="1:13" ht="80.25" customHeight="1" x14ac:dyDescent="0.25">
      <c r="A98" s="245" t="s">
        <v>281</v>
      </c>
      <c r="B98" s="463" t="s">
        <v>543</v>
      </c>
      <c r="C98" s="464"/>
      <c r="D98" s="463" t="s">
        <v>544</v>
      </c>
      <c r="E98" s="464"/>
      <c r="F98" s="463" t="s">
        <v>547</v>
      </c>
      <c r="G98" s="464"/>
      <c r="H98" s="457"/>
      <c r="I98" s="457"/>
      <c r="J98" s="457"/>
      <c r="K98" s="457"/>
      <c r="L98" s="457"/>
      <c r="M98" s="457"/>
    </row>
    <row r="99" spans="1:13" ht="24.95" hidden="1" customHeight="1" x14ac:dyDescent="0.25">
      <c r="A99" s="474" t="s">
        <v>203</v>
      </c>
      <c r="B99" s="253" t="s">
        <v>99</v>
      </c>
      <c r="C99" s="253" t="s">
        <v>239</v>
      </c>
      <c r="D99" s="253" t="s">
        <v>99</v>
      </c>
      <c r="E99" s="253" t="s">
        <v>239</v>
      </c>
      <c r="F99" s="253" t="s">
        <v>99</v>
      </c>
      <c r="G99" s="253" t="s">
        <v>239</v>
      </c>
      <c r="H99" s="248"/>
      <c r="I99" s="248"/>
      <c r="J99" s="248"/>
      <c r="K99" s="248"/>
      <c r="L99" s="248"/>
      <c r="M99" s="248"/>
    </row>
    <row r="100" spans="1:13" ht="24.95" hidden="1" customHeight="1" x14ac:dyDescent="0.25">
      <c r="A100" s="474"/>
      <c r="B100" s="254">
        <v>0.1</v>
      </c>
      <c r="C100" s="257"/>
      <c r="D100" s="254">
        <v>0.1</v>
      </c>
      <c r="E100" s="254"/>
      <c r="F100" s="254">
        <v>0.1</v>
      </c>
      <c r="G100" s="255"/>
      <c r="H100" s="249"/>
      <c r="I100" s="250"/>
      <c r="J100" s="249"/>
      <c r="K100" s="250"/>
      <c r="L100" s="249"/>
      <c r="M100" s="250"/>
    </row>
    <row r="101" spans="1:13" ht="80.25" hidden="1" customHeight="1" x14ac:dyDescent="0.25">
      <c r="A101" s="245" t="s">
        <v>278</v>
      </c>
      <c r="B101" s="562"/>
      <c r="C101" s="562"/>
      <c r="D101" s="562"/>
      <c r="E101" s="562"/>
      <c r="F101" s="562"/>
      <c r="G101" s="562"/>
      <c r="H101" s="467"/>
      <c r="I101" s="467"/>
      <c r="J101" s="467"/>
      <c r="K101" s="467"/>
      <c r="L101" s="467"/>
      <c r="M101" s="467"/>
    </row>
    <row r="102" spans="1:13" ht="80.25" hidden="1" customHeight="1" x14ac:dyDescent="0.25">
      <c r="A102" s="245" t="s">
        <v>281</v>
      </c>
      <c r="B102" s="464"/>
      <c r="C102" s="464"/>
      <c r="D102" s="464"/>
      <c r="E102" s="464"/>
      <c r="F102" s="464"/>
      <c r="G102" s="464"/>
      <c r="H102" s="457"/>
      <c r="I102" s="457"/>
      <c r="J102" s="457"/>
      <c r="K102" s="457"/>
      <c r="L102" s="457"/>
      <c r="M102" s="457"/>
    </row>
    <row r="103" spans="1:13" ht="24.95" hidden="1" customHeight="1" x14ac:dyDescent="0.25">
      <c r="A103" s="474" t="s">
        <v>204</v>
      </c>
      <c r="B103" s="253" t="s">
        <v>99</v>
      </c>
      <c r="C103" s="253" t="s">
        <v>239</v>
      </c>
      <c r="D103" s="253" t="s">
        <v>99</v>
      </c>
      <c r="E103" s="253" t="s">
        <v>239</v>
      </c>
      <c r="F103" s="253" t="s">
        <v>99</v>
      </c>
      <c r="G103" s="253" t="s">
        <v>239</v>
      </c>
      <c r="H103" s="248"/>
      <c r="I103" s="248"/>
      <c r="J103" s="248"/>
      <c r="K103" s="248"/>
      <c r="L103" s="248"/>
      <c r="M103" s="248"/>
    </row>
    <row r="104" spans="1:13" ht="24.95" hidden="1" customHeight="1" x14ac:dyDescent="0.25">
      <c r="A104" s="474"/>
      <c r="B104" s="254">
        <v>0.1</v>
      </c>
      <c r="C104" s="257"/>
      <c r="D104" s="254">
        <v>0.1</v>
      </c>
      <c r="E104" s="254"/>
      <c r="F104" s="254">
        <v>0.1</v>
      </c>
      <c r="G104" s="255"/>
      <c r="H104" s="249"/>
      <c r="I104" s="250"/>
      <c r="J104" s="249"/>
      <c r="K104" s="250"/>
      <c r="L104" s="249"/>
      <c r="M104" s="250"/>
    </row>
    <row r="105" spans="1:13" ht="80.25" hidden="1" customHeight="1" x14ac:dyDescent="0.25">
      <c r="A105" s="245" t="s">
        <v>278</v>
      </c>
      <c r="B105" s="562"/>
      <c r="C105" s="562"/>
      <c r="D105" s="562"/>
      <c r="E105" s="562"/>
      <c r="F105" s="562"/>
      <c r="G105" s="562"/>
      <c r="H105" s="467"/>
      <c r="I105" s="467"/>
      <c r="J105" s="467"/>
      <c r="K105" s="467"/>
      <c r="L105" s="467"/>
      <c r="M105" s="467"/>
    </row>
    <row r="106" spans="1:13" ht="80.25" hidden="1" customHeight="1" x14ac:dyDescent="0.25">
      <c r="A106" s="245" t="s">
        <v>281</v>
      </c>
      <c r="B106" s="464"/>
      <c r="C106" s="464"/>
      <c r="D106" s="464"/>
      <c r="E106" s="464"/>
      <c r="F106" s="464"/>
      <c r="G106" s="464"/>
      <c r="H106" s="457"/>
      <c r="I106" s="457"/>
      <c r="J106" s="457"/>
      <c r="K106" s="457"/>
      <c r="L106" s="457"/>
      <c r="M106" s="457"/>
    </row>
    <row r="107" spans="1:13" ht="24.95" hidden="1" customHeight="1" x14ac:dyDescent="0.25">
      <c r="A107" s="474" t="s">
        <v>205</v>
      </c>
      <c r="B107" s="253" t="s">
        <v>99</v>
      </c>
      <c r="C107" s="253" t="s">
        <v>239</v>
      </c>
      <c r="D107" s="253" t="s">
        <v>99</v>
      </c>
      <c r="E107" s="253" t="s">
        <v>239</v>
      </c>
      <c r="F107" s="253" t="s">
        <v>99</v>
      </c>
      <c r="G107" s="253" t="s">
        <v>239</v>
      </c>
      <c r="H107" s="248"/>
      <c r="I107" s="248"/>
      <c r="J107" s="248"/>
      <c r="K107" s="248"/>
      <c r="L107" s="248"/>
      <c r="M107" s="248"/>
    </row>
    <row r="108" spans="1:13" ht="24.95" hidden="1" customHeight="1" x14ac:dyDescent="0.25">
      <c r="A108" s="474"/>
      <c r="B108" s="254">
        <v>7.0000000000000007E-2</v>
      </c>
      <c r="C108" s="257"/>
      <c r="D108" s="254">
        <v>7.0000000000000007E-2</v>
      </c>
      <c r="E108" s="254"/>
      <c r="F108" s="254">
        <v>0.09</v>
      </c>
      <c r="G108" s="255"/>
      <c r="H108" s="249"/>
      <c r="I108" s="250"/>
      <c r="J108" s="249"/>
      <c r="K108" s="250"/>
      <c r="L108" s="249"/>
      <c r="M108" s="250"/>
    </row>
    <row r="109" spans="1:13" ht="80.25" hidden="1" customHeight="1" x14ac:dyDescent="0.25">
      <c r="A109" s="245" t="s">
        <v>278</v>
      </c>
      <c r="B109" s="562"/>
      <c r="C109" s="562"/>
      <c r="D109" s="562"/>
      <c r="E109" s="562"/>
      <c r="F109" s="562"/>
      <c r="G109" s="562"/>
      <c r="H109" s="467"/>
      <c r="I109" s="467"/>
      <c r="J109" s="467"/>
      <c r="K109" s="467"/>
      <c r="L109" s="467"/>
      <c r="M109" s="467"/>
    </row>
    <row r="110" spans="1:13" ht="80.25" hidden="1" customHeight="1" x14ac:dyDescent="0.25">
      <c r="A110" s="245" t="s">
        <v>281</v>
      </c>
      <c r="B110" s="464"/>
      <c r="C110" s="464"/>
      <c r="D110" s="464"/>
      <c r="E110" s="464"/>
      <c r="F110" s="464"/>
      <c r="G110" s="464"/>
      <c r="H110" s="457"/>
      <c r="I110" s="457"/>
      <c r="J110" s="457"/>
      <c r="K110" s="457"/>
      <c r="L110" s="457"/>
      <c r="M110" s="457"/>
    </row>
    <row r="111" spans="1:13" ht="24.95" hidden="1" customHeight="1" x14ac:dyDescent="0.25">
      <c r="A111" s="474" t="s">
        <v>206</v>
      </c>
      <c r="B111" s="253" t="s">
        <v>99</v>
      </c>
      <c r="C111" s="253" t="s">
        <v>239</v>
      </c>
      <c r="D111" s="253" t="s">
        <v>99</v>
      </c>
      <c r="E111" s="253" t="s">
        <v>239</v>
      </c>
      <c r="F111" s="253" t="s">
        <v>99</v>
      </c>
      <c r="G111" s="253" t="s">
        <v>239</v>
      </c>
      <c r="H111" s="248"/>
      <c r="I111" s="248"/>
      <c r="J111" s="248"/>
      <c r="K111" s="248"/>
      <c r="L111" s="248"/>
      <c r="M111" s="248"/>
    </row>
    <row r="112" spans="1:13" ht="24.95" hidden="1" customHeight="1" x14ac:dyDescent="0.25">
      <c r="A112" s="474"/>
      <c r="B112" s="254">
        <v>0.06</v>
      </c>
      <c r="C112" s="258"/>
      <c r="D112" s="254">
        <v>0.06</v>
      </c>
      <c r="E112" s="258"/>
      <c r="F112" s="254">
        <v>0.1</v>
      </c>
      <c r="G112" s="259"/>
      <c r="H112" s="249"/>
      <c r="I112" s="251"/>
      <c r="J112" s="249"/>
      <c r="K112" s="251"/>
      <c r="L112" s="249"/>
      <c r="M112" s="251"/>
    </row>
    <row r="113" spans="1:13" ht="80.25" hidden="1" customHeight="1" x14ac:dyDescent="0.25">
      <c r="A113" s="245" t="s">
        <v>278</v>
      </c>
      <c r="B113" s="568"/>
      <c r="C113" s="568"/>
      <c r="D113" s="568"/>
      <c r="E113" s="568"/>
      <c r="F113" s="568"/>
      <c r="G113" s="568"/>
      <c r="H113" s="569"/>
      <c r="I113" s="569"/>
      <c r="J113" s="569"/>
      <c r="K113" s="569"/>
      <c r="L113" s="569"/>
      <c r="M113" s="569"/>
    </row>
    <row r="114" spans="1:13" ht="80.25" hidden="1" customHeight="1" x14ac:dyDescent="0.25">
      <c r="A114" s="245" t="s">
        <v>281</v>
      </c>
      <c r="B114" s="464"/>
      <c r="C114" s="464"/>
      <c r="D114" s="464"/>
      <c r="E114" s="464"/>
      <c r="F114" s="464"/>
      <c r="G114" s="464"/>
      <c r="H114" s="457"/>
      <c r="I114" s="457"/>
      <c r="J114" s="457"/>
      <c r="K114" s="457"/>
      <c r="L114" s="457"/>
      <c r="M114" s="457"/>
    </row>
    <row r="115" spans="1:13" ht="16.5" x14ac:dyDescent="0.25">
      <c r="A115" s="260" t="s">
        <v>303</v>
      </c>
      <c r="B115" s="261">
        <f t="shared" ref="B115:G115" si="1">(B68+B72+B76+B80+B84+B88+B92+B96+B100+B104+B108+B112)</f>
        <v>1</v>
      </c>
      <c r="C115" s="261">
        <f t="shared" si="1"/>
        <v>0.66999999999999993</v>
      </c>
      <c r="D115" s="261">
        <f t="shared" si="1"/>
        <v>1</v>
      </c>
      <c r="E115" s="261">
        <f t="shared" si="1"/>
        <v>0.66999999999999993</v>
      </c>
      <c r="F115" s="261">
        <f t="shared" si="1"/>
        <v>0.99999999999999989</v>
      </c>
      <c r="G115" s="261">
        <f t="shared" si="1"/>
        <v>0.61</v>
      </c>
      <c r="H115" s="252"/>
      <c r="I115" s="252"/>
      <c r="J115" s="252"/>
      <c r="K115" s="252"/>
      <c r="L115" s="252"/>
      <c r="M115" s="252"/>
    </row>
    <row r="119" spans="1:13" x14ac:dyDescent="0.25">
      <c r="C119" s="358"/>
    </row>
  </sheetData>
  <mergeCells count="261">
    <mergeCell ref="A1:A4"/>
    <mergeCell ref="B1:L1"/>
    <mergeCell ref="M1:O1"/>
    <mergeCell ref="B2:L2"/>
    <mergeCell ref="M2:O2"/>
    <mergeCell ref="B3:L3"/>
    <mergeCell ref="M3:O3"/>
    <mergeCell ref="B4:L4"/>
    <mergeCell ref="M4:O4"/>
    <mergeCell ref="B15:F15"/>
    <mergeCell ref="G15:H15"/>
    <mergeCell ref="I15:O15"/>
    <mergeCell ref="B17:E17"/>
    <mergeCell ref="G17:I17"/>
    <mergeCell ref="K17:O17"/>
    <mergeCell ref="A6:A8"/>
    <mergeCell ref="J6:K8"/>
    <mergeCell ref="M6:O6"/>
    <mergeCell ref="M7:O7"/>
    <mergeCell ref="M8:O8"/>
    <mergeCell ref="A11:A13"/>
    <mergeCell ref="B11:O13"/>
    <mergeCell ref="B37:C37"/>
    <mergeCell ref="D37:I37"/>
    <mergeCell ref="A38:A39"/>
    <mergeCell ref="D38:E38"/>
    <mergeCell ref="F38:G38"/>
    <mergeCell ref="D39:E39"/>
    <mergeCell ref="F39:G39"/>
    <mergeCell ref="C18:O18"/>
    <mergeCell ref="A21:O21"/>
    <mergeCell ref="A22:O22"/>
    <mergeCell ref="A33:I33"/>
    <mergeCell ref="B34:I34"/>
    <mergeCell ref="A35:A36"/>
    <mergeCell ref="G35:G36"/>
    <mergeCell ref="H35:I36"/>
    <mergeCell ref="A40:A41"/>
    <mergeCell ref="D40:E40"/>
    <mergeCell ref="F40:G40"/>
    <mergeCell ref="D41:E41"/>
    <mergeCell ref="F41:G41"/>
    <mergeCell ref="A42:A43"/>
    <mergeCell ref="D42:E42"/>
    <mergeCell ref="F42:G42"/>
    <mergeCell ref="D43:E43"/>
    <mergeCell ref="F43:G43"/>
    <mergeCell ref="A44:A45"/>
    <mergeCell ref="D44:E44"/>
    <mergeCell ref="F44:G44"/>
    <mergeCell ref="D45:E45"/>
    <mergeCell ref="F45:G45"/>
    <mergeCell ref="A46:A47"/>
    <mergeCell ref="D46:E46"/>
    <mergeCell ref="F46:G46"/>
    <mergeCell ref="D47:E47"/>
    <mergeCell ref="F47:G47"/>
    <mergeCell ref="A48:A49"/>
    <mergeCell ref="D48:E48"/>
    <mergeCell ref="F48:G48"/>
    <mergeCell ref="D49:E49"/>
    <mergeCell ref="F49:G49"/>
    <mergeCell ref="A50:A51"/>
    <mergeCell ref="D50:E50"/>
    <mergeCell ref="F50:G50"/>
    <mergeCell ref="D51:E51"/>
    <mergeCell ref="F51:G51"/>
    <mergeCell ref="A52:A53"/>
    <mergeCell ref="D52:E52"/>
    <mergeCell ref="F52:G52"/>
    <mergeCell ref="D53:E53"/>
    <mergeCell ref="F53:G53"/>
    <mergeCell ref="A54:A55"/>
    <mergeCell ref="D54:E54"/>
    <mergeCell ref="F54:G54"/>
    <mergeCell ref="D55:E55"/>
    <mergeCell ref="F55:G55"/>
    <mergeCell ref="A60:A61"/>
    <mergeCell ref="D60:E60"/>
    <mergeCell ref="F60:G60"/>
    <mergeCell ref="D61:E61"/>
    <mergeCell ref="F61:G61"/>
    <mergeCell ref="A64:G64"/>
    <mergeCell ref="A56:A57"/>
    <mergeCell ref="D56:E56"/>
    <mergeCell ref="F56:G56"/>
    <mergeCell ref="D57:E57"/>
    <mergeCell ref="F57:G57"/>
    <mergeCell ref="A58:A59"/>
    <mergeCell ref="D58:E58"/>
    <mergeCell ref="F58:G58"/>
    <mergeCell ref="D59:E59"/>
    <mergeCell ref="F59:G59"/>
    <mergeCell ref="B66:C66"/>
    <mergeCell ref="D66:E66"/>
    <mergeCell ref="F66:G66"/>
    <mergeCell ref="H66:I66"/>
    <mergeCell ref="J66:K66"/>
    <mergeCell ref="L66:M66"/>
    <mergeCell ref="B65:C65"/>
    <mergeCell ref="D65:E65"/>
    <mergeCell ref="F65:G65"/>
    <mergeCell ref="H65:I65"/>
    <mergeCell ref="J65:K65"/>
    <mergeCell ref="L65:M65"/>
    <mergeCell ref="L69:M69"/>
    <mergeCell ref="B70:C70"/>
    <mergeCell ref="D70:E70"/>
    <mergeCell ref="F70:G70"/>
    <mergeCell ref="H70:I70"/>
    <mergeCell ref="J70:K70"/>
    <mergeCell ref="L70:M70"/>
    <mergeCell ref="A67:A68"/>
    <mergeCell ref="B69:C69"/>
    <mergeCell ref="D69:E69"/>
    <mergeCell ref="F69:G69"/>
    <mergeCell ref="H69:I69"/>
    <mergeCell ref="J69:K69"/>
    <mergeCell ref="L73:M73"/>
    <mergeCell ref="B74:C74"/>
    <mergeCell ref="D74:E74"/>
    <mergeCell ref="F74:G74"/>
    <mergeCell ref="H74:I74"/>
    <mergeCell ref="J74:K74"/>
    <mergeCell ref="L74:M74"/>
    <mergeCell ref="A71:A72"/>
    <mergeCell ref="B73:C73"/>
    <mergeCell ref="D73:E73"/>
    <mergeCell ref="F73:G73"/>
    <mergeCell ref="H73:I73"/>
    <mergeCell ref="J73:K73"/>
    <mergeCell ref="L77:M77"/>
    <mergeCell ref="B78:C78"/>
    <mergeCell ref="D78:E78"/>
    <mergeCell ref="F78:G78"/>
    <mergeCell ref="H78:I78"/>
    <mergeCell ref="J78:K78"/>
    <mergeCell ref="L78:M78"/>
    <mergeCell ref="A75:A76"/>
    <mergeCell ref="B77:C77"/>
    <mergeCell ref="D77:E77"/>
    <mergeCell ref="F77:G77"/>
    <mergeCell ref="H77:I77"/>
    <mergeCell ref="J77:K77"/>
    <mergeCell ref="L81:M81"/>
    <mergeCell ref="B82:C82"/>
    <mergeCell ref="D82:E82"/>
    <mergeCell ref="F82:G82"/>
    <mergeCell ref="H82:I82"/>
    <mergeCell ref="J82:K82"/>
    <mergeCell ref="L82:M82"/>
    <mergeCell ref="A79:A80"/>
    <mergeCell ref="B81:C81"/>
    <mergeCell ref="D81:E81"/>
    <mergeCell ref="F81:G81"/>
    <mergeCell ref="H81:I81"/>
    <mergeCell ref="J81:K81"/>
    <mergeCell ref="L85:M85"/>
    <mergeCell ref="B86:C86"/>
    <mergeCell ref="D86:E86"/>
    <mergeCell ref="F86:G86"/>
    <mergeCell ref="H86:I86"/>
    <mergeCell ref="J86:K86"/>
    <mergeCell ref="L86:M86"/>
    <mergeCell ref="A83:A84"/>
    <mergeCell ref="B85:C85"/>
    <mergeCell ref="D85:E85"/>
    <mergeCell ref="F85:G85"/>
    <mergeCell ref="H85:I85"/>
    <mergeCell ref="J85:K85"/>
    <mergeCell ref="L89:M89"/>
    <mergeCell ref="B90:C90"/>
    <mergeCell ref="D90:E90"/>
    <mergeCell ref="F90:G90"/>
    <mergeCell ref="H90:I90"/>
    <mergeCell ref="J90:K90"/>
    <mergeCell ref="L90:M90"/>
    <mergeCell ref="A87:A88"/>
    <mergeCell ref="B89:C89"/>
    <mergeCell ref="D89:E89"/>
    <mergeCell ref="F89:G89"/>
    <mergeCell ref="H89:I89"/>
    <mergeCell ref="J89:K89"/>
    <mergeCell ref="L93:M93"/>
    <mergeCell ref="B94:C94"/>
    <mergeCell ref="D94:E94"/>
    <mergeCell ref="F94:G94"/>
    <mergeCell ref="H94:I94"/>
    <mergeCell ref="J94:K94"/>
    <mergeCell ref="L94:M94"/>
    <mergeCell ref="A91:A92"/>
    <mergeCell ref="B93:C93"/>
    <mergeCell ref="D93:E93"/>
    <mergeCell ref="F93:G93"/>
    <mergeCell ref="H93:I93"/>
    <mergeCell ref="J93:K93"/>
    <mergeCell ref="L97:M97"/>
    <mergeCell ref="B98:C98"/>
    <mergeCell ref="D98:E98"/>
    <mergeCell ref="F98:G98"/>
    <mergeCell ref="H98:I98"/>
    <mergeCell ref="J98:K98"/>
    <mergeCell ref="L98:M98"/>
    <mergeCell ref="A95:A96"/>
    <mergeCell ref="B97:C97"/>
    <mergeCell ref="D97:E97"/>
    <mergeCell ref="F97:G97"/>
    <mergeCell ref="H97:I97"/>
    <mergeCell ref="J97:K97"/>
    <mergeCell ref="L101:M101"/>
    <mergeCell ref="B102:C102"/>
    <mergeCell ref="D102:E102"/>
    <mergeCell ref="F102:G102"/>
    <mergeCell ref="H102:I102"/>
    <mergeCell ref="J102:K102"/>
    <mergeCell ref="L102:M102"/>
    <mergeCell ref="A99:A100"/>
    <mergeCell ref="B101:C101"/>
    <mergeCell ref="D101:E101"/>
    <mergeCell ref="F101:G101"/>
    <mergeCell ref="H101:I101"/>
    <mergeCell ref="J101:K101"/>
    <mergeCell ref="L105:M105"/>
    <mergeCell ref="B106:C106"/>
    <mergeCell ref="D106:E106"/>
    <mergeCell ref="F106:G106"/>
    <mergeCell ref="H106:I106"/>
    <mergeCell ref="J106:K106"/>
    <mergeCell ref="L106:M106"/>
    <mergeCell ref="A103:A104"/>
    <mergeCell ref="B105:C105"/>
    <mergeCell ref="D105:E105"/>
    <mergeCell ref="F105:G105"/>
    <mergeCell ref="H105:I105"/>
    <mergeCell ref="J105:K105"/>
    <mergeCell ref="L109:M109"/>
    <mergeCell ref="B110:C110"/>
    <mergeCell ref="D110:E110"/>
    <mergeCell ref="F110:G110"/>
    <mergeCell ref="H110:I110"/>
    <mergeCell ref="J110:K110"/>
    <mergeCell ref="L110:M110"/>
    <mergeCell ref="A107:A108"/>
    <mergeCell ref="B109:C109"/>
    <mergeCell ref="D109:E109"/>
    <mergeCell ref="F109:G109"/>
    <mergeCell ref="H109:I109"/>
    <mergeCell ref="J109:K109"/>
    <mergeCell ref="L113:M113"/>
    <mergeCell ref="B114:C114"/>
    <mergeCell ref="D114:E114"/>
    <mergeCell ref="F114:G114"/>
    <mergeCell ref="H114:I114"/>
    <mergeCell ref="J114:K114"/>
    <mergeCell ref="L114:M114"/>
    <mergeCell ref="A111:A112"/>
    <mergeCell ref="B113:C113"/>
    <mergeCell ref="D113:E113"/>
    <mergeCell ref="F113:G113"/>
    <mergeCell ref="H113:I113"/>
    <mergeCell ref="J113:K113"/>
  </mergeCells>
  <phoneticPr fontId="45" type="noConversion"/>
  <hyperlinks>
    <hyperlink ref="B70" r:id="rId1" xr:uid="{E2228D73-FB44-4A93-8E79-94D767D919D2}"/>
    <hyperlink ref="D70" r:id="rId2" xr:uid="{02F84E5E-B714-4E26-BB22-9274B5C9DFE8}"/>
    <hyperlink ref="D74" r:id="rId3" xr:uid="{4BB92B30-E7B7-4842-96F5-B00109680E68}"/>
    <hyperlink ref="B74" r:id="rId4" xr:uid="{82DB54F4-0ACA-472F-B961-0E89848A5106}"/>
    <hyperlink ref="F74" r:id="rId5" xr:uid="{9B2CEC99-A6C8-49BD-B558-8667A2DEA649}"/>
    <hyperlink ref="D78:E78" r:id="rId6" display="TAREA 16" xr:uid="{554C3A6D-1E2D-43BC-BBE3-D0DD3C076728}"/>
    <hyperlink ref="B78" r:id="rId7" xr:uid="{85983B89-0F1F-4946-9CC9-833F3832C2F1}"/>
    <hyperlink ref="F78" r:id="rId8" xr:uid="{66F72E0F-A612-4939-8FC5-C2D3181F0845}"/>
    <hyperlink ref="D82:E82" r:id="rId9" display="TAREA 16" xr:uid="{96E0547F-FCBA-4507-8413-E1BE09F90733}"/>
    <hyperlink ref="B82:C82" r:id="rId10" display="Tarea 15" xr:uid="{30297F6F-B5B2-46AB-9CC8-CD10AD1F2880}"/>
    <hyperlink ref="F82:G82" r:id="rId11" display="Tarea 17" xr:uid="{0EE9D60D-95FD-4580-A918-30814E64B8A5}"/>
    <hyperlink ref="D86:E86" r:id="rId12" display="TAREA 16" xr:uid="{1C076918-B10E-43D8-AE41-6963E9FE7D3B}"/>
    <hyperlink ref="B86:C86" r:id="rId13" display="Tarea 15" xr:uid="{72FCFDBF-72C4-4DED-A27A-3518342A0E88}"/>
    <hyperlink ref="F86:G86" r:id="rId14" display="Tarea 17" xr:uid="{436985AD-AC63-4066-B729-1D69908B44EB}"/>
    <hyperlink ref="D90:E90" r:id="rId15" display="TAREA 16" xr:uid="{238BA324-9379-4C06-B97D-783B73362E24}"/>
    <hyperlink ref="F90" r:id="rId16" xr:uid="{C12E2F22-CB45-455E-887C-6C771D3D39A3}"/>
    <hyperlink ref="B90" r:id="rId17" xr:uid="{8D956359-750F-4879-8D5F-ADFF4D055995}"/>
    <hyperlink ref="B94" r:id="rId18" xr:uid="{C423326F-75F0-4E7B-B68E-F6DEA8B04E68}"/>
    <hyperlink ref="D94" r:id="rId19" xr:uid="{E566DB79-201F-4FEE-AFEA-088360A3CD1A}"/>
    <hyperlink ref="F94" r:id="rId20" xr:uid="{70A7C6D6-C248-4C48-8F07-3DAC89886D37}"/>
    <hyperlink ref="B98" r:id="rId21" xr:uid="{B614A4C1-ECF5-4D42-9F8B-2FFA5B8C7A90}"/>
    <hyperlink ref="D98" r:id="rId22" xr:uid="{7893C9C5-F902-4A91-97FD-F337B90742C0}"/>
    <hyperlink ref="F98" r:id="rId23" xr:uid="{A441815A-F2B9-4140-984C-09026F22B623}"/>
  </hyperlinks>
  <pageMargins left="0.25" right="0.25" top="0.75" bottom="0.75" header="0.3" footer="0.3"/>
  <pageSetup scale="23" orientation="landscape" r:id="rId24"/>
  <rowBreaks count="1" manualBreakCount="1">
    <brk id="62" max="14" man="1"/>
  </rowBreaks>
  <drawing r:id="rId25"/>
  <legacyDrawing r:id="rId26"/>
  <extLst>
    <ext xmlns:x14="http://schemas.microsoft.com/office/spreadsheetml/2009/9/main" uri="{CCE6A557-97BC-4b89-ADB6-D9C93CAAB3DF}">
      <x14:dataValidations xmlns:xm="http://schemas.microsoft.com/office/excel/2006/main" count="1">
        <x14:dataValidation type="list" allowBlank="1" showInputMessage="1" showErrorMessage="1" xr:uid="{EF3BA09F-EB64-4E27-B44C-7AE47213B2BA}">
          <x14:formula1>
            <xm:f>Listas!$B$2:$B$4</xm:f>
          </x14:formula1>
          <xm:sqref>H35:I36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4214a98-8106-43c1-876b-0a623317a76f" xsi:nil="true"/>
    <lcf76f155ced4ddcb4097134ff3c332f xmlns="8a310132-39d2-45f9-a9e7-d4e20b014621">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E65B1D9F812CE45931D09A2537FF48A" ma:contentTypeVersion="12" ma:contentTypeDescription="Crear nuevo documento." ma:contentTypeScope="" ma:versionID="0ef342e50dfb639fe7d23bc46650ba41">
  <xsd:schema xmlns:xsd="http://www.w3.org/2001/XMLSchema" xmlns:xs="http://www.w3.org/2001/XMLSchema" xmlns:p="http://schemas.microsoft.com/office/2006/metadata/properties" xmlns:ns2="8a310132-39d2-45f9-a9e7-d4e20b014621" xmlns:ns3="e4214a98-8106-43c1-876b-0a623317a76f" targetNamespace="http://schemas.microsoft.com/office/2006/metadata/properties" ma:root="true" ma:fieldsID="adb45f20e0ddd7f3700daa3d2da5c7a1" ns2:_="" ns3:_="">
    <xsd:import namespace="8a310132-39d2-45f9-a9e7-d4e20b014621"/>
    <xsd:import namespace="e4214a98-8106-43c1-876b-0a623317a7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310132-39d2-45f9-a9e7-d4e20b014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4214a98-8106-43c1-876b-0a623317a76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6bc2be8-16b1-4121-90bf-3e2dd5a0fe15}" ma:internalName="TaxCatchAll" ma:showField="CatchAllData" ma:web="e4214a98-8106-43c1-876b-0a623317a7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8CB741A-7D85-4CE2-B139-98A37B65EAC8}">
  <ds:schemaRefs>
    <ds:schemaRef ds:uri="http://schemas.microsoft.com/sharepoint/v3/contenttype/forms"/>
  </ds:schemaRefs>
</ds:datastoreItem>
</file>

<file path=customXml/itemProps2.xml><?xml version="1.0" encoding="utf-8"?>
<ds:datastoreItem xmlns:ds="http://schemas.openxmlformats.org/officeDocument/2006/customXml" ds:itemID="{424D544D-E8DA-422F-9D4F-04A0A303E7CE}">
  <ds:schemaRefs>
    <ds:schemaRef ds:uri="http://schemas.microsoft.com/office/2006/metadata/properties"/>
    <ds:schemaRef ds:uri="http://schemas.microsoft.com/office/infopath/2007/PartnerControls"/>
    <ds:schemaRef ds:uri="578a6d3d-8be8-4b83-8196-1711dda9f75b"/>
    <ds:schemaRef ds:uri="7e380ddb-9297-4d2e-bf28-676d793894d1"/>
  </ds:schemaRefs>
</ds:datastoreItem>
</file>

<file path=customXml/itemProps3.xml><?xml version="1.0" encoding="utf-8"?>
<ds:datastoreItem xmlns:ds="http://schemas.openxmlformats.org/officeDocument/2006/customXml" ds:itemID="{B4DC6544-B31A-4E0C-B5B5-0925CDA3834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29</vt:i4>
      </vt:variant>
      <vt:variant>
        <vt:lpstr>Rangos con nombre</vt:lpstr>
      </vt:variant>
      <vt:variant>
        <vt:i4>22</vt:i4>
      </vt:variant>
    </vt:vector>
  </HeadingPairs>
  <TitlesOfParts>
    <vt:vector size="51" baseType="lpstr">
      <vt:lpstr>Datos</vt:lpstr>
      <vt:lpstr>Actividades_proyecto </vt:lpstr>
      <vt:lpstr>HV_BaseEstratificacion</vt:lpstr>
      <vt:lpstr>ACTIVIDAD_1</vt:lpstr>
      <vt:lpstr>Hoja de vida_Actividad 1</vt:lpstr>
      <vt:lpstr>Hoja de vida_Actividad 2</vt:lpstr>
      <vt:lpstr>ACTIVIDAD_2</vt:lpstr>
      <vt:lpstr>ACTIVIDAD_3</vt:lpstr>
      <vt:lpstr>ACTIVIDAD_4</vt:lpstr>
      <vt:lpstr>Hoja de vida_Actividad 3</vt:lpstr>
      <vt:lpstr>Hoja de vida_Actividad 4</vt:lpstr>
      <vt:lpstr>Hoja de vida_MetaPDD</vt:lpstr>
      <vt:lpstr>META_PDD</vt:lpstr>
      <vt:lpstr>Listas</vt:lpstr>
      <vt:lpstr>HV_BaseGeografica</vt:lpstr>
      <vt:lpstr>HV_InstrumentosCaptura</vt:lpstr>
      <vt:lpstr>HV_SistemaInformacion</vt:lpstr>
      <vt:lpstr>HV_Predio360</vt:lpstr>
      <vt:lpstr>HV_PED</vt:lpstr>
      <vt:lpstr>HV_SPI_Producto1</vt:lpstr>
      <vt:lpstr>HV_SPI_Producto2</vt:lpstr>
      <vt:lpstr>HV_SPI_Producto3</vt:lpstr>
      <vt:lpstr>HV_SPI_Producto4</vt:lpstr>
      <vt:lpstr>HV_SPI_Producto5</vt:lpstr>
      <vt:lpstr>HV_SPI_Producto6</vt:lpstr>
      <vt:lpstr>HV_SPI_Gestión</vt:lpstr>
      <vt:lpstr>Hoja3</vt:lpstr>
      <vt:lpstr>PRODUCTO_MGA</vt:lpstr>
      <vt:lpstr>CONTROL DE CAMBIOS</vt:lpstr>
      <vt:lpstr>ACTIVIDAD_1!Área_de_impresión</vt:lpstr>
      <vt:lpstr>ACTIVIDAD_2!Área_de_impresión</vt:lpstr>
      <vt:lpstr>ACTIVIDAD_3!Área_de_impresión</vt:lpstr>
      <vt:lpstr>ACTIVIDAD_4!Área_de_impresión</vt:lpstr>
      <vt:lpstr>META_PDD!Área_de_impresión</vt:lpstr>
      <vt:lpstr>PRODUCTO_MGA!Área_de_impresión</vt:lpstr>
      <vt:lpstr>condicion</vt:lpstr>
      <vt:lpstr>edad</vt:lpstr>
      <vt:lpstr>etnias</vt:lpstr>
      <vt:lpstr>frecuencia</vt:lpstr>
      <vt:lpstr>genero</vt:lpstr>
      <vt:lpstr>localidad</vt:lpstr>
      <vt:lpstr>metas</vt:lpstr>
      <vt:lpstr>objetivoest</vt:lpstr>
      <vt:lpstr>pmr</vt:lpstr>
      <vt:lpstr>responsable</vt:lpstr>
      <vt:lpstr>subsecretarias</vt:lpstr>
      <vt:lpstr>tactividad</vt:lpstr>
      <vt:lpstr>tcalculo</vt:lpstr>
      <vt:lpstr>tindicador</vt:lpstr>
      <vt:lpstr>tipometa</vt:lpstr>
      <vt:lpstr>tmeta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Cecilia Guerrero Morales</dc:creator>
  <cp:keywords/>
  <dc:description/>
  <cp:lastModifiedBy>Liliana Andrea Hernandez</cp:lastModifiedBy>
  <cp:revision/>
  <dcterms:created xsi:type="dcterms:W3CDTF">2016-04-29T15:11:54Z</dcterms:created>
  <dcterms:modified xsi:type="dcterms:W3CDTF">2025-09-16T16:49:11Z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0x010100EE65B1D9F812CE45931D09A2537FF48A</vt:lpwstr>
  </property>
  <property fmtid="{D5CDD505-2E9C-101B-9397-08002B2CF9AE}" pid="3" name="MediaServiceImageTags">
    <vt:lpwstr/>
  </property>
</Properties>
</file>