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LEGION 5\Downloads\"/>
    </mc:Choice>
  </mc:AlternateContent>
  <xr:revisionPtr revIDLastSave="0" documentId="13_ncr:1_{3B5CFF09-F2A1-4A72-92EF-0C7F6B63D2DC}" xr6:coauthVersionLast="47" xr6:coauthVersionMax="47" xr10:uidLastSave="{00000000-0000-0000-0000-000000000000}"/>
  <bookViews>
    <workbookView xWindow="-108" yWindow="-108" windowWidth="23256" windowHeight="12456" tabRatio="731" firstSheet="1" activeTab="1" xr2:uid="{00000000-000D-0000-FFFF-FFFF00000000}"/>
  </bookViews>
  <sheets>
    <sheet name="Instructivo" sheetId="48" state="hidden" r:id="rId1"/>
    <sheet name="ACTIVIDAD_1" sheetId="20" r:id="rId2"/>
    <sheet name="ACTIVIDAD_2" sheetId="49" r:id="rId3"/>
    <sheet name="ACTIVIDAD_3" sheetId="50" r:id="rId4"/>
    <sheet name="META_PDD" sheetId="38" r:id="rId5"/>
    <sheet name="PRODUCTO_MGA" sheetId="47" r:id="rId6"/>
    <sheet name="TERRITORIALIZACIÓN" sheetId="41" r:id="rId7"/>
    <sheet name="PMR" sheetId="46" r:id="rId8"/>
    <sheet name="CONTROL DE CAMBIOS" sheetId="40" r:id="rId9"/>
  </sheets>
  <externalReferences>
    <externalReference r:id="rId10"/>
  </externalReferences>
  <definedNames>
    <definedName name="_xlnm._FilterDatabase" localSheetId="7" hidden="1">PMR!$A$12:$AW$14</definedName>
    <definedName name="_xlnm.Print_Area" localSheetId="1">ACTIVIDAD_1!$A$1:$O$31</definedName>
    <definedName name="_xlnm.Print_Area" localSheetId="2">ACTIVIDAD_2!$A$1:$O$31</definedName>
    <definedName name="_xlnm.Print_Area" localSheetId="3">ACTIVIDAD_3!$A$1:$O$31</definedName>
    <definedName name="_xlnm.Print_Area" localSheetId="4">META_PDD!$A$6:$X$20</definedName>
    <definedName name="_xlnm.Print_Area" localSheetId="5">PRODUCTO_MGA!$A$1:$O$17</definedName>
    <definedName name="condicion" localSheetId="3">#REF!</definedName>
    <definedName name="condicion">#REF!</definedName>
    <definedName name="edad" localSheetId="3">#REF!</definedName>
    <definedName name="edad">#REF!</definedName>
    <definedName name="etnias" localSheetId="3">#REF!</definedName>
    <definedName name="etnias">#REF!</definedName>
    <definedName name="frecuencia" localSheetId="3">#REF!</definedName>
    <definedName name="frecuencia">#REF!</definedName>
    <definedName name="genero" localSheetId="3">#REF!</definedName>
    <definedName name="genero">#REF!</definedName>
    <definedName name="INDICADOR" localSheetId="3">#REF!</definedName>
    <definedName name="INDICADOR">#REF!</definedName>
    <definedName name="localidad" localSheetId="3">#REF!</definedName>
    <definedName name="localidad">#REF!</definedName>
    <definedName name="metas" localSheetId="3">#REF!</definedName>
    <definedName name="metas">#REF!</definedName>
    <definedName name="objetivoest" localSheetId="3">#REF!</definedName>
    <definedName name="objetivoest">#REF!</definedName>
    <definedName name="objetivos" localSheetId="3">#REF!</definedName>
    <definedName name="objetivos">#REF!</definedName>
    <definedName name="pmr" localSheetId="3">#REF!</definedName>
    <definedName name="pmr">#REF!</definedName>
    <definedName name="responsable" localSheetId="3">#REF!</definedName>
    <definedName name="responsable">#REF!</definedName>
    <definedName name="SUBSECRETARIA" localSheetId="3">#REF!</definedName>
    <definedName name="SUBSECRETARIA">#REF!</definedName>
    <definedName name="subsecretarias" localSheetId="3">#REF!</definedName>
    <definedName name="subsecretarias">#REF!</definedName>
    <definedName name="tactividad" localSheetId="3">#REF!</definedName>
    <definedName name="tactividad">#REF!</definedName>
    <definedName name="tcalculo" localSheetId="3">#REF!</definedName>
    <definedName name="tcalculo">#REF!</definedName>
    <definedName name="tindicador" localSheetId="3">#REF!</definedName>
    <definedName name="tindicador">#REF!</definedName>
    <definedName name="tipometa" localSheetId="3">#REF!</definedName>
    <definedName name="tipometa">#REF!</definedName>
    <definedName name="tmeta" localSheetId="3">#REF!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AB14" i="46" l="1"/>
  <c r="F27" i="50"/>
  <c r="E27" i="20"/>
  <c r="D26" i="20"/>
  <c r="N26" i="20"/>
  <c r="B52" i="38" l="1"/>
  <c r="G26" i="38"/>
  <c r="B62" i="20"/>
  <c r="AW14" i="46" l="1"/>
  <c r="AV14" i="46"/>
  <c r="I15" i="47" l="1"/>
  <c r="H15" i="47"/>
  <c r="G15" i="47"/>
  <c r="F15" i="47"/>
  <c r="D15" i="47"/>
  <c r="B116" i="50"/>
  <c r="B62" i="50"/>
  <c r="N29" i="50"/>
  <c r="N28" i="50"/>
  <c r="N27" i="50"/>
  <c r="N26" i="50"/>
  <c r="N25" i="50"/>
  <c r="N24" i="50"/>
  <c r="B62" i="49"/>
  <c r="N29" i="49" l="1"/>
  <c r="N28" i="49"/>
  <c r="N27" i="49"/>
  <c r="N26" i="49"/>
  <c r="N25" i="49"/>
  <c r="N24" i="49"/>
  <c r="I116" i="50"/>
  <c r="H116" i="50"/>
  <c r="G116" i="50"/>
  <c r="F116" i="50"/>
  <c r="E116" i="50"/>
  <c r="D116" i="50"/>
  <c r="C116" i="50"/>
  <c r="B34" i="50"/>
  <c r="O29" i="50"/>
  <c r="O28" i="50"/>
  <c r="O26" i="50"/>
  <c r="O25" i="50"/>
  <c r="I116" i="49"/>
  <c r="H116" i="49"/>
  <c r="G116" i="49"/>
  <c r="F116" i="49"/>
  <c r="E116" i="49"/>
  <c r="D116" i="49"/>
  <c r="C116" i="49"/>
  <c r="B116" i="49"/>
  <c r="B34" i="49"/>
  <c r="O25" i="49" l="1"/>
  <c r="O26" i="49"/>
  <c r="O29" i="49"/>
  <c r="O28" i="49"/>
  <c r="N29" i="20" l="1"/>
  <c r="N28" i="20"/>
  <c r="N27" i="20"/>
  <c r="N25" i="20"/>
  <c r="N24" i="20"/>
  <c r="O25" i="20" l="1"/>
  <c r="O26" i="20"/>
  <c r="O28" i="20"/>
  <c r="O29" i="20"/>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1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s>
  <commentList>
    <comment ref="J8" authorId="0" shapeId="0" xr:uid="{00000000-0006-0000-02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I47" authorId="1" shapeId="0" xr:uid="{F2C05649-AC41-4B5F-9631-C104B324052C}">
      <text>
        <r>
          <rPr>
            <b/>
            <sz val="9"/>
            <color indexed="81"/>
            <rFont val="Tahoma"/>
            <family val="2"/>
          </rPr>
          <t>LEGION:</t>
        </r>
        <r>
          <rPr>
            <sz val="9"/>
            <color indexed="81"/>
            <rFont val="Tahoma"/>
            <family val="2"/>
          </rPr>
          <t xml:space="preserve">
Sugiero no dejar lo que esta en rojo esto ya esta en el avance y logros acumulados, aca debe estar enfocado es a los beneficios para la ciudadanía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3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00000000-0006-0000-04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0000000-0006-0000-05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00000000-0006-0000-0600-000001000000}">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00000000-0006-0000-0800-000001000000}">
      <text>
        <r>
          <rPr>
            <sz val="9"/>
            <color indexed="81"/>
            <rFont val="Tahoma"/>
            <family val="2"/>
          </rPr>
          <t>Fecha en la que el cambio solicitado al plan de acción es aprobado</t>
        </r>
      </text>
    </comment>
    <comment ref="B8" authorId="0" shapeId="0" xr:uid="{00000000-0006-0000-0800-000002000000}">
      <text>
        <r>
          <rPr>
            <sz val="9"/>
            <color indexed="81"/>
            <rFont val="Tahoma"/>
            <family val="2"/>
          </rPr>
          <t>Fecha en la que el cambio solicitado al plan de acción es aprobado</t>
        </r>
      </text>
    </comment>
    <comment ref="C8" authorId="0" shapeId="0" xr:uid="{00000000-0006-0000-0800-000003000000}">
      <text>
        <r>
          <rPr>
            <sz val="9"/>
            <color indexed="81"/>
            <rFont val="Tahoma"/>
            <family val="2"/>
          </rPr>
          <t>Descripción de los cambios realizados en la actialización que corresponda</t>
        </r>
      </text>
    </comment>
    <comment ref="D8" authorId="0" shapeId="0" xr:uid="{00000000-0006-0000-0800-000004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<sst xmlns="http://schemas.openxmlformats.org/spreadsheetml/2006/main" count="1866" uniqueCount="506">
  <si>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</si>
  <si>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</si>
  <si>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</si>
  <si>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</si>
  <si>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</si>
  <si>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</si>
  <si>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</si>
  <si>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</si>
  <si>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</si>
  <si>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</si>
  <si>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</si>
  <si>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</si>
  <si>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</si>
  <si>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</si>
  <si>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</si>
  <si>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</si>
  <si>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</si>
  <si>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</si>
  <si>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</si>
  <si>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</si>
  <si>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</si>
  <si>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</si>
  <si>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</si>
  <si>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</si>
  <si>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</si>
  <si>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</si>
  <si>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</si>
  <si>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</si>
  <si>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</si>
  <si>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</si>
  <si>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</si>
  <si>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</si>
  <si>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</si>
  <si>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</si>
  <si>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</si>
  <si>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</si>
  <si>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</si>
  <si>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</si>
  <si>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</si>
  <si>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</si>
  <si>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</si>
  <si>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</si>
  <si>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</si>
  <si>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</si>
  <si>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</si>
  <si>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</si>
  <si>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</si>
  <si>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</si>
  <si>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</si>
  <si>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</si>
  <si>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</si>
  <si>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</si>
  <si>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</si>
  <si>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</si>
  <si>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</si>
  <si>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</si>
  <si>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</si>
  <si>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</si>
  <si>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</si>
  <si>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</si>
  <si>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</si>
  <si>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</si>
  <si>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</si>
  <si>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</si>
  <si>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</si>
  <si>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</si>
  <si>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</si>
  <si>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</si>
  <si>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</si>
  <si>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</si>
  <si>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</si>
  <si>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</si>
  <si>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</si>
  <si>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</si>
  <si>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</si>
  <si>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</si>
  <si>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</si>
  <si>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</si>
  <si>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</si>
  <si>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</si>
  <si>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</si>
  <si>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</si>
  <si>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</si>
  <si>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</si>
  <si>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</si>
  <si>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</si>
  <si>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</si>
  <si>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</si>
  <si>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</si>
  <si>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</si>
  <si>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</si>
  <si>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</si>
  <si>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</si>
  <si>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</si>
  <si>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</si>
  <si>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</si>
  <si>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</si>
  <si>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</si>
  <si>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</si>
  <si>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</si>
  <si>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</si>
  <si>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</si>
  <si>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</si>
  <si>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</si>
  <si>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</si>
  <si>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</si>
  <si>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</si>
  <si>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</si>
  <si>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</si>
  <si>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</si>
  <si>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</si>
  <si>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</si>
  <si>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</si>
  <si>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</si>
  <si>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</si>
  <si>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</si>
  <si>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</si>
  <si>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</si>
  <si>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</si>
  <si>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</si>
  <si>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</si>
  <si>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</si>
  <si>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</si>
  <si>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</si>
  <si>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</si>
  <si>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</si>
  <si>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</si>
  <si>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</si>
  <si>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</si>
  <si>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</si>
  <si>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</si>
  <si>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</si>
  <si>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</si>
  <si>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</si>
  <si>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</si>
  <si>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</si>
  <si>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</si>
  <si>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</si>
  <si>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</si>
  <si>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</si>
  <si>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</si>
  <si>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</si>
  <si>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</si>
  <si>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</si>
  <si>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</si>
  <si>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</si>
  <si>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</si>
  <si>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</si>
  <si>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</si>
  <si>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</si>
  <si>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HOJA CONTROL DE CAMBIOS</t>
  </si>
  <si>
    <t>Fecha de  solicitud del cambio</t>
  </si>
  <si>
    <t xml:space="preserve">Diligencie la fecha en la que se realizó la solicitud de modificación al plan de acción </t>
  </si>
  <si>
    <t>Fecha de aprobación del cambio</t>
  </si>
  <si>
    <t>Diligencie la fecha en la que el cambio solicitado al plan de acción es aprobado</t>
  </si>
  <si>
    <t>Cambio</t>
  </si>
  <si>
    <t>Descripción de la información modificada y/o ajustada en el plan de acción</t>
  </si>
  <si>
    <t>Justificación del cambio</t>
  </si>
  <si>
    <t>Justificación del motivo que genera la modificación y/o ajuste en el plan de acción</t>
  </si>
  <si>
    <t>FIN INSTRUCTIVO</t>
  </si>
  <si>
    <t>SECRETARÍA DISTRITAL DE LA MUJER</t>
  </si>
  <si>
    <t xml:space="preserve">Código: DE-FO-5	</t>
  </si>
  <si>
    <t xml:space="preserve">DIRECCIONAMIENTO ESTRATEGICO </t>
  </si>
  <si>
    <t>Versión: 14</t>
  </si>
  <si>
    <t>Fecha de Emisión: 28/04/2025</t>
  </si>
  <si>
    <t>ACTIVIDADES</t>
  </si>
  <si>
    <t>Página 2 de 7</t>
  </si>
  <si>
    <t>PROYECTO DE INVERSIÓN</t>
  </si>
  <si>
    <t xml:space="preserve">8207- Implementación de una estrategia de comunicación para la promoción de los derechos de las mujeres, la prevención y atención de las violencias de género en Bogotá D.C. </t>
  </si>
  <si>
    <t>BPIN</t>
  </si>
  <si>
    <t>Enero</t>
  </si>
  <si>
    <t>X</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</si>
  <si>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</si>
  <si>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</si>
  <si>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</si>
  <si>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</si>
  <si>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</si>
  <si>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</si>
  <si>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</si>
  <si>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</si>
  <si>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</si>
  <si>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</si>
  <si>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</si>
  <si>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</si>
  <si>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</si>
  <si>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</si>
  <si>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</si>
  <si>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Implementar 1 estrategia de comunicaciones</t>
  </si>
  <si>
    <t xml:space="preserve">
Servicio de promoción de la garantía de derechos </t>
  </si>
  <si>
    <t>Porcentaje de la implementación de la estrategia de comunicaciones</t>
  </si>
  <si>
    <t>2. Bogotá confía en su bien-estar</t>
  </si>
  <si>
    <t>2.12. Bogotá cuida a su gente</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</si>
  <si>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</si>
  <si>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</si>
  <si>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</si>
  <si>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</si>
  <si>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</si>
  <si>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</si>
  <si>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</si>
  <si>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</si>
  <si>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</si>
  <si>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Constante</t>
  </si>
  <si>
    <t xml:space="preserve">                                                                                               DESCRIPCIÓN CUALITATIVA DEL AVANCE POR ACTIVIDAD</t>
  </si>
  <si>
    <t>ENERO</t>
  </si>
  <si>
    <t xml:space="preserve">PROGRAMACIÓN </t>
  </si>
  <si>
    <t>Durante este periodo se tramitaron los contratos de persona natural que apoyan la implementación de la estrategia de comunicaciones.  Además, en el mes se elaboraron 57 piezas gráficas en respuesta a diversas solicitudes realizadas por las diferentes áreas</t>
  </si>
  <si>
    <t>Al mes de enero se lleva un acumulado en la ejecución de la meta del 0,083 que se ve reflejada en actividades que apuntan a implementar una estrategia de comunicación bien estructurada permitiendo  que la Secretaría impulse iniciativas clave, fomente la participación ciudadana y promueva acciones para la protección y el empoderamiento de las mujeres.</t>
  </si>
  <si>
    <t>N/A</t>
  </si>
  <si>
    <t xml:space="preserve">Las actividades descritas aportan a múltiples beneficios a la Secretaría de la Mujer, fortaleciendo su estrategia de comunicaciones y garantizando un impacto positivo en sus objetivos institucionales. </t>
  </si>
  <si>
    <t>FEBRERO</t>
  </si>
  <si>
    <t xml:space="preserve">Durante el mes de febrero  se tramitaron 6 solicitudes de brief de distintas subdirecciones y gerencias de la Secretaría. Y como resultados de esta solicitudes se elaboraron  339 piezas gráficas y 15 contenidos audiovisuales (videos y fotografías) que permiten dar respuesta a la solictudes de las diferentes áreas. </t>
  </si>
  <si>
    <t>Al mes de febrero  se lleva un acumulado en la ejecución de la meta del 0,166 en la implementación de la estrategia de comunicaciones reflejando un avance significativo en la difusión de las iniciativas de la entidad.Durante este periodo se tramitaron 6 solicitudes de brief de distintas subdirecciones y gerencias de la Secretaría. Esto ha permitido mejorar la organización y gestión de las estrategias de comunicación.
Al mes de febrero, se elaboraron 396 piezas gráficas y 15 contenidos audiovisuales (videos y fotografías), respondiendo a las necesidades de comunicación estratégica de la Secretaría y fortaleciendo la visibilidad de sus actividades.</t>
  </si>
  <si>
    <t>Los avances logrados en la implementación de la estrategia de comunicaciones en la Secretaría de la Mujer aportan diversos beneficios clave los cuales permiten  consolidar el trabajo de la Secretaría de la Mujer, garantizando que sus iniciativas tengan un mayor impacto y sean percibidas de manera efectiva por la ciudadanía y los diferentes grupos de interés.</t>
  </si>
  <si>
    <t>MARZO</t>
  </si>
  <si>
    <t xml:space="preserve">Durante el mes de marzo  se tramitaron 12 solicitudes de brief de distintas subdirecciones y gerencias de la Secretaría. Y como resultados de esta solicitudes se elaboraron  280 piezas gráficas y 15 contenidos audiovisuales (videos y fotografías) que permiten dar respuesta a la solictudes de las diferentes áreas. </t>
  </si>
  <si>
    <t>Al mes demarzo  se lleva un acumulado en la ejecución de la meta del 0,249 en la implementación de la estrategia de comunicaciones reflejando un avance significativo en la difusión de las iniciativas de la entidad. Al corte del primer trimestre se tramitaron 18 solicitudes de brief de distintas subdirecciones y gerencias de la Secretaría. Esto ha permitido mejorar la organización y gestión de las estrategias de comunicación.
Al mes de marzo, se elaboraron 749 piezas gráficas y 73 contenidos audiovisuales (videos y fotografías), respondiendo a las necesidades de comunicación estratégica de la Secretaría y fortaleciendo la visibilidad de sus actividades.</t>
  </si>
  <si>
    <t xml:space="preserve">Estos avances en la estrategia de comunicación traen múltiples beneficios para la Secretaría de la Mujer, como una mayor visibilidad de sus actividades y un fortalecimiento de su presencia en los medios y entre la comunidad. La mejora en la organización y gestión de las estrategias permite una comunicación más coherente y alineada con los objetivos institucionales, lo que incrementa la efectividad de las campañas y acciones. Además, la producción constante de contenido visual y audiovisual facilita el acceso a la información y mejora la comprensión de sus iniciativas, contribuyendo a una mayor participación y apoyo de la ciudadanía. Todo esto refuerza la imagen institucional, promueve la transparencia y potencia el impacto de las acciones de la Secretaría.
</t>
  </si>
  <si>
    <t>ABRIL</t>
  </si>
  <si>
    <t xml:space="preserve">Durante el mes de abrIl  se tramitaron 12 solicitudes de brief de distintas subdirecciones y gerencias de la Secretaría. Y como resultados de esta solicitudes se elaboraron  284 piezas gráficas y 32 contenidos audiovisuales (videos y fotografías) que permiten dar respuesta a la solictudes de las diferentes áreas. </t>
  </si>
  <si>
    <t>A corte de abril, se registra un avance acumulado del 0,332 % en la ejecución de la meta relacionada con la implementación de la estrategia de comunicaciones, lo que evidencia un progreso significativo en la difusión de las iniciativas de la entidad. Durante este periodo, se han gestionado 30 solicitudes de brief por parte de distintas subdirecciones y gerencias de la Secretaría, lo que ha contribuido a una mejor organización y gestión de las estrategias comunicativas.
Asimismo, se elaboraron 1.033 piezas gráficas y 105 contenidos audiovisuales (entre videos y fotografías), dando respuesta a las necesidades de comunicación estratégica y fortaleciendo la visibilidad de las actividades de la Secretaría.</t>
  </si>
  <si>
    <t>Los avances en la estrategia de comunicaciones  benefician directamente a la ciudadanía, ya que permiten un acceso más claro, oportuno y transparente a la información pública, facilitando la comprensión de los programas, servicios y acciones institucionales. Las estrategias de comunicación implementadas han priorizado la inclusión de diversos canales y formatos —como piezas gráficas, contenidos audiovisuales, publicaciones en redes sociales y boletines informativos— para llegar a públicos diversos y garantizar que la información sea accesible para todos los sectores de la población.
Además de estas aaciones, se ha fortalecido el enfoque estratégico de las comunicaciones, alineando los mensajes institucionales con las necesidades y expectativas de la comunidad, promoviendo la cercanía entre la entidad y la ciudadanía. Esto no solo mejora la visibilidad de las actividades de la Secretaría, sino que también fomenta la confianza pública, el sentido de pertenencia y la participación activa en las iniciativas gubernamentales.</t>
  </si>
  <si>
    <t>MAYO</t>
  </si>
  <si>
    <t xml:space="preserve">En el mes de mayo se tramitaron 11 solicitudes tanto de Brief como de correo recibidas por las diferentes dependencias de la Secretaria. Como resultado de anterior se elaboraron 622 piezas graficas y 36 contenidos audiovisuales (videos y fotografías) que permiten dar respuesta a la solictudes de las diferentes áreas. </t>
  </si>
  <si>
    <t>A corte de mayo, se registra un avance acumulado de 0,415 % en la ejecución de la meta relacionada con la implementación de la estrategia de comunicaciones, lo que evidencia un progreso significativo en la difusión de las iniciativas de la entidad. Durante este periodo, se han gestionado 41 solicitudes de brief por parte de distintas dependencias de la Secretaría, lo que ha contribuido a una mejor organización y gestión de las estrategias comunicativas.
Asimismo, se elaboraron 1.655 piezas gráficas y 141 contenidos audiovisuales (entre videos y fotografías), dando respuesta a las necesidades de comunicación estratégica y fortaleciendo la visibilidad de las actividades de la Secretaría.</t>
  </si>
  <si>
    <t>N.A.</t>
  </si>
  <si>
    <t>Los avances en la implementación de la estrategia de comunicaciones continúan beneficiando directamente a la ciudadanía, al facilitar un acceso más claro, oportuno y transparente a la información pública. Esto permite una mejor comprensión de los programas, servicios y acciones institucionales de la Secretaría. Lo anterior refleja un progreso sostenido en la difusión de las iniciativas de la entidad. Las estrategias implementadas han priorizado la utilización de múltiples canales y formatos —como contenidos visuales, publicaciones en redes sociales, boletines informativos y materiales impresos— con el objetivo de alcanzar a públicos diversos y garantizar la accesibilidad de la información en todos los sectores de la población.
Asimismo, se ha consolidado un enfoque estratégico de las comunicaciones, alineando los mensajes institucionales con las necesidades y expectativas de la comunidad. Esta alineación ha promovido una mayor cercanía entre la entidad y la ciudadanía, mejorando la visibilidad de las actividades de la Secretaría y fortaleciendo la confianza pública, el sentido de pertenencia y la participación activa en las iniciativas gubernamentales.</t>
  </si>
  <si>
    <t>JUNIO</t>
  </si>
  <si>
    <t xml:space="preserve">En el mes de junio se tramitaron 20 solicitudes tanto de Brief como de correo recibidas por las diferentes dependencias de la Secretaria. Como resultado de lo anterior se elaboraron 340 piezas graficas y 38 contenidos audiovisuales (videos y fotografías) que permiten dar respuesta a la solictudes de las diferentes áreas. </t>
  </si>
  <si>
    <t>A corte de junio, se registra un avance acumulado de 0,498% en la ejecución de la meta relacionada con la implementación de la estrategia de comunicaciones, lo que evidencia un progreso significativo en la difusión de las iniciativas de la entidad. Durante este periodo, se han gestionado 61 solicitudes de brief por parte de distintas dependencias de la Secretaría, lo que ha contribuido a una mejor organización y gestión de las estrategias comunicativas.
Asimismo, se elaboraron 1.995 piezas gráficas y 179 contenidos audiovisuales (entre videos y fotografías), dando respuesta a las necesidades de comunicación estratégica y fortaleciendo la visibilidad de las actividades de la Secretaría.</t>
  </si>
  <si>
    <t>Los avances en la implementación de la estrategia de comunicaciones siguen generando beneficios directos para la ciudadanía, al facilitar un acceso más claro, oportuno y transparente a la información pública. Esto ha favorecido una mejor comprensión de los programas, servicios y acciones institucionales de la Secretaría. A corte de junio, se evidencia un progreso sostenido en el cumplimiento de la meta asociada a esta estrategia, reflejado en el fortalecimiento de los procesos de difusión y visibilización de las iniciativas de la entidad.
Durante este periodo, se ha consolidado una dinámica de trabajo articulada con las distintas dependencias, mediante la atención oportuna de solicitudes de apoyo comunicacional. Esta coordinación ha permitido una respuesta eficiente a las necesidades de cada área, a través de la producción de piezas gráficas y contenidos audiovisuales que fortalecen la comunicación institucional.</t>
  </si>
  <si>
    <t>JULIO</t>
  </si>
  <si>
    <t>AGOSTO</t>
  </si>
  <si>
    <t>SEPTIEMBRE</t>
  </si>
  <si>
    <t>OCTUBRE</t>
  </si>
  <si>
    <t xml:space="preserve">NOVIEMBRE </t>
  </si>
  <si>
    <t>DICIEMBRE</t>
  </si>
  <si>
    <t>1. Tramitar los Brief de solicitudes recibidos</t>
  </si>
  <si>
    <t>2. Elaborar las piezas graficas de acuerdo a las solicitudes realizadas</t>
  </si>
  <si>
    <t>3. Producir contenido audiovisual</t>
  </si>
  <si>
    <t>Tarea 4</t>
  </si>
  <si>
    <t xml:space="preserve">PONDERACIÓN DE LA TAREA
</t>
  </si>
  <si>
    <t>LOGROS Y BENEFICIOS Y RETRASOS Y ALTERNATIVAS DE SOLUCIÓN</t>
  </si>
  <si>
    <t>Para el mes de enero se tramitaron los contratos de persona natural que apoyan el cumplimiento de la meta que permiten la implementación de la estrategia de comunicaciones y en específico la realización de las actividades correpondientes al trámite de los brief que llegan a comunicaciones</t>
  </si>
  <si>
    <t>Para el mes de enero se tramitaron los contratos de persona natural que apoyan el cumplimiento de la meta que permiten la implementación de la estrategia de comunicaciones y en específico la elaboración de las piezas que se tramitan a través de comunicaciones. Para este mes se elaboraron 57 piezas gráficas que responden a diferentes solicitudes realizadas</t>
  </si>
  <si>
    <t>Para el mes de enero se tramitaron los contratos de persona natural que apoyan el cumplimiento de la meta que permiten la implementación de la estrategia de comunicaciones y en específico la producción de contenidos audiovisuales para la estrategia de comunicaciones</t>
  </si>
  <si>
    <t>EVIDENCIAS DE EJECUCIÓN</t>
  </si>
  <si>
    <t>https://secretariadistritald-my.sharepoint.com/:f:/g/personal/ecastaneda_sdmujer_gov_co/EpeFmxvbn5BJsp9_onbazacBYdTeX-NmXHBWN6AFNLvs-w?e=9BegAu</t>
  </si>
  <si>
    <t>https://secretariadistritald-my.sharepoint.com/:f:/g/personal/ecastaneda_sdmujer_gov_co/EpYYHfQSb-pGkFUz2lb3HIEB5mwl38MThKeS5iyWoNJEvA?e=oqq3wK</t>
  </si>
  <si>
    <t>https://secretariadistritald-my.sharepoint.com/:f:/g/personal/ecastaneda_sdmujer_gov_co/Em8HMEtsax1KpXsc6JR9gksB6pun1Y75QAfk8Z0hXdRH-Q?e=bQLp9C</t>
  </si>
  <si>
    <t>En el mes de febrero ya con la contratación de las personas que apoyan las actividades de las tareas se tramitaron 6 solicitudes de Brief realizadas por la difrentes subdirecciones o gerencias de la Secretaría.</t>
  </si>
  <si>
    <t>Para el mes de febrero se elaboraron 339 piezas gráficas que responden a las necesidades de comunicar estratégicamente las actividades de la Secretaría</t>
  </si>
  <si>
    <t xml:space="preserve">En el mes de febrero se realizaron 15 contenidos audiovisuales entre videos y tomas fotográficas que responden a las necesidades de comunicar estratégicamente las actividades de la Secretaría </t>
  </si>
  <si>
    <t>En el mes de marzo  se tramitaron 12 solicitudes de Brief realizadas por la difrentes subdirecciones o gerencias de la Secretaría.</t>
  </si>
  <si>
    <t>Para el mes de marzo se elaboraron 280 piezas gráficas que responden a las necesidades de comunicar estratégicamente las actividades de la Secretaría</t>
  </si>
  <si>
    <t xml:space="preserve">En el mes de marzo se realizaron 58 contenidos audiovisuales entre videos y tomas fotográficas que responden a las necesidades de comunicar estratégicamente las actividades de la Secretaría </t>
  </si>
  <si>
    <t>https://secretariadistritald-my.sharepoint.com/:f:/g/personal/ecastaneda_sdmujer_gov_co/EhNNTwm7dxJLsvCaefRbzM8B4CCMdinaeVoKGT9S3BeGcg?e=rvvdDJ</t>
  </si>
  <si>
    <t>https://secretariadistritald-my.sharepoint.com/:f:/g/personal/ecastaneda_sdmujer_gov_co/Eg_8xyikXh9MrsRVHruscEIBkDrYn3vXeR9D1lN6-o4oKg?e=nmzm1v</t>
  </si>
  <si>
    <t>https://secretariadistritald-my.sharepoint.com/:f:/g/personal/ecastaneda_sdmujer_gov_co/Et4Kn409wP9CtKOBQrd40gIBz5zPYT6JeWsgqWGHJg4hEg?e=5ZbTqo</t>
  </si>
  <si>
    <t>En el mes de abril  se tramitaron 6 solicitudes de Brief realizadas por las difrentes subdirecciones o gerencias de la Secretaría.</t>
  </si>
  <si>
    <t>Para el mes de abril se elaboraron 284 piezas gráficas que responden a las necesidades de comunicar estratégicamente las actividades de la Secretaría</t>
  </si>
  <si>
    <t xml:space="preserve">En el mes de abril se realizaron 32 contenidos audiovisuales entre videos y tomas fotográficas que responden a las necesidades de comunicar estratégicamente las actividades de la Secretaría </t>
  </si>
  <si>
    <t>https://secretariadistritald-my.sharepoint.com/:f:/g/personal/ecastaneda_sdmujer_gov_co/Ep6B-3K0nJJMtLahfoDrvtEB2qRwK9H-k4dr6XHE5KCaQQ?e=pIuqRt</t>
  </si>
  <si>
    <t>https://secretariadistritald-my.sharepoint.com/:f:/g/personal/ecastaneda_sdmujer_gov_co/Eik00_UEBR1BibMfdt1SmFsBnyf8EwFOAKppMOMHfBhqLQ?e=6iSXBo</t>
  </si>
  <si>
    <t>https://secretariadistritald-my.sharepoint.com/:f:/g/personal/ecastaneda_sdmujer_gov_co/EjH6DZiewwRAhNII1Mt-5tgB8mJTzQypV66L1N_ZjUoYbg?e=xXdUza</t>
  </si>
  <si>
    <t xml:space="preserve">En el mes de mayo se tramitaron 11 solicitudes tanto de Brief como de correo recibidas por las diferentes dependencias de la Secretaria </t>
  </si>
  <si>
    <t>Para el mes de mayo se elaboraron 622 piezas graficas que responden a las necesidades de comunicar estratégicamente las actividades de la Secretaría</t>
  </si>
  <si>
    <t xml:space="preserve">En el mes de mayo se realizaron 36 contenidos audiovisuales entre videos y tomas fotográficas que responden a las necesidades de comunicar estratégicamente las actividades de la Secretaría 	</t>
  </si>
  <si>
    <t>https://secretariadistritald-my.sharepoint.com/:x:/g/personal/ecastaneda_sdmujer_gov_co/EZQ-bDNPvb5PmbOpoI_8YWABpa670OiFO0RuiDnZRqa39w?e=egi6wL</t>
  </si>
  <si>
    <t>https://secretariadistritald-my.sharepoint.com/:x:/g/personal/ecastaneda_sdmujer_gov_co/Efwe0ju6xQVEvMa5YF3fV-QBYEiurnzcBVdO7dg2lu1eYQ?e=1SP0gW</t>
  </si>
  <si>
    <t>https://secretariadistritald-my.sharepoint.com/:x:/g/personal/jdaza_sdmujer_gov_co/EVveWJk96f1FqOj2CxYCQO4BPmTyNWfuOIF0M0PjfMwshA?e=wzPOVz</t>
  </si>
  <si>
    <t>Reporte publicación Productos Video - Equipo Audiovisual SDMujer.xlsx</t>
  </si>
  <si>
    <t xml:space="preserve">En el mes de junio se tramitaron 20 solicitudes tanto de Brief como de correo recibidas por las diferentes dependencias de la Secretaria 	</t>
  </si>
  <si>
    <t>Para el mes de junio se elaboraron 340 piezas graficas que responden a las necesidades de comunicar estratégicamente las actividades de la Secretaría</t>
  </si>
  <si>
    <t xml:space="preserve">En el mes de mayo se realizaron 38 contenidos audiovisuales entre videos y tomas fotográficas que responden a las necesidades de comunicar estratégicamente las actividades de la Secretaría 	</t>
  </si>
  <si>
    <t>https://secretariadistritald-my.sharepoint.com/:x:/g/personal/jarocha_sdmujer_gov_co/Edx5k1mrVR9Do-8v49NuLpkBS5T6IdrfpW6FHf3WULovzQ?e=HfuQg5</t>
  </si>
  <si>
    <t>https://secretariadistritald-my.sharepoint.com/:f:/g/personal/jarocha_sdmujer_gov_co/Et_Ydz8ecMpBnebLST6pZDcB-CdtwpIRt6NyIcLQLzqxtQ?e=czzKPw</t>
  </si>
  <si>
    <t>ACUMULADO</t>
  </si>
  <si>
    <t>Realizar el 100% de de las acciones diseñadas para aumentar el crecimiento de usuarios que consultan las redes sociales y páginas web</t>
  </si>
  <si>
    <t xml:space="preserve">Servicio de promoción de la garantía de derechos </t>
  </si>
  <si>
    <t>Porcentaje de crecimiento de usuarios que consultan las redes sociales y páginas web a partir de las acciones diseñadas</t>
  </si>
  <si>
    <t>Durante el mes de enero, se tramitaron los contratos de persona natural para cumplir con el 100% de las acciones diseñadas para aumentar el crecimiento de usuarios en redes sociales y páginas web, incluyendo la actualización de noticias en la web. Como resultado, se subieron 13 contenidos actualizados, se reportó un alcance de 91.094 personas en las páginas de la Secretaría y se evidenciaron 1.950 nuevos usuarios en redes sociales, con un alcance total de 259,979 personas a través de los contenidos publicados.</t>
  </si>
  <si>
    <t>Al mes de enero se lleva una ejecución del 8,3 evidenciando las siguientes tareas: se subieron 13 contenidos actualizados, se reportó un alcance de 91.094 personas en las páginas de la Secretaría y se evidenciaron 1.950 nuevos usuarios en redes sociales, con un alcance de 259,979 personas. Para un total acumulado de 351,073 personas a través de los contenidos publicados.</t>
  </si>
  <si>
    <t>Durante febrero, se realizaron 22 actualizaciones en la página web de la Secretaría en respuesta a diversas solicitudes. Como resultado, se alcanzaron 103.893 personas en las páginas web y se evidenciaron 1.693 nuevos usuarios en redes socialescon un alcance de 434,488 en redes sociales para este mes. El total de personas alcanzadas en el mes de marzo fue de 538,381 en redes y páginas web</t>
  </si>
  <si>
    <t>Entre enero y febrero, se avanzó en la meta en un 16,6 con la contratación de personal y la actualización de contenidos en plataformas digitales. En total, se realizaron 35 actualizaciones en la página web (13 en enero y 22 en febrero), alcanzando 194.987 personas en las páginas de la Secretaría. En redes sociales, se sumaron 3.643 nuevos usuarios y se logró un alcance de  personas. Para un total acumulado de 694.467. en redes sociales a febrero.  El acumulado de  personas alcanzadas con los contenidos publicados en ambos meses para páginas web y redes sociales es de 889,454.</t>
  </si>
  <si>
    <t>Los avances en SDMujer han fortalecido la difusión de información y servicios a la ciudadanía, facilitando el acceso a contenidos actualizados a través de plataformas digitales. La contratación de personal ha permitido mejorar la gestión y la calidad de la información, beneficiando a un mayor número de personas. Además, el crecimiento en redes sociales y el incremento en el alcance de las publicaciones han ampliado la visibilidad de la Secretaría, promoviendo una mayor interacción y participación de la comunidad en temas clave para las mujeres.</t>
  </si>
  <si>
    <t>Durante el mes de marzo, se realizaron 57 actualizaciones en la página web de la Secretaría en respuesta a diversas solicitudes. Como resultado, se alcanzaron 95.876 personas alcanzadas en las páginas web y se evidenciaron 2.095 nuevos usuarios en redes sociales, con un alcance de 2.232.246 personas en las redes. Para cerrar el mes de marzo con un alcance total de 2.328.122 personas alcanzadas en páginas web y redes sociales</t>
  </si>
  <si>
    <t>Al cierre del primer trimestre se avanzó en un 24,9% a través de las diferentes Plataformas digitales de la Entidad con un total de 92 actualizaciones en la página web  y un alcance de 290.836 personas en páginas web, 2.926.713 en redes sociales para un total alcanzado a marzo de 3.217.576 personas</t>
  </si>
  <si>
    <t>La Secretaría ha logrado un avance significativo en la difusión de información y actualización de contenidos a través de sus plataformas digitales, fortaleciendo la comunicación con la ciudadanía. Gracias a las constantes actualizaciones en la página web y a la amplia difusión en redes sociales, se ha conseguido un impacto considerable, permitiendo que un gran número de personas accedan a información relevante de manera oportuna y eficiente. Este esfuerzo contribuye a una mayor transparencia, participación y cercanía con la comunidad, consolidando el compromiso de la Entidad con la difusión de sus iniciativas y servicios.</t>
  </si>
  <si>
    <t>Durante el mes de abril, se realizaron 48 actualizaciones en la página web de la Secretaría en respuesta a diversas solicitudes. Como resultado, se alcanzaron 97,145 personas alcanzadas en las páginas web y se evidenciaron 1,497 nuevos usuarios en redes sociales, con un alcance de 564,431 personas en las redes. Para cerrar el mes de abril con un alcance total de 661.576  personas alcanzadas en páginas web y redes sociales</t>
  </si>
  <si>
    <t>Al cierre del mes de abril, se alcanzó un avance del 33,2 % en la ejecución de las metas a través de las diferentes plataformas digitales de la entidad. En este periodo, se realizaron 140 actualizaciones en la página web institucional, logrando un alcance de 387.981 personas a través de este canal. Adicionalmente, las redes sociales registraron un alcance de 3.491.144 personas, lo que representa un total acumulado de 3.879.152 personas alcanzadas hasta el mes de abril.</t>
  </si>
  <si>
    <t>Al cierre del mes de abril, se alcanzó un avance del 33,2 % en la ejecución de las metas a través de las diferentes plataformas digitales de la entidad. En este periodo, se fortaleció la actualización constante de la página web institucional y la difusión de contenidos en redes sociales, lo que ha permitido mantener informada a la ciudadanía de manera continua.
Este trabajo beneficia directamente a la comunidad, ya que facilita el acceso a información confiable desde cualquier lugar, promueve el diálogo entre la administración y la ciudadanía, y garantiza que los procesos institucionales sean más visibles y comprensibles. Además, impulsa una mayor cercanía con la población, permitiendo que las personas se involucren activamente en los temas de interés público y ejerzan un control social más informado.</t>
  </si>
  <si>
    <t>Durante el mes de mayo se realizaron 48 ctualizaciones en la página web de la Secretaría en respuesta a diversas solicitudes. Como resultado, se alcanzaron 79.776 visitas en las páginas web de la SDMujer  y se evidenciaron 2123 nuevos usuarios en redes sociales y un alcance de 501087 personas con los contenidos publicaciones en el presente mes.  Para cerrar el mes de mayo con un alcance total de 580.863  personas alcanzadas en páginas web y redes sociales</t>
  </si>
  <si>
    <t>Al cierre del mes de mayo, se alcanzó un avance del 41,5% en la ejecución de las metas a través de las diferentes plataformas digitales de la entidad. En este periodo, se realizaron 188 actualizaciones en la página web institucional, logrando un alcance de 467.757 visitas a través de este canal. Adicionalmente, las redes sociales registraron un alcance de 3.992.231 personas, lo que representa un total acumulado de 4.460.015 personas alcanzadas</t>
  </si>
  <si>
    <t xml:space="preserve"> Este trabajo ha fortalecido la presencia institucional en los entornos digitales, permitiendo mantener informada a la comunidad de manera continua y confiable. La actualización constante de contenidos y el uso estratégico de estas plataformas han facilitado el acceso a información pública desde cualquier lugar, promoviendo el diálogo entre la administración y la ciudadanía. Además, ha contribuido a la visibilidad de los procesos institucionales y ha fomentado una mayor cercanía con la población, lo que impulsa una participación más activa e informada en los temas de interés público y fortalece el ejercicio del control social.</t>
  </si>
  <si>
    <t>Durante el mes de junio se realizaron 52 actualizaciones en la página web de la Secretaría en respuesta a diversas solicitudes. Como resultado, se alcanzaron 67.280 visitas en las páginas web de la SDMujer  y se evidenciaron 2018 nuevos usuarios en redes sociales y un alcance de 1.609.422 personas con los contenidos publicaciones en el presente mes.  Para cerrar el mes de junio con un alcance total de 1.676.702  personas alcanzadas en páginas web y redes sociales</t>
  </si>
  <si>
    <t>Al cierre del mes de junio, se alcanzó un avance del 49,8% en la ejecución de las metas a través de las diferentes plataformas digitales de la entidad. En este periodo, se realizaron 240 actualizaciones en la página web institucional, logrando un alcance de 535.037 visitas a través de este canal. Adicionalmente, las redes sociales registraron un alcance de 5.601.653 personas, lo que representa un total acumulado de 5.668.933 personas alcanzadas</t>
  </si>
  <si>
    <t>Durante el mes de junio, se fortaleció significativamente la presencia institucional en los entornos digitales, consolidando un canal de comunicación confiable y dinámico con la ciudadanía. La actualización constante de contenidos en la página web, en respuesta a diversas solicitudes, así como la difusión estratégica en redes sociales, permitieron mantener informada a la comunidad y facilitar el acceso a la información pública desde cualquier lugar. Esta gestión ha promovido un diálogo más cercano entre la administración y la ciudadanía, aumentando la visibilidad de los procesos institucionales y fomentando una participación más activa e informada en los asuntos de interés público. Gracias al uso eficaz de estas plataformas, se evidenció un crecimiento sostenido en el alcance y la interacción con los contenidos digitales, lo que también refleja un avance positivo en el cumplimiento de las metas establecidas para el periodo.</t>
  </si>
  <si>
    <t xml:space="preserve">4. Mantener actualizados los contenidos de noticias de la página web </t>
  </si>
  <si>
    <t>5. Realizar seguimiento al número de seguidores en redes sociales</t>
  </si>
  <si>
    <t>6. Realizar el seguimiento al número de usuarios en páginas web</t>
  </si>
  <si>
    <t xml:space="preserve">Tarea </t>
  </si>
  <si>
    <t>Para el mes de enero se tramitaron los contratos de persona natural que apoyan el cumplimiento de la meta para realizar el 100% de de las acciones diseñadas para aumentar el crecimiento de usuarios que consultan las redes sociales y páginas web y en específico la actualización de noticia en páginas web.Para el mes de enero se subieron 13 contenidos actualizados.</t>
  </si>
  <si>
    <t xml:space="preserve">
Para el mes de enero se evidenciaron 1.950 nuevos usuarios en redes sociales y un alcance de 259.979 personas con los contenidos publicados en el mes de enero</t>
  </si>
  <si>
    <t>Para el mes de enero se reportó un alcance de 91.094 personas en las páginas de la Secretaría</t>
  </si>
  <si>
    <t>https://secretariadistritald-my.sharepoint.com/:f:/g/personal/ecastaneda_sdmujer_gov_co/EhJ5FV7zoz5EsWOhCSa-1BwBavvpGyd3SD63Ur5ez46iZg?e=ihnTXB</t>
  </si>
  <si>
    <t>https://secretariadistritald-my.sharepoint.com/:f:/g/personal/ecastaneda_sdmujer_gov_co/EmZu-Ye7jUxJvrUO1p2hNlQBQJ4CNMxRc6NnKR-hPWpong?e=17YHCc</t>
  </si>
  <si>
    <t>https://secretariadistritald-my.sharepoint.com/:f:/g/personal/ecastaneda_sdmujer_gov_co/EqjdoHMXhFxBveyvtsxCBaQBbNWLP1pAz4w_EzHPQ_4fYA?e=OjJHRi</t>
  </si>
  <si>
    <t>En febrero se realizaron 22 actualizaciones de la página web de acuerdo con las solicitudes realizadas</t>
  </si>
  <si>
    <t>Para el mes de febrero se evidencaron 1.693 nuevos usuarios en redes sociales y un alcance de 434,488 personas con los contenidos publicados en el mes de febrero</t>
  </si>
  <si>
    <t>Para el mes de febrero se reportó un alcance de 103.893 personas en las páginas web  de la Secretaría</t>
  </si>
  <si>
    <t>En el mes de marzo se realizaron 57 actualizaciones de la página web de acuerdo con las solicitudes realizadas</t>
  </si>
  <si>
    <t xml:space="preserve">Para el mes de marzo se evidenciaron 2.095 nuevos usuarios en redes sociales y un alcance de 2,232,246 personas con los contenidos publicados en el mes de marzo, esto debido al evento conmemorativo 8M y a la pauta realizada en las redes sociales con el fin de dar a conocer los servicios que presta la SDMujer. </t>
  </si>
  <si>
    <t>Para el mes de marzo se reportó un alcance de 95,876 personas en las páginas web  de la Secretaría</t>
  </si>
  <si>
    <t>https://secretariadistritald-my.sharepoint.com/:f:/g/personal/ecastaneda_sdmujer_gov_co/EuRxmWVMx2RErob94Y_7j4IBGswg8UteTpKbe7aiRJjXhA?e=ajr146</t>
  </si>
  <si>
    <t>https://secretariadistritald-my.sharepoint.com/:f:/g/personal/ecastaneda_sdmujer_gov_co/EllyIbvIdLFOjLPN6gHa41ABiUFrMMYFtIbX8ns5b4OFdA?e=1DEyKW</t>
  </si>
  <si>
    <t>https://secretariadistritald-my.sharepoint.com/:f:/g/personal/ecastaneda_sdmujer_gov_co/ErQ6Z_aJcWpJj_3dgm1MKdABEPTVlW_SObYWK-EI3bPxAA?e=P3NIkI</t>
  </si>
  <si>
    <t>En el mes de abril se realizaron 48 actualizaciones de la página web de acuerdo con las solicitudes realizadas</t>
  </si>
  <si>
    <t xml:space="preserve">Para el mes de abril se evidenciaron 1,497 nuevos usuarios en redes sociales y un alcance de 564,431 personas con los contenidos publicados en el mes de abril. </t>
  </si>
  <si>
    <t>Para el mes de abril se reportó un alcance de 97,145 personas en las páginas web  de la Secretaría</t>
  </si>
  <si>
    <t>https://secretariadistritald-my.sharepoint.com/:x:/g/personal/comunicaciones_sdmujer_gov_co/EUPUBxAuszlGi4zgGc_VIrAB3npbPvJDMXixCdVnwU2fYw?e=B6Pdge&amp;CID=cee82683-3371-06db-3999-14c680cc0c47</t>
  </si>
  <si>
    <t>https://secretariadistritald-my.sharepoint.com/:f:/g/personal/ecastaneda_sdmujer_gov_co/EjRHBfW1EqZIpGUqQBw0mHoBkvuqYBRg41tOmfIB7xclaw?e=Ubek7z</t>
  </si>
  <si>
    <t>https://secretariadistritald-my.sharepoint.com/:f:/g/personal/ecastaneda_sdmujer_gov_co/EgUSxWsQXMFMtIQkUSLnAsUBN68s2TyVLn8nXrLjAKjY9g?e=Cjp7kX</t>
  </si>
  <si>
    <t>En el mes de mayo se realizaron 48 actualizaciones de la página web de acuerdo con las solicitudes realizadas</t>
  </si>
  <si>
    <t>Para el mes de mayo se evidenciaron 2123 nuevos usuarios en redes sociales y un alcance de 501087 personas con los contenidos publicaciones en el presente mes.</t>
  </si>
  <si>
    <t>Para el mes de mayo se reportó un alcance de 79.776 visitas en las páginas web de la SDMujer</t>
  </si>
  <si>
    <t>https://secretariadistritald-my.sharepoint.com/:f:/g/personal/ecastaneda_sdmujer_gov_co/Eirpnn6klPRHsEZESw_TmbgBYpaqAOWgcLZ0SLja-fOXaw?e=ZkdbWI</t>
  </si>
  <si>
    <t>https://secretariadistritald-my.sharepoint.com/:x:/g/personal/comunicaciones_sdmujer_gov_co/EdNeceCQLg9Nk_beBP9RsgQBBYPaHoD6pHwJuBHShhDNXQ?e=A06icN</t>
  </si>
  <si>
    <t>En el mes de junio se realizaron 52 actualizaciones de la página web de acuerdo con las solicitudes realizadas</t>
  </si>
  <si>
    <t>Para el mes de junio se evidenciaron 2018 nuevos usuarios en redes sociales y un alcance de 1609422 personas con los contenidos publicaciones en el presente mes.</t>
  </si>
  <si>
    <t>Para el mes de junio se reportó un alcance de 67.280 visitas en las páginas web de la SDMujer</t>
  </si>
  <si>
    <t>https://secretariadistritald-my.sharepoint.com/:x:/g/personal/comunicaciones_sdmujer_gov_co/EUPUBxAuszlGi4zgGc_VIrAB3npbPvJDMXixCdVnwU2fYw?e=OWvkcW</t>
  </si>
  <si>
    <t>https://secretariadistritald-my.sharepoint.com/:x:/g/personal/jarocha_sdmujer_gov_co/EVoxVGBE-WlCk6REWE7801cB2FDnKNoM3kMaSkeOe116ug?e=iOoDQn</t>
  </si>
  <si>
    <t>https://secretariadistritald-my.sharepoint.com/:x:/g/personal/comunicaciones_sdmujer_gov_co/EdNeceCQLg9Nk_beBP9RsgQBBYPaHoD6pHwJuBHShhDNXQ?e=P2lfZT</t>
  </si>
  <si>
    <t xml:space="preserve"> Implementar el 100 Porciento de las herramientas que permitan el posicionamiento de la SDMujer en medios de comunicación</t>
  </si>
  <si>
    <t>Porcentaje de implementación de las herramientas para el posicionamiento en medios de comunicación</t>
  </si>
  <si>
    <t>En enero, se tramitaron los contratos de persona natural para el cumplimiento de la meta y se reportaron 3 impactos en medios de comunicación. Además, se elaboraron 5 contenidos periodísticos, abordando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t>
  </si>
  <si>
    <t xml:space="preserve">Al mes de enero se lleva un 8,3 % de cumplimiento de la meta en donde se elaboraron un total de 5 contenidos periodisticos que se pueden evidenciar en los temas  clave como la violencia psicológica, la Línea Púrpura Distrital, la terminología adecuada para referirse al feminicidio, la violencia vicaria y las redes de apoyo para prevenir violencias de género. El comunicado del 20 de enero de 2025 expresó el rechazo al feminicidio en Ciudad Bolívar, reforzando el compromiso de la Secretaría en la lucha contra la violencia de género.  Se evidenciaron  3 impactos en medios de comunicación </t>
  </si>
  <si>
    <t>Mayor visibilidad y alcance: La elaboración de notas y comunicados de prensa permitió difundir información clave sobre violencia de género, alcanzando a más personas y generando conciencia en la comunidad.
Sensibilización y educación: Los temas abordados ayudan a educar a la población sobre la violencia psicológica, la violencia vicaria y la importancia de usar términos adecuados como feminicidio en lugar de "crimen pasional".
Fortalecimiento de redes de apoyo: La difusión de información sobre la Línea Púrpura Distrital y otras redes de apoyo facilita el acceso a recursos para las víctimas y la comunidad.
Compromiso institucional: La Secretaría refuerza su postura contra la violencia de género, enviando un mensaje claro de rechazo al feminicidio y reafirmando su compromiso con la protección de los derechos de las mujeres.
Impacto en medios de comunicación: La presencia en medios contribuye a que las iniciativas de la Secretaría tengan mayor relevancia y lleguen a una audiencia más amplia.</t>
  </si>
  <si>
    <t>En febrero, se realizó seguimiento a las noticias de la Secretaría en medios de comunicación, registrando 24  impactos. Además, se elaboraron 10 contenidos periodísticos abordando temas clave como las Casas de Igualdad de Oportunidades para las Mujeres, el fortalecimiento de la autonomía económica femenina, la atención especializada para mujeres en situación de vulnerabilidad, la expansión del Sistema Distrital de Cuidado y la asesoría jurídica gratuita para más de 40 mil mujeres. También se destacó la participación de Bogotá en el análisis internacional sobre seguridad de las mujeres en el espacio público y la colaboración con otras ciudades para fortalecer políticas de cuidado e igualdad.</t>
  </si>
  <si>
    <t>Al mes de febrero se lleva un avance en la meta del 16,6%, se tramitaron contratos de persona natural para el cumplimiento de la meta y se realizó seguimiento a las noticias de la Secretaría en medios de comunicación, registrando un total de 27 impactos (3 en enero y 24 en febrero). Se elaboraron  15 contenidos periodísticos en enero y febrero, abordando temas clave como la violencia psicológica, la Línea Púrpura Distrital, la violencia vicaria, las Casas de Igualdad de Oportunidades para las Mujeres, la autonomía económica femenina y la expansión del Sistema Distrital de Cuidado. También se destacó la atención especializada para mujeres en situación de vulnerabilidad, la asesoría jurídica gratuita para más de 40 mil mujeres y la participación de Bogotá en el análisis internacional sobre la seguridad de las mujeres en el espacio público. El comunicado del 20 de enero de 2025 expresó el rechazo al feminicidio en Ciudad Bolívar, reafirmando el compromiso de la Secretaría en la lucha contra la violencia de género.</t>
  </si>
  <si>
    <t xml:space="preserve">Se ha  beneficiado a la ciudadanía al fortalecer la información y sensibilización sobre derechos de las mujeres, prevención de la violencia de género y acceso a servicios especializados. Con la elaboración de 15 notas y contenidos de comunicación estrategica, junto con 27 impactos en medios de comunicación, se ha ampliado el alcance de mensajes clave, facilitando el acceso a recursos como asesoría jurídica, atención en Casas de Igualdad de Oportunidades y programas de autonomía económica. Esto ha permitido que más mujeres conozcan y ejerzan sus derechos, promoviendo una sociedad más equitativa e informada.
</t>
  </si>
  <si>
    <t>En marzo, se realizó seguimiento a las noticias de la Secretaría en medios de comunicación, registrando 74 impactos. Además, se elaboraron 21 contenidos periodísticos destacando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</si>
  <si>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Al mes de  marzo se lleva un avance en la meta del 24,9%, realizando el  seguimiento a las noticias de la Secretaría en medios de comunicación, registrando un total de 101 impactos en medios de comunicación. Se elaboraron  36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reafirmando el compromiso con la equidad de género en Bogotá.</t>
  </si>
  <si>
    <t>NA</t>
  </si>
  <si>
    <t>Gracias al seguimiento continuo de las noticias sobre la Secretaría en medios de comunicación y a la generación de contenidos estratégicos, se ha fortalecido la visibilidad de temas clave relacionados con los derechos de las mujeres y la equidad de género. La difusión de información sobre violencia psicológica, autonomía económica femenina y el Sistema Distrital de Cuidado ha contribuido a sensibilizar a la ciudadanía y a consolidar iniciativas en favor del bienestar y la protección de las mujeres. Además, se han impulsado acciones innovadoras, como la oferta de servicios de cuidado en espacios comerciales y la ampliación de medidas de apoyo, reafirmando el compromiso con la igualdad de oportunidades. La participación en actividades conmemorativas y la promoción de espacios de diálogo han fortalecido la vinculación de la comunidad, mientras que la adhesión de nuevas entidades al Sello En Igualdad demuestra el avance hacia una ciudad más equitativa e inclusiva.</t>
  </si>
  <si>
    <t>En abril, se realizó seguimiento a las noticias de la Secretaría en medios de comunicación, registrando 64 impactos. Además, se elaboraron 20 contenidos periodísticos destacando Bogotá cuida a quienes cuidan: Durante el primer cuatrimestre del año, la estrategia de comunicaciones de la Secretaría Distrital de la Mujer ha priorizado contenidos de alto impacto social, orientados a la promoción de derechos, la prevención de violencias y el empoderamiento de las mujeres en Bogotá. Entre las notas más relevantes se destacan:
En su primer año de gestión, la SDMujer aumentó sus esfuerzos en prevención de violencias y feminicidios, lo que refleja un compromiso institucional sólido con la erradicación de las violencias basadas en género y el fortalecimiento de rutas de atención.
Bogotá cuida a quienes cuidan: el Sistema Distrital de Cuidado transforma la vida de miles de mujeres, una nota que visibiliza una política pública innovadora que redistribuye el trabajo de cuidado no remunerado y reconoce el rol fundamental de las cuidadoras.
¿Tu empresa le apuesta a la equidad? Bogotá la certifica con incentivos y apoyo gratuito, resalta el trabajo conjunto entre sector público y privado para fomentar entornos laborales más igualitarios y con enfoque de género.
Más de 1.800 mujeres víctimas de violencias han sido atendidas tras convenio con la Fiscalía, evidencia los resultados concretos de la articulación interinstitucional en la garantía de acceso a la justicia y protección de los derechos de las mujeres.
Curso de Habilidades digitales para la autonomía de las mujeres: inscripciones de abril, promueve el cierre de brechas digitales, brindando herramientas clave para la inclusión y autonomía económica de las mujeres.
940 mujeres han presentado de manera gratuita las Pruebas Saber 11 con el acompañamiento de la SDMujer, una acción que apuesta por el acceso equitativo a la educación como base para la transformación social.
La importancia de estas notas radica en su capacidad para informar, sensibilizar e involucrar a la ciudadanía en los avances y retos de la política de género en Bogotá. Además, refuerzan la visibilidad del trabajo institucional y promueven la corresponsabilidad social en la construcción de una ciudad más equitativa, segura e inclusiva para las mujeres y las niñas.</t>
  </si>
  <si>
    <t>Al mes de abril se lleva un avance en la meta del 33,2%, realizando el  seguimiento a las noticias de la Secretaría en medios de comunicación, registrando un total de 165 impactos en medios de comunicación. Se elaboraron  56 contenidos periodísticos ,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En su primer año de gestión, la SDMujer aumentó sus esfuerzos en prevención de violencias y feminicidios, Bogotá cuida a quienes cuidan: el Sistema Distrital de Cuidado transforma la vida de miles de mujeres, ¿Tu empresa le apuesta a la equidad? Bogotá la certifica con incentivos y apoyo gratuito, Más de 1.800 mujeres víctimas de violencias han sido atendidas tras convenio con la Fiscalía, Curso de Habilidades digitales para la autonomía de las mujeres: inscripciones de abril, 940 mujeres han presentado de manera gratuita las Pruebas Saber 11 con el acompañamiento de la SDMuje, reafirmando el compromiso con la equidad de género en Bogotá.</t>
  </si>
  <si>
    <t>La comunicación de noticias a través de los medios fortalece el vínculo entre las instituciones públicas y la ciudadanía, al garantizar el acceso transparente, oportuno y comprensible a la información de interés general. Esto permite que las personas estén al tanto de programas, servicios, derechos y oportunidades disponibles, lo que facilita su participación activa y el ejercicio pleno de su ciudadanía. Además, la difusión efectiva de contenidos contribuye a reducir la desinformación y a generar confianza en la gestión pública.</t>
  </si>
  <si>
    <t>En mayo, se realizó seguimiento a las noticias de la Secretaría en medios de comunicación, registrando 108 impactos. Además, se elaboraron 17 contenidos periodísticos destacando: -Estudio revela que las mujeres en Bogotá están en mayor riesgo de padecer un trastorno de salud mental. 
-Redes Seguras sigue creciendo en Suba con cinco nuevas tiendas OXXO aliadas.
-Secretaría Distrital de la Mujer tiene nueva sede para las mujeres en Ciudad Bolívar.
-Bogotá, la única ciudad del país que destina $5,8 billones a la igualdad de género. 
-Manzanas del Cuidado: espacios que liberan tiempo y abren oportunidades para las Mujeres
-Bogotá previene violencias de género en mujeres indígenas Embera. 
-Con las ‘Megatomas’, la prevención llega donde las mujeres más lo necesitan.
-Secretaría de la Mujer ofrece un curso en prevención de violencias digitales hacia las mujeres.
-Manzanas del Cuidado: espacios seguros para las mujeres en Bogotá.
-En TransMilenio prevenimos las violencias contra las mujeres y pasan cosas buenas.
-Más del 80% de las mujeres en Bogotá enfrentan afectaciones en su salud ¿Qué está afectando su bienestar?.
-Redistribuir el cuidado: una apuesta por la equidad de género en Bogotá.
-El Observatorio de Mujeres y Equidad de Género adelanta cuatro investigaciones para contribuir a la garantía de los derechos de las mujeres
-Redes Seguras en propiedad horizontal: una estrategia para prevenir las violencias contra las mujeres en zonas residenciales. 
-El derecho a la menstruación digna también se cuida en la calle 
-El Sistema Distrital de Cuidado continúa consolidándose como referente internacional de equidad y bienestar para las mujeres 
-En Bogotá la solidaridad colectiva se está activando ante el acoso sexual callejero ¿Por qué es importante? Aquí les contamos</t>
  </si>
  <si>
    <t xml:space="preserve">Al mes de mayo se lleva un avance en la meta del 41,5%, realizando el  seguimiento a las noticias de la Secretaría en medios de comunicación, registrando un total de 273 impactos en medios de comunicación. Se elaboraron  73 contenidos periodístico, abordando temas clave como la violencia psicológica, la Línea Púrpura Distrital, la violencia vicaria, las Casas de Igualdad de Oportunidades para las Mujeres, la autonomía económica femenina y la expansión del Sistema Distrital de Cuidado. También se destacó  avances en la protección y bienestar de las mujeres, incluyendo el incremento de presupuesto para la prevención de violencias y la expansión de medidas de apoyo como las Casas Refugio. La ciudad se convirtió en pionera al ofrecer servicios de cuidado en centros comerciales, mientras que el Sistema Distrital de Cuidado fortaleció su comunicación y participación en actividades conmemorativas del 8M. Además, se promovieron espacios de diálogo como Mujeres Tertuliando y estrategias para acercar servicios a mujeres rurales. También se impulsaron iniciativas en transporte público, prevención de violencias en eventos masivos y la adhesión de más entidades al Sello En Igualdad, En su primer año de gestión, la SDMujer aumentó sus esfuerzos en prevención de violencias y feminicidios, Bogotá cuida a quienes cuidan reafirmando el compromiso con la equidad de género en Bogotá. -Redes Seguras sigue creciendo en Suba con cinco nuevas tiendas OXXO aliadas.
</t>
  </si>
  <si>
    <t>La difusión de noticias a través de medios de comunicación, especialmente mediante estrategias de free press, fortalece significativamente el vínculo entre las instituciones públicas y la ciudadanía. Al promover la publicación de contenidos sin recurrir a pauta, se garantiza un acceso más transparente, oportuno y comprensible a la información de interés general. Esta labor permite visibilizar programas, servicios, derechos y oportunidades disponibles, incentivando una ciudadanía más informada, participativa y empoderada.
El trabajo de free press no solo amplía el alcance de los mensajes institucionales, sino que también contribuye a reducir la desinformación, fortalecer la confianza en la gestión pública y posicionar en la agenda mediática temas clave como la equidad de género, la prevención de violencias y el reconocimiento de los derechos de las mujeres. A través de esta estrategia, la Secretaría logra conectar de manera más efectiva con diversos públicos y consolidar una comunicación pública más cercana, creíble y efectiva.</t>
  </si>
  <si>
    <t xml:space="preserve">En junio, se realizó seguimiento a las noticias de la Secretaría en medios de comunicación, registrando 86 impactos. Además, se elaboraron 21 contenidos periodísticos destacando: - Estrategia de Cuidados Itinerantes: una nueva forma de llegar a más mujeres y personas cuidadoras en Bogotá  
-Sembrando autonomía, mujeres campesinas y rurales se forman para emprender y liderar  
-La SDMujer avanza en la lucha contra la dependencia económica de las mujeres  
- Bogotá garantiza atención a mujeres víctimas de violencias los 365 días del año -Bogotá amplía servicios y atenciones del Sistema Distrital de Cuidado en Cajas de Compensación Familiar.  
- Mujeres privadas de la libertad son capaces de cambiar sus historias.  - Atención jurídica en hospitales para prevenir las violencias contra las mujeres.  - El Sistema Distrital de Cuidado también previene violencias contra las mujeres.  
- En junio la Secretaría de la Mujer abre convocatoria al curso de Construcción de Indicadores de género para ideas proyectos sociales.  
- Con formaciones, Bogotá previene la violencia política contra las mujeres.  
- Bogotá fortalece las redes de cuidado comunitario en territorios urbanos y rurales  
- ABC sobre la Agencia MUJ, una estrategia en la Línea 123 que atiende casos de violencias.  
- En Bogotá las principales beneficiarias de la Estrategia de Autonomía Económica son mujeres cuidadoras”: Laura Tami Leal.  
- Secretaría de la Mujer cuida de la salud mental de las mujeres a través de la actividad física.  
- El 73% de las mujeres en Bogotá padecen violencia psicológica. ¿Cómo reconocerla? 
- Arranca el Fiestón LesBiArte, se cumplen 10 años visibilizando el aporte de las mujeres lesbianas y bisexuales a Bogotá.  
- Secretaría de la Mujer y Policía articulan esfuerzos para prevenir las violencias contra las mujeres en la ciudad.  
- El Sistema Distrital de Cuidado llega a las zonas rurales de Bogotá con nueva estrategia itinerante.  
- Cerca de 200 mujeres participan del ciclo: herramientas con enfoque de género para la participación de las mujeres en Bogotá. </t>
  </si>
  <si>
    <t>Al mes de junio se lleva un avance en la meta del 49,8%, realizando el  seguimiento a las noticias de la Secretaría en medios de comunicación, registrando un total de 359 impactos en medios de comunicación. Se elaboraron 94 contenidos periodístico, abordando temas clave como  Prevención y atención de violencias contra las mujeres, Autonomía económica y liderazgo femenino, Sistema Distrital de Cuidado, Inclusión y diversidad, Salud mental y bienestar,  Participación política y comunitaria. Este conjunto de acciones refleja el compromiso de la Secretaría Distrital de la Mujer con la equidad de género, la prevención de violencias y el fortalecimiento de la autonomía y el bienestar de las mujeres en Bogotá.</t>
  </si>
  <si>
    <t>La difusión de contenidos a través de medios de comunicación, especialmente mediante estrategias de free press, ha sido fundamental para fortalecer el vínculo entre la ciudadanía y la gestión pública de la Secretaría de la Mujer. Esta labor ha permitido posicionar temas de alto impacto social en la agenda mediática, visibilizando de manera transparente y accesible iniciativas institucionales que promueven los derechos de las mujeres. Durante el último mes, se destacó el abordaje de temas clave como la prevención y atención de violencias, la autonomía económica y el liderazgo femenino, así como la expansión y fortalecimiento del Sistema Distrital de Cuidado.
A través de contenidos periodísticos elaborados con enfoque de género, se resaltaron estrategias que acercan los servicios a las mujeres rurales y cuidadoras, el acompañamiento integral a mujeres víctimas de violencias, la formación en salud mental y participación política, y la inclusión de poblaciones diversas. Además, se promovieron espacios que reconocen la diversidad de las mujeres, como Fiestón LesBiArte, y se impulsaron alianzas institucionales para prevenir violencias. Esta estrategia comunicativa no solo amplía el alcance de los mensajes institucionales, sino que también contribuye a construir una narrativa pública más cercana, confiable y transformadora en favor de la equidad de género.</t>
  </si>
  <si>
    <t>7. Realizar el seguimiento a los impactos en medios de comunicación</t>
  </si>
  <si>
    <t>8. Elaborar contenidos para los diferentes medios de comunicación</t>
  </si>
  <si>
    <t>Tarea 3</t>
  </si>
  <si>
    <t>Para el mes de enero se tramitaron los contratos de persona natural que apoyan el cumplimiento de la meta y se reportaron 3 impactos en medios de comunicación</t>
  </si>
  <si>
    <t>Para el mes de enero se elaboraron 5 notas y un comunicado de prensa cuyos principales temas fueron:
1.	¿Qué es la violencia psicológica, cómo reconocerla y a dónde acudir por ayuda?
2.	Así funciona la Línea Púrpura Distrital
3.	¿Por qué NO se dice ‘crimen pasional’ sino feminicidio? Esta es la explicación
4.	Qué es la violencia vicaria y cómo identificar si es víctima
5.	Redes de apoyo para prevenir violencias basadas en género
Comunicados
No. 1 - enero 20 de 2025 - Rechazo a feminicidio en Ciudad Bolívar</t>
  </si>
  <si>
    <t>https://secretariadistritald-my.sharepoint.com/:f:/g/personal/ecastaneda_sdmujer_gov_co/ElvwqxzHPQlBlmp-7jVkg-cBDr_d3wk9id_iCml5ZzgP6g?e=mcFCdx</t>
  </si>
  <si>
    <t>https://secretariadistritald-my.sharepoint.com/:f:/g/personal/ecastaneda_sdmujer_gov_co/EqyW7G_-EQFHp235s2lMyrwB-SbsvyrX-wYJxfuKDiU_MQ?e=PBQaiu</t>
  </si>
  <si>
    <t xml:space="preserve">Para el mes de febrero se realizó seguimiento a las noticias de la Secretaria en medios de comunicación registrando 24 impactos en medios de comunicación </t>
  </si>
  <si>
    <t>Para el mes de febrero  se elaboraron 10 notas y  cuyos principales temas fueron:
1.	Casas de Igualdad de Oportunidades para las Mujeres: espacios gratuitos de atención para las mujeres en Bogotá  
2.	Formación, autonomía y nuevas oportunidades para las mujeres, en 2025
3.	Casa de Todas: más de 3.700 mujeres que realizan Actividades Sexuales Pagadas recibieron acceso a atención especializada
4.	Bogotá fortalece la autonomía económica de las mujeres con más oportunidades y formación en 2025
5.	La Hora del Cuento regresa en 2025: un espacio para soñar, reflexionar y construir igualdad
6.	Bogotá analiza con expertas internacionales la seguridad de las mujeres en el espacio público
7.	Más de 40 mil mujeres en el último año han recibido orientación y asesoría jurídica gratuita en la SDMujer
8.	Delegación brasilera destacó que el enfoque del Sistema de Cuidado sea la mujer cuidadora
9.	El Sistema Distrital de Cuidado llega fortalecido al 2025
10.	Secretaría de la Mujer asesora a ciudad fronteriza con miras a instaurar un Sistema Distrital de Cuidado</t>
  </si>
  <si>
    <t xml:space="preserve">Para el mes de marzo se realizó seguimiento a las noticias de la Secretaria en medios de comunicación registrando 74 impactos en medios de comunicación. </t>
  </si>
  <si>
    <t xml:space="preserve">Para el mes de marzo  se elaboraron 21 contenidos periodisticos entre  notas y un comunicado de prensa cuyos principales temas fueron:
Bogotá, primera ciudad de Colombia que ofrecerá servicios de cuidado en centros comerciales. 
Casas Refugio, una medida de protección que aumentó su presupuesto un 20 % en 2024 
Incremento del presupuesto del 17,8% en la SDMujer es para fortalecer la prevención de violencias 
INFORMACIÓN IMPORTANTE - ¡El Sistema Distrital de Cuidado cambia sus canales de comunicación interna! 
El Sistema Distrital de Cuidado se suma con agenda cultural a la conmemoración del 8M 
8 mensajes del Alcalde Mayor a las mujeres en el 8M 
Trabajar en igualdad y dignidad: una apuesta de Bogotá para las mujeres 
Mujeres Tertuliando, un espacio seguro para conversar, aprender y reflexionar 
Del aula a la graduación: Un 8M inolvidable para Nicol y su hija 
Cuando el hogar no es seguro: hallazgos sobre la violencia intrafamiliar en Bogotá 
Bogotá conmemora el 8M con actividades en todas las localidades 
¿Cómo vamos con las bancadas de mujeres en Bogotá y quiénes las conforman? 
“Juntas en la Ruralidad”: la estrategia que acerca servicios a las mujeres que viven en zonas rurales de Bogotá 
Secretaría de la Mujer publicó boletín de marzo con las últimas cifras sobre violencias contra mujeres 
Secretaría de la Mujer refuerza la prevención de violencias en el Festival Estéreo Picnic 2025 
Este 2 de abril llega Redes Seguras a Suba: una estrategia para prevenir violencias contra mujeres 
Atención a mujeres víctimas de violencia disponible en 6 sedes de la Fiscalía. 
Casa de Todas llega a los territorios con atención móvil 
Más entidades se suman al Sello En Igualdad, la Personería de Bogotá se une a esta apuesta por las mujeres 
Con más mujeres al volante, Bogotá les abre camino en el transporte público 
NL Un espacio que amplifica las voces de las mujeres que rompen estereotipos </t>
  </si>
  <si>
    <t>https://secretariadistritald-my.sharepoint.com/:f:/g/personal/ecastaneda_sdmujer_gov_co/ElMaOUcB681MgOjZ2bpNGfwBRNg8nMSm-TlNnXVHX3Zxuw?e=A5l6pb</t>
  </si>
  <si>
    <t>https://secretariadistritald-my.sharepoint.com/:f:/g/personal/ecastaneda_sdmujer_gov_co/ErKyt9AYHzFKsq-77iZMx9MBQGY7Oc5EO3zflaERqkG_oQ?e=7jd0oe</t>
  </si>
  <si>
    <t xml:space="preserve">Para el mes de Abril se realizó seguimiento a las noticias de la Secretaria en medios de comunicación registrando 64 impactos en medios de comunicación. </t>
  </si>
  <si>
    <t>Para el mes de abril se elaboraron 20 contenidos periodisticos entre  notas y un comunicado de prensa cuyos principales temas fueron: En su primer año de gestión, la SDMujer aumentó sus esfuerzos en prevención de violencias y feminicidios
Bogotá cuida a quienes cuidan: el Sistema Distrital de Cuidado transforma la vida de miles de mujeres
¿Tu empresa le apuesta a la equidad? Bogotá la certifica con incentivos y apoyo gratuito
Más de 1.800 mujeres víctimas de violencias han sido atendidas tras convenio con la Fiscalía
Curso de Habilidades digitales para la autonomía de las mujeres: inscripciones de abril
940 mujeres han presentado de manera gratuita las Pruebas Saber 11 con el acompañamiento de la SDMujer</t>
  </si>
  <si>
    <t>https://secretariadistritald-my.sharepoint.com/:f:/g/personal/ecastaneda_sdmujer_gov_co/EsdT-bIQQLhBsuiN2TuYV-4BJd7Tyx6-2iEnX0Byu02oKw?e=Y3VHRR</t>
  </si>
  <si>
    <t>https://secretariadistritald-my.sharepoint.com/:f:/g/personal/ecastaneda_sdmujer_gov_co/EgRdeH7IK3xHkbn9lVNKR2UBVTtjqe-ySJEBnOWJDiRClA?e=Kuc8ja</t>
  </si>
  <si>
    <t xml:space="preserve">Para el mes de mayo se realizó seguimiento a las noticias de la Secretaria en medios de comunicación registrando 108 impactos en medios de comunicación. 	</t>
  </si>
  <si>
    <t xml:space="preserve">Para el mes de mayo se elaboraron 17 contenidos  periodisticos entre  notas y un comunicado de prensa cuyos principales temas fueron: -Estudio revela que las mujeres en Bogotá están en mayor riesgo de padecer un trastorno de salud mental. 
-Redes Seguras sigue creciendo en Suba con cinco nuevas tiendas OXXO aliadas.
-Secretaría Distrital de la Mujer tiene nueva sede para las mujeres en Ciudad Bolívar.
-Bogotá, la única ciudad del país que destina $5,8 billones a la igualdad de género. 
-Manzanas del Cuidado: espacios que liberan tiempo y abren oportunidades para las Mujeres
-Bogotá previene violencias de género en mujeres indígenas Embera. 
-Con las ‘Megatomas’, la prevención llega donde las mujeres más lo necesitan.
-Secretaría de la Mujer ofrece un curso en prevención de violencias digitales hacia las mujeres.
-Manzanas del Cuidado: espacios seguros para las mujeres en Bogotá.
-En TransMilenio prevenimos las violencias contra las mujeres y pasan cosas buenas.
-Más del 80% de las mujeres en Bogotá enfrentan afectaciones en su salud ¿Qué está afectando su bienestar?.
-Redistribuir el cuidado: una apuesta por la equidad de género en Bogotá.
-El Observatorio de Mujeres y Equidad de Género adelanta cuatro investigaciones para contribuir a la garantía de los derechos de las mujeres
-Redes Seguras en propiedad horizontal: una estrategia para prevenir las violencias contra las mujeres en zonas residenciales. 
-El derecho a la menstruación digna también se cuida en la calle 
-El Sistema Distrital de Cuidado continúa consolidándose como referente internacional de equidad y bienestar para las mujeres 
-En Bogotá la solidaridad colectiva se está activando ante el acoso sexual callejero ¿Por qué es importante? Aquí les contamos
</t>
  </si>
  <si>
    <t>https://secretariadistritald-my.sharepoint.com/:x:/g/personal/comunicaciones_sdmujer_gov_co/EZ7RrIXoLbVCovxPuhzluK4B6Zrv40zXPEHNgooL8MYXkA?e=OfM8D4</t>
  </si>
  <si>
    <t>https://secretariadistritald-my.sharepoint.com/:f:/g/personal/ecastaneda_sdmujer_gov_co/EtkQoLyJKRpJpug9UEo-184BINx-qc0fcRWyENXK3mQjEA?e=AQTkjZ</t>
  </si>
  <si>
    <t xml:space="preserve">Para el mes de junio se realizó seguimiento a las noticias de la Secretaria en medios de comunicación registrando 86 impactos en medios de comunicación. 	</t>
  </si>
  <si>
    <t xml:space="preserve">Para el mes de junio se elaboraron 19 contenidos  periodisticos entre  notas y un comunicado de prensa cuyos principales temas fueron: - Estrategia de Cuidados Itinerantes: una nueva forma de llegar a más mujeres y personas cuidadoras en Bogotá  
-Sembrando autonomía, mujeres campesinas y rurales se forman para emprender y liderar  
-La SDMujer avanza en la lucha contra la dependencia económica de las mujeres  
- Bogotá garantiza atención a mujeres víctimas de violencias los 365 días del año -Bogotá amplía servicios y atenciones del Sistema Distrital de Cuidado en Cajas de Compensación Familiar.  
- Mujeres privadas de la libertad son capaces de cambiar sus historias.  - Atención jurídica en hospitales para prevenir las violencias contra las mujeres.  - El Sistema Distrital de Cuidado también previene violencias contra las mujeres.  
- En junio la Secretaría de la Mujer abre convocatoria al curso de Construcción de Indicadores de género para ideas proyectos sociales.  
- Con formaciones, Bogotá previene la violencia política contra las mujeres.  
- Bogotá fortalece las redes de cuidado comunitario en territorios urbanos y rurales  
- ABC sobre la Agencia MUJ, una estrategia en la Línea 123 que atiende casos de violencias.  
- En Bogotá las principales beneficiarias de la Estrategia de Autonomía Económica son mujeres cuidadoras”: Laura Tami Leal.  
- Secretaría de la Mujer cuida de la salud mental de las mujeres a través de la actividad física.  
- El 73% de las mujeres en Bogotá padecen violencia psicológica. ¿Cómo reconocerla? 
- Arranca el Fiestón LesBiArte, se cumplen 10 años visibilizando el aporte de las mujeres lesbianas y bisexuales a Bogotá.  
- Secretaría de la Mujer y Policía articulan esfuerzos para prevenir las violencias contra las mujeres en la ciudad.  
- El Sistema Distrital de Cuidado llega a las zonas rurales de Bogotá con nueva estrategia itinerante.  
- Cerca de 200 mujeres participan del ciclo: herramientas con enfoque de género para la participación de las mujeres en Bogotá. </t>
  </si>
  <si>
    <t>https://secretariadistritald-my.sharepoint.com/:x:/g/personal/comunicaciones_sdmujer_gov_co/EZ7RrIXoLbVCovxPuhzluK4B6Zrv40zXPEHNgooL8MYXkA?e=n0cvBM</t>
  </si>
  <si>
    <t>https://secretariadistritald-my.sharepoint.com/:w:/g/personal/jarocha_sdmujer_gov_co/EdeoLCs8Bj5Dm-W6wQHS2soBh-n0q6HOIQI7AnMzpnfwYQ?e=6wjIyx</t>
  </si>
  <si>
    <t>Código</t>
  </si>
  <si>
    <t>Versión</t>
  </si>
  <si>
    <t>Fecha de Emisión</t>
  </si>
  <si>
    <t>META PLAN DE DESARROLLO</t>
  </si>
  <si>
    <t>Página</t>
  </si>
  <si>
    <t>Página 3 de 7</t>
  </si>
  <si>
    <t xml:space="preserve">                                                 REPORTE INDICADOR META PDD</t>
  </si>
  <si>
    <t>5 - Igualdad de género</t>
  </si>
  <si>
    <t>5.b. Mejorar el uso de la tecnología instrumental, en particular la tecnología de la información y las comunicaciones, para promover el empoderamiento de las mujeres</t>
  </si>
  <si>
    <t>3963 - % de avance de las acciones de comunicación con enfoque de género desarrolladas.</t>
  </si>
  <si>
    <t>TOTAL</t>
  </si>
  <si>
    <t>Suma</t>
  </si>
  <si>
    <r>
      <t>En el marco de la Meta PDD</t>
    </r>
    <r>
      <rPr>
        <sz val="11"/>
        <color rgb="FFFF0000"/>
        <rFont val="Arial"/>
        <family val="2"/>
      </rPr>
      <t>:</t>
    </r>
    <r>
      <rPr>
        <sz val="11"/>
        <color theme="1"/>
        <rFont val="Arial"/>
        <family val="2"/>
      </rPr>
      <t>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</si>
  <si>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r>
      <t>En el marco de la Meta PDD</t>
    </r>
    <r>
      <rPr>
        <sz val="11"/>
        <color rgb="FFFF0000"/>
        <rFont val="Arial"/>
        <family val="2"/>
      </rPr>
      <t xml:space="preserve">: </t>
    </r>
    <r>
      <rPr>
        <sz val="11"/>
        <color theme="1"/>
        <rFont val="Arial"/>
        <family val="2"/>
      </rPr>
      <t>se ha logrado un avance del 2,5% en enero.
Este cumplimiento se refleja en la implementación de la estrategia de comunicaciones, que alcanza un 0,083 de ejecución, y en el desarrollo de acciones para incrementar el crecimiento de usuarios en redes sociales y páginas web, con un 8,3% de avance. Asimismo, la implementación de herramientas para posicionar a la SDMujer en medios de comunicación ha alcanzado un 8,3% de ejecución, lo que ha permitido ampliar la visibilidad institucional y fortalecer la difusión de contenidos clave sobre derechos de las mujeres y prevención de violencias.</t>
    </r>
  </si>
  <si>
    <t xml:space="preserve">El avance en la estrategia de comunicaciones de la Secretaría Distrital de la Mujer beneficia a la ciudadanía al garantizar mayor acceso a información clave sobre derechos de las mujeres, prevención de violencias y transformación cultural con enfoque de género. A través del aumento en la difusión de contenidos en redes sociales, páginas web y medios de comunicación, más personas pueden conocer recursos de apoyo, servicios de orientación y herramientas para la protección de los derechos de las mujeres. Esto contribuye a la sensibilización, educación y empoderamiento de la comunidad, promoviendo una sociedad más informada, equitativa y comprometida con la erradicación de las violencias basadas en género.
</t>
  </si>
  <si>
    <t>https://secretariadistritald-my.sharepoint.com/:f:/g/personal/ecastaneda_sdmujer_gov_co/EkFuIUIfa09AhzbARPEBo1QBnAXwtcvS5X7RJ430SC-cwA?e=n39OWF</t>
  </si>
  <si>
    <t>En el marco de la Meta PDD: se ha logrado un avance del 2,5% en febrero.
Los avances alcanzados hasta la fecha incluyen:
Implementación de la estrategia de comunicaciones: En el mes de febero ha logrado un 8,3% de ejecución en las acciones diseñadas para aumentar el crecimiento de usuarios que consultan las redes sociales y páginas web de la Secretaría.
Posicionamiento en medios de comunicación: Se ha implementado un 8,3%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</si>
  <si>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r>
      <t>En el marco de la Meta PDD se ha logrado un avance del 5% al cierre de febrero. Esta estrategia tiene como objetivo</t>
    </r>
    <r>
      <rPr>
        <sz val="11"/>
        <color rgb="FFFF0000"/>
        <rFont val="Arial"/>
        <family val="2"/>
      </rPr>
      <t xml:space="preserve"> </t>
    </r>
    <r>
      <rPr>
        <sz val="11"/>
        <color theme="1"/>
        <rFont val="Arial"/>
        <family val="2"/>
      </rPr>
      <t>impulsar y posicionar las acciones, actividades y programas de la Secretaría Distrital de la Mujer (SDMujer) en los ámbitos internacional, nacional, distrital, local y barrial, garantizando una mayor difusión y alcance de la información clave para la ciudadanía.
Los avances alcanzados hasta la fecha incluyen:
Implementación de la estrategia de comunicaciones: Se ha logrado un 16.6% de ejecución en las acciones diseñadas para aumentar el crecimiento de usuarios que consultan las redes sociales y páginas web de la Secretaría.
Posicionamiento en medios de comunicación: Se ha implementado un 16.6% de las herramientas para fortalecer la presencia de la SDMujer en medios, ampliando la difusión de contenidos sobre derechos, prevención de violencias y programas institucionales.
Desarrollo de la estrategia de comunicaciones: En términos generales, la implementación de la estrategia alcanza un 0.166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r>
  </si>
  <si>
    <t xml:space="preserve">Al cierre de febrero, los avances en la estrategia de comunicaciones de la SDMujer han generado beneficios directos para la ciudadanía, fortaleciendo el acceso a información clave sobre derechos de las mujeres, prevención de violencias y programas de apoyo. El incremento en el posicionamiento en medios de comunicación y redes sociales ha permitido una mayor difusión de campañas de sensibilización, facilitando que más personas conozcan y accedan a servicios de atención y protección. Además, la implementación de herramientas comunicacionales ha contribuido a una transformación cultural con enfoque de género, promoviendo una sociedad más informada, consciente y comprometida con la igualdad y la erradicación de las violencias basadas en género.
</t>
  </si>
  <si>
    <t>En el marco de la Meta PDD: se ha logrado un avance del 2,5% en MARZO.
Los avances alcanzados hasta la fecha incluyen:
Implementación de la estrategia de comunicaciones: En el mes de marzo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</si>
  <si>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En el marco de la Meta PDD, al cierre de marzo se ha logrado un avance significativo en la implementación de la estrategia de comunicaciones y el posicionamiento de la Secretaría de la Mujer en medios. Las acciones diseñadas para fortalecer la presencia digital han impulsado el crecimiento de usuarios en redes sociales y páginas web, mientras que las herramientas implementadas han permitido ampliar la difusión de contenidos sobre derechos, prevención de violencias y programas institucionales.
Durante el primer trimestre, la Secretaría ha reforzado su estrategia de comunicación mediante la producción de piezas gráficas y contenidos audiovisuales, la actualización de su página web y la gestión de impactos en medios de comunicación. Además, se han elaborado contenidos periodísticos sobre temas clave como la violencia de género, la autonomía económica femenina y la expansión del Sistema Distrital de Cuidado.
Entre los hitos más destacados, Bogotá se convirtió en la primera ciudad del país en ofrecer servicios de cuidado en centros comerciales, incrementó el presupuesto para la prevención de violencias y fortaleció la atención a mujeres en situación de vulnerabilidad. También se han impulsado iniciativas en el transporte público, estrategias de prevención en eventos masivos y la adhesión de más entidades al Sello En Igualdad, reafirmando el compromiso con la equidad de género y la protección de los derechos de las mujeres en la ciudad.</t>
  </si>
  <si>
    <t>La ciudadanía se beneficia de una comunicación más accesible y efectiva, que permite conocer y acceder a los programas y servicios de la Secretaría de la Mujer de manera oportuna. La ampliación de la oferta de servicios, como los centros de cuidado en espacios comerciales y la atención móvil, facilita el bienestar de las mujeres en diferentes contextos. Además, el aumento en el presupuesto para la prevención de violencias y el fortalecimiento de las Casas Refugio garantizan mayor protección a quienes se encuentran en situación de vulnerabilidad. La difusión de información sobre autonomía económica, derechos y prevención de violencias empodera a la comunidad, promoviendo una sociedad más equitativa e informada. Finalmente, la implementación de estrategias en el transporte público y en eventos masivos refuerza la seguridad y participación de las mujeres en la vida urbana.</t>
  </si>
  <si>
    <t>https://secretariadistritald-my.sharepoint.com/:f:/g/personal/ecastaneda_sdmujer_gov_co/EvWmdptT2RBHgr_GShYyc6EB3CoeYxCtG94kp6VZUMAe1A?e=NDMHLa</t>
  </si>
  <si>
    <t>En el marco de la Meta PDD: se ha logrado un avance del 2,5% en abril
Los avances alcanzados hasta la fecha incluyen:
Implementación de la estrategia de comunicaciones: En el mes de abril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de las herramientas para fortalecer la presencia de la SDMujer en medios, ampliando la difusión de contenidos sobre derechos, prevención de violencias y programas institucionales., llegando con información clave de los servicios que presta la SDMujer a la ciudadanía.
Desarrollo de la estrategia de comunicaciones: En términos generales, la implementación de la estrategia alcanza un 0.083 de avance en su ejecución total.
Estos logros reflejan un compromiso continuo con la transformación social y la equidad de género, permitiendo que un mayor número de personas accedan a información relevante y recursos de apoyo, promoviendo así una cultura de prevención y respeto hacia los derechos de las mujeres.</t>
  </si>
  <si>
    <t xml:space="preserve">En el marco de la Meta del Plan de Desarrollo Distrital (PDD), al cierre del mes de abril se ha consolidado un avance significativo en la implementación de la estrategia de comunicaciones y en el posicionamiento de la Secretaría Distrital de la Mujer en los medios de comunicación. Las acciones diseñadas para fortalecer la presencia digital han permitido mejorar el acceso a la información institucional, incrementar la interacción ciudadana y promover el reconocimiento de los derechos de las mujeres. A través de herramientas digitales y contenidos estratégicos, se ha ampliado la difusión de mensajes clave sobre prevención de violencias, autonomía económica, corresponsabilidad en los cuidados y participación política.
Durante este periodo, la Secretaría ha reforzado su estrategia comunicacional mediante la producción de más de mil piezas gráficas y decenas de contenidos audiovisuales, la constante actualización de su página web, la gestión activa en redes sociales y la publicación de notas periodísticas en medios digitales y tradicionales. Estas acciones han facilitado una mayor visibilidad de los servicios institucionales y de las acciones adelantadas en favor de la igualdad de género.
Entre los principales logros se destacan la implementación del Sistema Distrital de Cuidado en nuevos espacios como centros comerciales, el fortalecimiento de la atención a mujeres víctimas de violencias en articulación con la Fiscalía, y la expansión de programas formativos para el empoderamiento digital y educativo de las mujeres. Asimismo, se han promovido iniciativas para transformar el transporte público en un entorno libre de violencias, se ha avanzado en acciones pedagógicas con niños y niñas en enfoque de género, y se ha incentivado la participación del sector privado a través del Sello En Igualdad, reafirmando el compromiso de Bogotá con una ciudad más justa, segura y equitativa para todas.
</t>
  </si>
  <si>
    <t>Estos avances en la estrategia de comunicaciones de la Secretaría Distrital de la Mujer benefician directamente a la ciudadanía al garantizar un acceso más amplio, claro y oportuno a la información sobre los servicios, programas y derechos de las mujeres en Bogotá. La difusión constante de contenidos a través de medios digitales y tradicionales permite que más personas conozcan las rutas de atención en casos de violencia, las oportunidades de formación y los espacios de participación, favoreciendo una ciudadanía más informada, empoderada y activa en la defensa de los derechos humanos.
Además, al posicionar temas clave como el cuidado, la equidad de género, la prevención de violencias y la autonomía económica en la agenda pública, se fortalece la conciencia colectiva y se promueven transformaciones culturales fundamentales para la construcción de una sociedad más igualitaria. La comunicación efectiva también facilita el control social, mejora la relación entre la administración distrital y la ciudadanía, y contribuye a que las políticas públicas sean más incluyentes, pertinentes y cercanas a las necesidades reales de la población.</t>
  </si>
  <si>
    <t>https://secretariadistritald-my.sharepoint.com/:f:/g/personal/ecastaneda_sdmujer_gov_co/Esr6QlR500NLpEzACxOjDBMBgJzrfMfhgip0VZDWa4o2EQ?e=xCRlgh</t>
  </si>
  <si>
    <t>En el marco de la Meta PDD: se ha logrado un avance del 2,5% en mayo
Los avances alcanzados hasta la fecha incluyen:
Implementación de la estrategia de comunicaciones: En el mes de mayo se ha logrado un 8,3% de ejecución en las acciones diseñadas para aumentar el crecimiento de usuarios que consultan las redes sociales y páginas web de la Secretaría, evidencia que las estrategias implementadas has dado el resultado esperado.
Posicionamiento en medios de comunicación:  Se ha implementado un 8,3 % de las herramientas previstas para fortalecer la visibilidad de la Secretaría Distrital de la Mujer. Esto ha facilitado la divulgación de información clave relacionada con los derechos de las mujeres, la prevención de violencias y los servicios institucionales, ampliando así el alcance del mensaje institucional hacia diferentes sectores de la ciudadanía.
Desarrollo de la estrategia de comunicaciones: En términos generales, la implementación de la estrategia alcanza un 0.083 de avance en su ejecución total.
Estos logros reflejan el compromiso continuo de la Secretaría con la transformación social y la equidad de género, permitiendo que un número creciente de personas acceda a información relevante y recursos de apoyo, promoviendo una cultura de prevención, respeto y garantía de los derechos de las mujeres.</t>
  </si>
  <si>
    <t xml:space="preserve">En el marco de la Meta del Plan de Desarrollo Distrital (PDD), al cierre del mes de mayo la Secretaría Distrital de la Mujer fortaleció su estrategia de comunicaciones como herramienta clave para visibilizar los avances institucionales y acercarse de manera efectiva a la ciudadanía. A través de una comunicación más clara, accesible y estratégica, se han promovido mensajes que impulsan el reconocimiento y el ejercicio pleno de los derechos de las mujeres en Bogotá.
Uno de los hitos más destacados del periodo fue el fortalecimiento de alianzas clave con el sector privado, como la colaboración con OXXO, que busca promover entornos seguros para las mujeres en espacios comerciales de alto tránsito. Esta alianza refuerza el compromiso institucional con la prevención de violencias y la creación de redes de apoyo en la vida cotidiana de las ciudadanas.
En la localidad de Suba, se evidencian avances significativos gracias a la estrategia territorial “El Distrito llegó a Suba”, una intervención integral que ha acercado la oferta institucional a las comunidades. En este marco, se lanzó la iniciativa “Redes Seguras de Suba”, que promueve el trabajo articulado entre ciudadanía, comercios y organizaciones comunitarias para prevenir violencias contra las mujeres y garantizar entornos más seguros.
Estas acciones, sumadas al fortalecimiento del posicionamiento institucional en medios digitales y tradicionales, reafirman el compromiso de la Secretaría con la construcción de una ciudad más equitativa, justa y libre de violencias. La comunicación, entendida como un puente con la ciudadanía, sigue siendo una herramienta fundamental para fomentar la participación, la confianza pública y el empoderamiento de las mujeres en todos los territorios.
</t>
  </si>
  <si>
    <t xml:space="preserve">Los avances en la estrategia de comunicaciones de la Secretaría Distrital de la Mujer continúan generando un impacto positivo en la ciudadanía, al garantizar un acceso más amplio, claro y oportuno a la información relacionada con los derechos, servicios y programas disponibles para las mujeres en Bogotá. La difusión permanente de contenidos a través de medios digitales y tradicionales ha fortalecido el conocimiento ciudadano sobre rutas de atención, oportunidades de formación y espacios de participación, promoviendo una ciudadanía más informada, empoderada y comprometida con la igualdad de género.
Durante el mes de mayo, se consolidaron acciones clave que reflejan el papel de la comunicación como herramienta de transformación social.
La inclusión de temas como el cuidado, la equidad de género, la autonomía económica y la prevención de violencias en la agenda pública contribuye a fortalecer la conciencia colectiva y a impulsar transformaciones culturales necesarias para construir una sociedad más justa e igualitaria. </t>
  </si>
  <si>
    <t>https://secretariadistritald-my.sharepoint.com/:f:/g/personal/ecastaneda_sdmujer_gov_co/Eo7pnJCHrb5DmTwCeuohhdsB7oe0g0EJtmznE7818eEhXg?e=4myaYM</t>
  </si>
  <si>
    <t>En el marco de la Meta PDD: se ha logrado un avance del 2,5% en junio
Los avances alcanzados hasta la fecha incluyen:
Implementación de la estrategia de comunicaciones: En junio se logró un 8,3% de ejecución de las acciones orientadas a incrementar el número de usuarios que consultan las redes sociales y páginas web de la Secretaría. Este resultado evidencia la efectividad de las estrategias implementadas para fortalecer la presencia digital institucional.
Posicionamiento en medios de comunicación:  Se ha avanzado en un 8,3% en el uso de herramientas diseñadas para aumentar la visibilidad de la Secretaría Distrital de la Mujer en medios. Esta gestión ha permitido una mayor difusión de información clave sobre derechos, servicios institucionales y prevención de violencias, ampliando el alcance del mensaje hacia diversos sectores de la ciudadanía.
Desarrollo de la estrategia de comunicaciones:  En términos generales, la implementación de la estrategia alcanza un 0.083 de avance en su ejecución total, lo que refleja un proceso sostenido y progresivo. Este avance ha permitido fortalecer el enfoque estratégico de la comunicación institucional, asegurando que los mensajes estén alineados con las necesidades e intereses de la comunidad.
Estos logros reflejan el compromiso continuo de la Secretaría con la transformación social y la equidad de género, promoviendo el acceso a información útil y oportuna, y fomentando una cultura de prevención, respeto y garantía de los derechos de las mujeres en Bogotá.</t>
  </si>
  <si>
    <t>En el marco de la Meta del Plan de Desarrollo Distrital (PDD), al cierre del segundo trimestre del año, la Secretaría Distrital de la Mujer consolidó su estrategia de comunicaciones como herramienta clave para visibilizar avances institucionales, posicionar temas estratégicos de género y fortalecer el vínculo con la ciudadanía.
Entre abril y junio, se produjo y difundió una amplia variedad de contenidos gráficos, audiovisuales y digitales que han promovido el reconocimiento de los derechos de las mujeres, la prevención de violencias, la autonomía económica, los cuidados y la participación política. Estas acciones han permitido mejorar el acceso a la información, aumentar la interacción ciudadana y fortalecer el posicionamiento institucional en medios tradicionales y plataformas digitales.
Se destacan logros como la implementación del Sistema Distrital de Cuidado en nuevos espacios, la articulación con la Fiscalía para fortalecer la atención a mujeres víctimas de violencias, y la expansión de programas de empoderamiento digital y educativo. Además, se avanzó en acciones pedagógicas con enfoque de género, campañas para transformar el transporte público en un entorno seguro y el fortalecimiento del sello “En Igualdad” con el sector privado.
Un hito relevante fue la expansión de la iniciativa Redes Seguras en Suba, en alianza con tiendas OXXO, como parte de la estrategia territorial “El Distrito llegó a Suba”, que ha acercado la oferta institucional a comunidades con menor acceso a información, articulando esfuerzos entre ciudadanía, comercios y organizaciones sociales.
Estas acciones reafirman que la comunicación pública es una herramienta esencial para promover la participación, generar confianza institucional y avanzar hacia una Bogotá más justa, cuidadora y libre de violencias.</t>
  </si>
  <si>
    <t>Durante el segundo trimestre del año, los avances en la estrategia de comunicaciones de la Secretaría Distrital de la Mujer continuaron generando un impacto positivo en la ciudadanía, al facilitar un acceso más claro, oportuno y cercano a la información sobre derechos, servicios y programas dirigidos a las mujeres en Bogotá. La presencia sostenida en medios digitales y tradicionales ha fortalecido el conocimiento sobre rutas de atención, estrategias de cuidado, oportunidades de formación y espacios de participación, promoviendo una ciudadanía más informada, empoderada y comprometida con la igualdad de género.
A lo largo del trimestre, la comunicación institucional visibilizó iniciativas clave como la Estrategia de Cuidados Itinerantes, la expansión del Sistema Distrital de Cuidado en nuevos espacios, las acciones pedagógicas en salud mental, la prevención de la violencia política contra las mujeres y la atención jurídica en hospitales. Asimismo, se promovieron acciones enfocadas en la autonomía económica, el liderazgo femenino, el fortalecimiento de redes comunitarias y el reconocimiento de la diversidad, a través de espacios culturales como el Fiestón LesBiArte.
La integración de estos temas en la agenda pública ha sido fundamental para impulsar transformaciones culturales y sociales en favor de una ciudad más justa, equitativa y libre de violencias. La estrategia comunicativa se consolida como un canal eficaz para acercar la gestión institucional a los territorios, visibilizar avances del sector mujer y fomentar una participación ciudadana activa y transformadora.</t>
  </si>
  <si>
    <t>https://secretariadistritald-my.sharepoint.com/:f:/g/personal/jarocha_sdmujer_gov_co/ElmyxZhdosxIoZ4hK2t49DEBsTiA04qqZKZ4bK8IJxdAPg?e=c2i3XR</t>
  </si>
  <si>
    <t>Formula indicador:</t>
  </si>
  <si>
    <t>Avance mensual</t>
  </si>
  <si>
    <t>Elaboró</t>
  </si>
  <si>
    <t>Firma</t>
  </si>
  <si>
    <t>Aprobó (Según aplique Gerenta de proyecto, Líder técnica y responsable de proceso)</t>
  </si>
  <si>
    <t>Revisó (Oficina Asesora de Planeación)</t>
  </si>
  <si>
    <t>VoBo:</t>
  </si>
  <si>
    <t>Nombre</t>
  </si>
  <si>
    <t>Jennifer Andrea Rocha Amaya</t>
  </si>
  <si>
    <t>Angela María Canizalez</t>
  </si>
  <si>
    <t>Nombre:</t>
  </si>
  <si>
    <t>Cargo</t>
  </si>
  <si>
    <t>Contratista</t>
  </si>
  <si>
    <t>Asesora Despacho</t>
  </si>
  <si>
    <t>Cargo:</t>
  </si>
  <si>
    <t>PRODUCTO - MGA</t>
  </si>
  <si>
    <t>Página 4 de 7</t>
  </si>
  <si>
    <t>EJECUCIÓN PRESUPUESTAL DEL PRODUCTO I TRIMESTRE</t>
  </si>
  <si>
    <t>OBJETIVO ESPECIFICO</t>
  </si>
  <si>
    <t>Articular las acciones para dar a conocer la información de la Secretaria de la Mujer</t>
  </si>
  <si>
    <t xml:space="preserve"> Implementar 1 Estrategia(s) de comunicaciones</t>
  </si>
  <si>
    <t>Servicio de promoción de la garantía de derechos</t>
  </si>
  <si>
    <t>Implementar el 100 Porciento de las herramientas que permitan el posicionamiento de la SDMujer en medios de comunicación</t>
  </si>
  <si>
    <t>Realizar el 100 Porciento de las acciones diseñadas para aumentar el crecimiento de usuarios que consultan las redes sociales y páginas web</t>
  </si>
  <si>
    <t>EJECUCIÓN PRESUPUESTAL DEL PRODUCTO II TRIMESTRE</t>
  </si>
  <si>
    <t>EJECUCIÓN PRESUPUESTAL DEL PRODUCTO III TRIMESTRE</t>
  </si>
  <si>
    <t>EJECUCIÓN PRESUPUESTAL DEL PRODUCTO IV TRIMESTRE</t>
  </si>
  <si>
    <t>NOVIEMBRE</t>
  </si>
  <si>
    <t>SECRETARÍA DISTRITAL DE LA MUJER
DIRECCINAMIENTO ESTRATÉGICO
PROGRAMACIÓN, ACTUALIZACIÓN  Y SEGUIMIENTO PLAN DE ACCIÓN DE PROYECTOS DE INVERSIÓN
TERRITORIALIZACIÓN</t>
  </si>
  <si>
    <t>Página 5 de 7</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</si>
  <si>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</si>
  <si>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</si>
  <si>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</si>
  <si>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</si>
  <si>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</si>
  <si>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</si>
  <si>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</si>
  <si>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</si>
  <si>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</si>
  <si>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</si>
  <si>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</si>
  <si>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</si>
  <si>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</si>
  <si>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</si>
  <si>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</si>
  <si>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</si>
  <si>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</si>
  <si>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</si>
  <si>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</si>
  <si>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</si>
  <si>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</si>
  <si>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</si>
  <si>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</si>
  <si>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</si>
  <si>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</si>
  <si>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</si>
  <si>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</si>
  <si>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</si>
  <si>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</si>
  <si>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Página 6 de 7</t>
  </si>
  <si>
    <t>Producto</t>
  </si>
  <si>
    <t>Linea Base
(Corte 31 diciembre 2023)</t>
  </si>
  <si>
    <t>Meta Plan
(TotaL PMR
10 Años)</t>
  </si>
  <si>
    <t>Total
programado</t>
  </si>
  <si>
    <t>Total
ejecutado</t>
  </si>
  <si>
    <t>Prog.</t>
  </si>
  <si>
    <t>Ejec.</t>
  </si>
  <si>
    <t>6</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</si>
  <si>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</si>
  <si>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</si>
  <si>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personas informadas a partir de la implementación de estrategias de divulgación pedagógica con enfoques de género y  derechos</t>
  </si>
  <si>
    <t>2. Realizar el 100% de de las acciones diseñadas para aumentar el crecimiento de usuarios que consultan las redes sociales y páginas web</t>
  </si>
  <si>
    <t>Acumulado</t>
  </si>
  <si>
    <t>NO</t>
  </si>
  <si>
    <t>En el mes de enero reportó un alcance de 91.094 personas en las páginas web de la Secretaría y 316,254 perdsonas a través de las redes sociales lo que indica un alcance total de 407,348 personas en el mes de enero. Adicional a esto se evidenció  evidenciaron 1.950 nuevos usuarios en redes sociales.</t>
  </si>
  <si>
    <r>
      <t>Como resultado de las acciones realizadas en la página web y redes sociales, en el mes de febrero se alcanzaron  alcanzaron 103.893 personas en las páginas web y  491,613 personas alcanzadas en resedes sociales, para un total de 595,506 personas en el mes de febrero. Adicional a esto se registrarion  1.693 nuevos usuarios en redes sociales. Al mes de febrero llenvamos un total de</t>
    </r>
    <r>
      <rPr>
        <b/>
        <sz val="11"/>
        <color theme="1"/>
        <rFont val="Calibri"/>
        <family val="2"/>
        <scheme val="minor"/>
      </rPr>
      <t xml:space="preserve"> 1,002,854</t>
    </r>
    <r>
      <rPr>
        <sz val="11"/>
        <color theme="1"/>
        <rFont val="Calibri"/>
        <family val="2"/>
        <scheme val="minor"/>
      </rPr>
      <t xml:space="preserve"> personas alcanzadas.</t>
    </r>
  </si>
  <si>
    <t>Como resultado de las acciones realizadas en la página web, redes sociales y la pauta publicitaria sobre los diferentes servicios que ofrece la Secretaría de la Mujer, en marzo se alcanzó a 2,214,722 personas a través de las páginas web y las redes sociales. Además, se registraron 2,095 nuevos usuarios en redes sociales. Al cierre de marzo, el alcance total asciende a 3,217,576 personas, con 5,738 nuevos seguidores en redes sociales.</t>
  </si>
  <si>
    <t>Durante el mes de abril, se realizaron 48 actualizaciones en la página web de la Secretaría en respuesta a diversas solicitudes. Como resultado, se alcanzaron 97,145 personas alcanzadas en las páginas web y se evidenciaron 1,497 nuevos usuarios en redes sociales, con un alcance de 564,431 personas en las redes. Para cerrar el mes de abril con un alcance total de 661.576  personas alcanzadas en páginas web y redes sociales. Para un total de 3.879.152 personas alcanzadas a la fecha</t>
  </si>
  <si>
    <t>Durante el mes de mayo se realizaron 48 actualizaciones en la página web de la Secretaría en respuesta a diversas solicitudes. Como resultado, se alcanzaron 79.776 visitas en las páginas web de la SDMujer  y se evidenciaron 2123 nuevos usuarios en redes sociales y un alcance de 501087 personas con los contenidos publicaciones en el presente mes.  Lo que representa un total acumulado de 580.863 personas alcanzadas</t>
  </si>
  <si>
    <t xml:space="preserve">Durante el mes de junio se realizaron 52 actualizaciones en la página web de la Secretaría en respuesta a diversas solicitudes. Como resultado, se alcanzaron 67.280 visitas en las páginas web de la SDMujer  y se evidenciaron 2018 nuevos usuarios en redes sociales y un alcance de 1.609.422 personas con los contenidos publicaciones en el presente mes.  Para cerrar el mes de junio con un alcance total de 1.676.702  personas alcanzadas en páginas web y redes sociales	</t>
  </si>
  <si>
    <t>CONTROL DE CAMBIOS</t>
  </si>
  <si>
    <t>Página 7 de 7</t>
  </si>
  <si>
    <t>CONTROL DE CAMBIOS EN EL PLAN DE ACCIÓN</t>
  </si>
  <si>
    <t>Actividad 2: Modificación tareas 5 y 6 en los reportes de enero y febero</t>
  </si>
  <si>
    <t>Los valores reportados de impactos se ajustan conforme a los reportes generados por las distintas redes sociales. Asimismo, se corrige la información correspondiente a los meses de enero y febrero, dado que en las páginas web se reportaron datos de redes sociales y viceversa</t>
  </si>
  <si>
    <t>Actividad 3: Modificación tarea 7 en el reporte del mes de febrero</t>
  </si>
  <si>
    <t>Se ajusta el número de impactos en medios de comunicación para el mes de febrero, considerando el seguimiento de las noticias sobre la SDMujer que fueron publicadas en medios, pero que no se evidenciaron dentro del mismo mes.</t>
  </si>
  <si>
    <t>Actividad 1: Modificación total giros</t>
  </si>
  <si>
    <t>Se ajusta valor del mes de marzo debido a diferencia en el total de giros para la actividad 1</t>
  </si>
  <si>
    <t xml:space="preserve">Actividad 1: Programación de reservas </t>
  </si>
  <si>
    <t xml:space="preserve">Se ajusta el valor de reservas constituidas de acuerdo a reporte con corte al 31 de mayo </t>
  </si>
  <si>
    <t xml:space="preserve">Actividad 3: Programación de reservas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</si>
</sst>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 #,##0.00_-;\-&quot;$&quot;\ * #,##0.00_-;_-&quot;$&quot;\ * &quot;-&quot;??_-;_-@_-"/>
    <numFmt numFmtId="43" formatCode="_-* #,##0.00_-;\-* #,##0.00_-;_-* &quot;-&quot;??_-;_-@_-"/>
    <numFmt numFmtId="164" formatCode="_-* #,##0\ &quot;€&quot;_-;\-* #,##0\ &quot;€&quot;_-;_-* &quot;-&quot;\ &quot;€&quot;_-;_-@_-"/>
    <numFmt numFmtId="165" formatCode="_-* #,##0.00\ &quot;€&quot;_-;\-* #,##0.00\ &quot;€&quot;_-;_-* &quot;-&quot;??\ &quot;€&quot;_-;_-@_-"/>
    <numFmt numFmtId="166" formatCode="_-&quot;$&quot;* #,##0.00_-;\-&quot;$&quot;* #,##0.00_-;_-&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 numFmtId="175" formatCode="_-* #,##0.0\ _€_-;\-* #,##0.0\ _€_-;_-* &quot;-&quot;??\ _€_-;_-@_-"/>
    <numFmt numFmtId="176" formatCode="_-[$$-240A]\ * #,##0_-;\-[$$-240A]\ * #,##0_-;_-[$$-240A]\ * &quot;-&quot;_-;_-@_-"/>
  </numFmts>
  <fonts count="6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b/>
      <sz val="11"/>
      <color theme="0"/>
      <name val="Arial"/>
      <family val="2"/>
    </font>
    <font>
      <sz val="11"/>
      <color rgb="FF000000"/>
      <name val="Arial"/>
      <family val="2"/>
    </font>
    <font>
      <b/>
      <sz val="11"/>
      <color rgb="FF000000"/>
      <name val="Arial"/>
      <family val="2"/>
    </font>
    <font>
      <sz val="13"/>
      <color theme="3"/>
      <name val="Arial"/>
      <family val="2"/>
    </font>
    <font>
      <sz val="9"/>
      <color theme="1"/>
      <name val="Arial"/>
      <family val="2"/>
    </font>
    <font>
      <sz val="10"/>
      <color theme="1"/>
      <name val="Arial"/>
      <family val="2"/>
    </font>
    <font>
      <sz val="11"/>
      <color theme="3"/>
      <name val="Arial"/>
      <family val="2"/>
    </font>
    <font>
      <sz val="12"/>
      <color theme="1"/>
      <name val="Arial"/>
      <family val="2"/>
    </font>
    <font>
      <b/>
      <sz val="13"/>
      <color rgb="FF000000"/>
      <name val="Arial"/>
      <family val="2"/>
    </font>
    <font>
      <sz val="13"/>
      <color rgb="FF000000"/>
      <name val="Arial"/>
    </font>
    <font>
      <b/>
      <sz val="9"/>
      <color indexed="81"/>
      <name val="Tahoma"/>
      <family val="2"/>
    </font>
    <font>
      <sz val="13"/>
      <color theme="1"/>
      <name val="Arial"/>
    </font>
    <font>
      <sz val="9.5"/>
      <color theme="1"/>
      <name val="Arial"/>
      <family val="2"/>
    </font>
    <font>
      <sz val="11"/>
      <name val="Calibri"/>
      <family val="2"/>
      <scheme val="minor"/>
    </font>
    <font>
      <sz val="10"/>
      <color theme="1"/>
      <name val="Arial"/>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
      <patternFill patternType="solid">
        <fgColor theme="2" tint="-0.14999847407452621"/>
        <bgColor indexed="64"/>
      </patternFill>
    </fill>
  </fills>
  <borders count="80">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s>
  <cellStyleXfs count="30">
    <xf numFmtId="0" fontId="0" fillId="0" borderId="0"/>
    <xf numFmtId="9" fontId="11" fillId="0" borderId="0" applyFont="0" applyFill="0" applyBorder="0" applyAlignment="0" applyProtection="0"/>
    <xf numFmtId="0" fontId="12" fillId="0" borderId="1"/>
    <xf numFmtId="0" fontId="7" fillId="0" borderId="1"/>
    <xf numFmtId="165" fontId="7" fillId="0" borderId="1" applyFont="0" applyFill="0" applyBorder="0" applyAlignment="0" applyProtection="0"/>
    <xf numFmtId="167" fontId="7" fillId="0" borderId="1" applyFont="0" applyFill="0" applyBorder="0" applyAlignment="0" applyProtection="0"/>
    <xf numFmtId="9" fontId="7" fillId="0" borderId="1" applyFont="0" applyFill="0" applyBorder="0" applyAlignment="0" applyProtection="0"/>
    <xf numFmtId="169" fontId="7" fillId="0" borderId="1" applyFont="0" applyFill="0" applyBorder="0" applyAlignment="0" applyProtection="0"/>
    <xf numFmtId="164" fontId="7" fillId="0" borderId="1" applyFont="0" applyFill="0" applyBorder="0" applyAlignment="0" applyProtection="0"/>
    <xf numFmtId="9" fontId="12" fillId="0" borderId="1" applyFont="0" applyFill="0" applyBorder="0" applyAlignment="0" applyProtection="0"/>
    <xf numFmtId="9" fontId="19" fillId="0" borderId="1" applyFont="0" applyFill="0" applyBorder="0" applyAlignment="0" applyProtection="0"/>
    <xf numFmtId="171" fontId="24" fillId="0" borderId="30" applyNumberFormat="0" applyAlignment="0" applyProtection="0">
      <alignment horizontal="right" vertical="center"/>
    </xf>
    <xf numFmtId="171" fontId="24" fillId="0" borderId="31" applyNumberFormat="0" applyAlignment="0" applyProtection="0">
      <alignment horizontal="left" vertical="center" indent="1"/>
    </xf>
    <xf numFmtId="0" fontId="25" fillId="0" borderId="31" applyAlignment="0" applyProtection="0">
      <alignment horizontal="left" vertical="center" indent="1"/>
    </xf>
    <xf numFmtId="0" fontId="26" fillId="8" borderId="1" applyNumberFormat="0" applyAlignment="0" applyProtection="0">
      <alignment horizontal="left" vertical="center" indent="1"/>
    </xf>
    <xf numFmtId="171" fontId="28" fillId="0" borderId="30" applyNumberFormat="0" applyFill="0" applyBorder="0" applyAlignment="0" applyProtection="0">
      <alignment horizontal="right" vertical="center"/>
    </xf>
    <xf numFmtId="0" fontId="20" fillId="0" borderId="1" applyNumberFormat="0" applyFill="0" applyBorder="0" applyAlignment="0" applyProtection="0"/>
    <xf numFmtId="0" fontId="6" fillId="0" borderId="1"/>
    <xf numFmtId="43" fontId="38" fillId="0" borderId="0" applyFont="0" applyFill="0" applyBorder="0" applyAlignment="0" applyProtection="0"/>
    <xf numFmtId="0" fontId="5" fillId="0" borderId="1"/>
    <xf numFmtId="0" fontId="45" fillId="0" borderId="1"/>
    <xf numFmtId="166" fontId="4" fillId="0" borderId="1" applyFont="0" applyFill="0" applyBorder="0" applyAlignment="0" applyProtection="0"/>
    <xf numFmtId="44" fontId="46" fillId="0" borderId="0" applyFont="0" applyFill="0" applyBorder="0" applyAlignment="0" applyProtection="0"/>
    <xf numFmtId="0" fontId="20" fillId="0" borderId="1" applyNumberFormat="0" applyFill="0" applyBorder="0" applyAlignment="0" applyProtection="0"/>
    <xf numFmtId="0" fontId="3" fillId="0" borderId="1"/>
    <xf numFmtId="0" fontId="3" fillId="0" borderId="1"/>
    <xf numFmtId="44" fontId="3" fillId="0" borderId="1" applyFont="0" applyFill="0" applyBorder="0" applyAlignment="0" applyProtection="0"/>
    <xf numFmtId="166" fontId="3" fillId="0" borderId="1" applyFont="0" applyFill="0" applyBorder="0" applyAlignment="0" applyProtection="0"/>
    <xf numFmtId="9" fontId="3" fillId="0" borderId="1" applyFont="0" applyFill="0" applyBorder="0" applyAlignment="0" applyProtection="0"/>
    <xf numFmtId="43" fontId="3" fillId="0" borderId="1" applyFont="0" applyFill="0" applyBorder="0" applyAlignment="0" applyProtection="0"/>
  </cellStyleXfs>
  <cellXfs count="810">
    <xf numFmtId="0" fontId="0" fillId="0" borderId="0" xfId="0"/>
    <xf numFmtId="0" fontId="15" fillId="0" borderId="1" xfId="3" applyFont="1" applyAlignment="1">
      <alignment vertical="center"/>
    </xf>
    <xf numFmtId="0" fontId="14" fillId="4" borderId="1" xfId="2" applyFont="1" applyFill="1" applyAlignment="1">
      <alignment vertical="center" wrapText="1"/>
    </xf>
    <xf numFmtId="0" fontId="16" fillId="4" borderId="1" xfId="2" applyFont="1" applyFill="1" applyAlignment="1">
      <alignment vertical="center" wrapText="1"/>
    </xf>
    <xf numFmtId="0" fontId="13" fillId="4" borderId="1" xfId="2" applyFont="1" applyFill="1" applyAlignment="1">
      <alignment vertical="center" wrapText="1"/>
    </xf>
    <xf numFmtId="0" fontId="14" fillId="4" borderId="8" xfId="2" applyFont="1" applyFill="1" applyBorder="1" applyAlignment="1">
      <alignment vertical="center" wrapText="1"/>
    </xf>
    <xf numFmtId="0" fontId="14" fillId="0" borderId="8" xfId="2" applyFont="1" applyBorder="1" applyAlignment="1">
      <alignment vertical="center" wrapText="1"/>
    </xf>
    <xf numFmtId="0" fontId="14" fillId="0" borderId="1" xfId="2" applyFont="1" applyAlignment="1">
      <alignment vertical="center" wrapText="1"/>
    </xf>
    <xf numFmtId="0" fontId="14" fillId="0" borderId="1" xfId="2" applyFont="1" applyAlignment="1">
      <alignment horizontal="center" vertical="center" wrapText="1"/>
    </xf>
    <xf numFmtId="0" fontId="17" fillId="0" borderId="1" xfId="3" applyFont="1" applyAlignment="1">
      <alignment horizontal="center" vertical="center"/>
    </xf>
    <xf numFmtId="0" fontId="15" fillId="0" borderId="1" xfId="3" applyFont="1" applyAlignment="1">
      <alignment horizontal="center" vertical="center"/>
    </xf>
    <xf numFmtId="0" fontId="16" fillId="0" borderId="1" xfId="2" applyFont="1" applyAlignment="1">
      <alignment vertical="center" wrapText="1"/>
    </xf>
    <xf numFmtId="0" fontId="13" fillId="0" borderId="1" xfId="2" applyFont="1" applyAlignment="1">
      <alignment vertical="center" wrapText="1"/>
    </xf>
    <xf numFmtId="0" fontId="13" fillId="0" borderId="16" xfId="2" applyFont="1" applyBorder="1" applyAlignment="1">
      <alignment vertical="center" wrapText="1"/>
    </xf>
    <xf numFmtId="0" fontId="14" fillId="4" borderId="8" xfId="2" applyFont="1" applyFill="1" applyBorder="1" applyAlignment="1">
      <alignment horizontal="center" vertical="center" wrapText="1"/>
    </xf>
    <xf numFmtId="0" fontId="18" fillId="4" borderId="1" xfId="2" applyFont="1" applyFill="1" applyAlignment="1">
      <alignment horizontal="center" vertical="center" wrapText="1"/>
    </xf>
    <xf numFmtId="0" fontId="14" fillId="4" borderId="1" xfId="2" applyFont="1" applyFill="1" applyAlignment="1">
      <alignment horizontal="center" vertical="center" wrapText="1"/>
    </xf>
    <xf numFmtId="0" fontId="18" fillId="0" borderId="1" xfId="2" applyFont="1" applyAlignment="1">
      <alignment horizontal="center" vertical="center" wrapText="1"/>
    </xf>
    <xf numFmtId="0" fontId="14" fillId="6" borderId="1" xfId="2" applyFont="1" applyFill="1" applyAlignment="1">
      <alignment vertical="center" wrapText="1"/>
    </xf>
    <xf numFmtId="0" fontId="14" fillId="5" borderId="3" xfId="2" applyFont="1" applyFill="1" applyBorder="1" applyAlignment="1">
      <alignment horizontal="center" vertical="center" wrapText="1"/>
    </xf>
    <xf numFmtId="0" fontId="14" fillId="5" borderId="4" xfId="2" applyFont="1" applyFill="1" applyBorder="1" applyAlignment="1">
      <alignment horizontal="center" vertical="center" wrapText="1"/>
    </xf>
    <xf numFmtId="0" fontId="14" fillId="5" borderId="21" xfId="2" applyFont="1" applyFill="1" applyBorder="1" applyAlignment="1">
      <alignment vertical="center" wrapText="1"/>
    </xf>
    <xf numFmtId="168" fontId="15" fillId="0" borderId="22" xfId="5" applyNumberFormat="1" applyFont="1" applyBorder="1" applyAlignment="1">
      <alignment vertical="center"/>
    </xf>
    <xf numFmtId="168" fontId="15" fillId="0" borderId="24" xfId="5" applyNumberFormat="1" applyFont="1" applyBorder="1" applyAlignment="1">
      <alignment vertical="center"/>
    </xf>
    <xf numFmtId="0" fontId="14" fillId="5" borderId="12" xfId="2" applyFont="1" applyFill="1" applyBorder="1" applyAlignment="1">
      <alignment vertical="center" wrapText="1"/>
    </xf>
    <xf numFmtId="168" fontId="15" fillId="0" borderId="13" xfId="5" applyNumberFormat="1" applyFont="1" applyBorder="1" applyAlignment="1">
      <alignment vertical="center"/>
    </xf>
    <xf numFmtId="0" fontId="15" fillId="0" borderId="1" xfId="3" applyFont="1"/>
    <xf numFmtId="0" fontId="14" fillId="7" borderId="2" xfId="2" applyFont="1" applyFill="1" applyBorder="1" applyAlignment="1">
      <alignment vertical="center" wrapText="1"/>
    </xf>
    <xf numFmtId="0" fontId="9" fillId="0" borderId="1" xfId="3" applyFont="1" applyAlignment="1">
      <alignment vertical="center"/>
    </xf>
    <xf numFmtId="0" fontId="15" fillId="0" borderId="1" xfId="3" applyFont="1" applyAlignment="1">
      <alignment horizontal="center" vertical="center" wrapText="1"/>
    </xf>
    <xf numFmtId="0" fontId="23" fillId="0" borderId="1" xfId="3" applyFont="1" applyAlignment="1">
      <alignment vertical="center"/>
    </xf>
    <xf numFmtId="0" fontId="21" fillId="0" borderId="26" xfId="3" applyFont="1" applyBorder="1" applyAlignment="1">
      <alignment horizontal="center" vertical="center"/>
    </xf>
    <xf numFmtId="0" fontId="21" fillId="0" borderId="19" xfId="3" applyFont="1" applyBorder="1" applyAlignment="1">
      <alignment horizontal="center" vertical="center" wrapText="1"/>
    </xf>
    <xf numFmtId="0" fontId="21" fillId="0" borderId="7" xfId="3" applyFont="1" applyBorder="1" applyAlignment="1">
      <alignment horizontal="center" vertical="center"/>
    </xf>
    <xf numFmtId="0" fontId="21" fillId="0" borderId="27" xfId="3" applyFont="1" applyBorder="1" applyAlignment="1">
      <alignment horizontal="center" vertical="center"/>
    </xf>
    <xf numFmtId="0" fontId="21" fillId="0" borderId="28" xfId="3" applyFont="1" applyBorder="1" applyAlignment="1">
      <alignment horizontal="center" vertical="center"/>
    </xf>
    <xf numFmtId="0" fontId="29" fillId="0" borderId="1" xfId="3" applyFont="1" applyAlignment="1">
      <alignment vertical="center"/>
    </xf>
    <xf numFmtId="0" fontId="31" fillId="5" borderId="22" xfId="2" applyFont="1" applyFill="1" applyBorder="1" applyAlignment="1">
      <alignment horizontal="center" vertical="center" wrapText="1"/>
    </xf>
    <xf numFmtId="0" fontId="30" fillId="0" borderId="22" xfId="3" applyFont="1" applyBorder="1" applyAlignment="1">
      <alignment horizontal="center" vertical="center"/>
    </xf>
    <xf numFmtId="0" fontId="33" fillId="5" borderId="28" xfId="3" applyFont="1" applyFill="1" applyBorder="1" applyAlignment="1">
      <alignment horizontal="center" vertical="center" wrapText="1"/>
    </xf>
    <xf numFmtId="0" fontId="33" fillId="5" borderId="11" xfId="3" applyFont="1" applyFill="1" applyBorder="1" applyAlignment="1">
      <alignment horizontal="center" vertical="center" wrapText="1"/>
    </xf>
    <xf numFmtId="0" fontId="33" fillId="5" borderId="26" xfId="3" applyFont="1" applyFill="1" applyBorder="1" applyAlignment="1">
      <alignment horizontal="center" vertical="center" wrapText="1"/>
    </xf>
    <xf numFmtId="0" fontId="33" fillId="5" borderId="5" xfId="3" applyFont="1" applyFill="1" applyBorder="1" applyAlignment="1">
      <alignment horizontal="center" vertical="center" wrapText="1"/>
    </xf>
    <xf numFmtId="0" fontId="33" fillId="5" borderId="7" xfId="3" applyFont="1" applyFill="1" applyBorder="1" applyAlignment="1">
      <alignment horizontal="center" vertical="center" wrapText="1"/>
    </xf>
    <xf numFmtId="0" fontId="33" fillId="5" borderId="22" xfId="2" applyFont="1" applyFill="1" applyBorder="1" applyAlignment="1">
      <alignment horizontal="center" vertical="center" wrapText="1"/>
    </xf>
    <xf numFmtId="0" fontId="33" fillId="5" borderId="22" xfId="0" applyFont="1" applyFill="1" applyBorder="1" applyAlignment="1">
      <alignment horizontal="center" vertical="center"/>
    </xf>
    <xf numFmtId="9" fontId="33" fillId="5" borderId="22" xfId="3" applyNumberFormat="1" applyFont="1" applyFill="1" applyBorder="1" applyAlignment="1">
      <alignment horizontal="center" vertical="center"/>
    </xf>
    <xf numFmtId="9" fontId="33" fillId="9" borderId="22" xfId="0" applyNumberFormat="1" applyFont="1" applyFill="1" applyBorder="1" applyAlignment="1">
      <alignment horizontal="center" vertical="center"/>
    </xf>
    <xf numFmtId="9" fontId="22" fillId="4" borderId="22" xfId="0" applyNumberFormat="1" applyFont="1" applyFill="1" applyBorder="1" applyAlignment="1">
      <alignment horizontal="center"/>
    </xf>
    <xf numFmtId="0" fontId="21" fillId="0" borderId="6" xfId="3" applyFont="1" applyBorder="1" applyAlignment="1">
      <alignment horizontal="center" vertical="center"/>
    </xf>
    <xf numFmtId="10" fontId="33" fillId="5" borderId="22" xfId="0" applyNumberFormat="1" applyFont="1" applyFill="1" applyBorder="1" applyAlignment="1">
      <alignment horizontal="center" vertical="center"/>
    </xf>
    <xf numFmtId="0" fontId="10" fillId="0" borderId="1" xfId="3" applyFont="1" applyAlignment="1">
      <alignment vertical="center"/>
    </xf>
    <xf numFmtId="0" fontId="14" fillId="5" borderId="26" xfId="2" applyFont="1" applyFill="1" applyBorder="1" applyAlignment="1">
      <alignment vertical="center" wrapText="1"/>
    </xf>
    <xf numFmtId="0" fontId="14" fillId="0" borderId="26" xfId="2" applyFont="1" applyBorder="1" applyAlignment="1">
      <alignment vertical="center" wrapText="1"/>
    </xf>
    <xf numFmtId="0" fontId="15" fillId="0" borderId="0" xfId="0" applyFont="1"/>
    <xf numFmtId="0" fontId="14" fillId="5" borderId="12" xfId="2" applyFont="1" applyFill="1" applyBorder="1" applyAlignment="1">
      <alignment horizontal="center" vertical="center" wrapText="1"/>
    </xf>
    <xf numFmtId="0" fontId="14" fillId="5" borderId="13" xfId="2" applyFont="1" applyFill="1" applyBorder="1" applyAlignment="1">
      <alignment horizontal="center" vertical="center" wrapText="1"/>
    </xf>
    <xf numFmtId="15" fontId="15" fillId="0" borderId="40" xfId="0" applyNumberFormat="1" applyFont="1" applyBorder="1" applyAlignment="1">
      <alignment horizontal="center" vertical="center" wrapText="1"/>
    </xf>
    <xf numFmtId="0" fontId="15" fillId="0" borderId="23" xfId="0" applyFont="1" applyBorder="1" applyAlignment="1">
      <alignment horizontal="justify" vertical="center" wrapText="1"/>
    </xf>
    <xf numFmtId="0" fontId="15" fillId="0" borderId="22" xfId="0" applyFont="1" applyBorder="1" applyAlignment="1">
      <alignment horizontal="center" vertical="center" wrapText="1"/>
    </xf>
    <xf numFmtId="14" fontId="15" fillId="0" borderId="21" xfId="0" applyNumberFormat="1" applyFont="1" applyBorder="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1" xfId="0" applyFont="1" applyBorder="1" applyAlignment="1">
      <alignment horizontal="center"/>
    </xf>
    <xf numFmtId="0" fontId="15" fillId="0" borderId="22" xfId="0" applyFont="1" applyBorder="1" applyAlignment="1">
      <alignment horizontal="center"/>
    </xf>
    <xf numFmtId="0" fontId="15" fillId="0" borderId="21" xfId="0" applyFont="1" applyBorder="1"/>
    <xf numFmtId="0" fontId="15" fillId="0" borderId="22" xfId="0" applyFont="1" applyBorder="1"/>
    <xf numFmtId="0" fontId="15" fillId="0" borderId="12" xfId="0" applyFont="1" applyBorder="1"/>
    <xf numFmtId="0" fontId="15" fillId="0" borderId="13" xfId="0" applyFont="1" applyBorder="1"/>
    <xf numFmtId="0" fontId="15" fillId="0" borderId="9" xfId="0" applyFont="1" applyBorder="1" applyAlignment="1">
      <alignment vertical="center" wrapText="1"/>
    </xf>
    <xf numFmtId="0" fontId="15" fillId="0" borderId="22" xfId="0" applyFont="1" applyBorder="1" applyAlignment="1">
      <alignment vertical="center" wrapText="1"/>
    </xf>
    <xf numFmtId="0" fontId="15" fillId="0" borderId="22" xfId="0" applyFont="1" applyBorder="1" applyAlignment="1">
      <alignment vertical="top" wrapText="1"/>
    </xf>
    <xf numFmtId="0" fontId="15" fillId="0" borderId="22" xfId="0" applyFont="1" applyBorder="1" applyAlignment="1">
      <alignment vertical="center"/>
    </xf>
    <xf numFmtId="0" fontId="33" fillId="0" borderId="40" xfId="3" applyFont="1" applyBorder="1" applyAlignment="1">
      <alignment horizontal="center" vertical="center" wrapText="1"/>
    </xf>
    <xf numFmtId="0" fontId="33" fillId="0" borderId="11" xfId="3" applyFont="1" applyBorder="1" applyAlignment="1">
      <alignment horizontal="center" vertical="center" wrapText="1"/>
    </xf>
    <xf numFmtId="0" fontId="27" fillId="0" borderId="50" xfId="3" applyFont="1" applyBorder="1" applyAlignment="1">
      <alignment horizontal="left" vertical="center" wrapText="1"/>
    </xf>
    <xf numFmtId="0" fontId="27" fillId="0" borderId="47" xfId="3" applyFont="1" applyBorder="1" applyAlignment="1">
      <alignment horizontal="left" vertical="center" wrapText="1"/>
    </xf>
    <xf numFmtId="0" fontId="15" fillId="4" borderId="8" xfId="3" applyFont="1" applyFill="1" applyBorder="1" applyAlignment="1">
      <alignment vertical="center"/>
    </xf>
    <xf numFmtId="0" fontId="15" fillId="4" borderId="1" xfId="3" applyFont="1" applyFill="1" applyAlignment="1">
      <alignment vertical="center"/>
    </xf>
    <xf numFmtId="0" fontId="14" fillId="4" borderId="15" xfId="2" applyFont="1" applyFill="1" applyBorder="1" applyAlignment="1">
      <alignment horizontal="center" vertical="center" wrapText="1"/>
    </xf>
    <xf numFmtId="0" fontId="13" fillId="0" borderId="0" xfId="0" applyFont="1" applyAlignment="1">
      <alignment vertical="center"/>
    </xf>
    <xf numFmtId="0" fontId="13" fillId="0" borderId="8" xfId="2" applyFont="1" applyBorder="1" applyAlignment="1">
      <alignment horizontal="center" vertical="center" wrapText="1"/>
    </xf>
    <xf numFmtId="0" fontId="14" fillId="0" borderId="1" xfId="2" applyFont="1" applyAlignment="1">
      <alignment horizontal="center" vertical="center"/>
    </xf>
    <xf numFmtId="0" fontId="36" fillId="0" borderId="1" xfId="0" applyFont="1" applyBorder="1" applyAlignment="1">
      <alignment horizontal="left" vertical="center" wrapText="1"/>
    </xf>
    <xf numFmtId="0" fontId="14" fillId="0" borderId="26" xfId="0" applyFont="1" applyBorder="1" applyAlignment="1">
      <alignment horizontal="left" vertical="center" wrapText="1"/>
    </xf>
    <xf numFmtId="0" fontId="14" fillId="0" borderId="1" xfId="2" applyFont="1" applyAlignment="1">
      <alignment vertical="center"/>
    </xf>
    <xf numFmtId="0" fontId="22" fillId="0" borderId="26" xfId="3" applyFont="1" applyBorder="1" applyAlignment="1">
      <alignment horizontal="center" vertical="center"/>
    </xf>
    <xf numFmtId="0" fontId="14" fillId="0" borderId="26" xfId="2" applyFont="1" applyBorder="1" applyAlignment="1">
      <alignment horizontal="center" vertical="center" wrapText="1"/>
    </xf>
    <xf numFmtId="0" fontId="15" fillId="0" borderId="26" xfId="3" applyFont="1" applyBorder="1" applyAlignment="1">
      <alignment horizontal="center" vertical="center"/>
    </xf>
    <xf numFmtId="0" fontId="15" fillId="0" borderId="27" xfId="3" applyFont="1" applyBorder="1" applyAlignment="1">
      <alignment horizontal="center" vertical="center"/>
    </xf>
    <xf numFmtId="0" fontId="15" fillId="0" borderId="28" xfId="3" applyFont="1" applyBorder="1" applyAlignment="1">
      <alignment horizontal="center" vertical="center"/>
    </xf>
    <xf numFmtId="0" fontId="33" fillId="3" borderId="22" xfId="3" applyFont="1" applyFill="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10" borderId="1" xfId="3" applyFont="1" applyFill="1" applyAlignment="1">
      <alignment vertical="center"/>
    </xf>
    <xf numFmtId="0" fontId="14" fillId="10" borderId="1" xfId="2" applyFont="1" applyFill="1" applyAlignment="1">
      <alignment vertical="center" wrapText="1"/>
    </xf>
    <xf numFmtId="0" fontId="15" fillId="10" borderId="1" xfId="3" applyFont="1" applyFill="1"/>
    <xf numFmtId="0" fontId="13" fillId="10" borderId="0" xfId="0" applyFont="1" applyFill="1" applyAlignment="1">
      <alignment vertical="center"/>
    </xf>
    <xf numFmtId="0" fontId="14" fillId="10" borderId="1" xfId="0" applyFont="1" applyFill="1" applyBorder="1" applyAlignment="1">
      <alignment horizontal="left" vertical="center" wrapText="1"/>
    </xf>
    <xf numFmtId="0" fontId="14" fillId="10" borderId="1" xfId="0" applyFont="1" applyFill="1" applyBorder="1" applyAlignment="1">
      <alignment horizontal="center" vertical="center" wrapText="1"/>
    </xf>
    <xf numFmtId="0" fontId="14" fillId="10" borderId="1" xfId="2" applyFont="1" applyFill="1" applyAlignment="1">
      <alignment horizontal="center" vertical="center"/>
    </xf>
    <xf numFmtId="0" fontId="5" fillId="0" borderId="1" xfId="19"/>
    <xf numFmtId="0" fontId="5" fillId="0" borderId="1" xfId="19" applyAlignment="1">
      <alignment horizontal="center"/>
    </xf>
    <xf numFmtId="37" fontId="24" fillId="0" borderId="54" xfId="11" applyNumberFormat="1" applyBorder="1" applyAlignment="1">
      <alignment horizontal="right" vertical="center"/>
    </xf>
    <xf numFmtId="0" fontId="5" fillId="10" borderId="1" xfId="19" applyFill="1" applyAlignment="1">
      <alignment horizontal="center"/>
    </xf>
    <xf numFmtId="0" fontId="5" fillId="10" borderId="1" xfId="19" applyFill="1"/>
    <xf numFmtId="0" fontId="13"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5" fillId="0" borderId="12" xfId="3" applyFont="1" applyBorder="1" applyAlignment="1">
      <alignment vertical="center"/>
    </xf>
    <xf numFmtId="0" fontId="15" fillId="0" borderId="13" xfId="3" applyFont="1" applyBorder="1" applyAlignment="1">
      <alignment vertical="center"/>
    </xf>
    <xf numFmtId="168" fontId="15" fillId="0" borderId="48" xfId="5" applyNumberFormat="1" applyFont="1" applyBorder="1" applyAlignment="1">
      <alignment vertical="center"/>
    </xf>
    <xf numFmtId="168" fontId="15" fillId="0" borderId="49" xfId="5" applyNumberFormat="1" applyFont="1" applyBorder="1" applyAlignment="1">
      <alignment vertical="center"/>
    </xf>
    <xf numFmtId="43" fontId="42" fillId="5" borderId="60"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43" fontId="42" fillId="5" borderId="63" xfId="18" applyFont="1" applyFill="1" applyBorder="1" applyAlignment="1">
      <alignment horizontal="center" vertical="center" wrapText="1"/>
    </xf>
    <xf numFmtId="168" fontId="15" fillId="0" borderId="40" xfId="5" applyNumberFormat="1" applyFont="1" applyBorder="1" applyAlignment="1">
      <alignment vertical="center"/>
    </xf>
    <xf numFmtId="168" fontId="15" fillId="0" borderId="21" xfId="5" applyNumberFormat="1" applyFont="1" applyBorder="1" applyAlignment="1">
      <alignment vertical="center"/>
    </xf>
    <xf numFmtId="0" fontId="15" fillId="4" borderId="1" xfId="3" applyFont="1" applyFill="1"/>
    <xf numFmtId="0" fontId="13" fillId="4" borderId="0" xfId="0" applyFont="1" applyFill="1" applyAlignment="1">
      <alignment vertical="center"/>
    </xf>
    <xf numFmtId="0" fontId="15" fillId="4" borderId="1" xfId="3" applyFont="1" applyFill="1" applyAlignment="1">
      <alignment horizontal="center" vertical="center" wrapText="1"/>
    </xf>
    <xf numFmtId="0" fontId="14" fillId="5" borderId="5" xfId="3" applyFont="1" applyFill="1" applyBorder="1" applyAlignment="1">
      <alignment horizontal="center" vertical="center" wrapText="1"/>
    </xf>
    <xf numFmtId="0" fontId="14" fillId="5" borderId="7" xfId="3" applyFont="1" applyFill="1" applyBorder="1" applyAlignment="1">
      <alignment horizontal="center" vertical="center" wrapText="1"/>
    </xf>
    <xf numFmtId="0" fontId="14" fillId="5" borderId="11" xfId="3" applyFont="1" applyFill="1" applyBorder="1" applyAlignment="1">
      <alignment horizontal="center" vertical="center" wrapText="1"/>
    </xf>
    <xf numFmtId="0" fontId="14" fillId="5" borderId="26" xfId="3" applyFont="1" applyFill="1" applyBorder="1" applyAlignment="1">
      <alignment horizontal="center" vertical="center" wrapText="1"/>
    </xf>
    <xf numFmtId="0" fontId="14" fillId="3" borderId="26" xfId="3" applyFont="1" applyFill="1" applyBorder="1" applyAlignment="1">
      <alignment horizontal="center" vertical="center" wrapText="1"/>
    </xf>
    <xf numFmtId="0" fontId="13"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4" fillId="0" borderId="26" xfId="0" applyFont="1" applyBorder="1" applyAlignment="1">
      <alignment vertical="center" wrapText="1"/>
    </xf>
    <xf numFmtId="0" fontId="33" fillId="0" borderId="12" xfId="3" applyFont="1" applyBorder="1" applyAlignment="1">
      <alignment horizontal="center" vertical="center" wrapText="1"/>
    </xf>
    <xf numFmtId="0" fontId="33" fillId="0" borderId="57" xfId="3" applyFont="1" applyBorder="1" applyAlignment="1">
      <alignment horizontal="center" vertical="center" wrapText="1"/>
    </xf>
    <xf numFmtId="0" fontId="33" fillId="0" borderId="58" xfId="3" applyFont="1" applyBorder="1" applyAlignment="1">
      <alignment horizontal="center" vertical="center" wrapText="1"/>
    </xf>
    <xf numFmtId="0" fontId="33" fillId="0" borderId="55" xfId="3" applyFont="1" applyBorder="1" applyAlignment="1">
      <alignment horizontal="center" vertical="center" wrapText="1"/>
    </xf>
    <xf numFmtId="0" fontId="33" fillId="0" borderId="42" xfId="3" applyFont="1" applyBorder="1" applyAlignment="1">
      <alignment horizontal="center" vertical="center" wrapText="1"/>
    </xf>
    <xf numFmtId="0" fontId="33" fillId="0" borderId="46" xfId="3" applyFont="1" applyBorder="1" applyAlignment="1">
      <alignment horizontal="center" vertical="center" wrapText="1"/>
    </xf>
    <xf numFmtId="0" fontId="14" fillId="5" borderId="64" xfId="3" applyFont="1" applyFill="1" applyBorder="1" applyAlignment="1">
      <alignment horizontal="center" vertical="center" wrapText="1"/>
    </xf>
    <xf numFmtId="0" fontId="13" fillId="10" borderId="1" xfId="0" applyFont="1" applyFill="1" applyBorder="1" applyAlignment="1">
      <alignment vertical="center"/>
    </xf>
    <xf numFmtId="0" fontId="13" fillId="0" borderId="26" xfId="0" applyFont="1" applyBorder="1" applyAlignment="1">
      <alignment vertical="center"/>
    </xf>
    <xf numFmtId="0" fontId="43" fillId="5" borderId="13" xfId="19" applyFont="1" applyFill="1" applyBorder="1" applyAlignment="1">
      <alignment horizontal="center" vertical="center" wrapText="1"/>
    </xf>
    <xf numFmtId="0" fontId="5" fillId="0" borderId="48" xfId="19" applyBorder="1" applyAlignment="1">
      <alignment horizontal="right" vertical="center"/>
    </xf>
    <xf numFmtId="0" fontId="13" fillId="5" borderId="26" xfId="2" applyFont="1" applyFill="1" applyBorder="1" applyAlignment="1">
      <alignment vertical="center" wrapText="1"/>
    </xf>
    <xf numFmtId="0" fontId="13" fillId="0" borderId="26" xfId="2" applyFont="1" applyBorder="1" applyAlignment="1">
      <alignment horizontal="center" wrapText="1"/>
    </xf>
    <xf numFmtId="0" fontId="13" fillId="5" borderId="26" xfId="0" applyFont="1" applyFill="1" applyBorder="1" applyAlignment="1">
      <alignment vertical="center"/>
    </xf>
    <xf numFmtId="0" fontId="13" fillId="0" borderId="26" xfId="2" applyFont="1" applyBorder="1" applyAlignment="1">
      <alignment vertical="center" wrapText="1"/>
    </xf>
    <xf numFmtId="0" fontId="13" fillId="0" borderId="16" xfId="0" applyFont="1" applyBorder="1" applyAlignment="1">
      <alignment vertical="center"/>
    </xf>
    <xf numFmtId="0" fontId="43" fillId="3" borderId="12" xfId="19" applyFont="1" applyFill="1" applyBorder="1" applyAlignment="1">
      <alignment horizontal="center" vertical="center" wrapText="1"/>
    </xf>
    <xf numFmtId="0" fontId="14" fillId="5" borderId="28" xfId="3" applyFont="1" applyFill="1" applyBorder="1" applyAlignment="1">
      <alignment horizontal="center" vertical="center" wrapText="1"/>
    </xf>
    <xf numFmtId="0" fontId="9" fillId="5" borderId="28" xfId="3" applyFont="1" applyFill="1" applyBorder="1" applyAlignment="1">
      <alignment vertical="center" wrapText="1"/>
    </xf>
    <xf numFmtId="0" fontId="9" fillId="0" borderId="34" xfId="3" applyFont="1" applyBorder="1" applyAlignment="1">
      <alignment horizontal="center" vertical="center" wrapText="1"/>
    </xf>
    <xf numFmtId="0" fontId="9" fillId="0" borderId="35" xfId="3" applyFont="1" applyBorder="1" applyAlignment="1">
      <alignment horizontal="center" vertical="center" wrapText="1"/>
    </xf>
    <xf numFmtId="0" fontId="9" fillId="0" borderId="36" xfId="3" applyFont="1" applyBorder="1" applyAlignment="1">
      <alignment horizontal="center" vertical="center" wrapText="1"/>
    </xf>
    <xf numFmtId="0" fontId="9" fillId="5" borderId="28" xfId="3" applyFont="1" applyFill="1" applyBorder="1" applyAlignment="1">
      <alignment horizontal="center" vertical="center" wrapText="1"/>
    </xf>
    <xf numFmtId="0" fontId="15" fillId="0" borderId="8" xfId="3" applyFont="1" applyBorder="1" applyAlignment="1">
      <alignment horizontal="center" vertical="center"/>
    </xf>
    <xf numFmtId="0" fontId="15" fillId="0" borderId="19" xfId="3" applyFont="1" applyBorder="1" applyAlignment="1">
      <alignment horizontal="center" vertical="center" wrapText="1"/>
    </xf>
    <xf numFmtId="0" fontId="15" fillId="0" borderId="7" xfId="3" applyFont="1" applyBorder="1" applyAlignment="1">
      <alignment horizontal="center" vertical="center"/>
    </xf>
    <xf numFmtId="0" fontId="15" fillId="0" borderId="6" xfId="3" applyFont="1" applyBorder="1" applyAlignment="1">
      <alignment horizontal="center" vertical="center"/>
    </xf>
    <xf numFmtId="0" fontId="13"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4" fillId="0" borderId="26" xfId="0" applyFont="1" applyBorder="1" applyAlignment="1">
      <alignment horizontal="center" vertical="center"/>
    </xf>
    <xf numFmtId="0" fontId="14" fillId="0" borderId="26" xfId="2" applyFont="1" applyBorder="1" applyAlignment="1">
      <alignment horizontal="center" wrapText="1"/>
    </xf>
    <xf numFmtId="0" fontId="15" fillId="0" borderId="26" xfId="3" applyFont="1" applyBorder="1" applyAlignment="1">
      <alignment vertical="center"/>
    </xf>
    <xf numFmtId="0" fontId="13" fillId="5" borderId="26" xfId="2" applyFont="1" applyFill="1" applyBorder="1" applyAlignment="1">
      <alignment horizontal="center" vertical="center" wrapText="1"/>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10" borderId="0" xfId="0" applyFont="1" applyFill="1" applyAlignment="1">
      <alignment horizontal="center" vertical="center"/>
    </xf>
    <xf numFmtId="0" fontId="14" fillId="0" borderId="1" xfId="0" applyFont="1" applyBorder="1" applyAlignment="1">
      <alignment vertical="center" wrapText="1"/>
    </xf>
    <xf numFmtId="0" fontId="33" fillId="0" borderId="41" xfId="3" applyFont="1" applyBorder="1" applyAlignment="1">
      <alignment horizontal="center" vertical="center" wrapText="1"/>
    </xf>
    <xf numFmtId="0" fontId="33" fillId="0" borderId="66" xfId="3" applyFont="1" applyBorder="1" applyAlignment="1">
      <alignment horizontal="center" vertical="center" wrapText="1"/>
    </xf>
    <xf numFmtId="43" fontId="33" fillId="5" borderId="22" xfId="18" applyFont="1" applyFill="1" applyBorder="1" applyAlignment="1">
      <alignment horizontal="center"/>
    </xf>
    <xf numFmtId="43" fontId="33" fillId="9" borderId="22" xfId="18" applyFont="1" applyFill="1" applyBorder="1" applyAlignment="1">
      <alignment horizontal="center" vertical="center"/>
    </xf>
    <xf numFmtId="0" fontId="33" fillId="0" borderId="52" xfId="3" applyFont="1" applyBorder="1" applyAlignment="1">
      <alignment horizontal="center" vertical="center" wrapText="1"/>
    </xf>
    <xf numFmtId="0" fontId="33" fillId="0" borderId="68" xfId="3" applyFont="1" applyBorder="1" applyAlignment="1">
      <alignment horizontal="center" vertical="center" wrapText="1"/>
    </xf>
    <xf numFmtId="0" fontId="33" fillId="0" borderId="69" xfId="3" applyFont="1" applyBorder="1" applyAlignment="1">
      <alignment horizontal="center" vertical="center" wrapText="1"/>
    </xf>
    <xf numFmtId="0" fontId="15" fillId="0" borderId="14" xfId="3" applyFont="1" applyBorder="1" applyAlignment="1">
      <alignment vertical="center"/>
    </xf>
    <xf numFmtId="0" fontId="15" fillId="10" borderId="12" xfId="3" applyFont="1" applyFill="1" applyBorder="1" applyAlignment="1">
      <alignment vertical="center"/>
    </xf>
    <xf numFmtId="0" fontId="15" fillId="10" borderId="14" xfId="3" applyFont="1" applyFill="1" applyBorder="1" applyAlignment="1">
      <alignment vertical="center"/>
    </xf>
    <xf numFmtId="0" fontId="27" fillId="0" borderId="38" xfId="3" applyFont="1" applyBorder="1" applyAlignment="1">
      <alignment horizontal="left" vertical="center" wrapText="1"/>
    </xf>
    <xf numFmtId="0" fontId="27" fillId="0" borderId="43" xfId="3" applyFont="1" applyBorder="1" applyAlignment="1">
      <alignment horizontal="left" vertical="center" wrapText="1"/>
    </xf>
    <xf numFmtId="0" fontId="27" fillId="0" borderId="53" xfId="3" applyFont="1" applyBorder="1" applyAlignment="1">
      <alignment horizontal="left" vertical="center" wrapText="1"/>
    </xf>
    <xf numFmtId="0" fontId="14" fillId="0" borderId="61" xfId="2" applyFont="1" applyBorder="1" applyAlignment="1">
      <alignment horizontal="center" vertical="center" wrapText="1"/>
    </xf>
    <xf numFmtId="1" fontId="21" fillId="0" borderId="26" xfId="3" applyNumberFormat="1" applyFont="1" applyBorder="1" applyAlignment="1">
      <alignment horizontal="center" vertical="center"/>
    </xf>
    <xf numFmtId="1" fontId="22" fillId="0" borderId="26" xfId="3" applyNumberFormat="1" applyFont="1" applyBorder="1" applyAlignment="1">
      <alignment horizontal="center" vertical="center"/>
    </xf>
    <xf numFmtId="0" fontId="14" fillId="0" borderId="44" xfId="2" applyFont="1" applyBorder="1" applyAlignment="1">
      <alignment horizontal="center" vertical="center" wrapText="1"/>
    </xf>
    <xf numFmtId="0" fontId="15" fillId="0" borderId="48" xfId="3" applyFont="1" applyBorder="1" applyAlignment="1">
      <alignment horizontal="center" vertical="center" wrapText="1"/>
    </xf>
    <xf numFmtId="0" fontId="9" fillId="0" borderId="21" xfId="3" applyFont="1" applyBorder="1" applyAlignment="1">
      <alignment horizontal="center" vertical="center" wrapText="1"/>
    </xf>
    <xf numFmtId="172" fontId="15" fillId="0" borderId="1" xfId="3" applyNumberFormat="1" applyFont="1" applyAlignment="1">
      <alignment vertical="center"/>
    </xf>
    <xf numFmtId="0" fontId="14" fillId="0" borderId="67" xfId="2" applyFont="1" applyBorder="1" applyAlignment="1">
      <alignment horizontal="center" vertical="center" wrapText="1"/>
    </xf>
    <xf numFmtId="0" fontId="15" fillId="0" borderId="22" xfId="3" applyFont="1" applyBorder="1" applyAlignment="1">
      <alignment horizontal="center" vertical="center" wrapText="1"/>
    </xf>
    <xf numFmtId="0" fontId="9" fillId="5" borderId="26" xfId="3" applyFont="1" applyFill="1" applyBorder="1" applyAlignment="1">
      <alignment vertical="center"/>
    </xf>
    <xf numFmtId="0" fontId="24" fillId="0" borderId="21" xfId="12" quotePrefix="1" applyNumberFormat="1" applyBorder="1" applyAlignment="1">
      <alignment horizontal="center" vertical="center" wrapText="1"/>
    </xf>
    <xf numFmtId="0" fontId="24" fillId="0" borderId="22" xfId="12" quotePrefix="1" applyNumberFormat="1" applyBorder="1" applyAlignment="1">
      <alignment horizontal="left" vertical="center" wrapText="1"/>
    </xf>
    <xf numFmtId="0" fontId="24" fillId="0" borderId="22" xfId="12" quotePrefix="1" applyNumberFormat="1" applyBorder="1" applyAlignment="1">
      <alignment horizontal="center" vertical="center" wrapText="1"/>
    </xf>
    <xf numFmtId="37" fontId="24" fillId="0" borderId="22" xfId="11" applyNumberFormat="1" applyBorder="1" applyAlignment="1">
      <alignment horizontal="center" vertical="center"/>
    </xf>
    <xf numFmtId="37" fontId="24" fillId="0" borderId="44" xfId="19" applyNumberFormat="1" applyFont="1" applyBorder="1" applyAlignment="1">
      <alignment horizontal="center" vertical="center"/>
    </xf>
    <xf numFmtId="0" fontId="0" fillId="0" borderId="21" xfId="0" applyBorder="1" applyAlignment="1">
      <alignment horizontal="center" vertical="center"/>
    </xf>
    <xf numFmtId="0" fontId="5" fillId="0" borderId="25" xfId="19" applyBorder="1" applyAlignment="1">
      <alignment vertical="center"/>
    </xf>
    <xf numFmtId="0" fontId="0" fillId="0" borderId="22" xfId="0" applyBorder="1" applyAlignment="1">
      <alignment vertical="center"/>
    </xf>
    <xf numFmtId="0" fontId="5" fillId="0" borderId="22" xfId="19" applyBorder="1" applyAlignment="1">
      <alignment vertical="center"/>
    </xf>
    <xf numFmtId="37" fontId="24" fillId="0" borderId="42" xfId="19" applyNumberFormat="1" applyFont="1" applyBorder="1" applyAlignment="1">
      <alignment horizontal="center" vertical="center"/>
    </xf>
    <xf numFmtId="174" fontId="15" fillId="0" borderId="1" xfId="22" applyNumberFormat="1" applyFont="1" applyBorder="1" applyAlignment="1">
      <alignment vertical="center"/>
    </xf>
    <xf numFmtId="174" fontId="15" fillId="0" borderId="1" xfId="3" applyNumberFormat="1" applyFont="1" applyAlignment="1">
      <alignment vertical="center"/>
    </xf>
    <xf numFmtId="174" fontId="15" fillId="0" borderId="1" xfId="22" applyNumberFormat="1" applyFont="1" applyBorder="1" applyAlignment="1">
      <alignment horizontal="center" vertical="center" wrapText="1"/>
    </xf>
    <xf numFmtId="0" fontId="24" fillId="4" borderId="22" xfId="12" quotePrefix="1" applyNumberFormat="1" applyFill="1" applyBorder="1" applyAlignment="1">
      <alignment horizontal="left" vertical="center" wrapText="1"/>
    </xf>
    <xf numFmtId="0" fontId="40" fillId="5" borderId="26" xfId="2" applyFont="1" applyFill="1" applyBorder="1" applyAlignment="1">
      <alignment horizontal="center" vertical="center" wrapText="1"/>
    </xf>
    <xf numFmtId="0" fontId="15" fillId="0" borderId="5" xfId="3" applyFont="1" applyBorder="1" applyAlignment="1">
      <alignment horizontal="center" vertical="center"/>
    </xf>
    <xf numFmtId="0" fontId="15" fillId="0" borderId="26" xfId="3" applyFont="1" applyBorder="1" applyAlignment="1">
      <alignment vertical="center" wrapText="1"/>
    </xf>
    <xf numFmtId="0" fontId="9" fillId="5" borderId="29" xfId="3" applyFont="1" applyFill="1" applyBorder="1" applyAlignment="1">
      <alignment horizontal="left" vertical="center"/>
    </xf>
    <xf numFmtId="0" fontId="9" fillId="5" borderId="29" xfId="3" applyFont="1" applyFill="1" applyBorder="1" applyAlignment="1">
      <alignment horizontal="left" vertical="center" wrapText="1"/>
    </xf>
    <xf numFmtId="0" fontId="9" fillId="5" borderId="27" xfId="3" applyFont="1" applyFill="1" applyBorder="1" applyAlignment="1">
      <alignment horizontal="left" vertical="center"/>
    </xf>
    <xf numFmtId="0" fontId="9" fillId="5" borderId="27" xfId="3" applyFont="1" applyFill="1" applyBorder="1" applyAlignment="1">
      <alignment horizontal="left" vertical="center" wrapText="1"/>
    </xf>
    <xf numFmtId="0" fontId="9" fillId="5" borderId="28" xfId="3" applyFont="1" applyFill="1" applyBorder="1" applyAlignment="1">
      <alignment horizontal="left" vertical="center"/>
    </xf>
    <xf numFmtId="0" fontId="9" fillId="5" borderId="28" xfId="3" applyFont="1" applyFill="1" applyBorder="1" applyAlignment="1">
      <alignment horizontal="left" vertical="center" wrapText="1"/>
    </xf>
    <xf numFmtId="9" fontId="15" fillId="0" borderId="10" xfId="1" applyFont="1" applyBorder="1" applyAlignment="1">
      <alignment horizontal="center" vertical="center"/>
    </xf>
    <xf numFmtId="9" fontId="15" fillId="0" borderId="24" xfId="1" applyFont="1" applyBorder="1" applyAlignment="1">
      <alignment horizontal="center" vertical="center"/>
    </xf>
    <xf numFmtId="9" fontId="15" fillId="0" borderId="14" xfId="1" applyFont="1" applyBorder="1" applyAlignment="1">
      <alignment horizontal="center" vertical="center"/>
    </xf>
    <xf numFmtId="0" fontId="9" fillId="0" borderId="1" xfId="3" applyFont="1" applyAlignment="1">
      <alignment horizontal="center" vertical="center" wrapText="1"/>
    </xf>
    <xf numFmtId="0" fontId="15" fillId="0" borderId="5" xfId="3" applyFont="1" applyBorder="1" applyAlignment="1">
      <alignment horizontal="left" vertical="center"/>
    </xf>
    <xf numFmtId="0" fontId="48" fillId="0" borderId="22" xfId="19" applyFont="1" applyBorder="1" applyAlignment="1">
      <alignment horizontal="justify" vertical="center" wrapText="1"/>
    </xf>
    <xf numFmtId="0" fontId="13" fillId="0" borderId="1" xfId="2" applyFont="1" applyAlignment="1">
      <alignment horizontal="center" vertical="center" wrapText="1"/>
    </xf>
    <xf numFmtId="173" fontId="39" fillId="0" borderId="22" xfId="21" applyNumberFormat="1" applyFont="1" applyFill="1" applyBorder="1" applyAlignment="1">
      <alignment horizontal="center" vertical="center"/>
    </xf>
    <xf numFmtId="173" fontId="39" fillId="0" borderId="13" xfId="21" applyNumberFormat="1" applyFont="1" applyFill="1" applyBorder="1" applyAlignment="1">
      <alignment horizontal="center" vertical="center"/>
    </xf>
    <xf numFmtId="0" fontId="15" fillId="0" borderId="0" xfId="0" applyFont="1" applyAlignment="1">
      <alignment horizontal="left" vertical="center"/>
    </xf>
    <xf numFmtId="0" fontId="50" fillId="0" borderId="51" xfId="0" applyFont="1" applyBorder="1" applyAlignment="1">
      <alignment horizontal="left" vertical="center" wrapText="1"/>
    </xf>
    <xf numFmtId="0" fontId="44" fillId="0" borderId="0" xfId="0" applyFont="1" applyAlignment="1">
      <alignment horizontal="left" vertical="center"/>
    </xf>
    <xf numFmtId="0" fontId="44" fillId="0" borderId="48" xfId="0" applyFont="1" applyBorder="1" applyAlignment="1">
      <alignment horizontal="left" vertical="center" wrapText="1"/>
    </xf>
    <xf numFmtId="0" fontId="50" fillId="0" borderId="48" xfId="0" applyFont="1" applyBorder="1" applyAlignment="1">
      <alignment horizontal="left" vertical="center" wrapText="1"/>
    </xf>
    <xf numFmtId="0" fontId="50" fillId="0" borderId="22" xfId="0" applyFont="1" applyBorder="1" applyAlignment="1">
      <alignment horizontal="left" vertical="center" wrapText="1"/>
    </xf>
    <xf numFmtId="0" fontId="15" fillId="0" borderId="1" xfId="0" applyFont="1" applyBorder="1"/>
    <xf numFmtId="0" fontId="0" fillId="0" borderId="1" xfId="0" applyBorder="1"/>
    <xf numFmtId="0" fontId="9" fillId="13" borderId="22" xfId="0" applyFont="1" applyFill="1" applyBorder="1" applyAlignment="1">
      <alignment horizontal="left" vertical="center"/>
    </xf>
    <xf numFmtId="0" fontId="9" fillId="13" borderId="22" xfId="0" applyFont="1" applyFill="1" applyBorder="1" applyAlignment="1">
      <alignment horizontal="center" vertical="center"/>
    </xf>
    <xf numFmtId="0" fontId="14" fillId="0" borderId="26" xfId="0" applyFont="1" applyBorder="1" applyAlignment="1">
      <alignment horizontal="center" vertical="center" wrapText="1"/>
    </xf>
    <xf numFmtId="168" fontId="15" fillId="0" borderId="22" xfId="5" applyNumberFormat="1" applyFont="1" applyFill="1" applyBorder="1" applyAlignment="1">
      <alignment vertical="center"/>
    </xf>
    <xf numFmtId="168" fontId="15" fillId="0" borderId="9" xfId="5" applyNumberFormat="1" applyFont="1" applyBorder="1" applyAlignment="1">
      <alignment vertical="center"/>
    </xf>
    <xf numFmtId="0" fontId="21" fillId="0" borderId="8" xfId="3" applyFont="1" applyBorder="1" applyAlignment="1">
      <alignment horizontal="center" vertical="center"/>
    </xf>
    <xf numFmtId="10" fontId="33" fillId="5" borderId="22" xfId="3" applyNumberFormat="1" applyFont="1" applyFill="1" applyBorder="1" applyAlignment="1">
      <alignment horizontal="center" vertical="center"/>
    </xf>
    <xf numFmtId="10" fontId="33" fillId="5" borderId="22" xfId="1" applyNumberFormat="1" applyFont="1" applyFill="1" applyBorder="1" applyAlignment="1">
      <alignment horizontal="center" vertical="center"/>
    </xf>
    <xf numFmtId="10" fontId="33" fillId="9" borderId="22" xfId="0" applyNumberFormat="1" applyFont="1" applyFill="1" applyBorder="1" applyAlignment="1">
      <alignment horizontal="center" vertical="center"/>
    </xf>
    <xf numFmtId="0" fontId="13" fillId="0" borderId="1" xfId="24" applyFont="1" applyAlignment="1">
      <alignment vertical="center"/>
    </xf>
    <xf numFmtId="0" fontId="36" fillId="0" borderId="1" xfId="24" applyFont="1" applyAlignment="1">
      <alignment horizontal="left" vertical="center" wrapText="1"/>
    </xf>
    <xf numFmtId="0" fontId="15" fillId="0" borderId="1" xfId="25" applyFont="1" applyAlignment="1">
      <alignment vertical="center"/>
    </xf>
    <xf numFmtId="0" fontId="40" fillId="0" borderId="26" xfId="24" applyFont="1" applyBorder="1" applyAlignment="1">
      <alignment horizontal="center" vertical="center"/>
    </xf>
    <xf numFmtId="0" fontId="13" fillId="0" borderId="26" xfId="24" applyFont="1" applyBorder="1" applyAlignment="1">
      <alignment horizontal="left" vertical="center" wrapText="1"/>
    </xf>
    <xf numFmtId="0" fontId="41" fillId="5" borderId="26" xfId="24" applyFont="1" applyFill="1" applyBorder="1" applyAlignment="1">
      <alignment vertical="center"/>
    </xf>
    <xf numFmtId="0" fontId="17" fillId="0" borderId="1" xfId="25" applyFont="1" applyAlignment="1">
      <alignment horizontal="center" vertical="center"/>
    </xf>
    <xf numFmtId="0" fontId="9" fillId="0" borderId="1" xfId="25" applyFont="1" applyAlignment="1">
      <alignment horizontal="center" vertical="center" wrapText="1"/>
    </xf>
    <xf numFmtId="0" fontId="15" fillId="0" borderId="1" xfId="25" applyFont="1" applyAlignment="1">
      <alignment horizontal="center" vertical="center"/>
    </xf>
    <xf numFmtId="0" fontId="15" fillId="4" borderId="8" xfId="25" applyFont="1" applyFill="1" applyBorder="1" applyAlignment="1">
      <alignment vertical="center"/>
    </xf>
    <xf numFmtId="0" fontId="15" fillId="4" borderId="1" xfId="25" applyFont="1" applyFill="1" applyAlignment="1">
      <alignment vertical="center"/>
    </xf>
    <xf numFmtId="9" fontId="15" fillId="0" borderId="10" xfId="28" applyFont="1" applyBorder="1" applyAlignment="1">
      <alignment horizontal="center" vertical="center"/>
    </xf>
    <xf numFmtId="9" fontId="15" fillId="0" borderId="24" xfId="28" applyFont="1" applyBorder="1" applyAlignment="1">
      <alignment horizontal="center" vertical="center"/>
    </xf>
    <xf numFmtId="9" fontId="15" fillId="0" borderId="14" xfId="28" applyFont="1" applyBorder="1" applyAlignment="1">
      <alignment horizontal="center" vertical="center"/>
    </xf>
    <xf numFmtId="0" fontId="15" fillId="0" borderId="1" xfId="25" applyFont="1"/>
    <xf numFmtId="0" fontId="23" fillId="0" borderId="1" xfId="25" applyFont="1" applyAlignment="1">
      <alignment vertical="center"/>
    </xf>
    <xf numFmtId="0" fontId="33" fillId="5" borderId="28" xfId="25" applyFont="1" applyFill="1" applyBorder="1" applyAlignment="1">
      <alignment horizontal="center" vertical="center" wrapText="1"/>
    </xf>
    <xf numFmtId="0" fontId="9" fillId="0" borderId="1" xfId="25" applyFont="1" applyAlignment="1">
      <alignment vertical="center"/>
    </xf>
    <xf numFmtId="174" fontId="15" fillId="0" borderId="1" xfId="26" applyNumberFormat="1" applyFont="1" applyBorder="1" applyAlignment="1">
      <alignment vertical="center"/>
    </xf>
    <xf numFmtId="0" fontId="22" fillId="0" borderId="26" xfId="25" applyFont="1" applyBorder="1" applyAlignment="1">
      <alignment horizontal="center" vertical="center"/>
    </xf>
    <xf numFmtId="174" fontId="15" fillId="0" borderId="1" xfId="25" applyNumberFormat="1" applyFont="1" applyAlignment="1">
      <alignment vertical="center"/>
    </xf>
    <xf numFmtId="0" fontId="33" fillId="5" borderId="11" xfId="25" applyFont="1" applyFill="1" applyBorder="1" applyAlignment="1">
      <alignment horizontal="center" vertical="center" wrapText="1"/>
    </xf>
    <xf numFmtId="0" fontId="33" fillId="5" borderId="5" xfId="25" applyFont="1" applyFill="1" applyBorder="1" applyAlignment="1">
      <alignment horizontal="center" vertical="center" wrapText="1"/>
    </xf>
    <xf numFmtId="0" fontId="33" fillId="5" borderId="7" xfId="25" applyFont="1" applyFill="1" applyBorder="1" applyAlignment="1">
      <alignment horizontal="center" vertical="center" wrapText="1"/>
    </xf>
    <xf numFmtId="0" fontId="33" fillId="5" borderId="26" xfId="25" applyFont="1" applyFill="1" applyBorder="1" applyAlignment="1">
      <alignment horizontal="center" vertical="center" wrapText="1"/>
    </xf>
    <xf numFmtId="0" fontId="15" fillId="0" borderId="1" xfId="25" applyFont="1" applyAlignment="1">
      <alignment horizontal="center" vertical="center" wrapText="1"/>
    </xf>
    <xf numFmtId="174" fontId="15" fillId="0" borderId="1" xfId="26" applyNumberFormat="1" applyFont="1" applyBorder="1" applyAlignment="1">
      <alignment horizontal="center" vertical="center" wrapText="1"/>
    </xf>
    <xf numFmtId="0" fontId="21" fillId="0" borderId="27" xfId="25" applyFont="1" applyBorder="1" applyAlignment="1">
      <alignment horizontal="center" vertical="center"/>
    </xf>
    <xf numFmtId="0" fontId="21" fillId="0" borderId="19" xfId="25" applyFont="1" applyBorder="1" applyAlignment="1">
      <alignment horizontal="center" vertical="center" wrapText="1"/>
    </xf>
    <xf numFmtId="2" fontId="21" fillId="4" borderId="11" xfId="25" applyNumberFormat="1" applyFont="1" applyFill="1" applyBorder="1" applyAlignment="1">
      <alignment horizontal="center" vertical="center"/>
    </xf>
    <xf numFmtId="172" fontId="21" fillId="4" borderId="11" xfId="25" applyNumberFormat="1" applyFont="1" applyFill="1" applyBorder="1" applyAlignment="1">
      <alignment horizontal="center" vertical="center"/>
    </xf>
    <xf numFmtId="0" fontId="21" fillId="0" borderId="7" xfId="25" applyFont="1" applyBorder="1" applyAlignment="1">
      <alignment horizontal="center" vertical="center"/>
    </xf>
    <xf numFmtId="0" fontId="21" fillId="0" borderId="26" xfId="25" applyFont="1" applyBorder="1" applyAlignment="1">
      <alignment horizontal="center" vertical="center"/>
    </xf>
    <xf numFmtId="0" fontId="21" fillId="0" borderId="28" xfId="25" applyFont="1" applyBorder="1" applyAlignment="1">
      <alignment horizontal="center" vertical="center"/>
    </xf>
    <xf numFmtId="0" fontId="21" fillId="0" borderId="6" xfId="25" applyFont="1" applyBorder="1" applyAlignment="1">
      <alignment horizontal="center" vertical="center"/>
    </xf>
    <xf numFmtId="172" fontId="15" fillId="0" borderId="1" xfId="25" applyNumberFormat="1" applyFont="1" applyAlignment="1">
      <alignment vertical="center"/>
    </xf>
    <xf numFmtId="0" fontId="33" fillId="3" borderId="22" xfId="25" applyFont="1" applyFill="1" applyBorder="1" applyAlignment="1">
      <alignment horizontal="center" vertical="center"/>
    </xf>
    <xf numFmtId="9" fontId="33" fillId="5" borderId="22" xfId="25" applyNumberFormat="1" applyFont="1" applyFill="1" applyBorder="1" applyAlignment="1">
      <alignment horizontal="center" vertical="center"/>
    </xf>
    <xf numFmtId="10" fontId="33" fillId="5" borderId="22" xfId="24" applyNumberFormat="1" applyFont="1" applyFill="1" applyBorder="1" applyAlignment="1">
      <alignment horizontal="center" vertical="center"/>
    </xf>
    <xf numFmtId="9" fontId="33" fillId="9" borderId="22" xfId="24" applyNumberFormat="1" applyFont="1" applyFill="1" applyBorder="1" applyAlignment="1">
      <alignment horizontal="center" vertical="center"/>
    </xf>
    <xf numFmtId="9" fontId="33" fillId="5" borderId="22" xfId="24" applyNumberFormat="1" applyFont="1" applyFill="1" applyBorder="1" applyAlignment="1">
      <alignment horizontal="center"/>
    </xf>
    <xf numFmtId="43" fontId="33" fillId="5" borderId="22" xfId="29" applyFont="1" applyFill="1" applyBorder="1" applyAlignment="1">
      <alignment horizontal="center"/>
    </xf>
    <xf numFmtId="43" fontId="33" fillId="9" borderId="22" xfId="29" applyFont="1" applyFill="1" applyBorder="1" applyAlignment="1">
      <alignment horizontal="center" vertical="center"/>
    </xf>
    <xf numFmtId="0" fontId="33" fillId="5" borderId="22" xfId="24" applyFont="1" applyFill="1" applyBorder="1" applyAlignment="1">
      <alignment horizontal="center" vertical="center"/>
    </xf>
    <xf numFmtId="9" fontId="22" fillId="4" borderId="22" xfId="24" applyNumberFormat="1" applyFont="1" applyFill="1" applyBorder="1" applyAlignment="1">
      <alignment horizontal="center"/>
    </xf>
    <xf numFmtId="172" fontId="21" fillId="0" borderId="8" xfId="25" applyNumberFormat="1" applyFont="1" applyBorder="1" applyAlignment="1">
      <alignment horizontal="center" vertical="center"/>
    </xf>
    <xf numFmtId="0" fontId="21" fillId="0" borderId="8" xfId="25" applyFont="1" applyBorder="1" applyAlignment="1">
      <alignment horizontal="center" vertical="center"/>
    </xf>
    <xf numFmtId="0" fontId="15" fillId="0" borderId="19" xfId="25" applyFont="1" applyBorder="1" applyAlignment="1">
      <alignment horizontal="justify" vertical="top" wrapText="1"/>
    </xf>
    <xf numFmtId="10" fontId="33" fillId="5" borderId="22" xfId="25" applyNumberFormat="1" applyFont="1" applyFill="1" applyBorder="1" applyAlignment="1">
      <alignment horizontal="center" vertical="center"/>
    </xf>
    <xf numFmtId="172" fontId="21" fillId="0" borderId="26" xfId="25" applyNumberFormat="1" applyFont="1" applyBorder="1" applyAlignment="1">
      <alignment horizontal="center" vertical="center"/>
    </xf>
    <xf numFmtId="168" fontId="15" fillId="0" borderId="13" xfId="5" applyNumberFormat="1" applyFont="1" applyFill="1" applyBorder="1" applyAlignment="1">
      <alignment vertical="center"/>
    </xf>
    <xf numFmtId="9" fontId="22" fillId="0" borderId="26" xfId="25" applyNumberFormat="1" applyFont="1" applyBorder="1" applyAlignment="1">
      <alignment horizontal="center" vertical="center"/>
    </xf>
    <xf numFmtId="0" fontId="53" fillId="0" borderId="19" xfId="25" applyFont="1" applyBorder="1" applyAlignment="1">
      <alignment horizontal="centerContinuous" vertical="top" wrapText="1"/>
    </xf>
    <xf numFmtId="0" fontId="54" fillId="0" borderId="19" xfId="25" applyFont="1" applyBorder="1" applyAlignment="1">
      <alignment horizontal="centerContinuous" vertical="top" wrapText="1"/>
    </xf>
    <xf numFmtId="0" fontId="15" fillId="0" borderId="19" xfId="25" applyFont="1" applyBorder="1" applyAlignment="1">
      <alignment horizontal="center" vertical="center" wrapText="1"/>
    </xf>
    <xf numFmtId="170" fontId="33" fillId="5" borderId="22" xfId="25" applyNumberFormat="1" applyFont="1" applyFill="1" applyBorder="1" applyAlignment="1">
      <alignment horizontal="center" vertical="center"/>
    </xf>
    <xf numFmtId="9" fontId="9" fillId="0" borderId="74" xfId="25" applyNumberFormat="1" applyFont="1" applyBorder="1" applyAlignment="1">
      <alignment horizontal="center" vertical="center" wrapText="1"/>
    </xf>
    <xf numFmtId="0" fontId="15" fillId="0" borderId="8" xfId="25" applyFont="1" applyBorder="1" applyAlignment="1">
      <alignment horizontal="center" vertical="center"/>
    </xf>
    <xf numFmtId="0" fontId="15" fillId="0" borderId="27" xfId="25" applyFont="1" applyBorder="1" applyAlignment="1">
      <alignment horizontal="center" vertical="center"/>
    </xf>
    <xf numFmtId="0" fontId="15" fillId="0" borderId="26" xfId="25" applyFont="1" applyBorder="1" applyAlignment="1">
      <alignment horizontal="center" vertical="center"/>
    </xf>
    <xf numFmtId="0" fontId="20" fillId="0" borderId="19" xfId="23" applyBorder="1" applyAlignment="1">
      <alignment horizontal="center" vertical="center" wrapText="1"/>
    </xf>
    <xf numFmtId="0" fontId="14" fillId="5" borderId="5" xfId="25" applyFont="1" applyFill="1" applyBorder="1" applyAlignment="1">
      <alignment horizontal="center" vertical="center" wrapText="1"/>
    </xf>
    <xf numFmtId="0" fontId="14" fillId="5" borderId="26" xfId="25" applyFont="1" applyFill="1" applyBorder="1" applyAlignment="1">
      <alignment horizontal="center" vertical="center" wrapText="1"/>
    </xf>
    <xf numFmtId="0" fontId="14" fillId="5" borderId="7" xfId="25" applyFont="1" applyFill="1" applyBorder="1" applyAlignment="1">
      <alignment horizontal="center" vertical="center" wrapText="1"/>
    </xf>
    <xf numFmtId="0" fontId="54" fillId="0" borderId="19" xfId="25" applyFont="1" applyBorder="1" applyAlignment="1">
      <alignment horizontal="center" vertical="center" wrapText="1"/>
    </xf>
    <xf numFmtId="0" fontId="15" fillId="0" borderId="48" xfId="25" applyFont="1" applyBorder="1" applyAlignment="1">
      <alignment vertical="center" wrapText="1"/>
    </xf>
    <xf numFmtId="0" fontId="15" fillId="0" borderId="9" xfId="25" applyFont="1" applyBorder="1" applyAlignment="1">
      <alignment vertical="center" wrapText="1"/>
    </xf>
    <xf numFmtId="0" fontId="15" fillId="0" borderId="60" xfId="25" applyFont="1" applyBorder="1" applyAlignment="1">
      <alignment vertical="center" wrapText="1"/>
    </xf>
    <xf numFmtId="43" fontId="42" fillId="5" borderId="34" xfId="18" applyFont="1" applyFill="1" applyBorder="1" applyAlignment="1">
      <alignment horizontal="center" vertical="center" wrapText="1"/>
    </xf>
    <xf numFmtId="43" fontId="42" fillId="5" borderId="35" xfId="18" applyFont="1" applyFill="1" applyBorder="1" applyAlignment="1">
      <alignment horizontal="center" vertical="center" wrapText="1"/>
    </xf>
    <xf numFmtId="43" fontId="42" fillId="5" borderId="36" xfId="18" applyFont="1" applyFill="1" applyBorder="1" applyAlignment="1">
      <alignment horizontal="center" vertical="center" wrapText="1"/>
    </xf>
    <xf numFmtId="3" fontId="5" fillId="0" borderId="25" xfId="19" applyNumberFormat="1" applyBorder="1" applyAlignment="1">
      <alignment vertical="center"/>
    </xf>
    <xf numFmtId="3" fontId="5" fillId="0" borderId="22" xfId="19" applyNumberFormat="1" applyBorder="1" applyAlignment="1">
      <alignment vertical="center"/>
    </xf>
    <xf numFmtId="3" fontId="5" fillId="0" borderId="48" xfId="19" applyNumberFormat="1" applyBorder="1" applyAlignment="1">
      <alignment horizontal="right" vertical="center"/>
    </xf>
    <xf numFmtId="0" fontId="15" fillId="0" borderId="48" xfId="0" applyFont="1" applyBorder="1" applyAlignment="1">
      <alignment vertical="center" wrapText="1"/>
    </xf>
    <xf numFmtId="9" fontId="22" fillId="0" borderId="26" xfId="1" applyFont="1" applyBorder="1" applyAlignment="1">
      <alignment horizontal="center" vertical="center"/>
    </xf>
    <xf numFmtId="168" fontId="9" fillId="0" borderId="33" xfId="5" applyNumberFormat="1" applyFont="1" applyFill="1" applyBorder="1" applyAlignment="1">
      <alignment vertical="center"/>
    </xf>
    <xf numFmtId="168" fontId="9" fillId="0" borderId="22" xfId="5" applyNumberFormat="1" applyFont="1" applyFill="1" applyBorder="1" applyAlignment="1">
      <alignment vertical="center"/>
    </xf>
    <xf numFmtId="168" fontId="9" fillId="0" borderId="13" xfId="5" applyNumberFormat="1" applyFont="1" applyFill="1" applyBorder="1" applyAlignment="1">
      <alignment vertical="center"/>
    </xf>
    <xf numFmtId="0" fontId="9" fillId="0" borderId="7" xfId="3" applyFont="1" applyBorder="1" applyAlignment="1">
      <alignment vertical="center" wrapText="1"/>
    </xf>
    <xf numFmtId="9" fontId="9" fillId="0" borderId="52" xfId="25" applyNumberFormat="1" applyFont="1" applyBorder="1" applyAlignment="1">
      <alignment horizontal="center" vertical="center" wrapText="1"/>
    </xf>
    <xf numFmtId="9" fontId="9" fillId="0" borderId="51" xfId="25" applyNumberFormat="1" applyFont="1" applyBorder="1" applyAlignment="1">
      <alignment horizontal="center" vertical="center" wrapText="1"/>
    </xf>
    <xf numFmtId="9" fontId="9" fillId="0" borderId="29" xfId="3" applyNumberFormat="1" applyFont="1" applyBorder="1" applyAlignment="1">
      <alignment horizontal="center" vertical="center" wrapText="1"/>
    </xf>
    <xf numFmtId="168" fontId="9" fillId="0" borderId="9" xfId="5" applyNumberFormat="1" applyFont="1" applyBorder="1" applyAlignment="1">
      <alignment vertical="center"/>
    </xf>
    <xf numFmtId="168" fontId="9" fillId="0" borderId="35" xfId="5" applyNumberFormat="1" applyFont="1" applyFill="1" applyBorder="1" applyAlignment="1">
      <alignment vertical="center"/>
    </xf>
    <xf numFmtId="168" fontId="9" fillId="0" borderId="22" xfId="5" applyNumberFormat="1" applyFont="1" applyBorder="1" applyAlignment="1">
      <alignment vertical="center"/>
    </xf>
    <xf numFmtId="168" fontId="9" fillId="0" borderId="13" xfId="5" applyNumberFormat="1" applyFont="1" applyBorder="1" applyAlignment="1">
      <alignment vertical="center"/>
    </xf>
    <xf numFmtId="0" fontId="14" fillId="5" borderId="5" xfId="2" applyFont="1" applyFill="1" applyBorder="1" applyAlignment="1">
      <alignment vertical="center" wrapText="1"/>
    </xf>
    <xf numFmtId="0" fontId="14" fillId="5" borderId="7" xfId="2" applyFont="1" applyFill="1" applyBorder="1" applyAlignment="1">
      <alignment vertical="center" wrapText="1"/>
    </xf>
    <xf numFmtId="176" fontId="15" fillId="0" borderId="22" xfId="5" applyNumberFormat="1" applyFont="1" applyBorder="1" applyAlignment="1">
      <alignment vertical="center" wrapText="1"/>
    </xf>
    <xf numFmtId="0" fontId="51" fillId="0" borderId="22" xfId="0" applyFont="1" applyBorder="1" applyAlignment="1">
      <alignment horizontal="left" vertical="center"/>
    </xf>
    <xf numFmtId="0" fontId="50" fillId="0" borderId="22" xfId="0" applyFont="1" applyBorder="1" applyAlignment="1">
      <alignment vertical="center" wrapText="1"/>
    </xf>
    <xf numFmtId="0" fontId="50" fillId="0" borderId="48" xfId="0" applyFont="1" applyBorder="1" applyAlignment="1">
      <alignment vertical="center" wrapText="1"/>
    </xf>
    <xf numFmtId="0" fontId="51" fillId="13" borderId="22" xfId="0" applyFont="1" applyFill="1" applyBorder="1" applyAlignment="1">
      <alignment horizontal="left" vertical="center"/>
    </xf>
    <xf numFmtId="0" fontId="50" fillId="13" borderId="48" xfId="0" applyFont="1" applyFill="1" applyBorder="1" applyAlignment="1">
      <alignment vertical="center" wrapText="1"/>
    </xf>
    <xf numFmtId="0" fontId="50" fillId="13" borderId="48" xfId="0" applyFont="1" applyFill="1" applyBorder="1" applyAlignment="1">
      <alignment horizontal="left" vertical="center" wrapText="1"/>
    </xf>
    <xf numFmtId="0" fontId="51" fillId="0" borderId="22" xfId="0" applyFont="1" applyBorder="1" applyAlignment="1">
      <alignment horizontal="left" vertical="center" wrapText="1"/>
    </xf>
    <xf numFmtId="0" fontId="51" fillId="13" borderId="22" xfId="0" applyFont="1" applyFill="1" applyBorder="1" applyAlignment="1">
      <alignment horizontal="center" vertical="center"/>
    </xf>
    <xf numFmtId="0" fontId="50" fillId="4" borderId="25"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51" fillId="0" borderId="22" xfId="0" quotePrefix="1" applyFont="1" applyBorder="1" applyAlignment="1">
      <alignment horizontal="left" vertical="center" wrapText="1"/>
    </xf>
    <xf numFmtId="0" fontId="51" fillId="0" borderId="53" xfId="0" applyFont="1" applyBorder="1" applyAlignment="1">
      <alignment horizontal="left" vertical="center"/>
    </xf>
    <xf numFmtId="0" fontId="50" fillId="0" borderId="68" xfId="0" applyFont="1" applyBorder="1" applyAlignment="1">
      <alignment horizontal="left" vertical="center" wrapText="1"/>
    </xf>
    <xf numFmtId="0" fontId="15" fillId="0" borderId="7" xfId="3" applyFont="1" applyBorder="1" applyAlignment="1">
      <alignment horizontal="center" vertical="center" wrapText="1"/>
    </xf>
    <xf numFmtId="0" fontId="15" fillId="0" borderId="7" xfId="25" applyFont="1" applyBorder="1" applyAlignment="1">
      <alignment horizontal="center" vertical="center" wrapText="1"/>
    </xf>
    <xf numFmtId="3" fontId="5" fillId="4" borderId="22" xfId="19" applyNumberFormat="1" applyFill="1" applyBorder="1" applyAlignment="1">
      <alignment vertical="center"/>
    </xf>
    <xf numFmtId="43" fontId="42" fillId="5" borderId="13" xfId="18" applyFont="1" applyFill="1" applyBorder="1" applyAlignment="1">
      <alignment horizontal="center" vertical="center" wrapText="1"/>
    </xf>
    <xf numFmtId="0" fontId="20" fillId="0" borderId="7" xfId="23" applyBorder="1" applyAlignment="1">
      <alignment horizontal="center" vertical="center" wrapText="1"/>
    </xf>
    <xf numFmtId="173" fontId="39" fillId="4" borderId="22" xfId="21" applyNumberFormat="1" applyFont="1" applyFill="1" applyBorder="1" applyAlignment="1">
      <alignment horizontal="center" vertical="center"/>
    </xf>
    <xf numFmtId="168" fontId="15" fillId="4" borderId="22" xfId="5" applyNumberFormat="1" applyFont="1" applyFill="1" applyBorder="1" applyAlignment="1">
      <alignment vertical="center"/>
    </xf>
    <xf numFmtId="0" fontId="15" fillId="4" borderId="19" xfId="3" applyFont="1" applyFill="1" applyBorder="1" applyAlignment="1">
      <alignment horizontal="center" vertical="center" wrapText="1"/>
    </xf>
    <xf numFmtId="0" fontId="60" fillId="4" borderId="7" xfId="25" applyFont="1" applyFill="1" applyBorder="1" applyAlignment="1">
      <alignment horizontal="center" vertical="center" wrapText="1"/>
    </xf>
    <xf numFmtId="43" fontId="15" fillId="0" borderId="1" xfId="25" applyNumberFormat="1" applyFont="1" applyAlignment="1">
      <alignment vertical="center"/>
    </xf>
    <xf numFmtId="168" fontId="9" fillId="4" borderId="22" xfId="5" applyNumberFormat="1" applyFont="1" applyFill="1" applyBorder="1" applyAlignment="1">
      <alignment vertical="center"/>
    </xf>
    <xf numFmtId="0" fontId="21" fillId="0" borderId="7" xfId="3" applyFont="1" applyBorder="1" applyAlignment="1">
      <alignment horizontal="center" vertical="center" wrapText="1"/>
    </xf>
    <xf numFmtId="0" fontId="15" fillId="4" borderId="26" xfId="3" applyFont="1" applyFill="1" applyBorder="1" applyAlignment="1">
      <alignment vertical="center"/>
    </xf>
    <xf numFmtId="0" fontId="21" fillId="0" borderId="7" xfId="25" applyFont="1" applyBorder="1" applyAlignment="1">
      <alignment horizontal="center" vertical="center" wrapText="1"/>
    </xf>
    <xf numFmtId="0" fontId="33" fillId="5" borderId="29" xfId="3" applyFont="1" applyFill="1" applyBorder="1" applyAlignment="1">
      <alignment horizontal="center" vertical="center" wrapText="1"/>
    </xf>
    <xf numFmtId="0" fontId="20" fillId="0" borderId="7" xfId="16" applyBorder="1" applyAlignment="1">
      <alignment horizontal="center" vertical="center" wrapText="1"/>
    </xf>
    <xf numFmtId="0" fontId="54" fillId="0" borderId="7" xfId="25" applyFont="1" applyBorder="1" applyAlignment="1">
      <alignment horizontal="center" vertical="center" wrapText="1"/>
    </xf>
    <xf numFmtId="0" fontId="21" fillId="0" borderId="77" xfId="3" applyFont="1" applyBorder="1" applyAlignment="1">
      <alignment horizontal="center" vertical="center"/>
    </xf>
    <xf numFmtId="0" fontId="2" fillId="0" borderId="22" xfId="19" applyFont="1" applyBorder="1" applyAlignment="1">
      <alignment vertical="center" wrapText="1"/>
    </xf>
    <xf numFmtId="0" fontId="62" fillId="0" borderId="22" xfId="19" applyFont="1" applyBorder="1" applyAlignment="1">
      <alignment vertical="center" wrapText="1"/>
    </xf>
    <xf numFmtId="0" fontId="61" fillId="4" borderId="7" xfId="3" applyFont="1" applyFill="1" applyBorder="1" applyAlignment="1">
      <alignment horizontal="center" vertical="center" wrapText="1"/>
    </xf>
    <xf numFmtId="0" fontId="2" fillId="0" borderId="22" xfId="19" applyFont="1" applyBorder="1" applyAlignment="1">
      <alignment horizontal="justify" vertical="top" wrapText="1"/>
    </xf>
    <xf numFmtId="0" fontId="49" fillId="12" borderId="23" xfId="0" applyFont="1" applyFill="1" applyBorder="1" applyAlignment="1">
      <alignment horizontal="center" vertical="center"/>
    </xf>
    <xf numFmtId="0" fontId="49" fillId="12" borderId="25" xfId="0" applyFont="1" applyFill="1" applyBorder="1" applyAlignment="1">
      <alignment horizontal="center" vertical="center"/>
    </xf>
    <xf numFmtId="0" fontId="9" fillId="5" borderId="23"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51" fillId="5" borderId="23" xfId="0" applyFont="1" applyFill="1" applyBorder="1" applyAlignment="1">
      <alignment horizontal="center" vertical="center" wrapText="1"/>
    </xf>
    <xf numFmtId="0" fontId="51" fillId="5" borderId="25" xfId="0" applyFont="1" applyFill="1" applyBorder="1" applyAlignment="1">
      <alignment horizontal="center" vertical="center" wrapText="1"/>
    </xf>
    <xf numFmtId="0" fontId="51" fillId="13" borderId="23" xfId="0" applyFont="1" applyFill="1" applyBorder="1" applyAlignment="1">
      <alignment horizontal="center" vertical="center"/>
    </xf>
    <xf numFmtId="0" fontId="51" fillId="13" borderId="25" xfId="0" applyFont="1" applyFill="1" applyBorder="1" applyAlignment="1">
      <alignment horizontal="center" vertical="center"/>
    </xf>
    <xf numFmtId="0" fontId="51" fillId="13" borderId="23" xfId="0" applyFont="1" applyFill="1" applyBorder="1" applyAlignment="1">
      <alignment horizontal="left" vertical="center"/>
    </xf>
    <xf numFmtId="0" fontId="51" fillId="13" borderId="25" xfId="0" applyFont="1" applyFill="1" applyBorder="1" applyAlignment="1">
      <alignment horizontal="left" vertical="center"/>
    </xf>
    <xf numFmtId="0" fontId="51" fillId="13" borderId="23" xfId="0" applyFont="1" applyFill="1" applyBorder="1" applyAlignment="1">
      <alignment horizontal="left" vertical="center" wrapText="1"/>
    </xf>
    <xf numFmtId="0" fontId="51" fillId="13" borderId="25" xfId="0" applyFont="1" applyFill="1" applyBorder="1" applyAlignment="1">
      <alignment horizontal="left" vertical="center" wrapText="1"/>
    </xf>
    <xf numFmtId="0" fontId="51" fillId="5" borderId="23" xfId="0" applyFont="1" applyFill="1" applyBorder="1" applyAlignment="1">
      <alignment horizontal="center" vertical="center"/>
    </xf>
    <xf numFmtId="0" fontId="51" fillId="5" borderId="25" xfId="0" applyFont="1" applyFill="1" applyBorder="1" applyAlignment="1">
      <alignment horizontal="center" vertical="center"/>
    </xf>
    <xf numFmtId="0" fontId="9" fillId="0" borderId="53" xfId="0" applyFont="1" applyBorder="1" applyAlignment="1">
      <alignment horizontal="center" vertical="center"/>
    </xf>
    <xf numFmtId="0" fontId="9" fillId="0" borderId="68" xfId="0" applyFont="1" applyBorder="1" applyAlignment="1">
      <alignment horizontal="center" vertical="center"/>
    </xf>
    <xf numFmtId="0" fontId="50" fillId="4" borderId="23" xfId="0" applyFont="1" applyFill="1" applyBorder="1" applyAlignment="1">
      <alignment horizontal="left" vertical="center" wrapText="1"/>
    </xf>
    <xf numFmtId="0" fontId="50" fillId="4" borderId="25" xfId="0" applyFont="1" applyFill="1" applyBorder="1" applyAlignment="1">
      <alignment horizontal="left" vertical="center" wrapText="1"/>
    </xf>
    <xf numFmtId="9" fontId="33"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31" fillId="3" borderId="51" xfId="2" applyFont="1" applyFill="1" applyBorder="1" applyAlignment="1">
      <alignment horizontal="center" vertical="center" wrapText="1"/>
    </xf>
    <xf numFmtId="0" fontId="31" fillId="3" borderId="48" xfId="2" applyFont="1" applyFill="1" applyBorder="1" applyAlignment="1">
      <alignment horizontal="center" vertical="center" wrapText="1"/>
    </xf>
    <xf numFmtId="0" fontId="21" fillId="0" borderId="5" xfId="3" applyFont="1" applyBorder="1" applyAlignment="1">
      <alignment horizontal="center" vertical="center"/>
    </xf>
    <xf numFmtId="0" fontId="21" fillId="0" borderId="7" xfId="3" applyFont="1" applyBorder="1" applyAlignment="1">
      <alignment horizontal="center" vertical="center"/>
    </xf>
    <xf numFmtId="0" fontId="20" fillId="0" borderId="23" xfId="16" applyBorder="1" applyAlignment="1">
      <alignment horizontal="center" vertical="center" wrapText="1"/>
    </xf>
    <xf numFmtId="0" fontId="20" fillId="0" borderId="25" xfId="16" applyBorder="1" applyAlignment="1">
      <alignment horizontal="center" vertical="center" wrapText="1"/>
    </xf>
    <xf numFmtId="0" fontId="20" fillId="0" borderId="23" xfId="16" applyBorder="1" applyAlignment="1">
      <alignment horizontal="center" vertical="center"/>
    </xf>
    <xf numFmtId="0" fontId="21" fillId="0" borderId="25" xfId="3" applyFont="1" applyBorder="1" applyAlignment="1">
      <alignment horizontal="center" vertical="center"/>
    </xf>
    <xf numFmtId="0" fontId="21" fillId="0" borderId="23" xfId="3" applyFont="1" applyBorder="1" applyAlignment="1">
      <alignment horizontal="center" vertical="center"/>
    </xf>
    <xf numFmtId="0" fontId="20" fillId="0" borderId="23" xfId="23" applyBorder="1" applyAlignment="1">
      <alignment horizontal="center" vertical="center" wrapText="1"/>
    </xf>
    <xf numFmtId="0" fontId="20" fillId="4" borderId="23" xfId="23" applyFill="1" applyBorder="1" applyAlignment="1">
      <alignment horizontal="center" vertical="center" wrapText="1"/>
    </xf>
    <xf numFmtId="0" fontId="20" fillId="4" borderId="25" xfId="16" applyFill="1" applyBorder="1" applyAlignment="1">
      <alignment horizontal="center" vertical="center" wrapText="1"/>
    </xf>
    <xf numFmtId="0" fontId="21" fillId="0" borderId="22" xfId="0" applyFont="1" applyBorder="1" applyAlignment="1">
      <alignment horizontal="center" wrapText="1"/>
    </xf>
    <xf numFmtId="0" fontId="21" fillId="0" borderId="22" xfId="3" applyFont="1" applyBorder="1" applyAlignment="1">
      <alignment horizontal="center" vertical="center" wrapText="1"/>
    </xf>
    <xf numFmtId="0" fontId="58" fillId="4" borderId="23" xfId="3" applyFont="1" applyFill="1" applyBorder="1" applyAlignment="1">
      <alignment horizontal="center" vertical="center" wrapText="1"/>
    </xf>
    <xf numFmtId="0" fontId="47" fillId="4" borderId="25" xfId="3" applyFont="1" applyFill="1" applyBorder="1" applyAlignment="1">
      <alignment horizontal="center" vertical="center" wrapText="1"/>
    </xf>
    <xf numFmtId="0" fontId="21" fillId="0" borderId="22" xfId="0" applyFont="1" applyBorder="1" applyAlignment="1">
      <alignment horizontal="center"/>
    </xf>
    <xf numFmtId="0" fontId="21" fillId="0" borderId="25" xfId="3" applyFont="1" applyBorder="1" applyAlignment="1">
      <alignment horizontal="center" vertical="center" wrapText="1"/>
    </xf>
    <xf numFmtId="0" fontId="34" fillId="0" borderId="25" xfId="3" applyFont="1" applyBorder="1" applyAlignment="1">
      <alignment horizontal="center" vertical="center" wrapText="1"/>
    </xf>
    <xf numFmtId="0" fontId="34" fillId="0" borderId="23" xfId="3" applyFont="1" applyBorder="1" applyAlignment="1">
      <alignment horizontal="center" vertical="center" wrapText="1"/>
    </xf>
    <xf numFmtId="0" fontId="14" fillId="0" borderId="26" xfId="0" applyFont="1" applyBorder="1" applyAlignment="1">
      <alignment horizontal="center" vertical="center" wrapText="1"/>
    </xf>
    <xf numFmtId="0" fontId="14" fillId="5" borderId="5" xfId="2" applyFont="1" applyFill="1" applyBorder="1" applyAlignment="1">
      <alignment horizontal="center" vertical="center" wrapText="1"/>
    </xf>
    <xf numFmtId="0" fontId="14" fillId="5" borderId="6" xfId="2" applyFont="1" applyFill="1" applyBorder="1" applyAlignment="1">
      <alignment horizontal="center" vertical="center" wrapText="1"/>
    </xf>
    <xf numFmtId="0" fontId="14" fillId="5" borderId="7" xfId="2" applyFont="1" applyFill="1" applyBorder="1" applyAlignment="1">
      <alignment horizontal="center" vertical="center" wrapText="1"/>
    </xf>
    <xf numFmtId="0" fontId="33" fillId="5" borderId="22" xfId="2" applyFont="1" applyFill="1" applyBorder="1" applyAlignment="1">
      <alignment horizontal="center" vertical="center" wrapText="1"/>
    </xf>
    <xf numFmtId="170" fontId="33" fillId="5" borderId="23" xfId="3" applyNumberFormat="1" applyFont="1" applyFill="1" applyBorder="1" applyAlignment="1">
      <alignment horizontal="center" vertical="center" wrapText="1"/>
    </xf>
    <xf numFmtId="170" fontId="33" fillId="5" borderId="25" xfId="3" applyNumberFormat="1" applyFont="1" applyFill="1" applyBorder="1" applyAlignment="1">
      <alignment horizontal="center" vertical="center" wrapText="1"/>
    </xf>
    <xf numFmtId="170" fontId="33" fillId="5" borderId="23" xfId="3" applyNumberFormat="1" applyFont="1" applyFill="1" applyBorder="1" applyAlignment="1">
      <alignment horizontal="center" vertical="center"/>
    </xf>
    <xf numFmtId="170" fontId="33" fillId="5" borderId="25" xfId="3" applyNumberFormat="1" applyFont="1" applyFill="1" applyBorder="1" applyAlignment="1">
      <alignment horizontal="center" vertical="center"/>
    </xf>
    <xf numFmtId="0" fontId="21" fillId="0" borderId="23" xfId="3" applyFont="1" applyBorder="1" applyAlignment="1">
      <alignment horizontal="left" vertical="center" wrapText="1"/>
    </xf>
    <xf numFmtId="0" fontId="21" fillId="0" borderId="25" xfId="3" applyFont="1" applyBorder="1" applyAlignment="1">
      <alignment horizontal="left" vertical="center" wrapText="1"/>
    </xf>
    <xf numFmtId="0" fontId="34" fillId="0" borderId="23" xfId="3" applyFont="1" applyBorder="1" applyAlignment="1">
      <alignment horizontal="left" vertical="center" wrapText="1"/>
    </xf>
    <xf numFmtId="0" fontId="34" fillId="0" borderId="25" xfId="3"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4" fillId="0" borderId="2" xfId="2" applyFont="1" applyBorder="1" applyAlignment="1">
      <alignment horizontal="center" vertical="center"/>
    </xf>
    <xf numFmtId="0" fontId="14" fillId="0" borderId="18" xfId="2" applyFont="1" applyBorder="1" applyAlignment="1">
      <alignment horizontal="center" vertical="center"/>
    </xf>
    <xf numFmtId="0" fontId="14" fillId="0" borderId="17" xfId="2" applyFont="1" applyBorder="1" applyAlignment="1">
      <alignment horizontal="center" vertical="center"/>
    </xf>
    <xf numFmtId="0" fontId="14" fillId="0" borderId="8" xfId="2" applyFont="1" applyBorder="1" applyAlignment="1">
      <alignment horizontal="center" vertical="center"/>
    </xf>
    <xf numFmtId="0" fontId="14" fillId="0" borderId="1" xfId="2" applyFont="1" applyAlignment="1">
      <alignment horizontal="center" vertical="center"/>
    </xf>
    <xf numFmtId="0" fontId="14" fillId="0" borderId="16" xfId="2" applyFont="1" applyBorder="1" applyAlignment="1">
      <alignment horizontal="center" vertical="center"/>
    </xf>
    <xf numFmtId="0" fontId="14" fillId="0" borderId="11" xfId="2" applyFont="1" applyBorder="1" applyAlignment="1">
      <alignment horizontal="center" vertical="center"/>
    </xf>
    <xf numFmtId="0" fontId="14" fillId="0" borderId="20" xfId="2" applyFont="1" applyBorder="1" applyAlignment="1">
      <alignment horizontal="center" vertical="center"/>
    </xf>
    <xf numFmtId="0" fontId="14" fillId="0" borderId="19" xfId="2" applyFont="1" applyBorder="1" applyAlignment="1">
      <alignment horizontal="center" vertical="center"/>
    </xf>
    <xf numFmtId="0" fontId="14" fillId="0" borderId="2"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8" xfId="2" applyFont="1" applyBorder="1" applyAlignment="1">
      <alignment horizontal="center" vertical="center" wrapText="1"/>
    </xf>
    <xf numFmtId="0" fontId="14" fillId="0" borderId="1" xfId="2" applyFont="1" applyAlignment="1">
      <alignment horizontal="center" vertical="center" wrapText="1"/>
    </xf>
    <xf numFmtId="0" fontId="14" fillId="0" borderId="16" xfId="2" applyFont="1" applyBorder="1" applyAlignment="1">
      <alignment horizontal="center" vertical="center" wrapText="1"/>
    </xf>
    <xf numFmtId="0" fontId="14" fillId="0" borderId="11"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19" xfId="2" applyFont="1" applyBorder="1" applyAlignment="1">
      <alignment horizontal="center" vertical="center" wrapText="1"/>
    </xf>
    <xf numFmtId="0" fontId="14" fillId="0" borderId="26" xfId="2" applyFont="1" applyBorder="1" applyAlignment="1">
      <alignment horizontal="center" vertical="center" wrapText="1"/>
    </xf>
    <xf numFmtId="0" fontId="14" fillId="0" borderId="26" xfId="2" applyFont="1" applyBorder="1" applyAlignment="1">
      <alignment horizontal="left" vertical="center" wrapText="1"/>
    </xf>
    <xf numFmtId="0" fontId="13" fillId="0" borderId="2"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1" xfId="2" applyFont="1" applyBorder="1" applyAlignment="1">
      <alignment horizontal="center" vertical="center" wrapText="1"/>
    </xf>
    <xf numFmtId="0" fontId="14" fillId="5" borderId="26" xfId="2" applyFont="1" applyFill="1" applyBorder="1" applyAlignment="1">
      <alignment horizontal="center" vertical="center" wrapText="1"/>
    </xf>
    <xf numFmtId="0" fontId="14" fillId="5" borderId="26" xfId="2" applyFont="1" applyFill="1" applyBorder="1" applyAlignment="1">
      <alignment horizontal="left" vertical="center" wrapText="1"/>
    </xf>
    <xf numFmtId="0" fontId="9" fillId="0" borderId="26" xfId="3" applyFont="1" applyBorder="1" applyAlignment="1">
      <alignment horizontal="center" vertical="center" wrapText="1"/>
    </xf>
    <xf numFmtId="0" fontId="14" fillId="0" borderId="79" xfId="2" applyFont="1" applyBorder="1" applyAlignment="1">
      <alignment horizontal="center" vertical="center" wrapText="1"/>
    </xf>
    <xf numFmtId="0" fontId="14" fillId="4" borderId="1" xfId="2" applyFont="1" applyFill="1" applyAlignment="1">
      <alignment horizontal="left" vertical="center" wrapText="1"/>
    </xf>
    <xf numFmtId="0" fontId="14" fillId="5" borderId="2" xfId="2" applyFont="1" applyFill="1" applyBorder="1" applyAlignment="1">
      <alignment horizontal="left" vertical="center" wrapText="1"/>
    </xf>
    <xf numFmtId="0" fontId="14" fillId="5" borderId="8" xfId="2" applyFont="1" applyFill="1" applyBorder="1" applyAlignment="1">
      <alignment horizontal="left" vertical="center" wrapText="1"/>
    </xf>
    <xf numFmtId="0" fontId="14" fillId="5" borderId="11" xfId="2" applyFont="1" applyFill="1" applyBorder="1" applyAlignment="1">
      <alignment horizontal="left" vertical="center" wrapText="1"/>
    </xf>
    <xf numFmtId="0" fontId="14" fillId="4" borderId="5" xfId="2" applyFont="1" applyFill="1" applyBorder="1" applyAlignment="1">
      <alignment horizontal="center" vertical="center" wrapText="1"/>
    </xf>
    <xf numFmtId="0" fontId="14" fillId="4" borderId="6" xfId="2" applyFont="1" applyFill="1" applyBorder="1" applyAlignment="1">
      <alignment horizontal="center" vertical="center" wrapText="1"/>
    </xf>
    <xf numFmtId="0" fontId="14" fillId="4" borderId="7" xfId="2" applyFont="1" applyFill="1" applyBorder="1" applyAlignment="1">
      <alignment horizontal="center" vertical="center" wrapText="1"/>
    </xf>
    <xf numFmtId="1" fontId="8" fillId="4" borderId="5" xfId="3" applyNumberFormat="1" applyFont="1" applyFill="1" applyBorder="1" applyAlignment="1">
      <alignment horizontal="center" vertical="center"/>
    </xf>
    <xf numFmtId="1" fontId="8" fillId="4" borderId="6" xfId="3" applyNumberFormat="1" applyFont="1" applyFill="1" applyBorder="1" applyAlignment="1">
      <alignment horizontal="center" vertical="center"/>
    </xf>
    <xf numFmtId="1" fontId="8" fillId="4" borderId="7" xfId="3" applyNumberFormat="1" applyFont="1" applyFill="1" applyBorder="1" applyAlignment="1">
      <alignment horizontal="center" vertical="center"/>
    </xf>
    <xf numFmtId="0" fontId="21" fillId="0" borderId="22" xfId="3" applyFont="1" applyBorder="1" applyAlignment="1">
      <alignment horizontal="center" vertical="center"/>
    </xf>
    <xf numFmtId="0" fontId="20" fillId="0" borderId="23" xfId="23" applyFill="1" applyBorder="1" applyAlignment="1">
      <alignment horizontal="center" vertical="center" wrapText="1"/>
    </xf>
    <xf numFmtId="0" fontId="34" fillId="2" borderId="23" xfId="0" applyFont="1" applyFill="1" applyBorder="1" applyAlignment="1">
      <alignment horizontal="center" vertical="center" wrapText="1"/>
    </xf>
    <xf numFmtId="0" fontId="34" fillId="2" borderId="25" xfId="0" applyFont="1" applyFill="1" applyBorder="1" applyAlignment="1">
      <alignment horizontal="center" vertical="center" wrapText="1"/>
    </xf>
    <xf numFmtId="0" fontId="33" fillId="5" borderId="5" xfId="3" applyFont="1" applyFill="1" applyBorder="1" applyAlignment="1">
      <alignment horizontal="center" vertical="center" wrapText="1"/>
    </xf>
    <xf numFmtId="0" fontId="33" fillId="5" borderId="7" xfId="3" applyFont="1" applyFill="1" applyBorder="1" applyAlignment="1">
      <alignment horizontal="center" vertical="center" wrapText="1"/>
    </xf>
    <xf numFmtId="0" fontId="22" fillId="5" borderId="5" xfId="3" applyFont="1" applyFill="1" applyBorder="1" applyAlignment="1">
      <alignment horizontal="center" vertical="center"/>
    </xf>
    <xf numFmtId="0" fontId="22" fillId="5" borderId="6" xfId="3" applyFont="1" applyFill="1" applyBorder="1" applyAlignment="1">
      <alignment horizontal="center" vertical="center"/>
    </xf>
    <xf numFmtId="0" fontId="22" fillId="5" borderId="7" xfId="3" applyFont="1" applyFill="1" applyBorder="1" applyAlignment="1">
      <alignment horizontal="center" vertical="center"/>
    </xf>
    <xf numFmtId="0" fontId="22" fillId="0" borderId="5" xfId="3" applyFont="1" applyBorder="1" applyAlignment="1">
      <alignment horizontal="center" vertical="center" wrapText="1"/>
    </xf>
    <xf numFmtId="0" fontId="22" fillId="0" borderId="6" xfId="3" applyFont="1" applyBorder="1" applyAlignment="1">
      <alignment horizontal="center" vertical="center" wrapText="1"/>
    </xf>
    <xf numFmtId="0" fontId="22" fillId="0" borderId="7" xfId="3" applyFont="1" applyBorder="1" applyAlignment="1">
      <alignment horizontal="center" vertical="center" wrapText="1"/>
    </xf>
    <xf numFmtId="9" fontId="22" fillId="4" borderId="11" xfId="3" applyNumberFormat="1" applyFont="1" applyFill="1" applyBorder="1" applyAlignment="1">
      <alignment horizontal="center" vertical="center"/>
    </xf>
    <xf numFmtId="9" fontId="22" fillId="4" borderId="19" xfId="3" applyNumberFormat="1" applyFont="1" applyFill="1" applyBorder="1" applyAlignment="1">
      <alignment horizontal="center" vertical="center"/>
    </xf>
    <xf numFmtId="0" fontId="21" fillId="0" borderId="5" xfId="3" applyFont="1" applyBorder="1" applyAlignment="1">
      <alignment horizontal="center" vertical="center" wrapText="1"/>
    </xf>
    <xf numFmtId="0" fontId="21" fillId="0" borderId="7" xfId="3" applyFont="1" applyBorder="1" applyAlignment="1">
      <alignment horizontal="center" vertical="center" wrapText="1"/>
    </xf>
    <xf numFmtId="0" fontId="22" fillId="0" borderId="5" xfId="3" applyFont="1" applyBorder="1" applyAlignment="1">
      <alignment horizontal="left" vertical="center"/>
    </xf>
    <xf numFmtId="0" fontId="22" fillId="0" borderId="6" xfId="3" applyFont="1" applyBorder="1" applyAlignment="1">
      <alignment horizontal="left" vertical="center"/>
    </xf>
    <xf numFmtId="0" fontId="22" fillId="0" borderId="7" xfId="3" applyFont="1" applyBorder="1" applyAlignment="1">
      <alignment horizontal="left" vertical="center"/>
    </xf>
    <xf numFmtId="0" fontId="21" fillId="0" borderId="5" xfId="3" applyFont="1" applyBorder="1" applyAlignment="1">
      <alignment horizontal="justify" vertical="top" wrapText="1"/>
    </xf>
    <xf numFmtId="0" fontId="21" fillId="0" borderId="7" xfId="3" applyFont="1" applyBorder="1" applyAlignment="1">
      <alignment horizontal="justify" vertical="top" wrapText="1"/>
    </xf>
    <xf numFmtId="0" fontId="33" fillId="5" borderId="29" xfId="3" applyFont="1" applyFill="1" applyBorder="1" applyAlignment="1">
      <alignment horizontal="center" vertical="center" wrapText="1"/>
    </xf>
    <xf numFmtId="0" fontId="33" fillId="5" borderId="28" xfId="3" applyFont="1" applyFill="1" applyBorder="1" applyAlignment="1">
      <alignment horizontal="center" vertical="center" wrapText="1"/>
    </xf>
    <xf numFmtId="0" fontId="22" fillId="0" borderId="26" xfId="3" applyFont="1" applyBorder="1" applyAlignment="1">
      <alignment horizontal="center" vertical="center"/>
    </xf>
    <xf numFmtId="0" fontId="57" fillId="0" borderId="2" xfId="0" applyFont="1" applyBorder="1" applyAlignment="1">
      <alignment horizontal="center" vertical="center"/>
    </xf>
    <xf numFmtId="0" fontId="57" fillId="0" borderId="17" xfId="0" applyFont="1" applyBorder="1" applyAlignment="1">
      <alignment horizontal="center" vertical="center"/>
    </xf>
    <xf numFmtId="0" fontId="57" fillId="0" borderId="11" xfId="0" applyFont="1" applyBorder="1" applyAlignment="1">
      <alignment horizontal="center" vertical="center"/>
    </xf>
    <xf numFmtId="0" fontId="57" fillId="0" borderId="19" xfId="0" applyFont="1" applyBorder="1" applyAlignment="1">
      <alignment horizontal="center" vertical="center"/>
    </xf>
    <xf numFmtId="0" fontId="58" fillId="4" borderId="5" xfId="3" applyFont="1" applyFill="1" applyBorder="1" applyAlignment="1">
      <alignment horizontal="center" vertical="center" wrapText="1"/>
    </xf>
    <xf numFmtId="0" fontId="47" fillId="4" borderId="7" xfId="3" applyFont="1" applyFill="1" applyBorder="1" applyAlignment="1">
      <alignment horizontal="center" vertical="center" wrapText="1"/>
    </xf>
    <xf numFmtId="0" fontId="21" fillId="0" borderId="6" xfId="3" applyFont="1" applyBorder="1" applyAlignment="1">
      <alignment horizontal="center" vertical="center"/>
    </xf>
    <xf numFmtId="0" fontId="21" fillId="0" borderId="23" xfId="3" applyFont="1" applyBorder="1" applyAlignment="1">
      <alignment horizontal="center" vertical="center" wrapText="1"/>
    </xf>
    <xf numFmtId="43" fontId="21" fillId="0" borderId="22" xfId="18" applyFont="1" applyBorder="1" applyAlignment="1">
      <alignment horizontal="center"/>
    </xf>
    <xf numFmtId="0" fontId="21" fillId="0" borderId="23" xfId="0" applyFont="1" applyBorder="1" applyAlignment="1">
      <alignment horizontal="center"/>
    </xf>
    <xf numFmtId="0" fontId="21" fillId="0" borderId="25" xfId="0" applyFont="1" applyBorder="1" applyAlignment="1">
      <alignment horizontal="center"/>
    </xf>
    <xf numFmtId="0" fontId="21" fillId="2" borderId="23"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36" fillId="0" borderId="5" xfId="24" applyFont="1" applyBorder="1" applyAlignment="1">
      <alignment horizontal="left" vertical="center" wrapText="1"/>
    </xf>
    <xf numFmtId="0" fontId="36" fillId="0" borderId="6" xfId="24" applyFont="1" applyBorder="1" applyAlignment="1">
      <alignment horizontal="left" vertical="center" wrapText="1"/>
    </xf>
    <xf numFmtId="0" fontId="36" fillId="0" borderId="7" xfId="24" applyFont="1" applyBorder="1" applyAlignment="1">
      <alignment horizontal="left" vertical="center" wrapText="1"/>
    </xf>
    <xf numFmtId="0" fontId="14" fillId="0" borderId="70" xfId="2" applyFont="1" applyBorder="1" applyAlignment="1">
      <alignment horizontal="center" vertical="center" wrapText="1"/>
    </xf>
    <xf numFmtId="0" fontId="9" fillId="0" borderId="26" xfId="25" applyFont="1" applyBorder="1" applyAlignment="1">
      <alignment horizontal="center" vertical="center" wrapText="1"/>
    </xf>
    <xf numFmtId="1" fontId="8" fillId="4" borderId="5" xfId="25" applyNumberFormat="1" applyFont="1" applyFill="1" applyBorder="1" applyAlignment="1">
      <alignment horizontal="center" vertical="center"/>
    </xf>
    <xf numFmtId="1" fontId="8" fillId="4" borderId="6" xfId="25" applyNumberFormat="1" applyFont="1" applyFill="1" applyBorder="1" applyAlignment="1">
      <alignment horizontal="center" vertical="center"/>
    </xf>
    <xf numFmtId="1" fontId="8" fillId="4" borderId="7" xfId="25" applyNumberFormat="1" applyFont="1" applyFill="1" applyBorder="1" applyAlignment="1">
      <alignment horizontal="center" vertical="center"/>
    </xf>
    <xf numFmtId="0" fontId="14" fillId="0" borderId="26" xfId="24" applyFont="1" applyBorder="1" applyAlignment="1">
      <alignment horizontal="center" vertical="center" wrapText="1"/>
    </xf>
    <xf numFmtId="9" fontId="22" fillId="4" borderId="11" xfId="25" applyNumberFormat="1" applyFont="1" applyFill="1" applyBorder="1" applyAlignment="1">
      <alignment horizontal="center" vertical="center"/>
    </xf>
    <xf numFmtId="9" fontId="22" fillId="4" borderId="19" xfId="25" applyNumberFormat="1" applyFont="1" applyFill="1" applyBorder="1" applyAlignment="1">
      <alignment horizontal="center" vertical="center"/>
    </xf>
    <xf numFmtId="0" fontId="22" fillId="0" borderId="5" xfId="25" applyFont="1" applyBorder="1" applyAlignment="1">
      <alignment horizontal="left" vertical="center"/>
    </xf>
    <xf numFmtId="0" fontId="22" fillId="0" borderId="6" xfId="25" applyFont="1" applyBorder="1" applyAlignment="1">
      <alignment horizontal="left" vertical="center"/>
    </xf>
    <xf numFmtId="0" fontId="22" fillId="0" borderId="7" xfId="25" applyFont="1" applyBorder="1" applyAlignment="1">
      <alignment horizontal="left" vertical="center"/>
    </xf>
    <xf numFmtId="0" fontId="33" fillId="5" borderId="29" xfId="25" applyFont="1" applyFill="1" applyBorder="1" applyAlignment="1">
      <alignment horizontal="center" vertical="center" wrapText="1"/>
    </xf>
    <xf numFmtId="0" fontId="33" fillId="5" borderId="28" xfId="25" applyFont="1" applyFill="1" applyBorder="1" applyAlignment="1">
      <alignment horizontal="center" vertical="center" wrapText="1"/>
    </xf>
    <xf numFmtId="0" fontId="33" fillId="5" borderId="5" xfId="25" applyFont="1" applyFill="1" applyBorder="1" applyAlignment="1">
      <alignment horizontal="center" vertical="center" wrapText="1"/>
    </xf>
    <xf numFmtId="0" fontId="33" fillId="5" borderId="7" xfId="25" applyFont="1" applyFill="1" applyBorder="1" applyAlignment="1">
      <alignment horizontal="center" vertical="center" wrapText="1"/>
    </xf>
    <xf numFmtId="0" fontId="21" fillId="0" borderId="5" xfId="25" applyFont="1" applyBorder="1" applyAlignment="1">
      <alignment horizontal="center" vertical="center" wrapText="1"/>
    </xf>
    <xf numFmtId="0" fontId="21" fillId="0" borderId="7" xfId="25" applyFont="1" applyBorder="1" applyAlignment="1">
      <alignment horizontal="center" vertical="center" wrapText="1"/>
    </xf>
    <xf numFmtId="0" fontId="22" fillId="5" borderId="5" xfId="25" applyFont="1" applyFill="1" applyBorder="1" applyAlignment="1">
      <alignment horizontal="center" vertical="center"/>
    </xf>
    <xf numFmtId="0" fontId="22" fillId="5" borderId="6" xfId="25" applyFont="1" applyFill="1" applyBorder="1" applyAlignment="1">
      <alignment horizontal="center" vertical="center"/>
    </xf>
    <xf numFmtId="0" fontId="22" fillId="5" borderId="7" xfId="25" applyFont="1" applyFill="1" applyBorder="1" applyAlignment="1">
      <alignment horizontal="center" vertical="center"/>
    </xf>
    <xf numFmtId="0" fontId="22" fillId="0" borderId="5" xfId="25" applyFont="1" applyBorder="1" applyAlignment="1">
      <alignment horizontal="center" vertical="center" wrapText="1"/>
    </xf>
    <xf numFmtId="0" fontId="22" fillId="0" borderId="6" xfId="25" applyFont="1" applyBorder="1" applyAlignment="1">
      <alignment horizontal="center" vertical="center" wrapText="1"/>
    </xf>
    <xf numFmtId="0" fontId="22" fillId="0" borderId="7" xfId="25" applyFont="1" applyBorder="1" applyAlignment="1">
      <alignment horizontal="center" vertical="center" wrapText="1"/>
    </xf>
    <xf numFmtId="0" fontId="22" fillId="0" borderId="26" xfId="25" applyFont="1" applyBorder="1" applyAlignment="1">
      <alignment horizontal="center" vertical="center"/>
    </xf>
    <xf numFmtId="0" fontId="52" fillId="0" borderId="5" xfId="25" applyFont="1" applyBorder="1" applyAlignment="1">
      <alignment horizontal="center" vertical="center" wrapText="1"/>
    </xf>
    <xf numFmtId="0" fontId="52" fillId="0" borderId="7" xfId="25" applyFont="1" applyBorder="1" applyAlignment="1">
      <alignment horizontal="center" vertical="center" wrapText="1"/>
    </xf>
    <xf numFmtId="0" fontId="27" fillId="0" borderId="5" xfId="25" applyFont="1" applyBorder="1" applyAlignment="1">
      <alignment horizontal="center" vertical="center" wrapText="1"/>
    </xf>
    <xf numFmtId="0" fontId="27" fillId="0" borderId="7" xfId="25" applyFont="1" applyBorder="1" applyAlignment="1">
      <alignment horizontal="center" vertical="center" wrapText="1"/>
    </xf>
    <xf numFmtId="0" fontId="58" fillId="0" borderId="5" xfId="25" applyFont="1" applyBorder="1" applyAlignment="1">
      <alignment horizontal="center" vertical="center" wrapText="1"/>
    </xf>
    <xf numFmtId="0" fontId="47" fillId="0" borderId="7" xfId="25" applyFont="1" applyBorder="1" applyAlignment="1">
      <alignment horizontal="center" vertical="center" wrapText="1"/>
    </xf>
    <xf numFmtId="0" fontId="21" fillId="0" borderId="5" xfId="25" applyFont="1" applyBorder="1" applyAlignment="1">
      <alignment horizontal="center" vertical="center"/>
    </xf>
    <xf numFmtId="0" fontId="21" fillId="0" borderId="6" xfId="25" applyFont="1" applyBorder="1" applyAlignment="1">
      <alignment horizontal="center" vertical="center"/>
    </xf>
    <xf numFmtId="0" fontId="21" fillId="0" borderId="7" xfId="25" applyFont="1" applyBorder="1" applyAlignment="1">
      <alignment horizontal="center" vertical="center"/>
    </xf>
    <xf numFmtId="0" fontId="33" fillId="5" borderId="23" xfId="0" applyFont="1" applyFill="1" applyBorder="1" applyAlignment="1">
      <alignment horizontal="center" vertical="center" wrapText="1"/>
    </xf>
    <xf numFmtId="0" fontId="33" fillId="5" borderId="25" xfId="0" applyFont="1" applyFill="1" applyBorder="1" applyAlignment="1">
      <alignment horizontal="center" vertical="center" wrapText="1"/>
    </xf>
    <xf numFmtId="170" fontId="33" fillId="5" borderId="23" xfId="25" applyNumberFormat="1" applyFont="1" applyFill="1" applyBorder="1" applyAlignment="1">
      <alignment horizontal="center" vertical="center"/>
    </xf>
    <xf numFmtId="170" fontId="33" fillId="5" borderId="25" xfId="25" applyNumberFormat="1" applyFont="1" applyFill="1" applyBorder="1" applyAlignment="1">
      <alignment horizontal="center" vertical="center"/>
    </xf>
    <xf numFmtId="10" fontId="33" fillId="14" borderId="23" xfId="28" applyNumberFormat="1" applyFont="1" applyFill="1" applyBorder="1" applyAlignment="1">
      <alignment horizontal="center" vertical="center" wrapText="1"/>
    </xf>
    <xf numFmtId="10" fontId="33" fillId="14" borderId="25" xfId="28" applyNumberFormat="1" applyFont="1" applyFill="1" applyBorder="1" applyAlignment="1">
      <alignment horizontal="center" vertical="center" wrapText="1"/>
    </xf>
    <xf numFmtId="170" fontId="33" fillId="14" borderId="23" xfId="0" applyNumberFormat="1" applyFont="1" applyFill="1" applyBorder="1" applyAlignment="1">
      <alignment horizontal="center" vertical="center" wrapText="1"/>
    </xf>
    <xf numFmtId="170" fontId="33" fillId="14" borderId="25" xfId="0" applyNumberFormat="1" applyFont="1" applyFill="1" applyBorder="1" applyAlignment="1">
      <alignment horizontal="center" vertical="center" wrapText="1"/>
    </xf>
    <xf numFmtId="9" fontId="33" fillId="5" borderId="23" xfId="25" applyNumberFormat="1" applyFont="1" applyFill="1" applyBorder="1" applyAlignment="1">
      <alignment horizontal="center" vertical="center"/>
    </xf>
    <xf numFmtId="0" fontId="3" fillId="0" borderId="25" xfId="24" applyBorder="1" applyAlignment="1">
      <alignment horizontal="center" vertical="center"/>
    </xf>
    <xf numFmtId="0" fontId="21" fillId="0" borderId="23" xfId="25" applyFont="1" applyBorder="1" applyAlignment="1">
      <alignment horizontal="left" vertical="center" wrapText="1"/>
    </xf>
    <xf numFmtId="0" fontId="21" fillId="0" borderId="25" xfId="25" applyFont="1" applyBorder="1" applyAlignment="1">
      <alignment horizontal="left" vertical="center" wrapText="1"/>
    </xf>
    <xf numFmtId="0" fontId="34" fillId="0" borderId="23" xfId="25" applyFont="1" applyBorder="1" applyAlignment="1">
      <alignment horizontal="left" vertical="center" wrapText="1"/>
    </xf>
    <xf numFmtId="0" fontId="34" fillId="0" borderId="25" xfId="25" applyFont="1" applyBorder="1" applyAlignment="1">
      <alignment horizontal="left" vertical="center" wrapText="1"/>
    </xf>
    <xf numFmtId="0" fontId="21" fillId="0" borderId="25" xfId="25" applyFont="1" applyBorder="1" applyAlignment="1">
      <alignment horizontal="center" vertical="center" wrapText="1"/>
    </xf>
    <xf numFmtId="0" fontId="34" fillId="0" borderId="25" xfId="25" applyFont="1" applyBorder="1" applyAlignment="1">
      <alignment horizontal="center" vertical="center" wrapText="1"/>
    </xf>
    <xf numFmtId="0" fontId="34" fillId="0" borderId="23" xfId="25" applyFont="1" applyBorder="1" applyAlignment="1">
      <alignment horizontal="center" vertical="center" wrapText="1"/>
    </xf>
    <xf numFmtId="0" fontId="34" fillId="2" borderId="23" xfId="24" applyFont="1" applyFill="1" applyBorder="1" applyAlignment="1">
      <alignment horizontal="center" vertical="center" wrapText="1"/>
    </xf>
    <xf numFmtId="0" fontId="34" fillId="2" borderId="25" xfId="24" applyFont="1" applyFill="1" applyBorder="1" applyAlignment="1">
      <alignment horizontal="center" vertical="center" wrapText="1"/>
    </xf>
    <xf numFmtId="0" fontId="21" fillId="2" borderId="23" xfId="24" applyFont="1" applyFill="1" applyBorder="1" applyAlignment="1">
      <alignment horizontal="center" vertical="center" wrapText="1"/>
    </xf>
    <xf numFmtId="0" fontId="21" fillId="2" borderId="25" xfId="24" applyFont="1" applyFill="1" applyBorder="1" applyAlignment="1">
      <alignment horizontal="center" vertical="center" wrapText="1"/>
    </xf>
    <xf numFmtId="0" fontId="21" fillId="4" borderId="22" xfId="25" applyFont="1" applyFill="1" applyBorder="1" applyAlignment="1">
      <alignment horizontal="center" vertical="center" wrapText="1"/>
    </xf>
    <xf numFmtId="0" fontId="21" fillId="4" borderId="23" xfId="25" applyFont="1" applyFill="1" applyBorder="1" applyAlignment="1">
      <alignment horizontal="center" vertical="center" wrapText="1"/>
    </xf>
    <xf numFmtId="0" fontId="21" fillId="4" borderId="25" xfId="25" applyFont="1" applyFill="1" applyBorder="1" applyAlignment="1">
      <alignment horizontal="center" vertical="center" wrapText="1"/>
    </xf>
    <xf numFmtId="0" fontId="21" fillId="0" borderId="22" xfId="25" applyFont="1" applyBorder="1" applyAlignment="1">
      <alignment horizontal="center" vertical="center"/>
    </xf>
    <xf numFmtId="0" fontId="21" fillId="0" borderId="23" xfId="25" applyFont="1" applyBorder="1" applyAlignment="1">
      <alignment horizontal="center" vertical="center"/>
    </xf>
    <xf numFmtId="0" fontId="21" fillId="0" borderId="25" xfId="25" applyFont="1" applyBorder="1" applyAlignment="1">
      <alignment horizontal="center" vertical="center"/>
    </xf>
    <xf numFmtId="0" fontId="27" fillId="0" borderId="22" xfId="25" applyFont="1" applyBorder="1" applyAlignment="1">
      <alignment horizontal="center" vertical="center" wrapText="1"/>
    </xf>
    <xf numFmtId="0" fontId="21" fillId="0" borderId="22" xfId="24" applyFont="1" applyBorder="1" applyAlignment="1">
      <alignment horizontal="center"/>
    </xf>
    <xf numFmtId="0" fontId="21" fillId="0" borderId="23" xfId="24" applyFont="1" applyBorder="1" applyAlignment="1">
      <alignment horizontal="center"/>
    </xf>
    <xf numFmtId="0" fontId="21" fillId="0" borderId="25" xfId="24" applyFont="1" applyBorder="1" applyAlignment="1">
      <alignment horizontal="center"/>
    </xf>
    <xf numFmtId="43" fontId="21" fillId="0" borderId="22" xfId="29" applyFont="1" applyBorder="1" applyAlignment="1">
      <alignment horizontal="center"/>
    </xf>
    <xf numFmtId="0" fontId="14" fillId="0" borderId="2" xfId="2" applyFont="1" applyBorder="1" applyAlignment="1">
      <alignment horizontal="left" vertical="center" wrapText="1"/>
    </xf>
    <xf numFmtId="0" fontId="14" fillId="0" borderId="18" xfId="2" applyFont="1" applyBorder="1" applyAlignment="1">
      <alignment horizontal="left" vertical="center" wrapText="1"/>
    </xf>
    <xf numFmtId="0" fontId="14" fillId="0" borderId="17" xfId="2" applyFont="1" applyBorder="1" applyAlignment="1">
      <alignment horizontal="left" vertical="center" wrapText="1"/>
    </xf>
    <xf numFmtId="0" fontId="14" fillId="0" borderId="8" xfId="2" applyFont="1" applyBorder="1" applyAlignment="1">
      <alignment horizontal="left" vertical="center" wrapText="1"/>
    </xf>
    <xf numFmtId="0" fontId="14" fillId="0" borderId="1" xfId="2" applyFont="1" applyAlignment="1">
      <alignment horizontal="left" vertical="center" wrapText="1"/>
    </xf>
    <xf numFmtId="0" fontId="14" fillId="0" borderId="16" xfId="2" applyFont="1" applyBorder="1" applyAlignment="1">
      <alignment horizontal="left" vertical="center" wrapText="1"/>
    </xf>
    <xf numFmtId="0" fontId="14" fillId="0" borderId="11" xfId="2" applyFont="1" applyBorder="1" applyAlignment="1">
      <alignment horizontal="left" vertical="center" wrapText="1"/>
    </xf>
    <xf numFmtId="0" fontId="14" fillId="0" borderId="20" xfId="2" applyFont="1" applyBorder="1" applyAlignment="1">
      <alignment horizontal="left" vertical="center" wrapText="1"/>
    </xf>
    <xf numFmtId="0" fontId="14" fillId="0" borderId="19" xfId="2" applyFont="1" applyBorder="1" applyAlignment="1">
      <alignment horizontal="left" vertical="center" wrapText="1"/>
    </xf>
    <xf numFmtId="0" fontId="15" fillId="0" borderId="5" xfId="25" applyFont="1" applyBorder="1" applyAlignment="1">
      <alignment horizontal="center" vertical="center" wrapText="1"/>
    </xf>
    <xf numFmtId="0" fontId="15" fillId="0" borderId="7" xfId="25" applyFont="1" applyBorder="1" applyAlignment="1">
      <alignment horizontal="center" vertical="center" wrapText="1"/>
    </xf>
    <xf numFmtId="0" fontId="55" fillId="0" borderId="5" xfId="25" applyFont="1" applyBorder="1" applyAlignment="1">
      <alignment horizontal="center" vertical="center" wrapText="1"/>
    </xf>
    <xf numFmtId="0" fontId="55" fillId="0" borderId="7" xfId="25" applyFont="1" applyBorder="1" applyAlignment="1">
      <alignment horizontal="center" vertical="center" wrapText="1"/>
    </xf>
    <xf numFmtId="0" fontId="54" fillId="0" borderId="5" xfId="25" applyFont="1" applyBorder="1" applyAlignment="1">
      <alignment horizontal="center" vertical="center" wrapText="1"/>
    </xf>
    <xf numFmtId="0" fontId="54" fillId="0" borderId="7" xfId="25" applyFont="1" applyBorder="1" applyAlignment="1">
      <alignment horizontal="center" vertical="center" wrapText="1"/>
    </xf>
    <xf numFmtId="0" fontId="54" fillId="0" borderId="5" xfId="25" applyFont="1" applyBorder="1" applyAlignment="1">
      <alignment horizontal="center" vertical="top" wrapText="1"/>
    </xf>
    <xf numFmtId="0" fontId="54" fillId="0" borderId="7" xfId="25" applyFont="1" applyBorder="1" applyAlignment="1">
      <alignment horizontal="center" vertical="top" wrapText="1"/>
    </xf>
    <xf numFmtId="0" fontId="54" fillId="4" borderId="5" xfId="25" applyFont="1" applyFill="1" applyBorder="1" applyAlignment="1">
      <alignment horizontal="center" vertical="top" wrapText="1"/>
    </xf>
    <xf numFmtId="0" fontId="54" fillId="4" borderId="7" xfId="25" applyFont="1" applyFill="1" applyBorder="1" applyAlignment="1">
      <alignment horizontal="center" vertical="top" wrapText="1"/>
    </xf>
    <xf numFmtId="0" fontId="54" fillId="4" borderId="5" xfId="25" applyFont="1" applyFill="1" applyBorder="1" applyAlignment="1">
      <alignment horizontal="center" vertical="center" wrapText="1"/>
    </xf>
    <xf numFmtId="0" fontId="54" fillId="4" borderId="7" xfId="25" applyFont="1" applyFill="1" applyBorder="1" applyAlignment="1">
      <alignment horizontal="center" vertical="center" wrapText="1"/>
    </xf>
    <xf numFmtId="170" fontId="33" fillId="5" borderId="23" xfId="25" applyNumberFormat="1" applyFont="1" applyFill="1" applyBorder="1" applyAlignment="1">
      <alignment horizontal="center" vertical="center" wrapText="1"/>
    </xf>
    <xf numFmtId="170" fontId="33" fillId="5" borderId="25" xfId="25" applyNumberFormat="1" applyFont="1" applyFill="1" applyBorder="1" applyAlignment="1">
      <alignment horizontal="center" vertical="center" wrapText="1"/>
    </xf>
    <xf numFmtId="0" fontId="33" fillId="14" borderId="23" xfId="25" applyFont="1" applyFill="1" applyBorder="1" applyAlignment="1">
      <alignment horizontal="center" vertical="center" wrapText="1"/>
    </xf>
    <xf numFmtId="0" fontId="33" fillId="14" borderId="25" xfId="25" applyFont="1" applyFill="1" applyBorder="1" applyAlignment="1">
      <alignment horizontal="center" vertical="center" wrapText="1"/>
    </xf>
    <xf numFmtId="0" fontId="33" fillId="14" borderId="23" xfId="0" applyFont="1" applyFill="1" applyBorder="1" applyAlignment="1">
      <alignment horizontal="center" vertical="center" wrapText="1"/>
    </xf>
    <xf numFmtId="0" fontId="33" fillId="14" borderId="25" xfId="0" applyFont="1" applyFill="1" applyBorder="1" applyAlignment="1">
      <alignment horizontal="center" vertical="center" wrapText="1"/>
    </xf>
    <xf numFmtId="0" fontId="15" fillId="0" borderId="23" xfId="25" applyFont="1" applyBorder="1" applyAlignment="1">
      <alignment horizontal="left" vertical="center" wrapText="1"/>
    </xf>
    <xf numFmtId="0" fontId="15" fillId="0" borderId="25" xfId="25" applyFont="1" applyBorder="1" applyAlignment="1">
      <alignment horizontal="left" vertical="center" wrapText="1"/>
    </xf>
    <xf numFmtId="0" fontId="47" fillId="0" borderId="23" xfId="25" applyFont="1" applyBorder="1" applyAlignment="1">
      <alignment horizontal="center" vertical="top" wrapText="1"/>
    </xf>
    <xf numFmtId="0" fontId="21" fillId="0" borderId="25" xfId="25" applyFont="1" applyBorder="1" applyAlignment="1">
      <alignment horizontal="center" vertical="top" wrapText="1"/>
    </xf>
    <xf numFmtId="0" fontId="21" fillId="0" borderId="23" xfId="25" applyFont="1" applyBorder="1" applyAlignment="1">
      <alignment horizontal="center" vertical="center" wrapText="1"/>
    </xf>
    <xf numFmtId="0" fontId="53" fillId="0" borderId="23" xfId="25" applyFont="1" applyBorder="1" applyAlignment="1">
      <alignment horizontal="left" vertical="center" wrapText="1"/>
    </xf>
    <xf numFmtId="0" fontId="53" fillId="0" borderId="25" xfId="25" applyFont="1" applyBorder="1" applyAlignment="1">
      <alignment horizontal="left" vertical="center" wrapText="1"/>
    </xf>
    <xf numFmtId="0" fontId="21" fillId="0" borderId="23" xfId="24" applyFont="1" applyBorder="1" applyAlignment="1">
      <alignment horizontal="center" vertical="center" wrapText="1"/>
    </xf>
    <xf numFmtId="0" fontId="21" fillId="0" borderId="25" xfId="24" applyFont="1" applyBorder="1" applyAlignment="1">
      <alignment horizontal="center" vertical="center" wrapText="1"/>
    </xf>
    <xf numFmtId="0" fontId="32" fillId="0" borderId="25" xfId="25" applyFont="1" applyBorder="1" applyAlignment="1">
      <alignment horizontal="left" vertical="center" wrapText="1"/>
    </xf>
    <xf numFmtId="0" fontId="21" fillId="0" borderId="22" xfId="25" applyFont="1" applyBorder="1" applyAlignment="1">
      <alignment horizontal="center" vertical="center" wrapText="1"/>
    </xf>
    <xf numFmtId="0" fontId="54" fillId="4" borderId="22" xfId="25" applyFont="1" applyFill="1" applyBorder="1" applyAlignment="1">
      <alignment horizontal="center" vertical="center" wrapText="1"/>
    </xf>
    <xf numFmtId="0" fontId="20" fillId="4" borderId="23" xfId="16" applyFill="1" applyBorder="1" applyAlignment="1">
      <alignment horizontal="center" vertical="center" wrapText="1"/>
    </xf>
    <xf numFmtId="0" fontId="54" fillId="0" borderId="22" xfId="24" applyFont="1" applyBorder="1" applyAlignment="1">
      <alignment horizontal="center" wrapText="1"/>
    </xf>
    <xf numFmtId="0" fontId="54" fillId="0" borderId="22" xfId="24" applyFont="1" applyBorder="1" applyAlignment="1">
      <alignment horizontal="center"/>
    </xf>
    <xf numFmtId="0" fontId="14" fillId="5" borderId="29" xfId="3" applyFont="1" applyFill="1" applyBorder="1" applyAlignment="1">
      <alignment horizontal="center" vertical="center" wrapText="1"/>
    </xf>
    <xf numFmtId="0" fontId="14" fillId="5" borderId="28" xfId="3" applyFont="1" applyFill="1" applyBorder="1" applyAlignment="1">
      <alignment horizontal="center" vertical="center" wrapText="1"/>
    </xf>
    <xf numFmtId="0" fontId="9" fillId="5" borderId="5" xfId="3" applyFont="1" applyFill="1" applyBorder="1" applyAlignment="1">
      <alignment horizontal="center" vertical="center" wrapText="1"/>
    </xf>
    <xf numFmtId="0" fontId="9" fillId="5" borderId="6" xfId="3" applyFont="1" applyFill="1" applyBorder="1" applyAlignment="1">
      <alignment horizontal="center" vertical="center" wrapText="1"/>
    </xf>
    <xf numFmtId="0" fontId="9" fillId="5" borderId="7" xfId="3" applyFont="1" applyFill="1" applyBorder="1" applyAlignment="1">
      <alignment horizontal="center" vertical="center" wrapText="1"/>
    </xf>
    <xf numFmtId="0" fontId="51" fillId="0" borderId="5" xfId="0" applyFont="1" applyBorder="1" applyAlignment="1">
      <alignment horizontal="center" vertical="center" wrapText="1"/>
    </xf>
    <xf numFmtId="0" fontId="51" fillId="0" borderId="6" xfId="0" applyFont="1" applyBorder="1" applyAlignment="1">
      <alignment horizontal="center" vertical="center" wrapText="1"/>
    </xf>
    <xf numFmtId="0" fontId="14" fillId="5" borderId="5" xfId="3" applyFont="1" applyFill="1" applyBorder="1" applyAlignment="1">
      <alignment horizontal="center" vertical="center" wrapText="1"/>
    </xf>
    <xf numFmtId="0" fontId="14" fillId="5" borderId="7" xfId="3" applyFont="1" applyFill="1" applyBorder="1" applyAlignment="1">
      <alignment horizontal="center" vertical="center" wrapText="1"/>
    </xf>
    <xf numFmtId="0" fontId="9" fillId="0" borderId="5"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14" fillId="5" borderId="2" xfId="2" applyFont="1" applyFill="1" applyBorder="1" applyAlignment="1">
      <alignment horizontal="center" vertical="center" wrapText="1"/>
    </xf>
    <xf numFmtId="0" fontId="14" fillId="5" borderId="8" xfId="2" applyFont="1" applyFill="1" applyBorder="1" applyAlignment="1">
      <alignment horizontal="center" vertical="center" wrapText="1"/>
    </xf>
    <xf numFmtId="0" fontId="14" fillId="5" borderId="11" xfId="2" applyFont="1" applyFill="1" applyBorder="1" applyAlignment="1">
      <alignment horizontal="center" vertical="center" wrapText="1"/>
    </xf>
    <xf numFmtId="0" fontId="9" fillId="0" borderId="5" xfId="3" applyFont="1" applyBorder="1" applyAlignment="1">
      <alignment horizontal="center" vertical="center" wrapText="1"/>
    </xf>
    <xf numFmtId="0" fontId="9" fillId="0" borderId="6" xfId="3" applyFont="1" applyBorder="1" applyAlignment="1">
      <alignment horizontal="center" vertical="center" wrapText="1"/>
    </xf>
    <xf numFmtId="0" fontId="9" fillId="0" borderId="7" xfId="3" applyFont="1" applyBorder="1" applyAlignment="1">
      <alignment horizontal="center" vertical="center" wrapText="1"/>
    </xf>
    <xf numFmtId="1" fontId="14" fillId="0" borderId="29" xfId="2" applyNumberFormat="1" applyFont="1" applyBorder="1" applyAlignment="1">
      <alignment horizontal="center" vertical="center" wrapText="1"/>
    </xf>
    <xf numFmtId="1" fontId="14" fillId="0" borderId="27" xfId="2" applyNumberFormat="1" applyFont="1" applyBorder="1" applyAlignment="1">
      <alignment horizontal="center" vertical="center" wrapText="1"/>
    </xf>
    <xf numFmtId="1" fontId="14" fillId="0" borderId="28" xfId="2" applyNumberFormat="1" applyFont="1" applyBorder="1" applyAlignment="1">
      <alignment horizontal="center" vertical="center" wrapText="1"/>
    </xf>
    <xf numFmtId="0" fontId="9" fillId="5" borderId="26" xfId="3" applyFont="1" applyFill="1" applyBorder="1" applyAlignment="1">
      <alignment horizontal="center" vertical="center"/>
    </xf>
    <xf numFmtId="0" fontId="15" fillId="0" borderId="5" xfId="25" applyFont="1" applyBorder="1" applyAlignment="1">
      <alignment horizontal="justify" vertical="top" wrapText="1"/>
    </xf>
    <xf numFmtId="0" fontId="15" fillId="0" borderId="7" xfId="25" applyFont="1" applyBorder="1" applyAlignment="1">
      <alignment horizontal="justify" vertical="top" wrapText="1"/>
    </xf>
    <xf numFmtId="0" fontId="14" fillId="5" borderId="5" xfId="25" applyFont="1" applyFill="1" applyBorder="1" applyAlignment="1">
      <alignment horizontal="center" vertical="center" wrapText="1"/>
    </xf>
    <xf numFmtId="0" fontId="14" fillId="5" borderId="7" xfId="25" applyFont="1" applyFill="1" applyBorder="1" applyAlignment="1">
      <alignment horizontal="center" vertical="center" wrapText="1"/>
    </xf>
    <xf numFmtId="0" fontId="55" fillId="0" borderId="5" xfId="25" applyFont="1" applyBorder="1" applyAlignment="1">
      <alignment horizontal="justify" vertical="top" wrapText="1"/>
    </xf>
    <xf numFmtId="0" fontId="55" fillId="0" borderId="7" xfId="25" applyFont="1" applyBorder="1" applyAlignment="1">
      <alignment horizontal="justify" vertical="top" wrapText="1"/>
    </xf>
    <xf numFmtId="0" fontId="15" fillId="0" borderId="29" xfId="3" applyFont="1" applyBorder="1" applyAlignment="1">
      <alignment horizontal="center" vertical="center"/>
    </xf>
    <xf numFmtId="0" fontId="15" fillId="0" borderId="27" xfId="3" applyFont="1" applyBorder="1" applyAlignment="1">
      <alignment horizontal="center" vertical="center"/>
    </xf>
    <xf numFmtId="0" fontId="15" fillId="0" borderId="28" xfId="3" applyFont="1" applyBorder="1" applyAlignment="1">
      <alignment horizontal="center" vertical="center"/>
    </xf>
    <xf numFmtId="0" fontId="15" fillId="0" borderId="5" xfId="3" applyFont="1" applyBorder="1" applyAlignment="1">
      <alignment horizontal="center" vertical="center" wrapText="1"/>
    </xf>
    <xf numFmtId="0" fontId="15" fillId="0" borderId="7" xfId="3" applyFont="1" applyBorder="1" applyAlignment="1">
      <alignment horizontal="center" vertical="center"/>
    </xf>
    <xf numFmtId="0" fontId="15" fillId="0" borderId="7" xfId="3" applyFont="1" applyBorder="1" applyAlignment="1">
      <alignment horizontal="center" vertical="center" wrapText="1"/>
    </xf>
    <xf numFmtId="0" fontId="15" fillId="0" borderId="5" xfId="3" applyFont="1" applyBorder="1" applyAlignment="1">
      <alignment horizontal="center" vertical="center"/>
    </xf>
    <xf numFmtId="0" fontId="15" fillId="0" borderId="6" xfId="3" applyFont="1" applyBorder="1" applyAlignment="1">
      <alignment horizontal="center" vertical="center"/>
    </xf>
    <xf numFmtId="0" fontId="63" fillId="4" borderId="5" xfId="3" applyFont="1" applyFill="1" applyBorder="1" applyAlignment="1">
      <alignment horizontal="center" vertical="center" wrapText="1"/>
    </xf>
    <xf numFmtId="0" fontId="54" fillId="4" borderId="7" xfId="3" applyFont="1" applyFill="1" applyBorder="1" applyAlignment="1">
      <alignment horizontal="center" vertical="center"/>
    </xf>
    <xf numFmtId="0" fontId="30" fillId="0" borderId="32" xfId="3" applyFont="1" applyBorder="1" applyAlignment="1">
      <alignment horizontal="center" vertical="center"/>
    </xf>
    <xf numFmtId="0" fontId="14" fillId="5" borderId="55" xfId="2" applyFont="1" applyFill="1" applyBorder="1" applyAlignment="1">
      <alignment horizontal="center" vertical="center" wrapText="1"/>
    </xf>
    <xf numFmtId="0" fontId="14" fillId="5" borderId="52" xfId="2" applyFont="1" applyFill="1" applyBorder="1" applyAlignment="1">
      <alignment horizontal="center" vertical="center" wrapText="1"/>
    </xf>
    <xf numFmtId="0" fontId="14" fillId="5" borderId="12" xfId="2" applyFont="1" applyFill="1" applyBorder="1" applyAlignment="1">
      <alignment horizontal="center" vertical="center" wrapText="1"/>
    </xf>
    <xf numFmtId="0" fontId="14" fillId="3" borderId="5"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5" xfId="2" applyFont="1" applyFill="1" applyBorder="1" applyAlignment="1">
      <alignment horizontal="center" vertical="center"/>
    </xf>
    <xf numFmtId="0" fontId="14" fillId="3" borderId="6" xfId="2" applyFont="1" applyFill="1" applyBorder="1" applyAlignment="1">
      <alignment horizontal="center" vertical="center"/>
    </xf>
    <xf numFmtId="0" fontId="14" fillId="3" borderId="7" xfId="2" applyFont="1" applyFill="1" applyBorder="1" applyAlignment="1">
      <alignment horizontal="center" vertical="center"/>
    </xf>
    <xf numFmtId="0" fontId="14" fillId="5" borderId="37" xfId="2" applyFont="1" applyFill="1" applyBorder="1" applyAlignment="1">
      <alignment horizontal="center" vertical="center" wrapText="1"/>
    </xf>
    <xf numFmtId="0" fontId="14" fillId="5" borderId="38" xfId="2" applyFont="1" applyFill="1" applyBorder="1" applyAlignment="1">
      <alignment horizontal="center" vertical="center" wrapText="1"/>
    </xf>
    <xf numFmtId="0" fontId="14" fillId="5" borderId="39" xfId="2" applyFont="1" applyFill="1" applyBorder="1" applyAlignment="1">
      <alignment horizontal="center" vertical="center" wrapText="1"/>
    </xf>
    <xf numFmtId="0" fontId="14" fillId="5" borderId="9" xfId="2" applyFont="1" applyFill="1" applyBorder="1" applyAlignment="1">
      <alignment horizontal="center" vertical="center" wrapText="1"/>
    </xf>
    <xf numFmtId="0" fontId="14" fillId="5" borderId="51" xfId="2" applyFont="1" applyFill="1" applyBorder="1" applyAlignment="1">
      <alignment horizontal="center" vertical="center" wrapText="1"/>
    </xf>
    <xf numFmtId="0" fontId="14" fillId="5" borderId="61" xfId="2" applyFont="1" applyFill="1" applyBorder="1" applyAlignment="1">
      <alignment horizontal="center" vertical="center" wrapText="1"/>
    </xf>
    <xf numFmtId="0" fontId="14" fillId="5" borderId="36" xfId="2" applyFont="1" applyFill="1" applyBorder="1" applyAlignment="1">
      <alignment horizontal="center" vertical="center" wrapText="1"/>
    </xf>
    <xf numFmtId="168" fontId="15" fillId="0" borderId="33" xfId="5" applyNumberFormat="1" applyFont="1" applyBorder="1" applyAlignment="1">
      <alignment horizontal="center" vertical="center"/>
    </xf>
    <xf numFmtId="168" fontId="15" fillId="0" borderId="35" xfId="5" applyNumberFormat="1" applyFont="1" applyBorder="1" applyAlignment="1">
      <alignment horizontal="center" vertical="center"/>
    </xf>
    <xf numFmtId="168" fontId="15" fillId="0" borderId="60" xfId="5" applyNumberFormat="1" applyFont="1" applyBorder="1" applyAlignment="1">
      <alignment horizontal="center" vertical="center"/>
    </xf>
    <xf numFmtId="0" fontId="14" fillId="0" borderId="67" xfId="2" applyFont="1" applyBorder="1" applyAlignment="1">
      <alignment horizontal="center" vertical="center" wrapText="1"/>
    </xf>
    <xf numFmtId="0" fontId="14" fillId="0" borderId="34" xfId="2" applyFont="1" applyBorder="1" applyAlignment="1">
      <alignment horizontal="center" vertical="center" wrapText="1"/>
    </xf>
    <xf numFmtId="0" fontId="14" fillId="0" borderId="63" xfId="2" applyFont="1" applyBorder="1" applyAlignment="1">
      <alignment horizontal="center" vertical="center" wrapText="1"/>
    </xf>
    <xf numFmtId="0" fontId="14" fillId="0" borderId="65" xfId="2" applyFont="1" applyBorder="1" applyAlignment="1">
      <alignment horizontal="center" vertical="center" wrapText="1"/>
    </xf>
    <xf numFmtId="0" fontId="14" fillId="0" borderId="75" xfId="2" applyFont="1" applyBorder="1" applyAlignment="1">
      <alignment horizontal="center" vertical="center" wrapText="1"/>
    </xf>
    <xf numFmtId="0" fontId="14" fillId="0" borderId="78" xfId="2" applyFont="1" applyBorder="1" applyAlignment="1">
      <alignment horizontal="center" vertical="center" wrapText="1"/>
    </xf>
    <xf numFmtId="168" fontId="15" fillId="0" borderId="67" xfId="5" applyNumberFormat="1" applyFont="1" applyFill="1" applyBorder="1" applyAlignment="1">
      <alignment horizontal="center" vertical="center"/>
    </xf>
    <xf numFmtId="168" fontId="15" fillId="0" borderId="34" xfId="5" applyNumberFormat="1" applyFont="1" applyFill="1" applyBorder="1" applyAlignment="1">
      <alignment horizontal="center" vertical="center"/>
    </xf>
    <xf numFmtId="168" fontId="15" fillId="0" borderId="63" xfId="5" applyNumberFormat="1" applyFont="1" applyFill="1" applyBorder="1" applyAlignment="1">
      <alignment horizontal="center" vertical="center"/>
    </xf>
    <xf numFmtId="175" fontId="15" fillId="0" borderId="33" xfId="5" applyNumberFormat="1" applyFont="1" applyBorder="1" applyAlignment="1">
      <alignment horizontal="center" vertical="center"/>
    </xf>
    <xf numFmtId="175" fontId="15" fillId="0" borderId="35" xfId="5" applyNumberFormat="1" applyFont="1" applyBorder="1" applyAlignment="1">
      <alignment horizontal="center" vertical="center"/>
    </xf>
    <xf numFmtId="175" fontId="15" fillId="0" borderId="60" xfId="5" applyNumberFormat="1" applyFont="1" applyBorder="1" applyAlignment="1">
      <alignment horizontal="center" vertical="center"/>
    </xf>
    <xf numFmtId="0" fontId="14" fillId="5" borderId="17" xfId="2" applyFont="1" applyFill="1" applyBorder="1" applyAlignment="1">
      <alignment horizontal="center" vertical="center" wrapText="1"/>
    </xf>
    <xf numFmtId="0" fontId="14" fillId="5" borderId="19" xfId="2" applyFont="1" applyFill="1" applyBorder="1" applyAlignment="1">
      <alignment horizontal="center" vertical="center" wrapText="1"/>
    </xf>
    <xf numFmtId="0" fontId="14" fillId="0" borderId="5" xfId="2" applyFont="1" applyBorder="1" applyAlignment="1">
      <alignment horizontal="center" vertical="center" wrapText="1"/>
    </xf>
    <xf numFmtId="0" fontId="14" fillId="0" borderId="6" xfId="2" applyFont="1" applyBorder="1" applyAlignment="1">
      <alignment horizontal="center" vertical="center" wrapText="1"/>
    </xf>
    <xf numFmtId="0" fontId="14" fillId="0" borderId="7" xfId="2" applyFont="1" applyBorder="1" applyAlignment="1">
      <alignment horizontal="center" vertical="center" wrapText="1"/>
    </xf>
    <xf numFmtId="1" fontId="8" fillId="0" borderId="5" xfId="3" applyNumberFormat="1" applyFont="1" applyBorder="1" applyAlignment="1">
      <alignment horizontal="center" vertical="center"/>
    </xf>
    <xf numFmtId="1" fontId="8" fillId="0" borderId="7" xfId="3" applyNumberFormat="1" applyFont="1" applyBorder="1" applyAlignment="1">
      <alignment horizontal="center" vertical="center"/>
    </xf>
    <xf numFmtId="0" fontId="14" fillId="0" borderId="1" xfId="0" applyFont="1" applyBorder="1" applyAlignment="1">
      <alignment horizontal="center" vertical="center" wrapText="1"/>
    </xf>
    <xf numFmtId="168" fontId="56" fillId="0" borderId="51" xfId="5" applyNumberFormat="1" applyFont="1" applyBorder="1" applyAlignment="1">
      <alignment horizontal="center" vertical="center"/>
    </xf>
    <xf numFmtId="168" fontId="56" fillId="0" borderId="35" xfId="5" applyNumberFormat="1" applyFont="1" applyBorder="1" applyAlignment="1">
      <alignment horizontal="center" vertical="center"/>
    </xf>
    <xf numFmtId="168" fontId="56" fillId="0" borderId="48" xfId="5" applyNumberFormat="1" applyFont="1" applyBorder="1" applyAlignment="1">
      <alignment horizontal="center" vertical="center"/>
    </xf>
    <xf numFmtId="175" fontId="56" fillId="0" borderId="61" xfId="5" applyNumberFormat="1" applyFont="1" applyBorder="1" applyAlignment="1">
      <alignment vertical="center"/>
    </xf>
    <xf numFmtId="175" fontId="56" fillId="0" borderId="36" xfId="5" applyNumberFormat="1" applyFont="1" applyBorder="1" applyAlignment="1">
      <alignment vertical="center"/>
    </xf>
    <xf numFmtId="175" fontId="56" fillId="0" borderId="49" xfId="5" applyNumberFormat="1" applyFont="1" applyBorder="1" applyAlignment="1">
      <alignment vertical="center"/>
    </xf>
    <xf numFmtId="0" fontId="14" fillId="5" borderId="13" xfId="2" applyFont="1" applyFill="1" applyBorder="1" applyAlignment="1">
      <alignment horizontal="center" vertical="center" wrapText="1"/>
    </xf>
    <xf numFmtId="0" fontId="14" fillId="3" borderId="26" xfId="2" applyFont="1" applyFill="1" applyBorder="1" applyAlignment="1">
      <alignment horizontal="center" vertical="center" wrapText="1"/>
    </xf>
    <xf numFmtId="0" fontId="14" fillId="5" borderId="62" xfId="2" applyFont="1" applyFill="1" applyBorder="1" applyAlignment="1">
      <alignment horizontal="center" vertical="center" wrapText="1"/>
    </xf>
    <xf numFmtId="0" fontId="14" fillId="5" borderId="50" xfId="2" applyFont="1" applyFill="1" applyBorder="1" applyAlignment="1">
      <alignment horizontal="center" vertical="center" wrapText="1"/>
    </xf>
    <xf numFmtId="0" fontId="14" fillId="5" borderId="77" xfId="2" applyFont="1" applyFill="1" applyBorder="1" applyAlignment="1">
      <alignment horizontal="center" vertical="center" wrapText="1"/>
    </xf>
    <xf numFmtId="168" fontId="56" fillId="0" borderId="33" xfId="5" applyNumberFormat="1" applyFont="1" applyBorder="1" applyAlignment="1">
      <alignment vertical="center"/>
    </xf>
    <xf numFmtId="168" fontId="56" fillId="0" borderId="35" xfId="5" applyNumberFormat="1" applyFont="1" applyBorder="1" applyAlignment="1">
      <alignment vertical="center"/>
    </xf>
    <xf numFmtId="168" fontId="56" fillId="0" borderId="48" xfId="5" applyNumberFormat="1" applyFont="1" applyBorder="1" applyAlignment="1">
      <alignment vertical="center"/>
    </xf>
    <xf numFmtId="168" fontId="15" fillId="0" borderId="67" xfId="5" applyNumberFormat="1" applyFont="1" applyBorder="1" applyAlignment="1">
      <alignment horizontal="center" vertical="center"/>
    </xf>
    <xf numFmtId="168" fontId="15" fillId="0" borderId="34" xfId="5" applyNumberFormat="1" applyFont="1" applyBorder="1" applyAlignment="1">
      <alignment horizontal="center" vertical="center"/>
    </xf>
    <xf numFmtId="168" fontId="15" fillId="0" borderId="40" xfId="5" applyNumberFormat="1" applyFont="1" applyBorder="1" applyAlignment="1">
      <alignment horizontal="center" vertical="center"/>
    </xf>
    <xf numFmtId="0" fontId="14" fillId="0" borderId="40" xfId="2" applyFont="1" applyBorder="1" applyAlignment="1">
      <alignment horizontal="center" vertical="center" wrapText="1"/>
    </xf>
    <xf numFmtId="0" fontId="14" fillId="0" borderId="54" xfId="2" applyFont="1" applyBorder="1" applyAlignment="1">
      <alignment horizontal="center" vertical="center" wrapText="1"/>
    </xf>
    <xf numFmtId="168" fontId="56" fillId="0" borderId="51" xfId="5" applyNumberFormat="1" applyFont="1" applyBorder="1" applyAlignment="1">
      <alignment horizontal="center" vertical="center" wrapText="1"/>
    </xf>
    <xf numFmtId="168" fontId="56" fillId="0" borderId="35" xfId="5" applyNumberFormat="1" applyFont="1" applyBorder="1" applyAlignment="1">
      <alignment horizontal="center" vertical="center" wrapText="1"/>
    </xf>
    <xf numFmtId="168" fontId="56" fillId="0" borderId="48" xfId="5" applyNumberFormat="1" applyFont="1" applyBorder="1" applyAlignment="1">
      <alignment horizontal="center" vertical="center" wrapText="1"/>
    </xf>
    <xf numFmtId="0" fontId="14" fillId="3" borderId="26" xfId="2" applyFont="1" applyFill="1" applyBorder="1" applyAlignment="1">
      <alignment horizontal="left" vertical="center" wrapText="1"/>
    </xf>
    <xf numFmtId="0" fontId="14" fillId="5" borderId="76" xfId="2" applyFont="1" applyFill="1" applyBorder="1" applyAlignment="1">
      <alignment horizontal="center" vertical="center" wrapText="1"/>
    </xf>
    <xf numFmtId="168" fontId="15" fillId="0" borderId="48" xfId="5" applyNumberFormat="1" applyFont="1" applyBorder="1" applyAlignment="1">
      <alignment horizontal="center" vertical="center"/>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14" fillId="3" borderId="5" xfId="3" applyFont="1" applyFill="1" applyBorder="1" applyAlignment="1">
      <alignment horizontal="center" vertical="center" wrapText="1"/>
    </xf>
    <xf numFmtId="0" fontId="14" fillId="3" borderId="6" xfId="3" applyFont="1" applyFill="1" applyBorder="1" applyAlignment="1">
      <alignment horizontal="center" vertical="center" wrapText="1"/>
    </xf>
    <xf numFmtId="0" fontId="14" fillId="3" borderId="7" xfId="3" applyFont="1" applyFill="1" applyBorder="1" applyAlignment="1">
      <alignment horizontal="center" vertical="center" wrapText="1"/>
    </xf>
    <xf numFmtId="0" fontId="14" fillId="5" borderId="6" xfId="3" applyFont="1" applyFill="1" applyBorder="1" applyAlignment="1">
      <alignment horizontal="center" vertical="center" wrapText="1"/>
    </xf>
    <xf numFmtId="0" fontId="21" fillId="5" borderId="6" xfId="3" applyFont="1" applyFill="1" applyBorder="1" applyAlignment="1">
      <alignment horizontal="center" vertical="center" wrapText="1"/>
    </xf>
    <xf numFmtId="0" fontId="21" fillId="5" borderId="7" xfId="3" applyFont="1" applyFill="1" applyBorder="1" applyAlignment="1">
      <alignment horizontal="center" vertical="center" wrapText="1"/>
    </xf>
    <xf numFmtId="0" fontId="14" fillId="5" borderId="11" xfId="3" applyFont="1" applyFill="1" applyBorder="1" applyAlignment="1">
      <alignment horizontal="center" vertical="center" wrapText="1"/>
    </xf>
    <xf numFmtId="0" fontId="14" fillId="5" borderId="19" xfId="3" applyFont="1" applyFill="1" applyBorder="1" applyAlignment="1">
      <alignment horizontal="center" vertical="center" wrapText="1"/>
    </xf>
    <xf numFmtId="0" fontId="33" fillId="5" borderId="27" xfId="3" applyFont="1" applyFill="1" applyBorder="1" applyAlignment="1">
      <alignment horizontal="center" vertical="center" wrapText="1"/>
    </xf>
    <xf numFmtId="0" fontId="33" fillId="5" borderId="26" xfId="3" applyFont="1" applyFill="1" applyBorder="1" applyAlignment="1">
      <alignment horizontal="center" vertical="center" wrapText="1"/>
    </xf>
    <xf numFmtId="0" fontId="14" fillId="3" borderId="11" xfId="3" applyFont="1" applyFill="1" applyBorder="1" applyAlignment="1">
      <alignment horizontal="center" vertical="center" wrapText="1"/>
    </xf>
    <xf numFmtId="0" fontId="14" fillId="3" borderId="20" xfId="3" applyFont="1" applyFill="1" applyBorder="1" applyAlignment="1">
      <alignment horizontal="center" vertical="center" wrapText="1"/>
    </xf>
    <xf numFmtId="0" fontId="14" fillId="3" borderId="19"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4" fillId="5" borderId="5" xfId="2" applyFont="1" applyFill="1" applyBorder="1" applyAlignment="1">
      <alignment horizontal="left" vertical="center" wrapText="1"/>
    </xf>
    <xf numFmtId="0" fontId="14" fillId="5" borderId="7" xfId="2" applyFont="1" applyFill="1" applyBorder="1" applyAlignment="1">
      <alignment horizontal="left" vertical="center" wrapText="1"/>
    </xf>
    <xf numFmtId="0" fontId="13" fillId="0" borderId="26" xfId="0" applyFont="1" applyBorder="1" applyAlignment="1">
      <alignment horizontal="left" vertical="center" wrapText="1"/>
    </xf>
    <xf numFmtId="1" fontId="40" fillId="0" borderId="29" xfId="2" applyNumberFormat="1" applyFont="1" applyBorder="1" applyAlignment="1">
      <alignment horizontal="center" vertical="center" wrapText="1"/>
    </xf>
    <xf numFmtId="1" fontId="40" fillId="0" borderId="27" xfId="2" applyNumberFormat="1" applyFont="1" applyBorder="1" applyAlignment="1">
      <alignment horizontal="center" vertical="center" wrapText="1"/>
    </xf>
    <xf numFmtId="1" fontId="40" fillId="0" borderId="28" xfId="2" applyNumberFormat="1" applyFont="1" applyBorder="1" applyAlignment="1">
      <alignment horizontal="center" vertical="center" wrapText="1"/>
    </xf>
    <xf numFmtId="0" fontId="33" fillId="5" borderId="17" xfId="3" applyFont="1" applyFill="1" applyBorder="1" applyAlignment="1">
      <alignment horizontal="center" vertical="center" wrapText="1"/>
    </xf>
    <xf numFmtId="0" fontId="33" fillId="5" borderId="1" xfId="3" applyFont="1" applyFill="1" applyAlignment="1">
      <alignment horizontal="center" vertical="center" wrapText="1"/>
    </xf>
    <xf numFmtId="0" fontId="33" fillId="5" borderId="20" xfId="3" applyFont="1" applyFill="1" applyBorder="1" applyAlignment="1">
      <alignment horizontal="center" vertical="center" wrapText="1"/>
    </xf>
    <xf numFmtId="1" fontId="8"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6" fillId="11" borderId="55" xfId="14" quotePrefix="1" applyNumberFormat="1" applyFill="1" applyBorder="1" applyAlignment="1">
      <alignment horizontal="center" vertical="center" wrapText="1"/>
    </xf>
    <xf numFmtId="0" fontId="26" fillId="11" borderId="12" xfId="14" quotePrefix="1" applyNumberFormat="1" applyFill="1" applyBorder="1" applyAlignment="1">
      <alignment horizontal="center" vertical="center" wrapText="1"/>
    </xf>
    <xf numFmtId="0" fontId="26" fillId="11" borderId="9" xfId="14" quotePrefix="1" applyNumberFormat="1" applyFill="1" applyBorder="1" applyAlignment="1">
      <alignment horizontal="center" vertical="center" wrapText="1"/>
    </xf>
    <xf numFmtId="0" fontId="26" fillId="11" borderId="13" xfId="14" quotePrefix="1" applyNumberFormat="1" applyFill="1" applyBorder="1" applyAlignment="1">
      <alignment horizontal="center" vertical="center" wrapText="1"/>
    </xf>
    <xf numFmtId="0" fontId="26" fillId="11" borderId="9" xfId="14" applyNumberFormat="1" applyFill="1" applyBorder="1" applyAlignment="1">
      <alignment horizontal="center" vertical="center" wrapText="1"/>
    </xf>
    <xf numFmtId="0" fontId="26" fillId="11" borderId="13" xfId="14" applyNumberFormat="1" applyFill="1" applyBorder="1" applyAlignment="1">
      <alignment horizontal="center" vertical="center" wrapText="1"/>
    </xf>
    <xf numFmtId="0" fontId="26" fillId="3" borderId="9" xfId="12" quotePrefix="1" applyNumberFormat="1" applyFont="1" applyFill="1" applyBorder="1" applyAlignment="1">
      <alignment horizontal="center" vertical="center" wrapText="1"/>
    </xf>
    <xf numFmtId="0" fontId="26"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6" xfId="19" applyFont="1" applyFill="1" applyBorder="1" applyAlignment="1">
      <alignment horizontal="center" vertical="center"/>
    </xf>
    <xf numFmtId="0" fontId="43" fillId="5" borderId="59" xfId="19" applyFont="1" applyFill="1" applyBorder="1" applyAlignment="1">
      <alignment horizontal="center" vertical="center"/>
    </xf>
    <xf numFmtId="0" fontId="5" fillId="10" borderId="1" xfId="19" applyFill="1" applyAlignment="1">
      <alignment horizontal="center"/>
    </xf>
    <xf numFmtId="0" fontId="43" fillId="5" borderId="33" xfId="19" applyFont="1" applyFill="1" applyBorder="1" applyAlignment="1">
      <alignment horizontal="center" vertical="center" wrapText="1"/>
    </xf>
    <xf numFmtId="0" fontId="43" fillId="5" borderId="60" xfId="19" applyFon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13" fillId="0" borderId="1" xfId="2" applyFont="1" applyAlignment="1">
      <alignment horizontal="center" vertical="center" wrapText="1"/>
    </xf>
    <xf numFmtId="0" fontId="13" fillId="0" borderId="20" xfId="2" applyFont="1" applyBorder="1" applyAlignment="1">
      <alignment horizontal="center" vertical="center" wrapText="1"/>
    </xf>
    <xf numFmtId="0" fontId="14" fillId="10" borderId="11" xfId="2" applyFont="1" applyFill="1" applyBorder="1" applyAlignment="1">
      <alignment horizontal="center" vertical="center"/>
    </xf>
    <xf numFmtId="0" fontId="14" fillId="10" borderId="20" xfId="2" applyFont="1" applyFill="1" applyBorder="1" applyAlignment="1">
      <alignment horizontal="center" vertical="center"/>
    </xf>
    <xf numFmtId="0" fontId="14" fillId="10" borderId="19" xfId="2" applyFont="1" applyFill="1" applyBorder="1" applyAlignment="1">
      <alignment horizontal="center" vertical="center"/>
    </xf>
    <xf numFmtId="0" fontId="14" fillId="10" borderId="29" xfId="2" applyFont="1" applyFill="1" applyBorder="1" applyAlignment="1">
      <alignment horizontal="center" vertical="center"/>
    </xf>
    <xf numFmtId="0" fontId="14" fillId="10" borderId="27" xfId="2" applyFont="1" applyFill="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3" borderId="2"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9" xfId="0" applyFont="1" applyFill="1" applyBorder="1" applyAlignment="1">
      <alignment horizontal="center" vertical="center"/>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17" xfId="0" applyFont="1" applyBorder="1" applyAlignment="1">
      <alignment horizontal="center" vertical="center" wrapText="1"/>
    </xf>
    <xf numFmtId="0" fontId="14" fillId="5" borderId="45" xfId="2" applyFont="1" applyFill="1" applyBorder="1" applyAlignment="1">
      <alignment horizontal="center" vertical="center" wrapText="1"/>
    </xf>
    <xf numFmtId="0" fontId="14" fillId="5" borderId="46" xfId="2" applyFont="1" applyFill="1" applyBorder="1" applyAlignment="1">
      <alignment horizontal="center" vertical="center" wrapText="1"/>
    </xf>
    <xf numFmtId="0" fontId="13" fillId="0" borderId="26" xfId="2" applyFont="1" applyBorder="1" applyAlignment="1">
      <alignment horizontal="center" vertical="center" wrapText="1"/>
    </xf>
    <xf numFmtId="0" fontId="14" fillId="0" borderId="29" xfId="2" applyFont="1" applyBorder="1" applyAlignment="1">
      <alignment horizontal="center" vertical="center"/>
    </xf>
    <xf numFmtId="0" fontId="14" fillId="0" borderId="27" xfId="2" applyFont="1" applyBorder="1" applyAlignment="1">
      <alignment horizontal="center" vertical="center"/>
    </xf>
    <xf numFmtId="0" fontId="14" fillId="5" borderId="41" xfId="2" applyFont="1" applyFill="1" applyBorder="1" applyAlignment="1">
      <alignment horizontal="center" vertical="center" wrapText="1"/>
    </xf>
    <xf numFmtId="0" fontId="14" fillId="5" borderId="42" xfId="2" applyFont="1" applyFill="1" applyBorder="1" applyAlignment="1">
      <alignment horizontal="center" vertical="center" wrapText="1"/>
    </xf>
    <xf numFmtId="0" fontId="14" fillId="0" borderId="71" xfId="2" applyFont="1" applyBorder="1" applyAlignment="1">
      <alignment horizontal="center" vertical="center" wrapText="1"/>
    </xf>
    <xf numFmtId="0" fontId="14" fillId="0" borderId="72" xfId="2" applyFont="1" applyBorder="1" applyAlignment="1">
      <alignment horizontal="center" vertical="center" wrapText="1"/>
    </xf>
    <xf numFmtId="0" fontId="14" fillId="0" borderId="73" xfId="2" applyFont="1" applyBorder="1" applyAlignment="1">
      <alignment horizontal="center" vertical="center" wrapText="1"/>
    </xf>
  </cellXfs>
  <cellStyles count="30">
    <cellStyle name="Hipervínculo" xfId="23" builtinId="8"/>
    <cellStyle name="Hyperlink" xfId="16" xr:uid="{00000000-0005-0000-0000-000001000000}"/>
    <cellStyle name="Millares" xfId="18" builtinId="3"/>
    <cellStyle name="Millares [0] 2" xfId="7" xr:uid="{00000000-0005-0000-0000-000003000000}"/>
    <cellStyle name="Millares 2" xfId="5" xr:uid="{00000000-0005-0000-0000-000004000000}"/>
    <cellStyle name="Millares 3" xfId="29" xr:uid="{00000000-0005-0000-0000-000005000000}"/>
    <cellStyle name="Moneda" xfId="22" builtinId="4"/>
    <cellStyle name="Moneda [0] 2" xfId="8" xr:uid="{00000000-0005-0000-0000-000007000000}"/>
    <cellStyle name="Moneda 130" xfId="21" xr:uid="{00000000-0005-0000-0000-000008000000}"/>
    <cellStyle name="Moneda 130 2" xfId="27" xr:uid="{00000000-0005-0000-0000-000009000000}"/>
    <cellStyle name="Moneda 2" xfId="4" xr:uid="{00000000-0005-0000-0000-00000A000000}"/>
    <cellStyle name="Moneda 3" xfId="26" xr:uid="{00000000-0005-0000-0000-00000B000000}"/>
    <cellStyle name="Normal" xfId="0" builtinId="0"/>
    <cellStyle name="Normal 2" xfId="2" xr:uid="{00000000-0005-0000-0000-00000D000000}"/>
    <cellStyle name="Normal 3" xfId="3" xr:uid="{00000000-0005-0000-0000-00000E000000}"/>
    <cellStyle name="Normal 3 2" xfId="25" xr:uid="{00000000-0005-0000-0000-00000F000000}"/>
    <cellStyle name="Normal 4" xfId="17" xr:uid="{00000000-0005-0000-0000-000010000000}"/>
    <cellStyle name="Normal 5" xfId="19" xr:uid="{00000000-0005-0000-0000-000011000000}"/>
    <cellStyle name="Normal 6" xfId="20" xr:uid="{00000000-0005-0000-0000-000012000000}"/>
    <cellStyle name="Normal 7" xfId="24" xr:uid="{00000000-0005-0000-0000-000013000000}"/>
    <cellStyle name="Porcentaje" xfId="1" builtinId="5"/>
    <cellStyle name="Porcentaje 2" xfId="6" xr:uid="{00000000-0005-0000-0000-000015000000}"/>
    <cellStyle name="Porcentaje 2 2" xfId="10" xr:uid="{00000000-0005-0000-0000-000016000000}"/>
    <cellStyle name="Porcentaje 3" xfId="28" xr:uid="{00000000-0005-0000-0000-000017000000}"/>
    <cellStyle name="Porcentual 2" xfId="9" xr:uid="{00000000-0005-0000-0000-000018000000}"/>
    <cellStyle name="SAPDataCell" xfId="11" xr:uid="{00000000-0005-0000-0000-000019000000}"/>
    <cellStyle name="SAPDimensionCell" xfId="14" xr:uid="{00000000-0005-0000-0000-00001A000000}"/>
    <cellStyle name="SAPFormula" xfId="15" xr:uid="{00000000-0005-0000-0000-00001B000000}"/>
    <cellStyle name="SAPMemberCell" xfId="12" xr:uid="{00000000-0005-0000-0000-00001C000000}"/>
    <cellStyle name="SAPMemberCell 3" xfId="13"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333375</xdr:colOff>
      <xdr:row>58</xdr:row>
      <xdr:rowOff>35719</xdr:rowOff>
    </xdr:from>
    <xdr:to>
      <xdr:col>5</xdr:col>
      <xdr:colOff>1166812</xdr:colOff>
      <xdr:row>58</xdr:row>
      <xdr:rowOff>542654</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92063" y="29694188"/>
          <a:ext cx="833437" cy="506935"/>
        </a:xfrm>
        <a:prstGeom prst="rect">
          <a:avLst/>
        </a:prstGeom>
      </xdr:spPr>
    </xdr:pic>
    <xdr:clientData/>
  </xdr:twoCellAnchor>
  <xdr:twoCellAnchor editAs="oneCell">
    <xdr:from>
      <xdr:col>2</xdr:col>
      <xdr:colOff>657225</xdr:colOff>
      <xdr:row>58</xdr:row>
      <xdr:rowOff>38100</xdr:rowOff>
    </xdr:from>
    <xdr:to>
      <xdr:col>2</xdr:col>
      <xdr:colOff>1285875</xdr:colOff>
      <xdr:row>58</xdr:row>
      <xdr:rowOff>457200</xdr:rowOff>
    </xdr:to>
    <xdr:pic>
      <xdr:nvPicPr>
        <xdr:cNvPr id="5" name="Imagen 4">
          <a:extLst>
            <a:ext uri="{FF2B5EF4-FFF2-40B4-BE49-F238E27FC236}">
              <a16:creationId xmlns:a16="http://schemas.microsoft.com/office/drawing/2014/main" id="{5C90561A-C62E-76B2-42F8-BAAF47B127E2}"/>
            </a:ext>
            <a:ext uri="{147F2762-F138-4A5C-976F-8EAC2B608ADB}">
              <a16:predDERef xmlns:a16="http://schemas.microsoft.com/office/drawing/2014/main" pred="{00000000-0008-0000-0400-000004000000}"/>
            </a:ext>
          </a:extLst>
        </xdr:cNvPr>
        <xdr:cNvPicPr>
          <a:picLocks noChangeAspect="1"/>
        </xdr:cNvPicPr>
      </xdr:nvPicPr>
      <xdr:blipFill>
        <a:blip xmlns:r="http://schemas.openxmlformats.org/officeDocument/2006/relationships" r:embed="rId3"/>
        <a:stretch>
          <a:fillRect/>
        </a:stretch>
      </xdr:blipFill>
      <xdr:spPr>
        <a:xfrm>
          <a:off x="5867400" y="45624750"/>
          <a:ext cx="628650" cy="4191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ivon/Downloads/8207%20Seguimiento%20PA%20a%20Marzo%20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ACTIVIDAD_1"/>
      <sheetName val="Hoja de vida "/>
      <sheetName val="ACTIVIDAD_2"/>
      <sheetName val="Hoja de vida 2"/>
      <sheetName val="ACTIVIDAD_3"/>
      <sheetName val="Hoja de vida 3"/>
      <sheetName val="META_PDD"/>
      <sheetName val="HV_MetaPDD"/>
      <sheetName val="PRODUCTO_MGA"/>
      <sheetName val="TERRITORIALIZACIÓN"/>
      <sheetName val="PMR"/>
      <sheetName val="CONTROL DE CAMBIOS"/>
    </sheetNames>
    <sheetDataSet>
      <sheetData sheetId="0"/>
      <sheetData sheetId="1">
        <row r="25">
          <cell r="B25">
            <v>543845000</v>
          </cell>
          <cell r="C25">
            <v>88147843</v>
          </cell>
        </row>
        <row r="26">
          <cell r="C26">
            <v>4199000</v>
          </cell>
        </row>
      </sheetData>
      <sheetData sheetId="2"/>
      <sheetData sheetId="3">
        <row r="24">
          <cell r="B24">
            <v>157256000</v>
          </cell>
          <cell r="C24">
            <v>95706000</v>
          </cell>
        </row>
        <row r="25">
          <cell r="C25">
            <v>0</v>
          </cell>
        </row>
      </sheetData>
      <sheetData sheetId="4"/>
      <sheetData sheetId="5">
        <row r="25">
          <cell r="B25">
            <v>350253333</v>
          </cell>
          <cell r="C25">
            <v>478896000</v>
          </cell>
        </row>
        <row r="26">
          <cell r="C26">
            <v>4913333</v>
          </cell>
        </row>
      </sheetData>
      <sheetData sheetId="6"/>
      <sheetData sheetId="7">
        <row r="27">
          <cell r="C27">
            <v>2.5</v>
          </cell>
        </row>
        <row r="29">
          <cell r="C29">
            <v>2.5</v>
          </cell>
        </row>
      </sheetData>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_8xyikXh9MrsRVHruscEIBkDrYn3vXeR9D1lN6-o4oKg?e=nmzm1v" TargetMode="External"/><Relationship Id="rId13" Type="http://schemas.openxmlformats.org/officeDocument/2006/relationships/hyperlink" Target="https://secretariadistritald-my.sharepoint.com/:x:/g/personal/ecastaneda_sdmujer_gov_co/EZQ-bDNPvb5PmbOpoI_8YWABpa670OiFO0RuiDnZRqa39w?e=egi6wL" TargetMode="External"/><Relationship Id="rId18" Type="http://schemas.openxmlformats.org/officeDocument/2006/relationships/hyperlink" Target="https://secretariadistritald-my.sharepoint.com/:x:/g/personal/jdaza_sdmujer_gov_co/EVveWJk96f1FqOj2CxYCQO4BPmTyNWfuOIF0M0PjfMwshA?e=wzPOVz" TargetMode="External"/><Relationship Id="rId26" Type="http://schemas.openxmlformats.org/officeDocument/2006/relationships/comments" Target="../comments1.xml"/><Relationship Id="rId3" Type="http://schemas.openxmlformats.org/officeDocument/2006/relationships/hyperlink" Target="https://secretariadistritald-my.sharepoint.com/:f:/g/personal/ecastaneda_sdmujer_gov_co/EpYYHfQSb-pGkFUz2lb3HIEB5mwl38MThKeS5iyWoNJEvA?e=oqq3wK" TargetMode="External"/><Relationship Id="rId21" Type="http://schemas.openxmlformats.org/officeDocument/2006/relationships/hyperlink" Target="https://secretariadistritald-my.sharepoint.com/:x:/g/personal/jdaza_sdmujer_gov_co/EVveWJk96f1FqOj2CxYCQO4BPmTyNWfuOIF0M0PjfMwshA?e=czQyZq" TargetMode="External"/><Relationship Id="rId7" Type="http://schemas.openxmlformats.org/officeDocument/2006/relationships/hyperlink" Target="https://secretariadistritald-my.sharepoint.com/:f:/g/personal/ecastaneda_sdmujer_gov_co/EhNNTwm7dxJLsvCaefRbzM8B4CCMdinaeVoKGT9S3BeGcg?e=rvvdDJ" TargetMode="External"/><Relationship Id="rId12" Type="http://schemas.openxmlformats.org/officeDocument/2006/relationships/hyperlink" Target="https://secretariadistritald-my.sharepoint.com/:f:/g/personal/ecastaneda_sdmujer_gov_co/EjH6DZiewwRAhNII1Mt-5tgB8mJTzQypV66L1N_ZjUoYbg?e=xXdUza" TargetMode="External"/><Relationship Id="rId17" Type="http://schemas.openxmlformats.org/officeDocument/2006/relationships/hyperlink" Target="https://secretariadistritald-my.sharepoint.com/:x:/g/personal/ecastaneda_sdmujer_gov_co/Efwe0ju6xQVEvMa5YF3fV-QBYEiurnzcBVdO7dg2lu1eYQ?e=1SP0gW" TargetMode="External"/><Relationship Id="rId25" Type="http://schemas.openxmlformats.org/officeDocument/2006/relationships/vmlDrawing" Target="../drawings/vmlDrawing1.vml"/><Relationship Id="rId2" Type="http://schemas.openxmlformats.org/officeDocument/2006/relationships/hyperlink" Target="https://secretariadistritald-my.sharepoint.com/:f:/g/personal/ecastaneda_sdmujer_gov_co/EpeFmxvbn5BJsp9_onbazacBYdTeX-NmXHBWN6AFNLvs-w?e=9BegAu" TargetMode="External"/><Relationship Id="rId16" Type="http://schemas.openxmlformats.org/officeDocument/2006/relationships/hyperlink" Target="https://secretariadistritald-my.sharepoint.com/:x:/g/personal/ecastaneda_sdmujer_gov_co/EZQ-bDNPvb5PmbOpoI_8YWABpa670OiFO0RuiDnZRqa39w?e=egi6wL" TargetMode="External"/><Relationship Id="rId20" Type="http://schemas.openxmlformats.org/officeDocument/2006/relationships/hyperlink" Target="https://secretariadistritald-my.sharepoint.com/:f:/g/personal/jarocha_sdmujer_gov_co/Et_Ydz8ecMpBnebLST6pZDcB-CdtwpIRt6NyIcLQLzqxtQ?e=czzKPw" TargetMode="External"/><Relationship Id="rId1" Type="http://schemas.openxmlformats.org/officeDocument/2006/relationships/hyperlink" Target="https://secretariadistritald-my.sharepoint.com/:f:/g/personal/ecastaneda_sdmujer_gov_co/EpeFmxvbn5BJsp9_onbazacBYdTeX-NmXHBWN6AFNLvs-w?e=9BegAu" TargetMode="External"/><Relationship Id="rId6" Type="http://schemas.openxmlformats.org/officeDocument/2006/relationships/hyperlink" Target="https://secretariadistritald-my.sharepoint.com/:f:/g/personal/ecastaneda_sdmujer_gov_co/Em8HMEtsax1KpXsc6JR9gksB6pun1Y75QAfk8Z0hXdRH-Q?e=bQLp9C" TargetMode="External"/><Relationship Id="rId11" Type="http://schemas.openxmlformats.org/officeDocument/2006/relationships/hyperlink" Target="https://secretariadistritald-my.sharepoint.com/:f:/g/personal/ecastaneda_sdmujer_gov_co/Eik00_UEBR1BibMfdt1SmFsBnyf8EwFOAKppMOMHfBhqLQ?e=6iSXBo" TargetMode="External"/><Relationship Id="rId24" Type="http://schemas.openxmlformats.org/officeDocument/2006/relationships/drawing" Target="../drawings/drawing1.xml"/><Relationship Id="rId5" Type="http://schemas.openxmlformats.org/officeDocument/2006/relationships/hyperlink" Target="https://secretariadistritald-my.sharepoint.com/:f:/g/personal/ecastaneda_sdmujer_gov_co/Em8HMEtsax1KpXsc6JR9gksB6pun1Y75QAfk8Z0hXdRH-Q?e=bQLp9C" TargetMode="External"/><Relationship Id="rId15" Type="http://schemas.openxmlformats.org/officeDocument/2006/relationships/hyperlink" Target="https://secretariadistritald-my.sharepoint.com/:x:/g/personal/jdaza_sdmujer_gov_co/EVveWJk96f1FqOj2CxYCQO4BPmTyNWfuOIF0M0PjfMwshA?e=wzPOVz" TargetMode="External"/><Relationship Id="rId23" Type="http://schemas.openxmlformats.org/officeDocument/2006/relationships/printerSettings" Target="../printerSettings/printerSettings1.bin"/><Relationship Id="rId10" Type="http://schemas.openxmlformats.org/officeDocument/2006/relationships/hyperlink" Target="https://secretariadistritald-my.sharepoint.com/:f:/g/personal/ecastaneda_sdmujer_gov_co/Ep6B-3K0nJJMtLahfoDrvtEB2qRwK9H-k4dr6XHE5KCaQQ?e=pIuqRt" TargetMode="External"/><Relationship Id="rId19" Type="http://schemas.openxmlformats.org/officeDocument/2006/relationships/hyperlink" Target="https://secretariadistritald-my.sharepoint.com/:x:/g/personal/jarocha_sdmujer_gov_co/Edx5k1mrVR9Do-8v49NuLpkBS5T6IdrfpW6FHf3WULovzQ?e=HfuQg5" TargetMode="External"/><Relationship Id="rId4" Type="http://schemas.openxmlformats.org/officeDocument/2006/relationships/hyperlink" Target="https://secretariadistritald-my.sharepoint.com/:f:/g/personal/ecastaneda_sdmujer_gov_co/EpYYHfQSb-pGkFUz2lb3HIEB5mwl38MThKeS5iyWoNJEvA?e=oqq3wK" TargetMode="External"/><Relationship Id="rId9" Type="http://schemas.openxmlformats.org/officeDocument/2006/relationships/hyperlink" Target="https://secretariadistritald-my.sharepoint.com/:f:/g/personal/ecastaneda_sdmujer_gov_co/Et4Kn409wP9CtKOBQrd40gIBz5zPYT6JeWsgqWGHJg4hEg?e=5ZbTqo" TargetMode="External"/><Relationship Id="rId14" Type="http://schemas.openxmlformats.org/officeDocument/2006/relationships/hyperlink" Target="https://secretariadistritald-my.sharepoint.com/:x:/g/personal/ecastaneda_sdmujer_gov_co/Efwe0ju6xQVEvMa5YF3fV-QBYEiurnzcBVdO7dg2lu1eYQ?e=1SP0gW" TargetMode="External"/><Relationship Id="rId22" Type="http://schemas.openxmlformats.org/officeDocument/2006/relationships/hyperlink" Target="https://secretariadistritald-my.sharepoint.com/:x:/g/personal/jdaza_sdmujer_gov_co/EVveWJk96f1FqOj2CxYCQO4BPmTyNWfuOIF0M0PjfMwshA?e=czQyZq"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llyIbvIdLFOjLPN6gHa41ABiUFrMMYFtIbX8ns5b4OFdA?e=1DEyKW" TargetMode="External"/><Relationship Id="rId13" Type="http://schemas.openxmlformats.org/officeDocument/2006/relationships/hyperlink" Target="https://secretariadistritald-my.sharepoint.com/:x:/g/personal/comunicaciones_sdmujer_gov_co/EUPUBxAuszlGi4zgGc_VIrAB3npbPvJDMXixCdVnwU2fYw?e=B6Pdge&amp;CID=cee82683-3371-06db-3999-14c680cc0c47" TargetMode="External"/><Relationship Id="rId18" Type="http://schemas.openxmlformats.org/officeDocument/2006/relationships/hyperlink" Target="https://secretariadistritald-my.sharepoint.com/:x:/g/personal/comunicaciones_sdmujer_gov_co/EUPUBxAuszlGi4zgGc_VIrAB3npbPvJDMXixCdVnwU2fYw?e=OWvkcW" TargetMode="External"/><Relationship Id="rId3" Type="http://schemas.openxmlformats.org/officeDocument/2006/relationships/hyperlink" Target="https://secretariadistritald-my.sharepoint.com/:f:/g/personal/ecastaneda_sdmujer_gov_co/EuRxmWVMx2RErob94Y_7j4IBGswg8UteTpKbe7aiRJjXhA?e=ajr146" TargetMode="External"/><Relationship Id="rId21" Type="http://schemas.openxmlformats.org/officeDocument/2006/relationships/printerSettings" Target="../printerSettings/printerSettings2.bin"/><Relationship Id="rId7" Type="http://schemas.openxmlformats.org/officeDocument/2006/relationships/hyperlink" Target="https://secretariadistritald-my.sharepoint.com/:f:/g/personal/ecastaneda_sdmujer_gov_co/EqjdoHMXhFxBveyvtsxCBaQBbNWLP1pAz4w_EzHPQ_4fYA?e=OjJHRi" TargetMode="External"/><Relationship Id="rId12" Type="http://schemas.openxmlformats.org/officeDocument/2006/relationships/hyperlink" Target="https://secretariadistritald-my.sharepoint.com/:f:/g/personal/ecastaneda_sdmujer_gov_co/EgUSxWsQXMFMtIQkUSLnAsUBN68s2TyVLn8nXrLjAKjY9g?e=Cjp7kX" TargetMode="External"/><Relationship Id="rId17" Type="http://schemas.openxmlformats.org/officeDocument/2006/relationships/hyperlink" Target="https://secretariadistritald-my.sharepoint.com/:x:/g/personal/comunicaciones_sdmujer_gov_co/EdNeceCQLg9Nk_beBP9RsgQBBYPaHoD6pHwJuBHShhDNXQ?e=A06icN" TargetMode="External"/><Relationship Id="rId2" Type="http://schemas.openxmlformats.org/officeDocument/2006/relationships/hyperlink" Target="https://secretariadistritald-my.sharepoint.com/:f:/g/personal/ecastaneda_sdmujer_gov_co/EhJ5FV7zoz5EsWOhCSa-1BwBavvpGyd3SD63Ur5ez46iZg?e=ihnTXB" TargetMode="External"/><Relationship Id="rId16" Type="http://schemas.openxmlformats.org/officeDocument/2006/relationships/hyperlink" Target="https://secretariadistritald-my.sharepoint.com/:f:/g/personal/ecastaneda_sdmujer_gov_co/Eirpnn6klPRHsEZESw_TmbgBYpaqAOWgcLZ0SLja-fOXaw?e=ZkdbWI" TargetMode="External"/><Relationship Id="rId20" Type="http://schemas.openxmlformats.org/officeDocument/2006/relationships/hyperlink" Target="https://secretariadistritald-my.sharepoint.com/:x:/g/personal/comunicaciones_sdmujer_gov_co/EdNeceCQLg9Nk_beBP9RsgQBBYPaHoD6pHwJuBHShhDNXQ?e=P2lfZT" TargetMode="External"/><Relationship Id="rId1" Type="http://schemas.openxmlformats.org/officeDocument/2006/relationships/hyperlink" Target="https://secretariadistritald-my.sharepoint.com/:f:/g/personal/ecastaneda_sdmujer_gov_co/EhJ5FV7zoz5EsWOhCSa-1BwBavvpGyd3SD63Ur5ez46iZg?e=ihnTXB" TargetMode="External"/><Relationship Id="rId6" Type="http://schemas.openxmlformats.org/officeDocument/2006/relationships/hyperlink" Target="https://secretariadistritald-my.sharepoint.com/:f:/g/personal/ecastaneda_sdmujer_gov_co/EmZu-Ye7jUxJvrUO1p2hNlQBQJ4CNMxRc6NnKR-hPWpong?e=17YHCc" TargetMode="External"/><Relationship Id="rId11" Type="http://schemas.openxmlformats.org/officeDocument/2006/relationships/hyperlink" Target="https://secretariadistritald-my.sharepoint.com/:f:/g/personal/ecastaneda_sdmujer_gov_co/EjRHBfW1EqZIpGUqQBw0mHoBkvuqYBRg41tOmfIB7xclaw?e=Ubek7z" TargetMode="External"/><Relationship Id="rId24" Type="http://schemas.openxmlformats.org/officeDocument/2006/relationships/comments" Target="../comments2.xml"/><Relationship Id="rId5" Type="http://schemas.openxmlformats.org/officeDocument/2006/relationships/hyperlink" Target="https://secretariadistritald-my.sharepoint.com/:f:/g/personal/ecastaneda_sdmujer_gov_co/EqjdoHMXhFxBveyvtsxCBaQBbNWLP1pAz4w_EzHPQ_4fYA?e=OjJHRi" TargetMode="External"/><Relationship Id="rId15" Type="http://schemas.openxmlformats.org/officeDocument/2006/relationships/hyperlink" Target="https://secretariadistritald-my.sharepoint.com/:x:/g/personal/comunicaciones_sdmujer_gov_co/EdNeceCQLg9Nk_beBP9RsgQBBYPaHoD6pHwJuBHShhDNXQ?e=A06icN" TargetMode="External"/><Relationship Id="rId23" Type="http://schemas.openxmlformats.org/officeDocument/2006/relationships/vmlDrawing" Target="../drawings/vmlDrawing2.vml"/><Relationship Id="rId10" Type="http://schemas.openxmlformats.org/officeDocument/2006/relationships/hyperlink" Target="https://secretariadistritald-my.sharepoint.com/:x:/g/personal/comunicaciones_sdmujer_gov_co/EUPUBxAuszlGi4zgGc_VIrAB3npbPvJDMXixCdVnwU2fYw?e=B6Pdge&amp;CID=cee82683-3371-06db-3999-14c680cc0c47" TargetMode="External"/><Relationship Id="rId19" Type="http://schemas.openxmlformats.org/officeDocument/2006/relationships/hyperlink" Target="https://secretariadistritald-my.sharepoint.com/:x:/g/personal/jarocha_sdmujer_gov_co/EVoxVGBE-WlCk6REWE7801cB2FDnKNoM3kMaSkeOe116ug?e=iOoDQn" TargetMode="External"/><Relationship Id="rId4" Type="http://schemas.openxmlformats.org/officeDocument/2006/relationships/hyperlink" Target="https://secretariadistritald-my.sharepoint.com/:f:/g/personal/ecastaneda_sdmujer_gov_co/EmZu-Ye7jUxJvrUO1p2hNlQBQJ4CNMxRc6NnKR-hPWpong?e=17YHCc" TargetMode="External"/><Relationship Id="rId9" Type="http://schemas.openxmlformats.org/officeDocument/2006/relationships/hyperlink" Target="https://secretariadistritald-my.sharepoint.com/:f:/g/personal/ecastaneda_sdmujer_gov_co/ErQ6Z_aJcWpJj_3dgm1MKdABEPTVlW_SObYWK-EI3bPxAA?e=P3NIkI" TargetMode="External"/><Relationship Id="rId14" Type="http://schemas.openxmlformats.org/officeDocument/2006/relationships/hyperlink" Target="https://secretariadistritald-my.sharepoint.com/:f:/g/personal/ecastaneda_sdmujer_gov_co/Eirpnn6klPRHsEZESw_TmbgBYpaqAOWgcLZ0SLja-fOXaw?e=ZkdbWI" TargetMode="External"/><Relationship Id="rId22"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my.sharepoint.com/:f:/g/personal/ecastaneda_sdmujer_gov_co/EgRdeH7IK3xHkbn9lVNKR2UBVTtjqe-ySJEBnOWJDiRClA?e=Kuc8ja" TargetMode="External"/><Relationship Id="rId13" Type="http://schemas.openxmlformats.org/officeDocument/2006/relationships/hyperlink" Target="https://secretariadistritald-my.sharepoint.com/:x:/g/personal/comunicaciones_sdmujer_gov_co/EZ7RrIXoLbVCovxPuhzluK4B6Zrv40zXPEHNgooL8MYXkA?e=n0cvBM" TargetMode="External"/><Relationship Id="rId18" Type="http://schemas.openxmlformats.org/officeDocument/2006/relationships/comments" Target="../comments3.xml"/><Relationship Id="rId3" Type="http://schemas.openxmlformats.org/officeDocument/2006/relationships/hyperlink" Target="https://secretariadistritald-my.sharepoint.com/:f:/g/personal/ecastaneda_sdmujer_gov_co/EqyW7G_-EQFHp235s2lMyrwB-SbsvyrX-wYJxfuKDiU_MQ?e=PBQaiu" TargetMode="External"/><Relationship Id="rId7" Type="http://schemas.openxmlformats.org/officeDocument/2006/relationships/hyperlink" Target="https://secretariadistritald-my.sharepoint.com/:f:/g/personal/ecastaneda_sdmujer_gov_co/EsdT-bIQQLhBsuiN2TuYV-4BJd7Tyx6-2iEnX0Byu02oKw?e=Y3VHRR" TargetMode="External"/><Relationship Id="rId12" Type="http://schemas.openxmlformats.org/officeDocument/2006/relationships/hyperlink" Target="https://secretariadistritald-my.sharepoint.com/:f:/g/personal/ecastaneda_sdmujer_gov_co/EtkQoLyJKRpJpug9UEo-184BINx-qc0fcRWyENXK3mQjEA?e=AQTkjZ" TargetMode="External"/><Relationship Id="rId17" Type="http://schemas.openxmlformats.org/officeDocument/2006/relationships/vmlDrawing" Target="../drawings/vmlDrawing3.vml"/><Relationship Id="rId2" Type="http://schemas.openxmlformats.org/officeDocument/2006/relationships/hyperlink" Target="https://secretariadistritald-my.sharepoint.com/:f:/g/personal/ecastaneda_sdmujer_gov_co/ElvwqxzHPQlBlmp-7jVkg-cBDr_d3wk9id_iCml5ZzgP6g?e=mcFCdx" TargetMode="External"/><Relationship Id="rId16" Type="http://schemas.openxmlformats.org/officeDocument/2006/relationships/drawing" Target="../drawings/drawing3.xml"/><Relationship Id="rId1" Type="http://schemas.openxmlformats.org/officeDocument/2006/relationships/hyperlink" Target="https://secretariadistritald-my.sharepoint.com/:f:/g/personal/ecastaneda_sdmujer_gov_co/ElvwqxzHPQlBlmp-7jVkg-cBDr_d3wk9id_iCml5ZzgP6g?e=mcFCdx" TargetMode="External"/><Relationship Id="rId6" Type="http://schemas.openxmlformats.org/officeDocument/2006/relationships/hyperlink" Target="https://secretariadistritald-my.sharepoint.com/:f:/g/personal/ecastaneda_sdmujer_gov_co/ErKyt9AYHzFKsq-77iZMx9MBQGY7Oc5EO3zflaERqkG_oQ?e=7jd0oe" TargetMode="External"/><Relationship Id="rId11" Type="http://schemas.openxmlformats.org/officeDocument/2006/relationships/hyperlink" Target="https://secretariadistritald-my.sharepoint.com/:x:/r/personal/comunicaciones_sdmujer_gov_co/_layouts/15/Doc.aspx?sourcedoc=%7B85ACD19E-2DE8-42B5-A2FC-4FBA1CE5B8AE%7D&amp;file=2025%20SEGUIMIENTO%20IMPACTOS%20EN%20MEDIOS%20DE%20COMUNICACI%25u00d3N.xlsx&amp;action=default&amp;mobileredirect=true" TargetMode="External"/><Relationship Id="rId5" Type="http://schemas.openxmlformats.org/officeDocument/2006/relationships/hyperlink" Target="https://secretariadistritald-my.sharepoint.com/:f:/g/personal/ecastaneda_sdmujer_gov_co/ElMaOUcB681MgOjZ2bpNGfwBRNg8nMSm-TlNnXVHX3Zxuw?e=A5l6pb" TargetMode="External"/><Relationship Id="rId15" Type="http://schemas.openxmlformats.org/officeDocument/2006/relationships/printerSettings" Target="../printerSettings/printerSettings3.bin"/><Relationship Id="rId10" Type="http://schemas.openxmlformats.org/officeDocument/2006/relationships/hyperlink" Target="https://secretariadistritald-my.sharepoint.com/:f:/g/personal/ecastaneda_sdmujer_gov_co/EtkQoLyJKRpJpug9UEo-184BINx-qc0fcRWyENXK3mQjEA?e=AQTkjZ" TargetMode="External"/><Relationship Id="rId4" Type="http://schemas.openxmlformats.org/officeDocument/2006/relationships/hyperlink" Target="https://secretariadistritald-my.sharepoint.com/:f:/g/personal/ecastaneda_sdmujer_gov_co/EqyW7G_-EQFHp235s2lMyrwB-SbsvyrX-wYJxfuKDiU_MQ?e=PBQaiu" TargetMode="External"/><Relationship Id="rId9" Type="http://schemas.openxmlformats.org/officeDocument/2006/relationships/hyperlink" Target="https://secretariadistritald-my.sharepoint.com/:x:/g/personal/comunicaciones_sdmujer_gov_co/EZ7RrIXoLbVCovxPuhzluK4B6Zrv40zXPEHNgooL8MYXkA?e=OfM8D4" TargetMode="External"/><Relationship Id="rId14" Type="http://schemas.openxmlformats.org/officeDocument/2006/relationships/hyperlink" Target="https://secretariadistritald-my.sharepoint.com/:w:/g/personal/jarocha_sdmujer_gov_co/EdeoLCs8Bj5Dm-W6wQHS2soBh-n0q6HOIQI7AnMzpnfwYQ?e=6wjIyx"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secretariadistritald-my.sharepoint.com/:f:/g/personal/ecastaneda_sdmujer_gov_co/EvWmdptT2RBHgr_GShYyc6EB3CoeYxCtG94kp6VZUMAe1A?e=NDMHLa" TargetMode="External"/><Relationship Id="rId7" Type="http://schemas.openxmlformats.org/officeDocument/2006/relationships/printerSettings" Target="../printerSettings/printerSettings4.bin"/><Relationship Id="rId2" Type="http://schemas.openxmlformats.org/officeDocument/2006/relationships/hyperlink" Target="https://secretariadistritald-my.sharepoint.com/:f:/g/personal/ecastaneda_sdmujer_gov_co/EkFuIUIfa09AhzbARPEBo1QBnAXwtcvS5X7RJ430SC-cwA?e=n39OWF" TargetMode="External"/><Relationship Id="rId1" Type="http://schemas.openxmlformats.org/officeDocument/2006/relationships/hyperlink" Target="https://secretariadistritald-my.sharepoint.com/:f:/g/personal/ecastaneda_sdmujer_gov_co/EkFuIUIfa09AhzbARPEBo1QBnAXwtcvS5X7RJ430SC-cwA?e=n39OWF" TargetMode="External"/><Relationship Id="rId6" Type="http://schemas.openxmlformats.org/officeDocument/2006/relationships/hyperlink" Target="https://secretariadistritald-my.sharepoint.com/:f:/g/personal/jarocha_sdmujer_gov_co/ElmyxZhdosxIoZ4hK2t49DEBsTiA04qqZKZ4bK8IJxdAPg?e=c2i3XR" TargetMode="External"/><Relationship Id="rId5" Type="http://schemas.openxmlformats.org/officeDocument/2006/relationships/hyperlink" Target="https://secretariadistritald-my.sharepoint.com/:f:/g/personal/ecastaneda_sdmujer_gov_co/Eo7pnJCHrb5DmTwCeuohhdsB7oe0g0EJtmznE7818eEhXg?e=4myaYM" TargetMode="External"/><Relationship Id="rId10" Type="http://schemas.openxmlformats.org/officeDocument/2006/relationships/comments" Target="../comments4.xml"/><Relationship Id="rId4" Type="http://schemas.openxmlformats.org/officeDocument/2006/relationships/hyperlink" Target="https://secretariadistritald-my.sharepoint.com/:f:/g/personal/ecastaneda_sdmujer_gov_co/Esr6QlR500NLpEzACxOjDBMBgJzrfMfhgip0VZDWa4o2EQ?e=xCRlgh"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93"/>
  <sheetViews>
    <sheetView topLeftCell="A7" workbookViewId="0">
      <selection activeCell="B10" sqref="B10"/>
    </sheetView>
  </sheetViews>
  <sheetFormatPr baseColWidth="10" defaultColWidth="10.88671875" defaultRowHeight="13.8" x14ac:dyDescent="0.3"/>
  <cols>
    <col min="1" max="1" width="53" style="227" customWidth="1"/>
    <col min="2" max="2" width="78.5546875" style="227" customWidth="1"/>
    <col min="3" max="3" width="36.44140625" style="227" customWidth="1"/>
    <col min="4" max="4" width="31.109375" style="227" customWidth="1"/>
    <col min="5" max="5" width="70.109375" style="227" customWidth="1"/>
    <col min="6" max="6" width="17.44140625" style="227" customWidth="1"/>
    <col min="7" max="8" width="21.88671875" style="227" customWidth="1"/>
    <col min="9" max="9" width="19.44140625" style="227" customWidth="1"/>
    <col min="10" max="10" width="42" style="227" customWidth="1"/>
    <col min="11" max="256" width="10.88671875" style="227"/>
    <col min="257" max="257" width="72" style="227" bestFit="1" customWidth="1"/>
    <col min="258" max="258" width="78.5546875" style="227" customWidth="1"/>
    <col min="259" max="259" width="10.88671875" style="227"/>
    <col min="260" max="260" width="31.109375" style="227" customWidth="1"/>
    <col min="261" max="261" width="70.109375" style="227" customWidth="1"/>
    <col min="262" max="262" width="17.44140625" style="227" customWidth="1"/>
    <col min="263" max="264" width="21.88671875" style="227" customWidth="1"/>
    <col min="265" max="265" width="19.44140625" style="227" customWidth="1"/>
    <col min="266" max="266" width="42" style="227" customWidth="1"/>
    <col min="267" max="512" width="10.88671875" style="227"/>
    <col min="513" max="513" width="72" style="227" bestFit="1" customWidth="1"/>
    <col min="514" max="514" width="78.5546875" style="227" customWidth="1"/>
    <col min="515" max="515" width="10.88671875" style="227"/>
    <col min="516" max="516" width="31.109375" style="227" customWidth="1"/>
    <col min="517" max="517" width="70.109375" style="227" customWidth="1"/>
    <col min="518" max="518" width="17.44140625" style="227" customWidth="1"/>
    <col min="519" max="520" width="21.88671875" style="227" customWidth="1"/>
    <col min="521" max="521" width="19.44140625" style="227" customWidth="1"/>
    <col min="522" max="522" width="42" style="227" customWidth="1"/>
    <col min="523" max="768" width="10.88671875" style="227"/>
    <col min="769" max="769" width="72" style="227" bestFit="1" customWidth="1"/>
    <col min="770" max="770" width="78.5546875" style="227" customWidth="1"/>
    <col min="771" max="771" width="10.88671875" style="227"/>
    <col min="772" max="772" width="31.109375" style="227" customWidth="1"/>
    <col min="773" max="773" width="70.109375" style="227" customWidth="1"/>
    <col min="774" max="774" width="17.44140625" style="227" customWidth="1"/>
    <col min="775" max="776" width="21.88671875" style="227" customWidth="1"/>
    <col min="777" max="777" width="19.44140625" style="227" customWidth="1"/>
    <col min="778" max="778" width="42" style="227" customWidth="1"/>
    <col min="779" max="1024" width="10.88671875" style="227"/>
    <col min="1025" max="1025" width="72" style="227" bestFit="1" customWidth="1"/>
    <col min="1026" max="1026" width="78.5546875" style="227" customWidth="1"/>
    <col min="1027" max="1027" width="10.88671875" style="227"/>
    <col min="1028" max="1028" width="31.109375" style="227" customWidth="1"/>
    <col min="1029" max="1029" width="70.109375" style="227" customWidth="1"/>
    <col min="1030" max="1030" width="17.44140625" style="227" customWidth="1"/>
    <col min="1031" max="1032" width="21.88671875" style="227" customWidth="1"/>
    <col min="1033" max="1033" width="19.44140625" style="227" customWidth="1"/>
    <col min="1034" max="1034" width="42" style="227" customWidth="1"/>
    <col min="1035" max="1280" width="10.88671875" style="227"/>
    <col min="1281" max="1281" width="72" style="227" bestFit="1" customWidth="1"/>
    <col min="1282" max="1282" width="78.5546875" style="227" customWidth="1"/>
    <col min="1283" max="1283" width="10.88671875" style="227"/>
    <col min="1284" max="1284" width="31.109375" style="227" customWidth="1"/>
    <col min="1285" max="1285" width="70.109375" style="227" customWidth="1"/>
    <col min="1286" max="1286" width="17.44140625" style="227" customWidth="1"/>
    <col min="1287" max="1288" width="21.88671875" style="227" customWidth="1"/>
    <col min="1289" max="1289" width="19.44140625" style="227" customWidth="1"/>
    <col min="1290" max="1290" width="42" style="227" customWidth="1"/>
    <col min="1291" max="1536" width="10.88671875" style="227"/>
    <col min="1537" max="1537" width="72" style="227" bestFit="1" customWidth="1"/>
    <col min="1538" max="1538" width="78.5546875" style="227" customWidth="1"/>
    <col min="1539" max="1539" width="10.88671875" style="227"/>
    <col min="1540" max="1540" width="31.109375" style="227" customWidth="1"/>
    <col min="1541" max="1541" width="70.109375" style="227" customWidth="1"/>
    <col min="1542" max="1542" width="17.44140625" style="227" customWidth="1"/>
    <col min="1543" max="1544" width="21.88671875" style="227" customWidth="1"/>
    <col min="1545" max="1545" width="19.44140625" style="227" customWidth="1"/>
    <col min="1546" max="1546" width="42" style="227" customWidth="1"/>
    <col min="1547" max="1792" width="10.88671875" style="227"/>
    <col min="1793" max="1793" width="72" style="227" bestFit="1" customWidth="1"/>
    <col min="1794" max="1794" width="78.5546875" style="227" customWidth="1"/>
    <col min="1795" max="1795" width="10.88671875" style="227"/>
    <col min="1796" max="1796" width="31.109375" style="227" customWidth="1"/>
    <col min="1797" max="1797" width="70.109375" style="227" customWidth="1"/>
    <col min="1798" max="1798" width="17.44140625" style="227" customWidth="1"/>
    <col min="1799" max="1800" width="21.88671875" style="227" customWidth="1"/>
    <col min="1801" max="1801" width="19.44140625" style="227" customWidth="1"/>
    <col min="1802" max="1802" width="42" style="227" customWidth="1"/>
    <col min="1803" max="2048" width="10.88671875" style="227"/>
    <col min="2049" max="2049" width="72" style="227" bestFit="1" customWidth="1"/>
    <col min="2050" max="2050" width="78.5546875" style="227" customWidth="1"/>
    <col min="2051" max="2051" width="10.88671875" style="227"/>
    <col min="2052" max="2052" width="31.109375" style="227" customWidth="1"/>
    <col min="2053" max="2053" width="70.109375" style="227" customWidth="1"/>
    <col min="2054" max="2054" width="17.44140625" style="227" customWidth="1"/>
    <col min="2055" max="2056" width="21.88671875" style="227" customWidth="1"/>
    <col min="2057" max="2057" width="19.44140625" style="227" customWidth="1"/>
    <col min="2058" max="2058" width="42" style="227" customWidth="1"/>
    <col min="2059" max="2304" width="10.88671875" style="227"/>
    <col min="2305" max="2305" width="72" style="227" bestFit="1" customWidth="1"/>
    <col min="2306" max="2306" width="78.5546875" style="227" customWidth="1"/>
    <col min="2307" max="2307" width="10.88671875" style="227"/>
    <col min="2308" max="2308" width="31.109375" style="227" customWidth="1"/>
    <col min="2309" max="2309" width="70.109375" style="227" customWidth="1"/>
    <col min="2310" max="2310" width="17.44140625" style="227" customWidth="1"/>
    <col min="2311" max="2312" width="21.88671875" style="227" customWidth="1"/>
    <col min="2313" max="2313" width="19.44140625" style="227" customWidth="1"/>
    <col min="2314" max="2314" width="42" style="227" customWidth="1"/>
    <col min="2315" max="2560" width="10.88671875" style="227"/>
    <col min="2561" max="2561" width="72" style="227" bestFit="1" customWidth="1"/>
    <col min="2562" max="2562" width="78.5546875" style="227" customWidth="1"/>
    <col min="2563" max="2563" width="10.88671875" style="227"/>
    <col min="2564" max="2564" width="31.109375" style="227" customWidth="1"/>
    <col min="2565" max="2565" width="70.109375" style="227" customWidth="1"/>
    <col min="2566" max="2566" width="17.44140625" style="227" customWidth="1"/>
    <col min="2567" max="2568" width="21.88671875" style="227" customWidth="1"/>
    <col min="2569" max="2569" width="19.44140625" style="227" customWidth="1"/>
    <col min="2570" max="2570" width="42" style="227" customWidth="1"/>
    <col min="2571" max="2816" width="10.88671875" style="227"/>
    <col min="2817" max="2817" width="72" style="227" bestFit="1" customWidth="1"/>
    <col min="2818" max="2818" width="78.5546875" style="227" customWidth="1"/>
    <col min="2819" max="2819" width="10.88671875" style="227"/>
    <col min="2820" max="2820" width="31.109375" style="227" customWidth="1"/>
    <col min="2821" max="2821" width="70.109375" style="227" customWidth="1"/>
    <col min="2822" max="2822" width="17.44140625" style="227" customWidth="1"/>
    <col min="2823" max="2824" width="21.88671875" style="227" customWidth="1"/>
    <col min="2825" max="2825" width="19.44140625" style="227" customWidth="1"/>
    <col min="2826" max="2826" width="42" style="227" customWidth="1"/>
    <col min="2827" max="3072" width="10.88671875" style="227"/>
    <col min="3073" max="3073" width="72" style="227" bestFit="1" customWidth="1"/>
    <col min="3074" max="3074" width="78.5546875" style="227" customWidth="1"/>
    <col min="3075" max="3075" width="10.88671875" style="227"/>
    <col min="3076" max="3076" width="31.109375" style="227" customWidth="1"/>
    <col min="3077" max="3077" width="70.109375" style="227" customWidth="1"/>
    <col min="3078" max="3078" width="17.44140625" style="227" customWidth="1"/>
    <col min="3079" max="3080" width="21.88671875" style="227" customWidth="1"/>
    <col min="3081" max="3081" width="19.44140625" style="227" customWidth="1"/>
    <col min="3082" max="3082" width="42" style="227" customWidth="1"/>
    <col min="3083" max="3328" width="10.88671875" style="227"/>
    <col min="3329" max="3329" width="72" style="227" bestFit="1" customWidth="1"/>
    <col min="3330" max="3330" width="78.5546875" style="227" customWidth="1"/>
    <col min="3331" max="3331" width="10.88671875" style="227"/>
    <col min="3332" max="3332" width="31.109375" style="227" customWidth="1"/>
    <col min="3333" max="3333" width="70.109375" style="227" customWidth="1"/>
    <col min="3334" max="3334" width="17.44140625" style="227" customWidth="1"/>
    <col min="3335" max="3336" width="21.88671875" style="227" customWidth="1"/>
    <col min="3337" max="3337" width="19.44140625" style="227" customWidth="1"/>
    <col min="3338" max="3338" width="42" style="227" customWidth="1"/>
    <col min="3339" max="3584" width="10.88671875" style="227"/>
    <col min="3585" max="3585" width="72" style="227" bestFit="1" customWidth="1"/>
    <col min="3586" max="3586" width="78.5546875" style="227" customWidth="1"/>
    <col min="3587" max="3587" width="10.88671875" style="227"/>
    <col min="3588" max="3588" width="31.109375" style="227" customWidth="1"/>
    <col min="3589" max="3589" width="70.109375" style="227" customWidth="1"/>
    <col min="3590" max="3590" width="17.44140625" style="227" customWidth="1"/>
    <col min="3591" max="3592" width="21.88671875" style="227" customWidth="1"/>
    <col min="3593" max="3593" width="19.44140625" style="227" customWidth="1"/>
    <col min="3594" max="3594" width="42" style="227" customWidth="1"/>
    <col min="3595" max="3840" width="10.88671875" style="227"/>
    <col min="3841" max="3841" width="72" style="227" bestFit="1" customWidth="1"/>
    <col min="3842" max="3842" width="78.5546875" style="227" customWidth="1"/>
    <col min="3843" max="3843" width="10.88671875" style="227"/>
    <col min="3844" max="3844" width="31.109375" style="227" customWidth="1"/>
    <col min="3845" max="3845" width="70.109375" style="227" customWidth="1"/>
    <col min="3846" max="3846" width="17.44140625" style="227" customWidth="1"/>
    <col min="3847" max="3848" width="21.88671875" style="227" customWidth="1"/>
    <col min="3849" max="3849" width="19.44140625" style="227" customWidth="1"/>
    <col min="3850" max="3850" width="42" style="227" customWidth="1"/>
    <col min="3851" max="4096" width="10.88671875" style="227"/>
    <col min="4097" max="4097" width="72" style="227" bestFit="1" customWidth="1"/>
    <col min="4098" max="4098" width="78.5546875" style="227" customWidth="1"/>
    <col min="4099" max="4099" width="10.88671875" style="227"/>
    <col min="4100" max="4100" width="31.109375" style="227" customWidth="1"/>
    <col min="4101" max="4101" width="70.109375" style="227" customWidth="1"/>
    <col min="4102" max="4102" width="17.44140625" style="227" customWidth="1"/>
    <col min="4103" max="4104" width="21.88671875" style="227" customWidth="1"/>
    <col min="4105" max="4105" width="19.44140625" style="227" customWidth="1"/>
    <col min="4106" max="4106" width="42" style="227" customWidth="1"/>
    <col min="4107" max="4352" width="10.88671875" style="227"/>
    <col min="4353" max="4353" width="72" style="227" bestFit="1" customWidth="1"/>
    <col min="4354" max="4354" width="78.5546875" style="227" customWidth="1"/>
    <col min="4355" max="4355" width="10.88671875" style="227"/>
    <col min="4356" max="4356" width="31.109375" style="227" customWidth="1"/>
    <col min="4357" max="4357" width="70.109375" style="227" customWidth="1"/>
    <col min="4358" max="4358" width="17.44140625" style="227" customWidth="1"/>
    <col min="4359" max="4360" width="21.88671875" style="227" customWidth="1"/>
    <col min="4361" max="4361" width="19.44140625" style="227" customWidth="1"/>
    <col min="4362" max="4362" width="42" style="227" customWidth="1"/>
    <col min="4363" max="4608" width="10.88671875" style="227"/>
    <col min="4609" max="4609" width="72" style="227" bestFit="1" customWidth="1"/>
    <col min="4610" max="4610" width="78.5546875" style="227" customWidth="1"/>
    <col min="4611" max="4611" width="10.88671875" style="227"/>
    <col min="4612" max="4612" width="31.109375" style="227" customWidth="1"/>
    <col min="4613" max="4613" width="70.109375" style="227" customWidth="1"/>
    <col min="4614" max="4614" width="17.44140625" style="227" customWidth="1"/>
    <col min="4615" max="4616" width="21.88671875" style="227" customWidth="1"/>
    <col min="4617" max="4617" width="19.44140625" style="227" customWidth="1"/>
    <col min="4618" max="4618" width="42" style="227" customWidth="1"/>
    <col min="4619" max="4864" width="10.88671875" style="227"/>
    <col min="4865" max="4865" width="72" style="227" bestFit="1" customWidth="1"/>
    <col min="4866" max="4866" width="78.5546875" style="227" customWidth="1"/>
    <col min="4867" max="4867" width="10.88671875" style="227"/>
    <col min="4868" max="4868" width="31.109375" style="227" customWidth="1"/>
    <col min="4869" max="4869" width="70.109375" style="227" customWidth="1"/>
    <col min="4870" max="4870" width="17.44140625" style="227" customWidth="1"/>
    <col min="4871" max="4872" width="21.88671875" style="227" customWidth="1"/>
    <col min="4873" max="4873" width="19.44140625" style="227" customWidth="1"/>
    <col min="4874" max="4874" width="42" style="227" customWidth="1"/>
    <col min="4875" max="5120" width="10.88671875" style="227"/>
    <col min="5121" max="5121" width="72" style="227" bestFit="1" customWidth="1"/>
    <col min="5122" max="5122" width="78.5546875" style="227" customWidth="1"/>
    <col min="5123" max="5123" width="10.88671875" style="227"/>
    <col min="5124" max="5124" width="31.109375" style="227" customWidth="1"/>
    <col min="5125" max="5125" width="70.109375" style="227" customWidth="1"/>
    <col min="5126" max="5126" width="17.44140625" style="227" customWidth="1"/>
    <col min="5127" max="5128" width="21.88671875" style="227" customWidth="1"/>
    <col min="5129" max="5129" width="19.44140625" style="227" customWidth="1"/>
    <col min="5130" max="5130" width="42" style="227" customWidth="1"/>
    <col min="5131" max="5376" width="10.88671875" style="227"/>
    <col min="5377" max="5377" width="72" style="227" bestFit="1" customWidth="1"/>
    <col min="5378" max="5378" width="78.5546875" style="227" customWidth="1"/>
    <col min="5379" max="5379" width="10.88671875" style="227"/>
    <col min="5380" max="5380" width="31.109375" style="227" customWidth="1"/>
    <col min="5381" max="5381" width="70.109375" style="227" customWidth="1"/>
    <col min="5382" max="5382" width="17.44140625" style="227" customWidth="1"/>
    <col min="5383" max="5384" width="21.88671875" style="227" customWidth="1"/>
    <col min="5385" max="5385" width="19.44140625" style="227" customWidth="1"/>
    <col min="5386" max="5386" width="42" style="227" customWidth="1"/>
    <col min="5387" max="5632" width="10.88671875" style="227"/>
    <col min="5633" max="5633" width="72" style="227" bestFit="1" customWidth="1"/>
    <col min="5634" max="5634" width="78.5546875" style="227" customWidth="1"/>
    <col min="5635" max="5635" width="10.88671875" style="227"/>
    <col min="5636" max="5636" width="31.109375" style="227" customWidth="1"/>
    <col min="5637" max="5637" width="70.109375" style="227" customWidth="1"/>
    <col min="5638" max="5638" width="17.44140625" style="227" customWidth="1"/>
    <col min="5639" max="5640" width="21.88671875" style="227" customWidth="1"/>
    <col min="5641" max="5641" width="19.44140625" style="227" customWidth="1"/>
    <col min="5642" max="5642" width="42" style="227" customWidth="1"/>
    <col min="5643" max="5888" width="10.88671875" style="227"/>
    <col min="5889" max="5889" width="72" style="227" bestFit="1" customWidth="1"/>
    <col min="5890" max="5890" width="78.5546875" style="227" customWidth="1"/>
    <col min="5891" max="5891" width="10.88671875" style="227"/>
    <col min="5892" max="5892" width="31.109375" style="227" customWidth="1"/>
    <col min="5893" max="5893" width="70.109375" style="227" customWidth="1"/>
    <col min="5894" max="5894" width="17.44140625" style="227" customWidth="1"/>
    <col min="5895" max="5896" width="21.88671875" style="227" customWidth="1"/>
    <col min="5897" max="5897" width="19.44140625" style="227" customWidth="1"/>
    <col min="5898" max="5898" width="42" style="227" customWidth="1"/>
    <col min="5899" max="6144" width="10.88671875" style="227"/>
    <col min="6145" max="6145" width="72" style="227" bestFit="1" customWidth="1"/>
    <col min="6146" max="6146" width="78.5546875" style="227" customWidth="1"/>
    <col min="6147" max="6147" width="10.88671875" style="227"/>
    <col min="6148" max="6148" width="31.109375" style="227" customWidth="1"/>
    <col min="6149" max="6149" width="70.109375" style="227" customWidth="1"/>
    <col min="6150" max="6150" width="17.44140625" style="227" customWidth="1"/>
    <col min="6151" max="6152" width="21.88671875" style="227" customWidth="1"/>
    <col min="6153" max="6153" width="19.44140625" style="227" customWidth="1"/>
    <col min="6154" max="6154" width="42" style="227" customWidth="1"/>
    <col min="6155" max="6400" width="10.88671875" style="227"/>
    <col min="6401" max="6401" width="72" style="227" bestFit="1" customWidth="1"/>
    <col min="6402" max="6402" width="78.5546875" style="227" customWidth="1"/>
    <col min="6403" max="6403" width="10.88671875" style="227"/>
    <col min="6404" max="6404" width="31.109375" style="227" customWidth="1"/>
    <col min="6405" max="6405" width="70.109375" style="227" customWidth="1"/>
    <col min="6406" max="6406" width="17.44140625" style="227" customWidth="1"/>
    <col min="6407" max="6408" width="21.88671875" style="227" customWidth="1"/>
    <col min="6409" max="6409" width="19.44140625" style="227" customWidth="1"/>
    <col min="6410" max="6410" width="42" style="227" customWidth="1"/>
    <col min="6411" max="6656" width="10.88671875" style="227"/>
    <col min="6657" max="6657" width="72" style="227" bestFit="1" customWidth="1"/>
    <col min="6658" max="6658" width="78.5546875" style="227" customWidth="1"/>
    <col min="6659" max="6659" width="10.88671875" style="227"/>
    <col min="6660" max="6660" width="31.109375" style="227" customWidth="1"/>
    <col min="6661" max="6661" width="70.109375" style="227" customWidth="1"/>
    <col min="6662" max="6662" width="17.44140625" style="227" customWidth="1"/>
    <col min="6663" max="6664" width="21.88671875" style="227" customWidth="1"/>
    <col min="6665" max="6665" width="19.44140625" style="227" customWidth="1"/>
    <col min="6666" max="6666" width="42" style="227" customWidth="1"/>
    <col min="6667" max="6912" width="10.88671875" style="227"/>
    <col min="6913" max="6913" width="72" style="227" bestFit="1" customWidth="1"/>
    <col min="6914" max="6914" width="78.5546875" style="227" customWidth="1"/>
    <col min="6915" max="6915" width="10.88671875" style="227"/>
    <col min="6916" max="6916" width="31.109375" style="227" customWidth="1"/>
    <col min="6917" max="6917" width="70.109375" style="227" customWidth="1"/>
    <col min="6918" max="6918" width="17.44140625" style="227" customWidth="1"/>
    <col min="6919" max="6920" width="21.88671875" style="227" customWidth="1"/>
    <col min="6921" max="6921" width="19.44140625" style="227" customWidth="1"/>
    <col min="6922" max="6922" width="42" style="227" customWidth="1"/>
    <col min="6923" max="7168" width="10.88671875" style="227"/>
    <col min="7169" max="7169" width="72" style="227" bestFit="1" customWidth="1"/>
    <col min="7170" max="7170" width="78.5546875" style="227" customWidth="1"/>
    <col min="7171" max="7171" width="10.88671875" style="227"/>
    <col min="7172" max="7172" width="31.109375" style="227" customWidth="1"/>
    <col min="7173" max="7173" width="70.109375" style="227" customWidth="1"/>
    <col min="7174" max="7174" width="17.44140625" style="227" customWidth="1"/>
    <col min="7175" max="7176" width="21.88671875" style="227" customWidth="1"/>
    <col min="7177" max="7177" width="19.44140625" style="227" customWidth="1"/>
    <col min="7178" max="7178" width="42" style="227" customWidth="1"/>
    <col min="7179" max="7424" width="10.88671875" style="227"/>
    <col min="7425" max="7425" width="72" style="227" bestFit="1" customWidth="1"/>
    <col min="7426" max="7426" width="78.5546875" style="227" customWidth="1"/>
    <col min="7427" max="7427" width="10.88671875" style="227"/>
    <col min="7428" max="7428" width="31.109375" style="227" customWidth="1"/>
    <col min="7429" max="7429" width="70.109375" style="227" customWidth="1"/>
    <col min="7430" max="7430" width="17.44140625" style="227" customWidth="1"/>
    <col min="7431" max="7432" width="21.88671875" style="227" customWidth="1"/>
    <col min="7433" max="7433" width="19.44140625" style="227" customWidth="1"/>
    <col min="7434" max="7434" width="42" style="227" customWidth="1"/>
    <col min="7435" max="7680" width="10.88671875" style="227"/>
    <col min="7681" max="7681" width="72" style="227" bestFit="1" customWidth="1"/>
    <col min="7682" max="7682" width="78.5546875" style="227" customWidth="1"/>
    <col min="7683" max="7683" width="10.88671875" style="227"/>
    <col min="7684" max="7684" width="31.109375" style="227" customWidth="1"/>
    <col min="7685" max="7685" width="70.109375" style="227" customWidth="1"/>
    <col min="7686" max="7686" width="17.44140625" style="227" customWidth="1"/>
    <col min="7687" max="7688" width="21.88671875" style="227" customWidth="1"/>
    <col min="7689" max="7689" width="19.44140625" style="227" customWidth="1"/>
    <col min="7690" max="7690" width="42" style="227" customWidth="1"/>
    <col min="7691" max="7936" width="10.88671875" style="227"/>
    <col min="7937" max="7937" width="72" style="227" bestFit="1" customWidth="1"/>
    <col min="7938" max="7938" width="78.5546875" style="227" customWidth="1"/>
    <col min="7939" max="7939" width="10.88671875" style="227"/>
    <col min="7940" max="7940" width="31.109375" style="227" customWidth="1"/>
    <col min="7941" max="7941" width="70.109375" style="227" customWidth="1"/>
    <col min="7942" max="7942" width="17.44140625" style="227" customWidth="1"/>
    <col min="7943" max="7944" width="21.88671875" style="227" customWidth="1"/>
    <col min="7945" max="7945" width="19.44140625" style="227" customWidth="1"/>
    <col min="7946" max="7946" width="42" style="227" customWidth="1"/>
    <col min="7947" max="8192" width="10.88671875" style="227"/>
    <col min="8193" max="8193" width="72" style="227" bestFit="1" customWidth="1"/>
    <col min="8194" max="8194" width="78.5546875" style="227" customWidth="1"/>
    <col min="8195" max="8195" width="10.88671875" style="227"/>
    <col min="8196" max="8196" width="31.109375" style="227" customWidth="1"/>
    <col min="8197" max="8197" width="70.109375" style="227" customWidth="1"/>
    <col min="8198" max="8198" width="17.44140625" style="227" customWidth="1"/>
    <col min="8199" max="8200" width="21.88671875" style="227" customWidth="1"/>
    <col min="8201" max="8201" width="19.44140625" style="227" customWidth="1"/>
    <col min="8202" max="8202" width="42" style="227" customWidth="1"/>
    <col min="8203" max="8448" width="10.88671875" style="227"/>
    <col min="8449" max="8449" width="72" style="227" bestFit="1" customWidth="1"/>
    <col min="8450" max="8450" width="78.5546875" style="227" customWidth="1"/>
    <col min="8451" max="8451" width="10.88671875" style="227"/>
    <col min="8452" max="8452" width="31.109375" style="227" customWidth="1"/>
    <col min="8453" max="8453" width="70.109375" style="227" customWidth="1"/>
    <col min="8454" max="8454" width="17.44140625" style="227" customWidth="1"/>
    <col min="8455" max="8456" width="21.88671875" style="227" customWidth="1"/>
    <col min="8457" max="8457" width="19.44140625" style="227" customWidth="1"/>
    <col min="8458" max="8458" width="42" style="227" customWidth="1"/>
    <col min="8459" max="8704" width="10.88671875" style="227"/>
    <col min="8705" max="8705" width="72" style="227" bestFit="1" customWidth="1"/>
    <col min="8706" max="8706" width="78.5546875" style="227" customWidth="1"/>
    <col min="8707" max="8707" width="10.88671875" style="227"/>
    <col min="8708" max="8708" width="31.109375" style="227" customWidth="1"/>
    <col min="8709" max="8709" width="70.109375" style="227" customWidth="1"/>
    <col min="8710" max="8710" width="17.44140625" style="227" customWidth="1"/>
    <col min="8711" max="8712" width="21.88671875" style="227" customWidth="1"/>
    <col min="8713" max="8713" width="19.44140625" style="227" customWidth="1"/>
    <col min="8714" max="8714" width="42" style="227" customWidth="1"/>
    <col min="8715" max="8960" width="10.88671875" style="227"/>
    <col min="8961" max="8961" width="72" style="227" bestFit="1" customWidth="1"/>
    <col min="8962" max="8962" width="78.5546875" style="227" customWidth="1"/>
    <col min="8963" max="8963" width="10.88671875" style="227"/>
    <col min="8964" max="8964" width="31.109375" style="227" customWidth="1"/>
    <col min="8965" max="8965" width="70.109375" style="227" customWidth="1"/>
    <col min="8966" max="8966" width="17.44140625" style="227" customWidth="1"/>
    <col min="8967" max="8968" width="21.88671875" style="227" customWidth="1"/>
    <col min="8969" max="8969" width="19.44140625" style="227" customWidth="1"/>
    <col min="8970" max="8970" width="42" style="227" customWidth="1"/>
    <col min="8971" max="9216" width="10.88671875" style="227"/>
    <col min="9217" max="9217" width="72" style="227" bestFit="1" customWidth="1"/>
    <col min="9218" max="9218" width="78.5546875" style="227" customWidth="1"/>
    <col min="9219" max="9219" width="10.88671875" style="227"/>
    <col min="9220" max="9220" width="31.109375" style="227" customWidth="1"/>
    <col min="9221" max="9221" width="70.109375" style="227" customWidth="1"/>
    <col min="9222" max="9222" width="17.44140625" style="227" customWidth="1"/>
    <col min="9223" max="9224" width="21.88671875" style="227" customWidth="1"/>
    <col min="9225" max="9225" width="19.44140625" style="227" customWidth="1"/>
    <col min="9226" max="9226" width="42" style="227" customWidth="1"/>
    <col min="9227" max="9472" width="10.88671875" style="227"/>
    <col min="9473" max="9473" width="72" style="227" bestFit="1" customWidth="1"/>
    <col min="9474" max="9474" width="78.5546875" style="227" customWidth="1"/>
    <col min="9475" max="9475" width="10.88671875" style="227"/>
    <col min="9476" max="9476" width="31.109375" style="227" customWidth="1"/>
    <col min="9477" max="9477" width="70.109375" style="227" customWidth="1"/>
    <col min="9478" max="9478" width="17.44140625" style="227" customWidth="1"/>
    <col min="9479" max="9480" width="21.88671875" style="227" customWidth="1"/>
    <col min="9481" max="9481" width="19.44140625" style="227" customWidth="1"/>
    <col min="9482" max="9482" width="42" style="227" customWidth="1"/>
    <col min="9483" max="9728" width="10.88671875" style="227"/>
    <col min="9729" max="9729" width="72" style="227" bestFit="1" customWidth="1"/>
    <col min="9730" max="9730" width="78.5546875" style="227" customWidth="1"/>
    <col min="9731" max="9731" width="10.88671875" style="227"/>
    <col min="9732" max="9732" width="31.109375" style="227" customWidth="1"/>
    <col min="9733" max="9733" width="70.109375" style="227" customWidth="1"/>
    <col min="9734" max="9734" width="17.44140625" style="227" customWidth="1"/>
    <col min="9735" max="9736" width="21.88671875" style="227" customWidth="1"/>
    <col min="9737" max="9737" width="19.44140625" style="227" customWidth="1"/>
    <col min="9738" max="9738" width="42" style="227" customWidth="1"/>
    <col min="9739" max="9984" width="10.88671875" style="227"/>
    <col min="9985" max="9985" width="72" style="227" bestFit="1" customWidth="1"/>
    <col min="9986" max="9986" width="78.5546875" style="227" customWidth="1"/>
    <col min="9987" max="9987" width="10.88671875" style="227"/>
    <col min="9988" max="9988" width="31.109375" style="227" customWidth="1"/>
    <col min="9989" max="9989" width="70.109375" style="227" customWidth="1"/>
    <col min="9990" max="9990" width="17.44140625" style="227" customWidth="1"/>
    <col min="9991" max="9992" width="21.88671875" style="227" customWidth="1"/>
    <col min="9993" max="9993" width="19.44140625" style="227" customWidth="1"/>
    <col min="9994" max="9994" width="42" style="227" customWidth="1"/>
    <col min="9995" max="10240" width="10.88671875" style="227"/>
    <col min="10241" max="10241" width="72" style="227" bestFit="1" customWidth="1"/>
    <col min="10242" max="10242" width="78.5546875" style="227" customWidth="1"/>
    <col min="10243" max="10243" width="10.88671875" style="227"/>
    <col min="10244" max="10244" width="31.109375" style="227" customWidth="1"/>
    <col min="10245" max="10245" width="70.109375" style="227" customWidth="1"/>
    <col min="10246" max="10246" width="17.44140625" style="227" customWidth="1"/>
    <col min="10247" max="10248" width="21.88671875" style="227" customWidth="1"/>
    <col min="10249" max="10249" width="19.44140625" style="227" customWidth="1"/>
    <col min="10250" max="10250" width="42" style="227" customWidth="1"/>
    <col min="10251" max="10496" width="10.88671875" style="227"/>
    <col min="10497" max="10497" width="72" style="227" bestFit="1" customWidth="1"/>
    <col min="10498" max="10498" width="78.5546875" style="227" customWidth="1"/>
    <col min="10499" max="10499" width="10.88671875" style="227"/>
    <col min="10500" max="10500" width="31.109375" style="227" customWidth="1"/>
    <col min="10501" max="10501" width="70.109375" style="227" customWidth="1"/>
    <col min="10502" max="10502" width="17.44140625" style="227" customWidth="1"/>
    <col min="10503" max="10504" width="21.88671875" style="227" customWidth="1"/>
    <col min="10505" max="10505" width="19.44140625" style="227" customWidth="1"/>
    <col min="10506" max="10506" width="42" style="227" customWidth="1"/>
    <col min="10507" max="10752" width="10.88671875" style="227"/>
    <col min="10753" max="10753" width="72" style="227" bestFit="1" customWidth="1"/>
    <col min="10754" max="10754" width="78.5546875" style="227" customWidth="1"/>
    <col min="10755" max="10755" width="10.88671875" style="227"/>
    <col min="10756" max="10756" width="31.109375" style="227" customWidth="1"/>
    <col min="10757" max="10757" width="70.109375" style="227" customWidth="1"/>
    <col min="10758" max="10758" width="17.44140625" style="227" customWidth="1"/>
    <col min="10759" max="10760" width="21.88671875" style="227" customWidth="1"/>
    <col min="10761" max="10761" width="19.44140625" style="227" customWidth="1"/>
    <col min="10762" max="10762" width="42" style="227" customWidth="1"/>
    <col min="10763" max="11008" width="10.88671875" style="227"/>
    <col min="11009" max="11009" width="72" style="227" bestFit="1" customWidth="1"/>
    <col min="11010" max="11010" width="78.5546875" style="227" customWidth="1"/>
    <col min="11011" max="11011" width="10.88671875" style="227"/>
    <col min="11012" max="11012" width="31.109375" style="227" customWidth="1"/>
    <col min="11013" max="11013" width="70.109375" style="227" customWidth="1"/>
    <col min="11014" max="11014" width="17.44140625" style="227" customWidth="1"/>
    <col min="11015" max="11016" width="21.88671875" style="227" customWidth="1"/>
    <col min="11017" max="11017" width="19.44140625" style="227" customWidth="1"/>
    <col min="11018" max="11018" width="42" style="227" customWidth="1"/>
    <col min="11019" max="11264" width="10.88671875" style="227"/>
    <col min="11265" max="11265" width="72" style="227" bestFit="1" customWidth="1"/>
    <col min="11266" max="11266" width="78.5546875" style="227" customWidth="1"/>
    <col min="11267" max="11267" width="10.88671875" style="227"/>
    <col min="11268" max="11268" width="31.109375" style="227" customWidth="1"/>
    <col min="11269" max="11269" width="70.109375" style="227" customWidth="1"/>
    <col min="11270" max="11270" width="17.44140625" style="227" customWidth="1"/>
    <col min="11271" max="11272" width="21.88671875" style="227" customWidth="1"/>
    <col min="11273" max="11273" width="19.44140625" style="227" customWidth="1"/>
    <col min="11274" max="11274" width="42" style="227" customWidth="1"/>
    <col min="11275" max="11520" width="10.88671875" style="227"/>
    <col min="11521" max="11521" width="72" style="227" bestFit="1" customWidth="1"/>
    <col min="11522" max="11522" width="78.5546875" style="227" customWidth="1"/>
    <col min="11523" max="11523" width="10.88671875" style="227"/>
    <col min="11524" max="11524" width="31.109375" style="227" customWidth="1"/>
    <col min="11525" max="11525" width="70.109375" style="227" customWidth="1"/>
    <col min="11526" max="11526" width="17.44140625" style="227" customWidth="1"/>
    <col min="11527" max="11528" width="21.88671875" style="227" customWidth="1"/>
    <col min="11529" max="11529" width="19.44140625" style="227" customWidth="1"/>
    <col min="11530" max="11530" width="42" style="227" customWidth="1"/>
    <col min="11531" max="11776" width="10.88671875" style="227"/>
    <col min="11777" max="11777" width="72" style="227" bestFit="1" customWidth="1"/>
    <col min="11778" max="11778" width="78.5546875" style="227" customWidth="1"/>
    <col min="11779" max="11779" width="10.88671875" style="227"/>
    <col min="11780" max="11780" width="31.109375" style="227" customWidth="1"/>
    <col min="11781" max="11781" width="70.109375" style="227" customWidth="1"/>
    <col min="11782" max="11782" width="17.44140625" style="227" customWidth="1"/>
    <col min="11783" max="11784" width="21.88671875" style="227" customWidth="1"/>
    <col min="11785" max="11785" width="19.44140625" style="227" customWidth="1"/>
    <col min="11786" max="11786" width="42" style="227" customWidth="1"/>
    <col min="11787" max="12032" width="10.88671875" style="227"/>
    <col min="12033" max="12033" width="72" style="227" bestFit="1" customWidth="1"/>
    <col min="12034" max="12034" width="78.5546875" style="227" customWidth="1"/>
    <col min="12035" max="12035" width="10.88671875" style="227"/>
    <col min="12036" max="12036" width="31.109375" style="227" customWidth="1"/>
    <col min="12037" max="12037" width="70.109375" style="227" customWidth="1"/>
    <col min="12038" max="12038" width="17.44140625" style="227" customWidth="1"/>
    <col min="12039" max="12040" width="21.88671875" style="227" customWidth="1"/>
    <col min="12041" max="12041" width="19.44140625" style="227" customWidth="1"/>
    <col min="12042" max="12042" width="42" style="227" customWidth="1"/>
    <col min="12043" max="12288" width="10.88671875" style="227"/>
    <col min="12289" max="12289" width="72" style="227" bestFit="1" customWidth="1"/>
    <col min="12290" max="12290" width="78.5546875" style="227" customWidth="1"/>
    <col min="12291" max="12291" width="10.88671875" style="227"/>
    <col min="12292" max="12292" width="31.109375" style="227" customWidth="1"/>
    <col min="12293" max="12293" width="70.109375" style="227" customWidth="1"/>
    <col min="12294" max="12294" width="17.44140625" style="227" customWidth="1"/>
    <col min="12295" max="12296" width="21.88671875" style="227" customWidth="1"/>
    <col min="12297" max="12297" width="19.44140625" style="227" customWidth="1"/>
    <col min="12298" max="12298" width="42" style="227" customWidth="1"/>
    <col min="12299" max="12544" width="10.88671875" style="227"/>
    <col min="12545" max="12545" width="72" style="227" bestFit="1" customWidth="1"/>
    <col min="12546" max="12546" width="78.5546875" style="227" customWidth="1"/>
    <col min="12547" max="12547" width="10.88671875" style="227"/>
    <col min="12548" max="12548" width="31.109375" style="227" customWidth="1"/>
    <col min="12549" max="12549" width="70.109375" style="227" customWidth="1"/>
    <col min="12550" max="12550" width="17.44140625" style="227" customWidth="1"/>
    <col min="12551" max="12552" width="21.88671875" style="227" customWidth="1"/>
    <col min="12553" max="12553" width="19.44140625" style="227" customWidth="1"/>
    <col min="12554" max="12554" width="42" style="227" customWidth="1"/>
    <col min="12555" max="12800" width="10.88671875" style="227"/>
    <col min="12801" max="12801" width="72" style="227" bestFit="1" customWidth="1"/>
    <col min="12802" max="12802" width="78.5546875" style="227" customWidth="1"/>
    <col min="12803" max="12803" width="10.88671875" style="227"/>
    <col min="12804" max="12804" width="31.109375" style="227" customWidth="1"/>
    <col min="12805" max="12805" width="70.109375" style="227" customWidth="1"/>
    <col min="12806" max="12806" width="17.44140625" style="227" customWidth="1"/>
    <col min="12807" max="12808" width="21.88671875" style="227" customWidth="1"/>
    <col min="12809" max="12809" width="19.44140625" style="227" customWidth="1"/>
    <col min="12810" max="12810" width="42" style="227" customWidth="1"/>
    <col min="12811" max="13056" width="10.88671875" style="227"/>
    <col min="13057" max="13057" width="72" style="227" bestFit="1" customWidth="1"/>
    <col min="13058" max="13058" width="78.5546875" style="227" customWidth="1"/>
    <col min="13059" max="13059" width="10.88671875" style="227"/>
    <col min="13060" max="13060" width="31.109375" style="227" customWidth="1"/>
    <col min="13061" max="13061" width="70.109375" style="227" customWidth="1"/>
    <col min="13062" max="13062" width="17.44140625" style="227" customWidth="1"/>
    <col min="13063" max="13064" width="21.88671875" style="227" customWidth="1"/>
    <col min="13065" max="13065" width="19.44140625" style="227" customWidth="1"/>
    <col min="13066" max="13066" width="42" style="227" customWidth="1"/>
    <col min="13067" max="13312" width="10.88671875" style="227"/>
    <col min="13313" max="13313" width="72" style="227" bestFit="1" customWidth="1"/>
    <col min="13314" max="13314" width="78.5546875" style="227" customWidth="1"/>
    <col min="13315" max="13315" width="10.88671875" style="227"/>
    <col min="13316" max="13316" width="31.109375" style="227" customWidth="1"/>
    <col min="13317" max="13317" width="70.109375" style="227" customWidth="1"/>
    <col min="13318" max="13318" width="17.44140625" style="227" customWidth="1"/>
    <col min="13319" max="13320" width="21.88671875" style="227" customWidth="1"/>
    <col min="13321" max="13321" width="19.44140625" style="227" customWidth="1"/>
    <col min="13322" max="13322" width="42" style="227" customWidth="1"/>
    <col min="13323" max="13568" width="10.88671875" style="227"/>
    <col min="13569" max="13569" width="72" style="227" bestFit="1" customWidth="1"/>
    <col min="13570" max="13570" width="78.5546875" style="227" customWidth="1"/>
    <col min="13571" max="13571" width="10.88671875" style="227"/>
    <col min="13572" max="13572" width="31.109375" style="227" customWidth="1"/>
    <col min="13573" max="13573" width="70.109375" style="227" customWidth="1"/>
    <col min="13574" max="13574" width="17.44140625" style="227" customWidth="1"/>
    <col min="13575" max="13576" width="21.88671875" style="227" customWidth="1"/>
    <col min="13577" max="13577" width="19.44140625" style="227" customWidth="1"/>
    <col min="13578" max="13578" width="42" style="227" customWidth="1"/>
    <col min="13579" max="13824" width="10.88671875" style="227"/>
    <col min="13825" max="13825" width="72" style="227" bestFit="1" customWidth="1"/>
    <col min="13826" max="13826" width="78.5546875" style="227" customWidth="1"/>
    <col min="13827" max="13827" width="10.88671875" style="227"/>
    <col min="13828" max="13828" width="31.109375" style="227" customWidth="1"/>
    <col min="13829" max="13829" width="70.109375" style="227" customWidth="1"/>
    <col min="13830" max="13830" width="17.44140625" style="227" customWidth="1"/>
    <col min="13831" max="13832" width="21.88671875" style="227" customWidth="1"/>
    <col min="13833" max="13833" width="19.44140625" style="227" customWidth="1"/>
    <col min="13834" max="13834" width="42" style="227" customWidth="1"/>
    <col min="13835" max="14080" width="10.88671875" style="227"/>
    <col min="14081" max="14081" width="72" style="227" bestFit="1" customWidth="1"/>
    <col min="14082" max="14082" width="78.5546875" style="227" customWidth="1"/>
    <col min="14083" max="14083" width="10.88671875" style="227"/>
    <col min="14084" max="14084" width="31.109375" style="227" customWidth="1"/>
    <col min="14085" max="14085" width="70.109375" style="227" customWidth="1"/>
    <col min="14086" max="14086" width="17.44140625" style="227" customWidth="1"/>
    <col min="14087" max="14088" width="21.88671875" style="227" customWidth="1"/>
    <col min="14089" max="14089" width="19.44140625" style="227" customWidth="1"/>
    <col min="14090" max="14090" width="42" style="227" customWidth="1"/>
    <col min="14091" max="14336" width="10.88671875" style="227"/>
    <col min="14337" max="14337" width="72" style="227" bestFit="1" customWidth="1"/>
    <col min="14338" max="14338" width="78.5546875" style="227" customWidth="1"/>
    <col min="14339" max="14339" width="10.88671875" style="227"/>
    <col min="14340" max="14340" width="31.109375" style="227" customWidth="1"/>
    <col min="14341" max="14341" width="70.109375" style="227" customWidth="1"/>
    <col min="14342" max="14342" width="17.44140625" style="227" customWidth="1"/>
    <col min="14343" max="14344" width="21.88671875" style="227" customWidth="1"/>
    <col min="14345" max="14345" width="19.44140625" style="227" customWidth="1"/>
    <col min="14346" max="14346" width="42" style="227" customWidth="1"/>
    <col min="14347" max="14592" width="10.88671875" style="227"/>
    <col min="14593" max="14593" width="72" style="227" bestFit="1" customWidth="1"/>
    <col min="14594" max="14594" width="78.5546875" style="227" customWidth="1"/>
    <col min="14595" max="14595" width="10.88671875" style="227"/>
    <col min="14596" max="14596" width="31.109375" style="227" customWidth="1"/>
    <col min="14597" max="14597" width="70.109375" style="227" customWidth="1"/>
    <col min="14598" max="14598" width="17.44140625" style="227" customWidth="1"/>
    <col min="14599" max="14600" width="21.88671875" style="227" customWidth="1"/>
    <col min="14601" max="14601" width="19.44140625" style="227" customWidth="1"/>
    <col min="14602" max="14602" width="42" style="227" customWidth="1"/>
    <col min="14603" max="14848" width="10.88671875" style="227"/>
    <col min="14849" max="14849" width="72" style="227" bestFit="1" customWidth="1"/>
    <col min="14850" max="14850" width="78.5546875" style="227" customWidth="1"/>
    <col min="14851" max="14851" width="10.88671875" style="227"/>
    <col min="14852" max="14852" width="31.109375" style="227" customWidth="1"/>
    <col min="14853" max="14853" width="70.109375" style="227" customWidth="1"/>
    <col min="14854" max="14854" width="17.44140625" style="227" customWidth="1"/>
    <col min="14855" max="14856" width="21.88671875" style="227" customWidth="1"/>
    <col min="14857" max="14857" width="19.44140625" style="227" customWidth="1"/>
    <col min="14858" max="14858" width="42" style="227" customWidth="1"/>
    <col min="14859" max="15104" width="10.88671875" style="227"/>
    <col min="15105" max="15105" width="72" style="227" bestFit="1" customWidth="1"/>
    <col min="15106" max="15106" width="78.5546875" style="227" customWidth="1"/>
    <col min="15107" max="15107" width="10.88671875" style="227"/>
    <col min="15108" max="15108" width="31.109375" style="227" customWidth="1"/>
    <col min="15109" max="15109" width="70.109375" style="227" customWidth="1"/>
    <col min="15110" max="15110" width="17.44140625" style="227" customWidth="1"/>
    <col min="15111" max="15112" width="21.88671875" style="227" customWidth="1"/>
    <col min="15113" max="15113" width="19.44140625" style="227" customWidth="1"/>
    <col min="15114" max="15114" width="42" style="227" customWidth="1"/>
    <col min="15115" max="15360" width="10.88671875" style="227"/>
    <col min="15361" max="15361" width="72" style="227" bestFit="1" customWidth="1"/>
    <col min="15362" max="15362" width="78.5546875" style="227" customWidth="1"/>
    <col min="15363" max="15363" width="10.88671875" style="227"/>
    <col min="15364" max="15364" width="31.109375" style="227" customWidth="1"/>
    <col min="15365" max="15365" width="70.109375" style="227" customWidth="1"/>
    <col min="15366" max="15366" width="17.44140625" style="227" customWidth="1"/>
    <col min="15367" max="15368" width="21.88671875" style="227" customWidth="1"/>
    <col min="15369" max="15369" width="19.44140625" style="227" customWidth="1"/>
    <col min="15370" max="15370" width="42" style="227" customWidth="1"/>
    <col min="15371" max="15616" width="10.88671875" style="227"/>
    <col min="15617" max="15617" width="72" style="227" bestFit="1" customWidth="1"/>
    <col min="15618" max="15618" width="78.5546875" style="227" customWidth="1"/>
    <col min="15619" max="15619" width="10.88671875" style="227"/>
    <col min="15620" max="15620" width="31.109375" style="227" customWidth="1"/>
    <col min="15621" max="15621" width="70.109375" style="227" customWidth="1"/>
    <col min="15622" max="15622" width="17.44140625" style="227" customWidth="1"/>
    <col min="15623" max="15624" width="21.88671875" style="227" customWidth="1"/>
    <col min="15625" max="15625" width="19.44140625" style="227" customWidth="1"/>
    <col min="15626" max="15626" width="42" style="227" customWidth="1"/>
    <col min="15627" max="15872" width="10.88671875" style="227"/>
    <col min="15873" max="15873" width="72" style="227" bestFit="1" customWidth="1"/>
    <col min="15874" max="15874" width="78.5546875" style="227" customWidth="1"/>
    <col min="15875" max="15875" width="10.88671875" style="227"/>
    <col min="15876" max="15876" width="31.109375" style="227" customWidth="1"/>
    <col min="15877" max="15877" width="70.109375" style="227" customWidth="1"/>
    <col min="15878" max="15878" width="17.44140625" style="227" customWidth="1"/>
    <col min="15879" max="15880" width="21.88671875" style="227" customWidth="1"/>
    <col min="15881" max="15881" width="19.44140625" style="227" customWidth="1"/>
    <col min="15882" max="15882" width="42" style="227" customWidth="1"/>
    <col min="15883" max="16128" width="10.88671875" style="227"/>
    <col min="16129" max="16129" width="72" style="227" bestFit="1" customWidth="1"/>
    <col min="16130" max="16130" width="78.5546875" style="227" customWidth="1"/>
    <col min="16131" max="16131" width="10.88671875" style="227"/>
    <col min="16132" max="16132" width="31.109375" style="227" customWidth="1"/>
    <col min="16133" max="16133" width="70.109375" style="227" customWidth="1"/>
    <col min="16134" max="16134" width="17.44140625" style="227" customWidth="1"/>
    <col min="16135" max="16136" width="21.88671875" style="227" customWidth="1"/>
    <col min="16137" max="16137" width="19.44140625" style="227" customWidth="1"/>
    <col min="16138" max="16138" width="42" style="227" customWidth="1"/>
    <col min="16139" max="16384" width="10.88671875" style="227"/>
  </cols>
  <sheetData>
    <row r="1" spans="1:2" ht="25.5" customHeight="1" x14ac:dyDescent="0.3">
      <c r="A1" s="369" t="s">
        <v>0</v>
      </c>
      <c r="B1" s="370"/>
    </row>
    <row r="2" spans="1:2" ht="25.5" customHeight="1" x14ac:dyDescent="0.3">
      <c r="A2" s="371" t="s">
        <v>1</v>
      </c>
      <c r="B2" s="372"/>
    </row>
    <row r="3" spans="1:2" x14ac:dyDescent="0.3">
      <c r="A3" s="235" t="s">
        <v>2</v>
      </c>
      <c r="B3" s="236" t="s">
        <v>3</v>
      </c>
    </row>
    <row r="4" spans="1:2" ht="40.5" customHeight="1" x14ac:dyDescent="0.3">
      <c r="A4" s="334" t="s">
        <v>4</v>
      </c>
      <c r="B4" s="335" t="s">
        <v>5</v>
      </c>
    </row>
    <row r="5" spans="1:2" ht="27.6" x14ac:dyDescent="0.3">
      <c r="A5" s="334" t="s">
        <v>6</v>
      </c>
      <c r="B5" s="228" t="s">
        <v>7</v>
      </c>
    </row>
    <row r="6" spans="1:2" ht="124.5" customHeight="1" x14ac:dyDescent="0.3">
      <c r="A6" s="334" t="s">
        <v>8</v>
      </c>
      <c r="B6" s="228" t="s">
        <v>9</v>
      </c>
    </row>
    <row r="7" spans="1:2" ht="26.4" customHeight="1" x14ac:dyDescent="0.3">
      <c r="A7" s="373" t="s">
        <v>10</v>
      </c>
      <c r="B7" s="374"/>
    </row>
    <row r="8" spans="1:2" ht="41.4" x14ac:dyDescent="0.3">
      <c r="A8" s="334" t="s">
        <v>11</v>
      </c>
      <c r="B8" s="228" t="s">
        <v>12</v>
      </c>
    </row>
    <row r="9" spans="1:2" ht="27.6" x14ac:dyDescent="0.3">
      <c r="A9" s="334" t="s">
        <v>13</v>
      </c>
      <c r="B9" s="228" t="s">
        <v>14</v>
      </c>
    </row>
    <row r="10" spans="1:2" ht="41.4" x14ac:dyDescent="0.3">
      <c r="A10" s="334" t="s">
        <v>15</v>
      </c>
      <c r="B10" s="228" t="s">
        <v>16</v>
      </c>
    </row>
    <row r="11" spans="1:2" ht="40.5" customHeight="1" x14ac:dyDescent="0.3">
      <c r="A11" s="334" t="s">
        <v>17</v>
      </c>
      <c r="B11" s="335" t="s">
        <v>18</v>
      </c>
    </row>
    <row r="12" spans="1:2" ht="38.25" customHeight="1" x14ac:dyDescent="0.3">
      <c r="A12" s="334" t="s">
        <v>19</v>
      </c>
      <c r="B12" s="335" t="s">
        <v>20</v>
      </c>
    </row>
    <row r="13" spans="1:2" ht="27.6" x14ac:dyDescent="0.3">
      <c r="A13" s="334" t="s">
        <v>21</v>
      </c>
      <c r="B13" s="336" t="s">
        <v>22</v>
      </c>
    </row>
    <row r="14" spans="1:2" ht="23.4" customHeight="1" x14ac:dyDescent="0.3">
      <c r="A14" s="337" t="s">
        <v>23</v>
      </c>
      <c r="B14" s="338"/>
    </row>
    <row r="15" spans="1:2" ht="41.4" x14ac:dyDescent="0.3">
      <c r="A15" s="334" t="s">
        <v>24</v>
      </c>
      <c r="B15" s="231" t="s">
        <v>25</v>
      </c>
    </row>
    <row r="16" spans="1:2" ht="27.6" x14ac:dyDescent="0.3">
      <c r="A16" s="334" t="s">
        <v>26</v>
      </c>
      <c r="B16" s="231" t="s">
        <v>27</v>
      </c>
    </row>
    <row r="17" spans="1:3" ht="27.6" x14ac:dyDescent="0.3">
      <c r="A17" s="334" t="s">
        <v>28</v>
      </c>
      <c r="B17" s="231" t="s">
        <v>29</v>
      </c>
    </row>
    <row r="18" spans="1:3" ht="8.25" customHeight="1" x14ac:dyDescent="0.3">
      <c r="A18" s="337"/>
      <c r="B18" s="339"/>
    </row>
    <row r="19" spans="1:3" ht="27.6" x14ac:dyDescent="0.3">
      <c r="A19" s="334" t="s">
        <v>30</v>
      </c>
      <c r="B19" s="231" t="s">
        <v>31</v>
      </c>
    </row>
    <row r="20" spans="1:3" ht="27.6" x14ac:dyDescent="0.3">
      <c r="A20" s="334" t="s">
        <v>32</v>
      </c>
      <c r="B20" s="231" t="s">
        <v>33</v>
      </c>
    </row>
    <row r="21" spans="1:3" ht="41.4" x14ac:dyDescent="0.3">
      <c r="A21" s="334" t="s">
        <v>34</v>
      </c>
      <c r="B21" s="231" t="s">
        <v>35</v>
      </c>
    </row>
    <row r="22" spans="1:3" ht="20.25" customHeight="1" x14ac:dyDescent="0.3">
      <c r="A22" s="377" t="s">
        <v>36</v>
      </c>
      <c r="B22" s="378"/>
    </row>
    <row r="23" spans="1:3" ht="41.4" x14ac:dyDescent="0.3">
      <c r="A23" s="334" t="s">
        <v>37</v>
      </c>
      <c r="B23" s="231" t="s">
        <v>38</v>
      </c>
    </row>
    <row r="24" spans="1:3" ht="54" customHeight="1" x14ac:dyDescent="0.3">
      <c r="A24" s="334" t="s">
        <v>39</v>
      </c>
      <c r="B24" s="231" t="s">
        <v>40</v>
      </c>
    </row>
    <row r="25" spans="1:3" ht="144" customHeight="1" x14ac:dyDescent="0.3">
      <c r="A25" s="334" t="s">
        <v>41</v>
      </c>
      <c r="B25" s="231" t="s">
        <v>42</v>
      </c>
    </row>
    <row r="26" spans="1:3" ht="55.2" x14ac:dyDescent="0.3">
      <c r="A26" s="334" t="s">
        <v>43</v>
      </c>
      <c r="B26" s="231" t="s">
        <v>44</v>
      </c>
    </row>
    <row r="27" spans="1:3" ht="55.2" x14ac:dyDescent="0.3">
      <c r="A27" s="334" t="s">
        <v>45</v>
      </c>
      <c r="B27" s="231" t="s">
        <v>46</v>
      </c>
    </row>
    <row r="28" spans="1:3" ht="27.6" x14ac:dyDescent="0.3">
      <c r="A28" s="334" t="s">
        <v>47</v>
      </c>
      <c r="B28" s="231" t="s">
        <v>48</v>
      </c>
    </row>
    <row r="29" spans="1:3" ht="41.4" x14ac:dyDescent="0.3">
      <c r="A29" s="334" t="s">
        <v>49</v>
      </c>
      <c r="B29" s="231" t="s">
        <v>50</v>
      </c>
      <c r="C29" s="229"/>
    </row>
    <row r="30" spans="1:3" ht="90" customHeight="1" x14ac:dyDescent="0.3">
      <c r="A30" s="340" t="s">
        <v>51</v>
      </c>
      <c r="B30" s="231" t="s">
        <v>52</v>
      </c>
    </row>
    <row r="31" spans="1:3" ht="81.599999999999994" customHeight="1" x14ac:dyDescent="0.3">
      <c r="A31" s="340" t="s">
        <v>53</v>
      </c>
      <c r="B31" s="231" t="s">
        <v>54</v>
      </c>
    </row>
    <row r="32" spans="1:3" ht="54" customHeight="1" x14ac:dyDescent="0.3">
      <c r="A32" s="340" t="s">
        <v>55</v>
      </c>
      <c r="B32" s="231" t="s">
        <v>56</v>
      </c>
    </row>
    <row r="33" spans="1:3" ht="28.5" customHeight="1" x14ac:dyDescent="0.3">
      <c r="A33" s="379" t="s">
        <v>57</v>
      </c>
      <c r="B33" s="380"/>
    </row>
    <row r="34" spans="1:3" ht="69" x14ac:dyDescent="0.3">
      <c r="A34" s="340" t="s">
        <v>58</v>
      </c>
      <c r="B34" s="231" t="s">
        <v>59</v>
      </c>
    </row>
    <row r="35" spans="1:3" ht="41.4" x14ac:dyDescent="0.3">
      <c r="A35" s="340" t="s">
        <v>60</v>
      </c>
      <c r="B35" s="231" t="s">
        <v>61</v>
      </c>
    </row>
    <row r="36" spans="1:3" ht="36" customHeight="1" x14ac:dyDescent="0.3">
      <c r="A36" s="340" t="s">
        <v>62</v>
      </c>
      <c r="B36" s="231" t="s">
        <v>63</v>
      </c>
      <c r="C36" s="230"/>
    </row>
    <row r="37" spans="1:3" ht="27.6" x14ac:dyDescent="0.3">
      <c r="A37" s="340" t="s">
        <v>64</v>
      </c>
      <c r="B37" s="231" t="s">
        <v>65</v>
      </c>
    </row>
    <row r="38" spans="1:3" ht="69" x14ac:dyDescent="0.3">
      <c r="A38" s="340" t="s">
        <v>66</v>
      </c>
      <c r="B38" s="231" t="s">
        <v>67</v>
      </c>
    </row>
    <row r="39" spans="1:3" ht="27.6" x14ac:dyDescent="0.3">
      <c r="A39" s="334" t="s">
        <v>68</v>
      </c>
      <c r="B39" s="231" t="s">
        <v>69</v>
      </c>
    </row>
    <row r="40" spans="1:3" ht="25.5" customHeight="1" x14ac:dyDescent="0.3">
      <c r="A40" s="373" t="s">
        <v>70</v>
      </c>
      <c r="B40" s="374"/>
    </row>
    <row r="41" spans="1:3" ht="24" customHeight="1" x14ac:dyDescent="0.3">
      <c r="A41" s="337" t="s">
        <v>2</v>
      </c>
      <c r="B41" s="341" t="s">
        <v>3</v>
      </c>
    </row>
    <row r="42" spans="1:3" ht="27.6" x14ac:dyDescent="0.3">
      <c r="A42" s="334" t="s">
        <v>21</v>
      </c>
      <c r="B42" s="232" t="s">
        <v>71</v>
      </c>
    </row>
    <row r="43" spans="1:3" ht="41.4" x14ac:dyDescent="0.3">
      <c r="A43" s="334" t="s">
        <v>72</v>
      </c>
      <c r="B43" s="232" t="s">
        <v>73</v>
      </c>
    </row>
    <row r="44" spans="1:3" ht="41.4" x14ac:dyDescent="0.3">
      <c r="A44" s="334" t="s">
        <v>74</v>
      </c>
      <c r="B44" s="232" t="s">
        <v>75</v>
      </c>
    </row>
    <row r="45" spans="1:3" ht="41.4" x14ac:dyDescent="0.3">
      <c r="A45" s="334" t="s">
        <v>76</v>
      </c>
      <c r="B45" s="232" t="s">
        <v>77</v>
      </c>
    </row>
    <row r="46" spans="1:3" ht="41.4" x14ac:dyDescent="0.3">
      <c r="A46" s="334" t="s">
        <v>78</v>
      </c>
      <c r="B46" s="232" t="s">
        <v>79</v>
      </c>
    </row>
    <row r="47" spans="1:3" ht="27.6" x14ac:dyDescent="0.3">
      <c r="A47" s="334" t="s">
        <v>80</v>
      </c>
      <c r="B47" s="232" t="s">
        <v>81</v>
      </c>
    </row>
    <row r="48" spans="1:3" ht="152.25" customHeight="1" x14ac:dyDescent="0.3">
      <c r="A48" s="334" t="s">
        <v>82</v>
      </c>
      <c r="B48" s="232" t="s">
        <v>83</v>
      </c>
    </row>
    <row r="49" spans="1:2" ht="22.95" customHeight="1" x14ac:dyDescent="0.3">
      <c r="A49" s="377" t="s">
        <v>84</v>
      </c>
      <c r="B49" s="378"/>
    </row>
    <row r="50" spans="1:2" ht="69" x14ac:dyDescent="0.3">
      <c r="A50" s="334" t="s">
        <v>85</v>
      </c>
      <c r="B50" s="231" t="s">
        <v>86</v>
      </c>
    </row>
    <row r="51" spans="1:2" ht="27.6" x14ac:dyDescent="0.3">
      <c r="A51" s="334" t="s">
        <v>87</v>
      </c>
      <c r="B51" s="231" t="s">
        <v>88</v>
      </c>
    </row>
    <row r="52" spans="1:2" ht="41.4" x14ac:dyDescent="0.3">
      <c r="A52" s="334" t="s">
        <v>89</v>
      </c>
      <c r="B52" s="231" t="s">
        <v>90</v>
      </c>
    </row>
    <row r="53" spans="1:2" ht="82.8" x14ac:dyDescent="0.3">
      <c r="A53" s="334" t="s">
        <v>91</v>
      </c>
      <c r="B53" s="231" t="s">
        <v>92</v>
      </c>
    </row>
    <row r="54" spans="1:2" ht="82.8" x14ac:dyDescent="0.3">
      <c r="A54" s="334" t="s">
        <v>93</v>
      </c>
      <c r="B54" s="231" t="s">
        <v>54</v>
      </c>
    </row>
    <row r="55" spans="1:2" ht="55.2" x14ac:dyDescent="0.3">
      <c r="A55" s="334" t="s">
        <v>94</v>
      </c>
      <c r="B55" s="231" t="s">
        <v>95</v>
      </c>
    </row>
    <row r="56" spans="1:2" ht="27.6" x14ac:dyDescent="0.3">
      <c r="A56" s="334" t="s">
        <v>96</v>
      </c>
      <c r="B56" s="231" t="s">
        <v>97</v>
      </c>
    </row>
    <row r="57" spans="1:2" ht="24" customHeight="1" x14ac:dyDescent="0.3">
      <c r="A57" s="381" t="s">
        <v>98</v>
      </c>
      <c r="B57" s="382"/>
    </row>
    <row r="58" spans="1:2" ht="23.4" customHeight="1" x14ac:dyDescent="0.3">
      <c r="A58" s="377" t="s">
        <v>99</v>
      </c>
      <c r="B58" s="378"/>
    </row>
    <row r="59" spans="1:2" ht="27.6" x14ac:dyDescent="0.3">
      <c r="A59" s="334" t="s">
        <v>100</v>
      </c>
      <c r="B59" s="232" t="s">
        <v>101</v>
      </c>
    </row>
    <row r="60" spans="1:2" ht="27.6" x14ac:dyDescent="0.3">
      <c r="A60" s="334" t="s">
        <v>102</v>
      </c>
      <c r="B60" s="232" t="s">
        <v>103</v>
      </c>
    </row>
    <row r="61" spans="1:2" ht="41.4" x14ac:dyDescent="0.3">
      <c r="A61" s="334" t="s">
        <v>13</v>
      </c>
      <c r="B61" s="232" t="s">
        <v>104</v>
      </c>
    </row>
    <row r="62" spans="1:2" ht="55.2" x14ac:dyDescent="0.3">
      <c r="A62" s="334" t="s">
        <v>26</v>
      </c>
      <c r="B62" s="231" t="s">
        <v>105</v>
      </c>
    </row>
    <row r="63" spans="1:2" ht="55.2" x14ac:dyDescent="0.3">
      <c r="A63" s="334" t="s">
        <v>28</v>
      </c>
      <c r="B63" s="231" t="s">
        <v>106</v>
      </c>
    </row>
    <row r="64" spans="1:2" ht="41.4" x14ac:dyDescent="0.3">
      <c r="A64" s="334" t="s">
        <v>107</v>
      </c>
      <c r="B64" s="232" t="s">
        <v>108</v>
      </c>
    </row>
    <row r="65" spans="1:2" ht="25.5" customHeight="1" x14ac:dyDescent="0.3">
      <c r="A65" s="373" t="s">
        <v>109</v>
      </c>
      <c r="B65" s="374"/>
    </row>
    <row r="66" spans="1:2" ht="22.95" customHeight="1" x14ac:dyDescent="0.3">
      <c r="A66" s="375" t="s">
        <v>110</v>
      </c>
      <c r="B66" s="376"/>
    </row>
    <row r="67" spans="1:2" ht="94.2" customHeight="1" x14ac:dyDescent="0.3">
      <c r="A67" s="385" t="s">
        <v>111</v>
      </c>
      <c r="B67" s="386"/>
    </row>
    <row r="68" spans="1:2" ht="39.75" customHeight="1" x14ac:dyDescent="0.3">
      <c r="A68" s="334" t="s">
        <v>112</v>
      </c>
      <c r="B68" s="342" t="s">
        <v>113</v>
      </c>
    </row>
    <row r="69" spans="1:2" ht="27.6" x14ac:dyDescent="0.3">
      <c r="A69" s="334" t="s">
        <v>114</v>
      </c>
      <c r="B69" s="343" t="s">
        <v>115</v>
      </c>
    </row>
    <row r="70" spans="1:2" ht="37.5" customHeight="1" x14ac:dyDescent="0.3">
      <c r="A70" s="340" t="s">
        <v>116</v>
      </c>
      <c r="B70" s="343" t="s">
        <v>117</v>
      </c>
    </row>
    <row r="71" spans="1:2" ht="37.5" customHeight="1" x14ac:dyDescent="0.3">
      <c r="A71" s="334" t="s">
        <v>118</v>
      </c>
      <c r="B71" s="343" t="s">
        <v>119</v>
      </c>
    </row>
    <row r="72" spans="1:2" ht="37.5" customHeight="1" x14ac:dyDescent="0.3">
      <c r="A72" s="340" t="s">
        <v>120</v>
      </c>
      <c r="B72" s="343" t="s">
        <v>121</v>
      </c>
    </row>
    <row r="73" spans="1:2" ht="25.5" customHeight="1" x14ac:dyDescent="0.3">
      <c r="A73" s="373" t="s">
        <v>122</v>
      </c>
      <c r="B73" s="374"/>
    </row>
    <row r="74" spans="1:2" ht="27.6" x14ac:dyDescent="0.3">
      <c r="A74" s="334" t="s">
        <v>123</v>
      </c>
      <c r="B74" s="232" t="s">
        <v>124</v>
      </c>
    </row>
    <row r="75" spans="1:2" ht="27.6" x14ac:dyDescent="0.3">
      <c r="A75" s="334" t="s">
        <v>125</v>
      </c>
      <c r="B75" s="232" t="s">
        <v>126</v>
      </c>
    </row>
    <row r="76" spans="1:2" ht="27.6" x14ac:dyDescent="0.3">
      <c r="A76" s="334" t="s">
        <v>127</v>
      </c>
      <c r="B76" s="232" t="s">
        <v>128</v>
      </c>
    </row>
    <row r="77" spans="1:2" ht="27.6" x14ac:dyDescent="0.3">
      <c r="A77" s="334" t="s">
        <v>129</v>
      </c>
      <c r="B77" s="232" t="s">
        <v>130</v>
      </c>
    </row>
    <row r="78" spans="1:2" ht="27.6" x14ac:dyDescent="0.3">
      <c r="A78" s="334" t="s">
        <v>131</v>
      </c>
      <c r="B78" s="232" t="s">
        <v>132</v>
      </c>
    </row>
    <row r="79" spans="1:2" ht="41.4" x14ac:dyDescent="0.3">
      <c r="A79" s="334" t="s">
        <v>133</v>
      </c>
      <c r="B79" s="232" t="s">
        <v>134</v>
      </c>
    </row>
    <row r="80" spans="1:2" ht="27.6" x14ac:dyDescent="0.3">
      <c r="A80" s="334" t="s">
        <v>135</v>
      </c>
      <c r="B80" s="232" t="s">
        <v>136</v>
      </c>
    </row>
    <row r="81" spans="1:2" x14ac:dyDescent="0.3">
      <c r="A81" s="334" t="s">
        <v>137</v>
      </c>
      <c r="B81" s="232" t="s">
        <v>138</v>
      </c>
    </row>
    <row r="82" spans="1:2" ht="41.4" x14ac:dyDescent="0.3">
      <c r="A82" s="344" t="s">
        <v>139</v>
      </c>
      <c r="B82" s="232" t="s">
        <v>140</v>
      </c>
    </row>
    <row r="83" spans="1:2" ht="41.4" x14ac:dyDescent="0.3">
      <c r="A83" s="340" t="s">
        <v>141</v>
      </c>
      <c r="B83" s="232" t="s">
        <v>142</v>
      </c>
    </row>
    <row r="84" spans="1:2" ht="41.4" x14ac:dyDescent="0.3">
      <c r="A84" s="334" t="s">
        <v>143</v>
      </c>
      <c r="B84" s="232" t="s">
        <v>144</v>
      </c>
    </row>
    <row r="85" spans="1:2" ht="27.6" x14ac:dyDescent="0.3">
      <c r="A85" s="334" t="s">
        <v>45</v>
      </c>
      <c r="B85" s="232" t="s">
        <v>145</v>
      </c>
    </row>
    <row r="86" spans="1:2" ht="27.6" x14ac:dyDescent="0.3">
      <c r="A86" s="334" t="s">
        <v>146</v>
      </c>
      <c r="B86" s="232" t="s">
        <v>147</v>
      </c>
    </row>
    <row r="87" spans="1:2" ht="41.4" x14ac:dyDescent="0.3">
      <c r="A87" s="334" t="s">
        <v>148</v>
      </c>
      <c r="B87" s="232" t="s">
        <v>149</v>
      </c>
    </row>
    <row r="88" spans="1:2" ht="18.600000000000001" customHeight="1" x14ac:dyDescent="0.3">
      <c r="A88" s="373" t="s">
        <v>150</v>
      </c>
      <c r="B88" s="374"/>
    </row>
    <row r="89" spans="1:2" x14ac:dyDescent="0.3">
      <c r="A89" s="345" t="s">
        <v>151</v>
      </c>
      <c r="B89" s="346" t="s">
        <v>152</v>
      </c>
    </row>
    <row r="90" spans="1:2" x14ac:dyDescent="0.3">
      <c r="A90" s="345" t="s">
        <v>153</v>
      </c>
      <c r="B90" s="346" t="s">
        <v>154</v>
      </c>
    </row>
    <row r="91" spans="1:2" x14ac:dyDescent="0.3">
      <c r="A91" s="345" t="s">
        <v>155</v>
      </c>
      <c r="B91" s="346" t="s">
        <v>156</v>
      </c>
    </row>
    <row r="92" spans="1:2" x14ac:dyDescent="0.3">
      <c r="A92" s="345" t="s">
        <v>157</v>
      </c>
      <c r="B92" s="346" t="s">
        <v>158</v>
      </c>
    </row>
    <row r="93" spans="1:2" x14ac:dyDescent="0.3">
      <c r="A93" s="383" t="s">
        <v>159</v>
      </c>
      <c r="B93" s="384"/>
    </row>
  </sheetData>
  <mergeCells count="15">
    <mergeCell ref="A93:B93"/>
    <mergeCell ref="A58:B58"/>
    <mergeCell ref="A73:B73"/>
    <mergeCell ref="A67:B67"/>
    <mergeCell ref="A88:B88"/>
    <mergeCell ref="A1:B1"/>
    <mergeCell ref="A2:B2"/>
    <mergeCell ref="A40:B40"/>
    <mergeCell ref="A65:B65"/>
    <mergeCell ref="A66:B66"/>
    <mergeCell ref="A7:B7"/>
    <mergeCell ref="A22:B22"/>
    <mergeCell ref="A33:B33"/>
    <mergeCell ref="A57:B57"/>
    <mergeCell ref="A49:B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O126"/>
  <sheetViews>
    <sheetView showGridLines="0" tabSelected="1" topLeftCell="A82" zoomScale="70" zoomScaleNormal="70" workbookViewId="0">
      <selection activeCell="F91" sqref="F91:G91"/>
    </sheetView>
  </sheetViews>
  <sheetFormatPr baseColWidth="10" defaultColWidth="10.88671875" defaultRowHeight="13.8" x14ac:dyDescent="0.3"/>
  <cols>
    <col min="1" max="1" width="49.6640625" style="1" customWidth="1"/>
    <col min="2" max="5" width="35.6640625" style="1" customWidth="1"/>
    <col min="6" max="6" width="43" style="1" customWidth="1"/>
    <col min="7" max="7" width="41.109375" style="1" customWidth="1"/>
    <col min="8" max="8" width="35.6640625" style="1" customWidth="1"/>
    <col min="9" max="9" width="56.6640625" style="1" customWidth="1"/>
    <col min="10" max="13" width="35.6640625" style="1" customWidth="1"/>
    <col min="14" max="14" width="31" style="1" customWidth="1"/>
    <col min="15" max="15" width="18.10937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88671875" style="1"/>
    <col min="23" max="23" width="18.44140625" style="1" bestFit="1" customWidth="1"/>
    <col min="24" max="24" width="16.109375" style="1" customWidth="1"/>
    <col min="25" max="16384" width="10.88671875" style="1"/>
  </cols>
  <sheetData>
    <row r="1" spans="1:15" s="81" customFormat="1" ht="22.2" customHeight="1" thickBot="1" x14ac:dyDescent="0.35">
      <c r="A1" s="445"/>
      <c r="B1" s="425" t="s">
        <v>160</v>
      </c>
      <c r="C1" s="426"/>
      <c r="D1" s="426"/>
      <c r="E1" s="426"/>
      <c r="F1" s="426"/>
      <c r="G1" s="426"/>
      <c r="H1" s="426"/>
      <c r="I1" s="426"/>
      <c r="J1" s="426"/>
      <c r="K1" s="426"/>
      <c r="L1" s="427"/>
      <c r="M1" s="422" t="s">
        <v>161</v>
      </c>
      <c r="N1" s="423"/>
      <c r="O1" s="424"/>
    </row>
    <row r="2" spans="1:15" s="81" customFormat="1" ht="18" customHeight="1" thickBot="1" x14ac:dyDescent="0.35">
      <c r="A2" s="446"/>
      <c r="B2" s="428" t="s">
        <v>162</v>
      </c>
      <c r="C2" s="429"/>
      <c r="D2" s="429"/>
      <c r="E2" s="429"/>
      <c r="F2" s="429"/>
      <c r="G2" s="429"/>
      <c r="H2" s="429"/>
      <c r="I2" s="429"/>
      <c r="J2" s="429"/>
      <c r="K2" s="429"/>
      <c r="L2" s="430"/>
      <c r="M2" s="422" t="s">
        <v>163</v>
      </c>
      <c r="N2" s="423"/>
      <c r="O2" s="424"/>
    </row>
    <row r="3" spans="1:15" s="81" customFormat="1" ht="19.95" customHeight="1" thickBot="1" x14ac:dyDescent="0.35">
      <c r="A3" s="446"/>
      <c r="B3" s="428" t="s">
        <v>0</v>
      </c>
      <c r="C3" s="429"/>
      <c r="D3" s="429"/>
      <c r="E3" s="429"/>
      <c r="F3" s="429"/>
      <c r="G3" s="429"/>
      <c r="H3" s="429"/>
      <c r="I3" s="429"/>
      <c r="J3" s="429"/>
      <c r="K3" s="429"/>
      <c r="L3" s="430"/>
      <c r="M3" s="422" t="s">
        <v>164</v>
      </c>
      <c r="N3" s="423"/>
      <c r="O3" s="424"/>
    </row>
    <row r="4" spans="1:15" s="81" customFormat="1" ht="21.75" customHeight="1" thickBot="1" x14ac:dyDescent="0.35">
      <c r="A4" s="447"/>
      <c r="B4" s="431" t="s">
        <v>165</v>
      </c>
      <c r="C4" s="432"/>
      <c r="D4" s="432"/>
      <c r="E4" s="432"/>
      <c r="F4" s="432"/>
      <c r="G4" s="432"/>
      <c r="H4" s="432"/>
      <c r="I4" s="432"/>
      <c r="J4" s="432"/>
      <c r="K4" s="432"/>
      <c r="L4" s="433"/>
      <c r="M4" s="422" t="s">
        <v>166</v>
      </c>
      <c r="N4" s="423"/>
      <c r="O4" s="424"/>
    </row>
    <row r="5" spans="1:15" s="81" customFormat="1" ht="16.2" customHeight="1" thickBot="1" x14ac:dyDescent="0.35">
      <c r="A5" s="82"/>
      <c r="B5" s="83"/>
      <c r="C5" s="83"/>
      <c r="D5" s="83"/>
      <c r="E5" s="83"/>
      <c r="F5" s="83"/>
      <c r="G5" s="83"/>
      <c r="H5" s="83"/>
      <c r="I5" s="83"/>
      <c r="J5" s="83"/>
      <c r="K5" s="83"/>
      <c r="L5" s="83"/>
      <c r="M5" s="84"/>
      <c r="N5" s="84"/>
      <c r="O5" s="84"/>
    </row>
    <row r="6" spans="1:15" ht="40.35" customHeight="1" thickBot="1" x14ac:dyDescent="0.35">
      <c r="A6" s="52" t="s">
        <v>167</v>
      </c>
      <c r="B6" s="456" t="s">
        <v>168</v>
      </c>
      <c r="C6" s="457"/>
      <c r="D6" s="457"/>
      <c r="E6" s="457"/>
      <c r="F6" s="457"/>
      <c r="G6" s="457"/>
      <c r="H6" s="457"/>
      <c r="I6" s="457"/>
      <c r="J6" s="457"/>
      <c r="K6" s="458"/>
      <c r="L6" s="162" t="s">
        <v>169</v>
      </c>
      <c r="M6" s="459">
        <v>2024110010299</v>
      </c>
      <c r="N6" s="460"/>
      <c r="O6" s="461"/>
    </row>
    <row r="7" spans="1:15" s="81" customFormat="1" ht="18" customHeight="1" thickBot="1" x14ac:dyDescent="0.35">
      <c r="A7" s="82"/>
      <c r="B7" s="83"/>
      <c r="C7" s="83"/>
      <c r="D7" s="83"/>
      <c r="E7" s="83"/>
      <c r="F7" s="83"/>
      <c r="G7" s="83"/>
      <c r="H7" s="83"/>
      <c r="I7" s="83"/>
      <c r="J7" s="83"/>
      <c r="K7" s="83"/>
      <c r="L7" s="83"/>
      <c r="M7" s="84"/>
      <c r="N7" s="84"/>
      <c r="O7" s="84"/>
    </row>
    <row r="8" spans="1:15" s="81" customFormat="1" ht="21.75" customHeight="1" thickBot="1" x14ac:dyDescent="0.35">
      <c r="A8" s="449" t="s">
        <v>6</v>
      </c>
      <c r="B8" s="162" t="s">
        <v>170</v>
      </c>
      <c r="C8" s="128" t="s">
        <v>171</v>
      </c>
      <c r="D8" s="162" t="s">
        <v>172</v>
      </c>
      <c r="E8" s="128" t="s">
        <v>171</v>
      </c>
      <c r="F8" s="162" t="s">
        <v>173</v>
      </c>
      <c r="G8" s="128" t="s">
        <v>171</v>
      </c>
      <c r="H8" s="162" t="s">
        <v>174</v>
      </c>
      <c r="I8" s="130" t="s">
        <v>171</v>
      </c>
      <c r="J8" s="412" t="s">
        <v>8</v>
      </c>
      <c r="K8" s="448"/>
      <c r="L8" s="161" t="s">
        <v>175</v>
      </c>
      <c r="M8" s="409"/>
      <c r="N8" s="409"/>
      <c r="O8" s="409"/>
    </row>
    <row r="9" spans="1:15" s="81" customFormat="1" ht="21.75" customHeight="1" x14ac:dyDescent="0.3">
      <c r="A9" s="449"/>
      <c r="B9" s="163" t="s">
        <v>176</v>
      </c>
      <c r="C9" s="131" t="s">
        <v>171</v>
      </c>
      <c r="D9" s="162" t="s">
        <v>177</v>
      </c>
      <c r="E9" s="131" t="s">
        <v>171</v>
      </c>
      <c r="F9" s="162" t="s">
        <v>178</v>
      </c>
      <c r="G9" s="132"/>
      <c r="H9" s="162" t="s">
        <v>179</v>
      </c>
      <c r="I9" s="130"/>
      <c r="J9" s="412"/>
      <c r="K9" s="448"/>
      <c r="L9" s="161" t="s">
        <v>180</v>
      </c>
      <c r="M9" s="409"/>
      <c r="N9" s="409"/>
      <c r="O9" s="409"/>
    </row>
    <row r="10" spans="1:15" s="81" customFormat="1" ht="21.75" customHeight="1" thickBot="1" x14ac:dyDescent="0.35">
      <c r="A10" s="449"/>
      <c r="B10" s="162" t="s">
        <v>181</v>
      </c>
      <c r="C10" s="128"/>
      <c r="D10" s="162" t="s">
        <v>182</v>
      </c>
      <c r="E10" s="132"/>
      <c r="F10" s="162" t="s">
        <v>183</v>
      </c>
      <c r="G10" s="132"/>
      <c r="H10" s="162" t="s">
        <v>184</v>
      </c>
      <c r="I10" s="130"/>
      <c r="J10" s="412"/>
      <c r="K10" s="448"/>
      <c r="L10" s="161" t="s">
        <v>185</v>
      </c>
      <c r="M10" s="409" t="s">
        <v>171</v>
      </c>
      <c r="N10" s="409"/>
      <c r="O10" s="409"/>
    </row>
    <row r="11" spans="1:15" ht="15" customHeight="1" thickBot="1" x14ac:dyDescent="0.35">
      <c r="A11" s="6"/>
      <c r="B11" s="7"/>
      <c r="C11" s="7"/>
      <c r="D11" s="9"/>
      <c r="E11" s="8"/>
      <c r="F11" s="8"/>
      <c r="G11" s="221"/>
      <c r="H11" s="221"/>
      <c r="I11" s="10"/>
      <c r="J11" s="10"/>
      <c r="K11" s="7"/>
      <c r="L11" s="7"/>
      <c r="M11" s="7"/>
      <c r="N11" s="7"/>
      <c r="O11" s="7"/>
    </row>
    <row r="12" spans="1:15" ht="15" customHeight="1" x14ac:dyDescent="0.3">
      <c r="A12" s="453" t="s">
        <v>186</v>
      </c>
      <c r="B12" s="434" t="s">
        <v>187</v>
      </c>
      <c r="C12" s="435"/>
      <c r="D12" s="435"/>
      <c r="E12" s="435"/>
      <c r="F12" s="435"/>
      <c r="G12" s="435"/>
      <c r="H12" s="435"/>
      <c r="I12" s="435"/>
      <c r="J12" s="435"/>
      <c r="K12" s="435"/>
      <c r="L12" s="435"/>
      <c r="M12" s="435"/>
      <c r="N12" s="435"/>
      <c r="O12" s="436"/>
    </row>
    <row r="13" spans="1:15" ht="15" customHeight="1" x14ac:dyDescent="0.3">
      <c r="A13" s="454"/>
      <c r="B13" s="437"/>
      <c r="C13" s="438"/>
      <c r="D13" s="438"/>
      <c r="E13" s="438"/>
      <c r="F13" s="438"/>
      <c r="G13" s="438"/>
      <c r="H13" s="438"/>
      <c r="I13" s="438"/>
      <c r="J13" s="438"/>
      <c r="K13" s="438"/>
      <c r="L13" s="438"/>
      <c r="M13" s="438"/>
      <c r="N13" s="438"/>
      <c r="O13" s="439"/>
    </row>
    <row r="14" spans="1:15" ht="15" customHeight="1" thickBot="1" x14ac:dyDescent="0.35">
      <c r="A14" s="455"/>
      <c r="B14" s="440"/>
      <c r="C14" s="441"/>
      <c r="D14" s="441"/>
      <c r="E14" s="441"/>
      <c r="F14" s="441"/>
      <c r="G14" s="441"/>
      <c r="H14" s="441"/>
      <c r="I14" s="441"/>
      <c r="J14" s="441"/>
      <c r="K14" s="441"/>
      <c r="L14" s="441"/>
      <c r="M14" s="441"/>
      <c r="N14" s="441"/>
      <c r="O14" s="442"/>
    </row>
    <row r="15" spans="1:15" ht="9" customHeight="1" thickBot="1" x14ac:dyDescent="0.35">
      <c r="A15" s="14"/>
      <c r="B15" s="80"/>
      <c r="C15" s="15"/>
      <c r="D15" s="15"/>
      <c r="E15" s="15"/>
      <c r="F15" s="15"/>
      <c r="G15" s="16"/>
      <c r="H15" s="16"/>
      <c r="I15" s="16"/>
      <c r="J15" s="16"/>
      <c r="K15" s="16"/>
      <c r="L15" s="17"/>
      <c r="M15" s="17"/>
      <c r="N15" s="17"/>
      <c r="O15" s="17"/>
    </row>
    <row r="16" spans="1:15" s="18" customFormat="1" ht="37.5" customHeight="1" thickBot="1" x14ac:dyDescent="0.35">
      <c r="A16" s="52" t="s">
        <v>13</v>
      </c>
      <c r="B16" s="443" t="s">
        <v>188</v>
      </c>
      <c r="C16" s="443"/>
      <c r="D16" s="443"/>
      <c r="E16" s="443"/>
      <c r="F16" s="443"/>
      <c r="G16" s="449" t="s">
        <v>15</v>
      </c>
      <c r="H16" s="449"/>
      <c r="I16" s="444" t="s">
        <v>189</v>
      </c>
      <c r="J16" s="444"/>
      <c r="K16" s="444"/>
      <c r="L16" s="444"/>
      <c r="M16" s="444"/>
      <c r="N16" s="444"/>
      <c r="O16" s="444"/>
    </row>
    <row r="17" spans="1:15" ht="9" customHeight="1" x14ac:dyDescent="0.3">
      <c r="A17" s="14"/>
      <c r="B17" s="16"/>
      <c r="C17" s="15"/>
      <c r="D17" s="15"/>
      <c r="E17" s="15"/>
      <c r="F17" s="15"/>
      <c r="G17" s="16"/>
      <c r="H17" s="16"/>
      <c r="I17" s="16"/>
      <c r="J17" s="16"/>
      <c r="K17" s="16"/>
      <c r="L17" s="17"/>
      <c r="M17" s="17"/>
      <c r="N17" s="17"/>
      <c r="O17" s="17"/>
    </row>
    <row r="18" spans="1:15" ht="56.25" customHeight="1" x14ac:dyDescent="0.3">
      <c r="A18" s="331" t="s">
        <v>17</v>
      </c>
      <c r="B18" s="451" t="s">
        <v>190</v>
      </c>
      <c r="C18" s="451"/>
      <c r="D18" s="451"/>
      <c r="E18" s="451"/>
      <c r="F18" s="332" t="s">
        <v>19</v>
      </c>
      <c r="G18" s="450" t="s">
        <v>191</v>
      </c>
      <c r="H18" s="450"/>
      <c r="I18" s="450"/>
      <c r="J18" s="52" t="s">
        <v>21</v>
      </c>
      <c r="K18" s="443" t="s">
        <v>192</v>
      </c>
      <c r="L18" s="443"/>
      <c r="M18" s="443"/>
      <c r="N18" s="443"/>
      <c r="O18" s="443"/>
    </row>
    <row r="19" spans="1:15" ht="9" customHeight="1" x14ac:dyDescent="0.3">
      <c r="A19" s="5"/>
      <c r="B19" s="2"/>
      <c r="C19" s="452"/>
      <c r="D19" s="452"/>
      <c r="E19" s="452"/>
      <c r="F19" s="452"/>
      <c r="G19" s="452"/>
      <c r="H19" s="452"/>
      <c r="I19" s="452"/>
      <c r="J19" s="452"/>
      <c r="K19" s="452"/>
      <c r="L19" s="452"/>
      <c r="M19" s="452"/>
      <c r="N19" s="452"/>
      <c r="O19" s="452"/>
    </row>
    <row r="20" spans="1:15" ht="16.5" customHeight="1" thickBot="1" x14ac:dyDescent="0.35">
      <c r="A20" s="78"/>
      <c r="B20" s="79"/>
      <c r="C20" s="79"/>
      <c r="D20" s="79"/>
      <c r="E20" s="79"/>
      <c r="F20" s="79"/>
      <c r="G20" s="79"/>
      <c r="H20" s="79"/>
      <c r="I20" s="79"/>
      <c r="J20" s="79"/>
      <c r="K20" s="79"/>
      <c r="L20" s="79"/>
      <c r="M20" s="79"/>
      <c r="N20" s="79"/>
      <c r="O20" s="79"/>
    </row>
    <row r="21" spans="1:15" ht="32.1" customHeight="1" thickBot="1" x14ac:dyDescent="0.35">
      <c r="A21" s="410" t="s">
        <v>23</v>
      </c>
      <c r="B21" s="411"/>
      <c r="C21" s="411"/>
      <c r="D21" s="411"/>
      <c r="E21" s="411"/>
      <c r="F21" s="411"/>
      <c r="G21" s="411"/>
      <c r="H21" s="411"/>
      <c r="I21" s="411"/>
      <c r="J21" s="411"/>
      <c r="K21" s="411"/>
      <c r="L21" s="411"/>
      <c r="M21" s="411"/>
      <c r="N21" s="411"/>
      <c r="O21" s="412"/>
    </row>
    <row r="22" spans="1:15" ht="32.1" customHeight="1" thickBot="1" x14ac:dyDescent="0.35">
      <c r="A22" s="410" t="s">
        <v>193</v>
      </c>
      <c r="B22" s="411"/>
      <c r="C22" s="411"/>
      <c r="D22" s="411"/>
      <c r="E22" s="411"/>
      <c r="F22" s="411"/>
      <c r="G22" s="411"/>
      <c r="H22" s="411"/>
      <c r="I22" s="411"/>
      <c r="J22" s="411"/>
      <c r="K22" s="411"/>
      <c r="L22" s="411"/>
      <c r="M22" s="411"/>
      <c r="N22" s="411"/>
      <c r="O22" s="412"/>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38">
        <v>631992843</v>
      </c>
      <c r="C24" s="22">
        <v>0</v>
      </c>
      <c r="D24" s="22">
        <v>30000000</v>
      </c>
      <c r="E24" s="22">
        <v>112930000</v>
      </c>
      <c r="F24" s="22">
        <v>105031157</v>
      </c>
      <c r="G24" s="333">
        <v>0</v>
      </c>
      <c r="H24" s="239"/>
      <c r="I24" s="239"/>
      <c r="J24" s="239"/>
      <c r="K24" s="239"/>
      <c r="L24" s="239">
        <v>8300000</v>
      </c>
      <c r="M24" s="239"/>
      <c r="N24" s="225">
        <f>SUM(B24:M24)</f>
        <v>888254000</v>
      </c>
      <c r="O24" s="218">
        <v>1</v>
      </c>
    </row>
    <row r="25" spans="1:15" ht="32.1" customHeight="1" x14ac:dyDescent="0.3">
      <c r="A25" s="21" t="s">
        <v>26</v>
      </c>
      <c r="B25" s="22">
        <v>543845000</v>
      </c>
      <c r="C25" s="22">
        <v>88147843</v>
      </c>
      <c r="D25" s="22">
        <v>0</v>
      </c>
      <c r="E25" s="238">
        <v>-2455618</v>
      </c>
      <c r="F25" s="22">
        <v>44402298</v>
      </c>
      <c r="G25" s="22">
        <v>0</v>
      </c>
      <c r="H25" s="22"/>
      <c r="I25" s="22"/>
      <c r="J25" s="22"/>
      <c r="K25" s="22"/>
      <c r="L25" s="22"/>
      <c r="M25" s="22"/>
      <c r="N25" s="225">
        <f t="shared" ref="N25:N29" si="0">SUM(B25:M25)</f>
        <v>673939523</v>
      </c>
      <c r="O25" s="219">
        <f>N25/N24</f>
        <v>0.7587238819076525</v>
      </c>
    </row>
    <row r="26" spans="1:15" ht="32.1" customHeight="1" x14ac:dyDescent="0.3">
      <c r="A26" s="21" t="s">
        <v>28</v>
      </c>
      <c r="B26" s="22"/>
      <c r="C26" s="238">
        <v>4199000</v>
      </c>
      <c r="D26" s="353">
        <f>55576000+284</f>
        <v>55576284</v>
      </c>
      <c r="E26" s="238">
        <v>59664281</v>
      </c>
      <c r="F26" s="238">
        <v>59664281</v>
      </c>
      <c r="G26" s="22">
        <v>57250000</v>
      </c>
      <c r="H26" s="22"/>
      <c r="I26" s="22"/>
      <c r="J26" s="22"/>
      <c r="K26" s="22"/>
      <c r="L26" s="22"/>
      <c r="M26" s="22"/>
      <c r="N26" s="352">
        <f>SUM(B26:M26)</f>
        <v>236353846</v>
      </c>
      <c r="O26" s="219">
        <f>N26/N24</f>
        <v>0.26608813019699318</v>
      </c>
    </row>
    <row r="27" spans="1:15" ht="32.1" customHeight="1" x14ac:dyDescent="0.3">
      <c r="A27" s="21" t="s">
        <v>196</v>
      </c>
      <c r="B27" s="22"/>
      <c r="C27" s="22">
        <v>8929174</v>
      </c>
      <c r="D27" s="22">
        <v>35000000</v>
      </c>
      <c r="E27" s="238">
        <f>197979587-4680000</f>
        <v>193299587</v>
      </c>
      <c r="F27" s="22"/>
      <c r="G27" s="22">
        <v>0</v>
      </c>
      <c r="H27" s="22"/>
      <c r="I27" s="22"/>
      <c r="J27" s="22"/>
      <c r="K27" s="22"/>
      <c r="L27" s="22"/>
      <c r="M27" s="22"/>
      <c r="N27" s="352">
        <f t="shared" si="0"/>
        <v>237228761</v>
      </c>
      <c r="O27" s="219">
        <v>1</v>
      </c>
    </row>
    <row r="28" spans="1:15" ht="32.1" customHeight="1" x14ac:dyDescent="0.3">
      <c r="A28" s="21" t="s">
        <v>197</v>
      </c>
      <c r="B28" s="22">
        <v>0</v>
      </c>
      <c r="C28" s="22">
        <v>0</v>
      </c>
      <c r="D28" s="22"/>
      <c r="E28" s="238"/>
      <c r="F28" s="22">
        <v>0</v>
      </c>
      <c r="G28" s="22">
        <v>0</v>
      </c>
      <c r="H28" s="22"/>
      <c r="I28" s="22"/>
      <c r="J28" s="22"/>
      <c r="K28" s="22"/>
      <c r="L28" s="22"/>
      <c r="M28" s="22"/>
      <c r="N28" s="225">
        <f t="shared" si="0"/>
        <v>0</v>
      </c>
      <c r="O28" s="219">
        <f>N28/N27</f>
        <v>0</v>
      </c>
    </row>
    <row r="29" spans="1:15" ht="32.1" customHeight="1" thickBot="1" x14ac:dyDescent="0.35">
      <c r="A29" s="24" t="s">
        <v>34</v>
      </c>
      <c r="B29" s="294">
        <v>0</v>
      </c>
      <c r="C29" s="294">
        <v>67564840</v>
      </c>
      <c r="D29" s="25">
        <v>0</v>
      </c>
      <c r="E29" s="294">
        <v>169663921</v>
      </c>
      <c r="F29" s="25">
        <v>0</v>
      </c>
      <c r="G29" s="25">
        <v>0</v>
      </c>
      <c r="H29" s="25"/>
      <c r="I29" s="25"/>
      <c r="J29" s="25"/>
      <c r="K29" s="25"/>
      <c r="L29" s="25"/>
      <c r="M29" s="25"/>
      <c r="N29" s="226">
        <f t="shared" si="0"/>
        <v>237228761</v>
      </c>
      <c r="O29" s="220">
        <f>N29/N27</f>
        <v>1</v>
      </c>
    </row>
    <row r="30" spans="1:15" s="26" customFormat="1" ht="16.5" customHeight="1" x14ac:dyDescent="0.25"/>
    <row r="31" spans="1:15" s="26" customFormat="1" ht="17.25" customHeight="1" x14ac:dyDescent="0.25"/>
    <row r="32" spans="1:15" ht="5.25" customHeight="1" thickBot="1" x14ac:dyDescent="0.35"/>
    <row r="33" spans="1:13" ht="48" customHeight="1" thickBot="1" x14ac:dyDescent="0.35">
      <c r="A33" s="468" t="s">
        <v>198</v>
      </c>
      <c r="B33" s="469"/>
      <c r="C33" s="469"/>
      <c r="D33" s="469"/>
      <c r="E33" s="469"/>
      <c r="F33" s="469"/>
      <c r="G33" s="469"/>
      <c r="H33" s="469"/>
      <c r="I33" s="470"/>
      <c r="J33" s="30"/>
    </row>
    <row r="34" spans="1:13" ht="50.25" customHeight="1" thickBot="1" x14ac:dyDescent="0.35">
      <c r="A34" s="39" t="s">
        <v>199</v>
      </c>
      <c r="B34" s="471" t="str">
        <f>+B12</f>
        <v>Implementar 1 estrategia de comunicaciones</v>
      </c>
      <c r="C34" s="472"/>
      <c r="D34" s="472"/>
      <c r="E34" s="472"/>
      <c r="F34" s="472"/>
      <c r="G34" s="472"/>
      <c r="H34" s="472"/>
      <c r="I34" s="473"/>
      <c r="J34" s="28"/>
      <c r="M34" s="205"/>
    </row>
    <row r="35" spans="1:13" ht="18.75" customHeight="1" thickBot="1" x14ac:dyDescent="0.35">
      <c r="A35" s="483" t="s">
        <v>39</v>
      </c>
      <c r="B35" s="87">
        <v>2024</v>
      </c>
      <c r="C35" s="87">
        <v>2025</v>
      </c>
      <c r="D35" s="87">
        <v>2026</v>
      </c>
      <c r="E35" s="87">
        <v>2027</v>
      </c>
      <c r="F35" s="87" t="s">
        <v>200</v>
      </c>
      <c r="G35" s="485" t="s">
        <v>41</v>
      </c>
      <c r="H35" s="486" t="s">
        <v>201</v>
      </c>
      <c r="I35" s="487"/>
      <c r="J35" s="28"/>
      <c r="M35" s="205"/>
    </row>
    <row r="36" spans="1:13" ht="50.25" customHeight="1" thickBot="1" x14ac:dyDescent="0.35">
      <c r="A36" s="484"/>
      <c r="B36" s="186">
        <v>1</v>
      </c>
      <c r="C36" s="187">
        <v>1</v>
      </c>
      <c r="D36" s="187">
        <v>1</v>
      </c>
      <c r="E36" s="187">
        <v>1</v>
      </c>
      <c r="F36" s="187">
        <v>1</v>
      </c>
      <c r="G36" s="485"/>
      <c r="H36" s="488"/>
      <c r="I36" s="489"/>
      <c r="J36" s="28"/>
      <c r="M36" s="206"/>
    </row>
    <row r="37" spans="1:13" ht="52.5" customHeight="1" thickBot="1" x14ac:dyDescent="0.35">
      <c r="A37" s="40" t="s">
        <v>43</v>
      </c>
      <c r="B37" s="474">
        <v>0.38</v>
      </c>
      <c r="C37" s="475"/>
      <c r="D37" s="478" t="s">
        <v>202</v>
      </c>
      <c r="E37" s="479"/>
      <c r="F37" s="479"/>
      <c r="G37" s="479"/>
      <c r="H37" s="479"/>
      <c r="I37" s="480"/>
    </row>
    <row r="38" spans="1:13" s="29" customFormat="1" ht="48" customHeight="1" thickBot="1" x14ac:dyDescent="0.35">
      <c r="A38" s="483" t="s">
        <v>203</v>
      </c>
      <c r="B38" s="40" t="s">
        <v>204</v>
      </c>
      <c r="C38" s="39" t="s">
        <v>87</v>
      </c>
      <c r="D38" s="466" t="s">
        <v>89</v>
      </c>
      <c r="E38" s="467"/>
      <c r="F38" s="466" t="s">
        <v>91</v>
      </c>
      <c r="G38" s="467"/>
      <c r="H38" s="41" t="s">
        <v>93</v>
      </c>
      <c r="I38" s="43" t="s">
        <v>94</v>
      </c>
      <c r="M38" s="207"/>
    </row>
    <row r="39" spans="1:13" ht="211.5" customHeight="1" thickBot="1" x14ac:dyDescent="0.35">
      <c r="A39" s="484"/>
      <c r="B39" s="240">
        <v>8.3000000000000004E-2</v>
      </c>
      <c r="C39" s="34">
        <v>8.3000000000000004E-2</v>
      </c>
      <c r="D39" s="476" t="s">
        <v>205</v>
      </c>
      <c r="E39" s="477"/>
      <c r="F39" s="476" t="s">
        <v>206</v>
      </c>
      <c r="G39" s="477"/>
      <c r="H39" s="31" t="s">
        <v>207</v>
      </c>
      <c r="I39" s="32" t="s">
        <v>208</v>
      </c>
      <c r="M39" s="205"/>
    </row>
    <row r="40" spans="1:13" s="29" customFormat="1" ht="54" customHeight="1" thickBot="1" x14ac:dyDescent="0.35">
      <c r="A40" s="483" t="s">
        <v>209</v>
      </c>
      <c r="B40" s="42" t="s">
        <v>204</v>
      </c>
      <c r="C40" s="41" t="s">
        <v>87</v>
      </c>
      <c r="D40" s="466" t="s">
        <v>89</v>
      </c>
      <c r="E40" s="467"/>
      <c r="F40" s="466" t="s">
        <v>91</v>
      </c>
      <c r="G40" s="467"/>
      <c r="H40" s="41" t="s">
        <v>93</v>
      </c>
      <c r="I40" s="43" t="s">
        <v>94</v>
      </c>
    </row>
    <row r="41" spans="1:13" ht="223.5" customHeight="1" thickBot="1" x14ac:dyDescent="0.35">
      <c r="A41" s="484"/>
      <c r="B41" s="240">
        <v>8.3000000000000004E-2</v>
      </c>
      <c r="C41" s="34">
        <v>8.3000000000000004E-2</v>
      </c>
      <c r="D41" s="476" t="s">
        <v>210</v>
      </c>
      <c r="E41" s="477"/>
      <c r="F41" s="481" t="s">
        <v>211</v>
      </c>
      <c r="G41" s="482"/>
      <c r="H41" s="31" t="s">
        <v>207</v>
      </c>
      <c r="I41" s="32" t="s">
        <v>212</v>
      </c>
    </row>
    <row r="42" spans="1:13" s="29" customFormat="1" ht="45" customHeight="1" thickBot="1" x14ac:dyDescent="0.35">
      <c r="A42" s="483" t="s">
        <v>213</v>
      </c>
      <c r="B42" s="42" t="s">
        <v>204</v>
      </c>
      <c r="C42" s="41" t="s">
        <v>87</v>
      </c>
      <c r="D42" s="466" t="s">
        <v>89</v>
      </c>
      <c r="E42" s="467"/>
      <c r="F42" s="466" t="s">
        <v>91</v>
      </c>
      <c r="G42" s="467"/>
      <c r="H42" s="41" t="s">
        <v>93</v>
      </c>
      <c r="I42" s="43" t="s">
        <v>94</v>
      </c>
    </row>
    <row r="43" spans="1:13" ht="287.39999999999998" customHeight="1" thickBot="1" x14ac:dyDescent="0.35">
      <c r="A43" s="484"/>
      <c r="B43" s="240">
        <v>8.3000000000000004E-2</v>
      </c>
      <c r="C43" s="34">
        <v>8.3000000000000004E-2</v>
      </c>
      <c r="D43" s="476" t="s">
        <v>214</v>
      </c>
      <c r="E43" s="477"/>
      <c r="F43" s="476" t="s">
        <v>215</v>
      </c>
      <c r="G43" s="477"/>
      <c r="H43" s="31" t="s">
        <v>207</v>
      </c>
      <c r="I43" s="32" t="s">
        <v>216</v>
      </c>
    </row>
    <row r="44" spans="1:13" s="29" customFormat="1" ht="44.25" customHeight="1" thickBot="1" x14ac:dyDescent="0.35">
      <c r="A44" s="483" t="s">
        <v>217</v>
      </c>
      <c r="B44" s="42" t="s">
        <v>204</v>
      </c>
      <c r="C44" s="42" t="s">
        <v>87</v>
      </c>
      <c r="D44" s="466" t="s">
        <v>89</v>
      </c>
      <c r="E44" s="467"/>
      <c r="F44" s="466" t="s">
        <v>91</v>
      </c>
      <c r="G44" s="467"/>
      <c r="H44" s="41" t="s">
        <v>93</v>
      </c>
      <c r="I44" s="41" t="s">
        <v>94</v>
      </c>
    </row>
    <row r="45" spans="1:13" ht="281.39999999999998" customHeight="1" thickBot="1" x14ac:dyDescent="0.35">
      <c r="A45" s="484"/>
      <c r="B45" s="34">
        <v>8.3000000000000004E-2</v>
      </c>
      <c r="C45" s="34">
        <v>8.3000000000000004E-2</v>
      </c>
      <c r="D45" s="476" t="s">
        <v>218</v>
      </c>
      <c r="E45" s="477"/>
      <c r="F45" s="476" t="s">
        <v>219</v>
      </c>
      <c r="G45" s="477"/>
      <c r="H45" s="31" t="s">
        <v>207</v>
      </c>
      <c r="I45" s="158" t="s">
        <v>220</v>
      </c>
    </row>
    <row r="46" spans="1:13" s="29" customFormat="1" ht="47.25" customHeight="1" thickBot="1" x14ac:dyDescent="0.35">
      <c r="A46" s="483" t="s">
        <v>221</v>
      </c>
      <c r="B46" s="42" t="s">
        <v>204</v>
      </c>
      <c r="C46" s="41" t="s">
        <v>87</v>
      </c>
      <c r="D46" s="466" t="s">
        <v>89</v>
      </c>
      <c r="E46" s="467"/>
      <c r="F46" s="466" t="s">
        <v>91</v>
      </c>
      <c r="G46" s="467"/>
      <c r="H46" s="41" t="s">
        <v>93</v>
      </c>
      <c r="I46" s="43" t="s">
        <v>94</v>
      </c>
    </row>
    <row r="47" spans="1:13" ht="350.4" customHeight="1" thickBot="1" x14ac:dyDescent="0.35">
      <c r="A47" s="484"/>
      <c r="B47" s="34">
        <v>8.3000000000000004E-2</v>
      </c>
      <c r="C47" s="34">
        <v>8.3000000000000004E-2</v>
      </c>
      <c r="D47" s="490" t="s">
        <v>222</v>
      </c>
      <c r="E47" s="491"/>
      <c r="F47" s="490" t="s">
        <v>223</v>
      </c>
      <c r="G47" s="491"/>
      <c r="H47" s="31" t="s">
        <v>224</v>
      </c>
      <c r="I47" s="354" t="s">
        <v>225</v>
      </c>
    </row>
    <row r="48" spans="1:13" s="29" customFormat="1" ht="52.5" customHeight="1" thickBot="1" x14ac:dyDescent="0.35">
      <c r="A48" s="483" t="s">
        <v>226</v>
      </c>
      <c r="B48" s="42" t="s">
        <v>204</v>
      </c>
      <c r="C48" s="361" t="s">
        <v>87</v>
      </c>
      <c r="D48" s="466" t="s">
        <v>89</v>
      </c>
      <c r="E48" s="467"/>
      <c r="F48" s="466" t="s">
        <v>91</v>
      </c>
      <c r="G48" s="467"/>
      <c r="H48" s="41" t="s">
        <v>93</v>
      </c>
      <c r="I48" s="43" t="s">
        <v>94</v>
      </c>
    </row>
    <row r="49" spans="1:9" ht="378" customHeight="1" thickBot="1" x14ac:dyDescent="0.35">
      <c r="A49" s="484"/>
      <c r="B49" s="31">
        <v>8.3000000000000004E-2</v>
      </c>
      <c r="C49" s="364">
        <v>8.3000000000000004E-2</v>
      </c>
      <c r="D49" s="490" t="s">
        <v>227</v>
      </c>
      <c r="E49" s="491"/>
      <c r="F49" s="490" t="s">
        <v>228</v>
      </c>
      <c r="G49" s="491"/>
      <c r="H49" s="31" t="s">
        <v>224</v>
      </c>
      <c r="I49" s="358" t="s">
        <v>229</v>
      </c>
    </row>
    <row r="50" spans="1:9" ht="50.25" customHeight="1" thickBot="1" x14ac:dyDescent="0.35">
      <c r="A50" s="483" t="s">
        <v>230</v>
      </c>
      <c r="B50" s="40" t="s">
        <v>204</v>
      </c>
      <c r="C50" s="40" t="s">
        <v>87</v>
      </c>
      <c r="D50" s="466" t="s">
        <v>89</v>
      </c>
      <c r="E50" s="467"/>
      <c r="F50" s="466" t="s">
        <v>91</v>
      </c>
      <c r="G50" s="467"/>
      <c r="H50" s="41" t="s">
        <v>93</v>
      </c>
      <c r="I50" s="43" t="s">
        <v>94</v>
      </c>
    </row>
    <row r="51" spans="1:9" ht="120.75" customHeight="1" thickBot="1" x14ac:dyDescent="0.35">
      <c r="A51" s="484"/>
      <c r="B51" s="31">
        <v>8.3000000000000004E-2</v>
      </c>
      <c r="C51" s="35"/>
      <c r="D51" s="391"/>
      <c r="E51" s="492"/>
      <c r="F51" s="391"/>
      <c r="G51" s="392"/>
      <c r="H51" s="31"/>
      <c r="I51" s="33"/>
    </row>
    <row r="52" spans="1:9" ht="35.1" customHeight="1" thickBot="1" x14ac:dyDescent="0.35">
      <c r="A52" s="483" t="s">
        <v>231</v>
      </c>
      <c r="B52" s="40" t="s">
        <v>204</v>
      </c>
      <c r="C52" s="39" t="s">
        <v>87</v>
      </c>
      <c r="D52" s="466" t="s">
        <v>89</v>
      </c>
      <c r="E52" s="467"/>
      <c r="F52" s="466" t="s">
        <v>91</v>
      </c>
      <c r="G52" s="467"/>
      <c r="H52" s="41" t="s">
        <v>93</v>
      </c>
      <c r="I52" s="43" t="s">
        <v>94</v>
      </c>
    </row>
    <row r="53" spans="1:9" ht="120.75" customHeight="1" thickBot="1" x14ac:dyDescent="0.35">
      <c r="A53" s="484"/>
      <c r="B53" s="31">
        <v>8.3000000000000004E-2</v>
      </c>
      <c r="C53" s="35"/>
      <c r="D53" s="391"/>
      <c r="E53" s="492"/>
      <c r="F53" s="391"/>
      <c r="G53" s="392"/>
      <c r="H53" s="49"/>
      <c r="I53" s="33"/>
    </row>
    <row r="54" spans="1:9" ht="35.1" customHeight="1" thickBot="1" x14ac:dyDescent="0.35">
      <c r="A54" s="483" t="s">
        <v>232</v>
      </c>
      <c r="B54" s="40" t="s">
        <v>204</v>
      </c>
      <c r="C54" s="39" t="s">
        <v>87</v>
      </c>
      <c r="D54" s="466" t="s">
        <v>89</v>
      </c>
      <c r="E54" s="467"/>
      <c r="F54" s="466" t="s">
        <v>91</v>
      </c>
      <c r="G54" s="467"/>
      <c r="H54" s="41" t="s">
        <v>93</v>
      </c>
      <c r="I54" s="43" t="s">
        <v>94</v>
      </c>
    </row>
    <row r="55" spans="1:9" ht="120.75" customHeight="1" thickBot="1" x14ac:dyDescent="0.35">
      <c r="A55" s="484"/>
      <c r="B55" s="31">
        <v>8.3000000000000004E-2</v>
      </c>
      <c r="C55" s="35"/>
      <c r="D55" s="391"/>
      <c r="E55" s="392"/>
      <c r="F55" s="391"/>
      <c r="G55" s="392"/>
      <c r="H55" s="31"/>
      <c r="I55" s="31"/>
    </row>
    <row r="56" spans="1:9" ht="35.1" customHeight="1" thickBot="1" x14ac:dyDescent="0.35">
      <c r="A56" s="483" t="s">
        <v>233</v>
      </c>
      <c r="B56" s="40" t="s">
        <v>204</v>
      </c>
      <c r="C56" s="39" t="s">
        <v>87</v>
      </c>
      <c r="D56" s="466" t="s">
        <v>89</v>
      </c>
      <c r="E56" s="467"/>
      <c r="F56" s="466" t="s">
        <v>91</v>
      </c>
      <c r="G56" s="467"/>
      <c r="H56" s="41" t="s">
        <v>93</v>
      </c>
      <c r="I56" s="43" t="s">
        <v>94</v>
      </c>
    </row>
    <row r="57" spans="1:9" ht="120.75" customHeight="1" thickBot="1" x14ac:dyDescent="0.35">
      <c r="A57" s="484"/>
      <c r="B57" s="31">
        <v>8.3000000000000004E-2</v>
      </c>
      <c r="C57" s="35"/>
      <c r="D57" s="391"/>
      <c r="E57" s="392"/>
      <c r="F57" s="391"/>
      <c r="G57" s="392"/>
      <c r="H57" s="31"/>
      <c r="I57" s="33"/>
    </row>
    <row r="58" spans="1:9" ht="35.1" customHeight="1" thickBot="1" x14ac:dyDescent="0.35">
      <c r="A58" s="483" t="s">
        <v>234</v>
      </c>
      <c r="B58" s="39" t="s">
        <v>204</v>
      </c>
      <c r="C58" s="39" t="s">
        <v>87</v>
      </c>
      <c r="D58" s="466" t="s">
        <v>89</v>
      </c>
      <c r="E58" s="467"/>
      <c r="F58" s="466" t="s">
        <v>91</v>
      </c>
      <c r="G58" s="467"/>
      <c r="H58" s="41" t="s">
        <v>93</v>
      </c>
      <c r="I58" s="43" t="s">
        <v>94</v>
      </c>
    </row>
    <row r="59" spans="1:9" ht="120.75" customHeight="1" thickBot="1" x14ac:dyDescent="0.35">
      <c r="A59" s="484"/>
      <c r="B59" s="31">
        <v>8.3000000000000004E-2</v>
      </c>
      <c r="C59" s="35"/>
      <c r="D59" s="391"/>
      <c r="E59" s="392"/>
      <c r="F59" s="492"/>
      <c r="G59" s="492"/>
      <c r="H59" s="31"/>
      <c r="I59" s="31"/>
    </row>
    <row r="60" spans="1:9" ht="35.1" customHeight="1" thickBot="1" x14ac:dyDescent="0.35">
      <c r="A60" s="483" t="s">
        <v>235</v>
      </c>
      <c r="B60" s="40" t="s">
        <v>204</v>
      </c>
      <c r="C60" s="39" t="s">
        <v>87</v>
      </c>
      <c r="D60" s="466" t="s">
        <v>89</v>
      </c>
      <c r="E60" s="467"/>
      <c r="F60" s="466" t="s">
        <v>91</v>
      </c>
      <c r="G60" s="467"/>
      <c r="H60" s="41" t="s">
        <v>93</v>
      </c>
      <c r="I60" s="43" t="s">
        <v>94</v>
      </c>
    </row>
    <row r="61" spans="1:9" ht="120.75" customHeight="1" thickBot="1" x14ac:dyDescent="0.35">
      <c r="A61" s="484"/>
      <c r="B61" s="31">
        <v>8.3000000000000004E-2</v>
      </c>
      <c r="C61" s="35"/>
      <c r="D61" s="391"/>
      <c r="E61" s="392"/>
      <c r="F61" s="391"/>
      <c r="G61" s="392"/>
      <c r="H61" s="31"/>
      <c r="I61" s="31"/>
    </row>
    <row r="62" spans="1:9" x14ac:dyDescent="0.3">
      <c r="B62" s="191">
        <f>+B61+B59+B57+B55+B53+B51+B49+B47+B45+B43+B41+B39</f>
        <v>0.99599999999999989</v>
      </c>
    </row>
    <row r="64" spans="1:9" s="28" customFormat="1" ht="30" customHeight="1" x14ac:dyDescent="0.3">
      <c r="A64" s="1"/>
      <c r="B64" s="1"/>
      <c r="C64" s="1"/>
      <c r="D64" s="1"/>
      <c r="E64" s="1"/>
      <c r="F64" s="1"/>
      <c r="G64" s="1"/>
      <c r="H64" s="1"/>
      <c r="I64" s="1"/>
    </row>
    <row r="65" spans="1:9" ht="34.5" customHeight="1" x14ac:dyDescent="0.3">
      <c r="A65" s="413" t="s">
        <v>57</v>
      </c>
      <c r="B65" s="413"/>
      <c r="C65" s="413"/>
      <c r="D65" s="413"/>
      <c r="E65" s="413"/>
      <c r="F65" s="413"/>
      <c r="G65" s="413"/>
      <c r="H65" s="413"/>
      <c r="I65" s="413"/>
    </row>
    <row r="66" spans="1:9" ht="67.5" customHeight="1" x14ac:dyDescent="0.3">
      <c r="A66" s="44" t="s">
        <v>58</v>
      </c>
      <c r="B66" s="414" t="s">
        <v>236</v>
      </c>
      <c r="C66" s="415"/>
      <c r="D66" s="414" t="s">
        <v>237</v>
      </c>
      <c r="E66" s="415"/>
      <c r="F66" s="414" t="s">
        <v>238</v>
      </c>
      <c r="G66" s="415"/>
      <c r="H66" s="416" t="s">
        <v>239</v>
      </c>
      <c r="I66" s="417"/>
    </row>
    <row r="67" spans="1:9" ht="45.75" customHeight="1" x14ac:dyDescent="0.3">
      <c r="A67" s="44" t="s">
        <v>240</v>
      </c>
      <c r="B67" s="387">
        <v>0.14000000000000001</v>
      </c>
      <c r="C67" s="388"/>
      <c r="D67" s="387">
        <v>0.12</v>
      </c>
      <c r="E67" s="388"/>
      <c r="F67" s="387">
        <v>0.12</v>
      </c>
      <c r="G67" s="388"/>
      <c r="H67" s="387"/>
      <c r="I67" s="388"/>
    </row>
    <row r="68" spans="1:9" ht="30" customHeight="1" x14ac:dyDescent="0.3">
      <c r="A68" s="389" t="s">
        <v>170</v>
      </c>
      <c r="B68" s="92" t="s">
        <v>85</v>
      </c>
      <c r="C68" s="92" t="s">
        <v>87</v>
      </c>
      <c r="D68" s="92" t="s">
        <v>85</v>
      </c>
      <c r="E68" s="92" t="s">
        <v>87</v>
      </c>
      <c r="F68" s="92" t="s">
        <v>85</v>
      </c>
      <c r="G68" s="92" t="s">
        <v>87</v>
      </c>
      <c r="H68" s="92" t="s">
        <v>85</v>
      </c>
      <c r="I68" s="92" t="s">
        <v>87</v>
      </c>
    </row>
    <row r="69" spans="1:9" ht="30" customHeight="1" x14ac:dyDescent="0.3">
      <c r="A69" s="390"/>
      <c r="B69" s="241">
        <v>8.3000000000000004E-2</v>
      </c>
      <c r="C69" s="241">
        <v>8.3000000000000004E-2</v>
      </c>
      <c r="D69" s="241">
        <v>8.3000000000000004E-2</v>
      </c>
      <c r="E69" s="241">
        <v>8.3000000000000004E-2</v>
      </c>
      <c r="F69" s="241">
        <v>8.3000000000000004E-2</v>
      </c>
      <c r="G69" s="241">
        <v>8.3000000000000004E-2</v>
      </c>
      <c r="H69" s="50"/>
      <c r="I69" s="46"/>
    </row>
    <row r="70" spans="1:9" ht="125.4" customHeight="1" x14ac:dyDescent="0.3">
      <c r="A70" s="44" t="s">
        <v>241</v>
      </c>
      <c r="B70" s="418" t="s">
        <v>242</v>
      </c>
      <c r="C70" s="419"/>
      <c r="D70" s="418" t="s">
        <v>243</v>
      </c>
      <c r="E70" s="419"/>
      <c r="F70" s="418" t="s">
        <v>244</v>
      </c>
      <c r="G70" s="419"/>
      <c r="H70" s="420"/>
      <c r="I70" s="421"/>
    </row>
    <row r="71" spans="1:9" ht="87.6" customHeight="1" x14ac:dyDescent="0.3">
      <c r="A71" s="44" t="s">
        <v>245</v>
      </c>
      <c r="B71" s="398" t="s">
        <v>246</v>
      </c>
      <c r="C71" s="406"/>
      <c r="D71" s="398" t="s">
        <v>247</v>
      </c>
      <c r="E71" s="406"/>
      <c r="F71" s="398" t="s">
        <v>248</v>
      </c>
      <c r="G71" s="407"/>
      <c r="H71" s="408"/>
      <c r="I71" s="407"/>
    </row>
    <row r="72" spans="1:9" ht="30.75" customHeight="1" x14ac:dyDescent="0.3">
      <c r="A72" s="389" t="s">
        <v>172</v>
      </c>
      <c r="B72" s="92" t="s">
        <v>85</v>
      </c>
      <c r="C72" s="92" t="s">
        <v>87</v>
      </c>
      <c r="D72" s="92" t="s">
        <v>85</v>
      </c>
      <c r="E72" s="92" t="s">
        <v>87</v>
      </c>
      <c r="F72" s="92" t="s">
        <v>85</v>
      </c>
      <c r="G72" s="92" t="s">
        <v>87</v>
      </c>
      <c r="H72" s="92" t="s">
        <v>85</v>
      </c>
      <c r="I72" s="92" t="s">
        <v>87</v>
      </c>
    </row>
    <row r="73" spans="1:9" ht="30.75" customHeight="1" x14ac:dyDescent="0.3">
      <c r="A73" s="390"/>
      <c r="B73" s="241">
        <v>8.3000000000000004E-2</v>
      </c>
      <c r="C73" s="241">
        <v>8.3000000000000004E-2</v>
      </c>
      <c r="D73" s="241">
        <v>8.3000000000000004E-2</v>
      </c>
      <c r="E73" s="242">
        <v>8.3000000000000004E-2</v>
      </c>
      <c r="F73" s="241">
        <v>8.3000000000000004E-2</v>
      </c>
      <c r="G73" s="243">
        <v>8.3000000000000004E-2</v>
      </c>
      <c r="H73" s="50"/>
      <c r="I73" s="47"/>
    </row>
    <row r="74" spans="1:9" ht="111.6" customHeight="1" x14ac:dyDescent="0.3">
      <c r="A74" s="44" t="s">
        <v>241</v>
      </c>
      <c r="B74" s="418" t="s">
        <v>249</v>
      </c>
      <c r="C74" s="419"/>
      <c r="D74" s="418" t="s">
        <v>250</v>
      </c>
      <c r="E74" s="419"/>
      <c r="F74" s="418" t="s">
        <v>251</v>
      </c>
      <c r="G74" s="419"/>
      <c r="H74" s="464"/>
      <c r="I74" s="465"/>
    </row>
    <row r="75" spans="1:9" ht="85.95" customHeight="1" x14ac:dyDescent="0.3">
      <c r="A75" s="44" t="s">
        <v>245</v>
      </c>
      <c r="B75" s="398" t="s">
        <v>246</v>
      </c>
      <c r="C75" s="406"/>
      <c r="D75" s="398" t="s">
        <v>247</v>
      </c>
      <c r="E75" s="406"/>
      <c r="F75" s="398" t="s">
        <v>248</v>
      </c>
      <c r="G75" s="407"/>
      <c r="H75" s="408"/>
      <c r="I75" s="407"/>
    </row>
    <row r="76" spans="1:9" ht="30.75" customHeight="1" x14ac:dyDescent="0.3">
      <c r="A76" s="389" t="s">
        <v>173</v>
      </c>
      <c r="B76" s="92" t="s">
        <v>85</v>
      </c>
      <c r="C76" s="92" t="s">
        <v>87</v>
      </c>
      <c r="D76" s="92" t="s">
        <v>85</v>
      </c>
      <c r="E76" s="92" t="s">
        <v>87</v>
      </c>
      <c r="F76" s="92" t="s">
        <v>85</v>
      </c>
      <c r="G76" s="92" t="s">
        <v>87</v>
      </c>
      <c r="H76" s="92" t="s">
        <v>85</v>
      </c>
      <c r="I76" s="92" t="s">
        <v>87</v>
      </c>
    </row>
    <row r="77" spans="1:9" ht="30.75" customHeight="1" x14ac:dyDescent="0.3">
      <c r="A77" s="390"/>
      <c r="B77" s="241">
        <v>8.3000000000000004E-2</v>
      </c>
      <c r="C77" s="241">
        <v>8.3000000000000004E-2</v>
      </c>
      <c r="D77" s="241">
        <v>8.3000000000000004E-2</v>
      </c>
      <c r="E77" s="241">
        <v>8.3000000000000004E-2</v>
      </c>
      <c r="F77" s="241">
        <v>8.3000000000000004E-2</v>
      </c>
      <c r="G77" s="243">
        <v>8.3000000000000004E-2</v>
      </c>
      <c r="H77" s="50"/>
      <c r="I77" s="47"/>
    </row>
    <row r="78" spans="1:9" ht="81.599999999999994" customHeight="1" x14ac:dyDescent="0.3">
      <c r="A78" s="44" t="s">
        <v>241</v>
      </c>
      <c r="B78" s="418" t="s">
        <v>252</v>
      </c>
      <c r="C78" s="419"/>
      <c r="D78" s="493" t="s">
        <v>253</v>
      </c>
      <c r="E78" s="406"/>
      <c r="F78" s="418" t="s">
        <v>254</v>
      </c>
      <c r="G78" s="419"/>
      <c r="H78" s="408"/>
      <c r="I78" s="407"/>
    </row>
    <row r="79" spans="1:9" ht="95.4" customHeight="1" x14ac:dyDescent="0.3">
      <c r="A79" s="44" t="s">
        <v>245</v>
      </c>
      <c r="B79" s="463" t="s">
        <v>255</v>
      </c>
      <c r="C79" s="406"/>
      <c r="D79" s="463" t="s">
        <v>256</v>
      </c>
      <c r="E79" s="406"/>
      <c r="F79" s="463" t="s">
        <v>257</v>
      </c>
      <c r="G79" s="407"/>
      <c r="H79" s="408"/>
      <c r="I79" s="407"/>
    </row>
    <row r="80" spans="1:9" ht="30.75" customHeight="1" x14ac:dyDescent="0.3">
      <c r="A80" s="389" t="s">
        <v>174</v>
      </c>
      <c r="B80" s="92" t="s">
        <v>85</v>
      </c>
      <c r="C80" s="92" t="s">
        <v>87</v>
      </c>
      <c r="D80" s="92" t="s">
        <v>85</v>
      </c>
      <c r="E80" s="92" t="s">
        <v>87</v>
      </c>
      <c r="F80" s="92" t="s">
        <v>85</v>
      </c>
      <c r="G80" s="92" t="s">
        <v>87</v>
      </c>
      <c r="H80" s="92" t="s">
        <v>85</v>
      </c>
      <c r="I80" s="92" t="s">
        <v>87</v>
      </c>
    </row>
    <row r="81" spans="1:9" ht="30.75" customHeight="1" x14ac:dyDescent="0.3">
      <c r="A81" s="390"/>
      <c r="B81" s="241">
        <v>8.3000000000000004E-2</v>
      </c>
      <c r="C81" s="241">
        <v>8.3000000000000004E-2</v>
      </c>
      <c r="D81" s="241">
        <v>8.3000000000000004E-2</v>
      </c>
      <c r="E81" s="241">
        <v>8.3000000000000004E-2</v>
      </c>
      <c r="F81" s="241">
        <v>8.3000000000000004E-2</v>
      </c>
      <c r="G81" s="241">
        <v>8.3000000000000004E-2</v>
      </c>
      <c r="H81" s="50"/>
      <c r="I81" s="47"/>
    </row>
    <row r="82" spans="1:9" ht="87" customHeight="1" x14ac:dyDescent="0.3">
      <c r="A82" s="44" t="s">
        <v>241</v>
      </c>
      <c r="B82" s="497" t="s">
        <v>258</v>
      </c>
      <c r="C82" s="498"/>
      <c r="D82" s="497" t="s">
        <v>259</v>
      </c>
      <c r="E82" s="498"/>
      <c r="F82" s="497" t="s">
        <v>260</v>
      </c>
      <c r="G82" s="498"/>
      <c r="H82" s="408"/>
      <c r="I82" s="407"/>
    </row>
    <row r="83" spans="1:9" ht="81" customHeight="1" x14ac:dyDescent="0.3">
      <c r="A83" s="44" t="s">
        <v>245</v>
      </c>
      <c r="B83" s="398" t="s">
        <v>261</v>
      </c>
      <c r="C83" s="406"/>
      <c r="D83" s="398" t="s">
        <v>262</v>
      </c>
      <c r="E83" s="406"/>
      <c r="F83" s="398" t="s">
        <v>263</v>
      </c>
      <c r="G83" s="407"/>
      <c r="H83" s="408"/>
      <c r="I83" s="407"/>
    </row>
    <row r="84" spans="1:9" ht="30" customHeight="1" x14ac:dyDescent="0.3">
      <c r="A84" s="389" t="s">
        <v>176</v>
      </c>
      <c r="B84" s="92" t="s">
        <v>85</v>
      </c>
      <c r="C84" s="92" t="s">
        <v>87</v>
      </c>
      <c r="D84" s="92" t="s">
        <v>85</v>
      </c>
      <c r="E84" s="92" t="s">
        <v>87</v>
      </c>
      <c r="F84" s="92" t="s">
        <v>85</v>
      </c>
      <c r="G84" s="92" t="s">
        <v>87</v>
      </c>
      <c r="H84" s="92" t="s">
        <v>85</v>
      </c>
      <c r="I84" s="92" t="s">
        <v>87</v>
      </c>
    </row>
    <row r="85" spans="1:9" ht="30" customHeight="1" x14ac:dyDescent="0.3">
      <c r="A85" s="390"/>
      <c r="B85" s="241">
        <v>8.3000000000000004E-2</v>
      </c>
      <c r="C85" s="241">
        <v>8.3000000000000004E-2</v>
      </c>
      <c r="D85" s="241">
        <v>8.3000000000000004E-2</v>
      </c>
      <c r="E85" s="241">
        <v>8.3000000000000004E-2</v>
      </c>
      <c r="F85" s="241">
        <v>8.3000000000000004E-2</v>
      </c>
      <c r="G85" s="241">
        <v>8.3000000000000004E-2</v>
      </c>
      <c r="H85" s="50"/>
      <c r="I85" s="47"/>
    </row>
    <row r="86" spans="1:9" ht="80.25" customHeight="1" x14ac:dyDescent="0.3">
      <c r="A86" s="44" t="s">
        <v>241</v>
      </c>
      <c r="B86" s="402" t="s">
        <v>264</v>
      </c>
      <c r="C86" s="402"/>
      <c r="D86" s="402" t="s">
        <v>265</v>
      </c>
      <c r="E86" s="402"/>
      <c r="F86" s="403" t="s">
        <v>266</v>
      </c>
      <c r="G86" s="404"/>
      <c r="H86" s="462"/>
      <c r="I86" s="462"/>
    </row>
    <row r="87" spans="1:9" ht="80.25" customHeight="1" x14ac:dyDescent="0.3">
      <c r="A87" s="44" t="s">
        <v>245</v>
      </c>
      <c r="B87" s="398" t="s">
        <v>267</v>
      </c>
      <c r="C87" s="394"/>
      <c r="D87" s="398" t="s">
        <v>268</v>
      </c>
      <c r="E87" s="394"/>
      <c r="F87" s="399" t="s">
        <v>269</v>
      </c>
      <c r="G87" s="400"/>
      <c r="H87" s="395" t="s">
        <v>270</v>
      </c>
      <c r="I87" s="396"/>
    </row>
    <row r="88" spans="1:9" ht="29.25" customHeight="1" x14ac:dyDescent="0.3">
      <c r="A88" s="389" t="s">
        <v>177</v>
      </c>
      <c r="B88" s="92" t="s">
        <v>85</v>
      </c>
      <c r="C88" s="92" t="s">
        <v>87</v>
      </c>
      <c r="D88" s="92" t="s">
        <v>85</v>
      </c>
      <c r="E88" s="92" t="s">
        <v>87</v>
      </c>
      <c r="F88" s="92" t="s">
        <v>85</v>
      </c>
      <c r="G88" s="92" t="s">
        <v>87</v>
      </c>
      <c r="H88" s="92" t="s">
        <v>85</v>
      </c>
      <c r="I88" s="92" t="s">
        <v>87</v>
      </c>
    </row>
    <row r="89" spans="1:9" ht="29.25" customHeight="1" x14ac:dyDescent="0.3">
      <c r="A89" s="390"/>
      <c r="B89" s="241">
        <v>8.3000000000000004E-2</v>
      </c>
      <c r="C89" s="241">
        <v>8.3000000000000004E-2</v>
      </c>
      <c r="D89" s="241">
        <v>8.3000000000000004E-2</v>
      </c>
      <c r="E89" s="241">
        <v>8.3000000000000004E-2</v>
      </c>
      <c r="F89" s="241">
        <v>8.3000000000000004E-2</v>
      </c>
      <c r="G89" s="241">
        <v>8.3000000000000004E-2</v>
      </c>
      <c r="H89" s="50"/>
      <c r="I89" s="47"/>
    </row>
    <row r="90" spans="1:9" ht="80.25" customHeight="1" x14ac:dyDescent="0.3">
      <c r="A90" s="44" t="s">
        <v>241</v>
      </c>
      <c r="B90" s="401" t="s">
        <v>271</v>
      </c>
      <c r="C90" s="401"/>
      <c r="D90" s="402" t="s">
        <v>272</v>
      </c>
      <c r="E90" s="402"/>
      <c r="F90" s="403" t="s">
        <v>273</v>
      </c>
      <c r="G90" s="404"/>
      <c r="H90" s="405"/>
      <c r="I90" s="405"/>
    </row>
    <row r="91" spans="1:9" ht="80.25" customHeight="1" x14ac:dyDescent="0.3">
      <c r="A91" s="44" t="s">
        <v>245</v>
      </c>
      <c r="B91" s="393" t="s">
        <v>274</v>
      </c>
      <c r="C91" s="394"/>
      <c r="D91" s="393" t="s">
        <v>275</v>
      </c>
      <c r="E91" s="394"/>
      <c r="F91" s="395" t="s">
        <v>270</v>
      </c>
      <c r="G91" s="396"/>
      <c r="H91" s="397"/>
      <c r="I91" s="396"/>
    </row>
    <row r="92" spans="1:9" ht="24.9" customHeight="1" x14ac:dyDescent="0.3">
      <c r="A92" s="389" t="s">
        <v>178</v>
      </c>
      <c r="B92" s="92" t="s">
        <v>85</v>
      </c>
      <c r="C92" s="92" t="s">
        <v>87</v>
      </c>
      <c r="D92" s="92" t="s">
        <v>85</v>
      </c>
      <c r="E92" s="92" t="s">
        <v>87</v>
      </c>
      <c r="F92" s="92" t="s">
        <v>85</v>
      </c>
      <c r="G92" s="92" t="s">
        <v>87</v>
      </c>
      <c r="H92" s="92" t="s">
        <v>85</v>
      </c>
      <c r="I92" s="92" t="s">
        <v>87</v>
      </c>
    </row>
    <row r="93" spans="1:9" ht="24.9" customHeight="1" x14ac:dyDescent="0.3">
      <c r="A93" s="390"/>
      <c r="B93" s="241">
        <v>8.3000000000000004E-2</v>
      </c>
      <c r="C93" s="46"/>
      <c r="D93" s="241">
        <v>8.3000000000000004E-2</v>
      </c>
      <c r="E93" s="46"/>
      <c r="F93" s="241">
        <v>8.3000000000000004E-2</v>
      </c>
      <c r="G93" s="47"/>
      <c r="H93" s="50"/>
      <c r="I93" s="47"/>
    </row>
    <row r="94" spans="1:9" ht="80.25" customHeight="1" x14ac:dyDescent="0.3">
      <c r="A94" s="44" t="s">
        <v>241</v>
      </c>
      <c r="B94" s="405"/>
      <c r="C94" s="405"/>
      <c r="D94" s="405"/>
      <c r="E94" s="405"/>
      <c r="F94" s="495"/>
      <c r="G94" s="496"/>
      <c r="H94" s="405"/>
      <c r="I94" s="405"/>
    </row>
    <row r="95" spans="1:9" ht="80.25" customHeight="1" x14ac:dyDescent="0.3">
      <c r="A95" s="44" t="s">
        <v>245</v>
      </c>
      <c r="B95" s="397"/>
      <c r="C95" s="396"/>
      <c r="D95" s="397"/>
      <c r="E95" s="396"/>
      <c r="F95" s="397"/>
      <c r="G95" s="396"/>
      <c r="H95" s="397"/>
      <c r="I95" s="396"/>
    </row>
    <row r="96" spans="1:9" ht="24.9" customHeight="1" x14ac:dyDescent="0.3">
      <c r="A96" s="389" t="s">
        <v>179</v>
      </c>
      <c r="B96" s="92" t="s">
        <v>85</v>
      </c>
      <c r="C96" s="92" t="s">
        <v>87</v>
      </c>
      <c r="D96" s="92" t="s">
        <v>85</v>
      </c>
      <c r="E96" s="92" t="s">
        <v>87</v>
      </c>
      <c r="F96" s="92" t="s">
        <v>85</v>
      </c>
      <c r="G96" s="92" t="s">
        <v>87</v>
      </c>
      <c r="H96" s="92" t="s">
        <v>85</v>
      </c>
      <c r="I96" s="92" t="s">
        <v>87</v>
      </c>
    </row>
    <row r="97" spans="1:9" ht="24.9" customHeight="1" x14ac:dyDescent="0.3">
      <c r="A97" s="390"/>
      <c r="B97" s="241">
        <v>8.3000000000000004E-2</v>
      </c>
      <c r="C97" s="46"/>
      <c r="D97" s="241">
        <v>8.3000000000000004E-2</v>
      </c>
      <c r="E97" s="46"/>
      <c r="F97" s="241">
        <v>8.3000000000000004E-2</v>
      </c>
      <c r="G97" s="47"/>
      <c r="H97" s="50"/>
      <c r="I97" s="47"/>
    </row>
    <row r="98" spans="1:9" ht="80.25" customHeight="1" x14ac:dyDescent="0.3">
      <c r="A98" s="44" t="s">
        <v>241</v>
      </c>
      <c r="B98" s="405"/>
      <c r="C98" s="405"/>
      <c r="D98" s="405"/>
      <c r="E98" s="405"/>
      <c r="F98" s="405"/>
      <c r="G98" s="405"/>
      <c r="H98" s="405"/>
      <c r="I98" s="405"/>
    </row>
    <row r="99" spans="1:9" ht="80.25" customHeight="1" x14ac:dyDescent="0.3">
      <c r="A99" s="44" t="s">
        <v>245</v>
      </c>
      <c r="B99" s="397"/>
      <c r="C99" s="396"/>
      <c r="D99" s="397"/>
      <c r="E99" s="396"/>
      <c r="F99" s="397"/>
      <c r="G99" s="396"/>
      <c r="H99" s="397"/>
      <c r="I99" s="396"/>
    </row>
    <row r="100" spans="1:9" ht="24.9" customHeight="1" x14ac:dyDescent="0.3">
      <c r="A100" s="389" t="s">
        <v>181</v>
      </c>
      <c r="B100" s="92" t="s">
        <v>85</v>
      </c>
      <c r="C100" s="92" t="s">
        <v>87</v>
      </c>
      <c r="D100" s="92" t="s">
        <v>85</v>
      </c>
      <c r="E100" s="92" t="s">
        <v>87</v>
      </c>
      <c r="F100" s="92" t="s">
        <v>85</v>
      </c>
      <c r="G100" s="92" t="s">
        <v>87</v>
      </c>
      <c r="H100" s="92" t="s">
        <v>85</v>
      </c>
      <c r="I100" s="92" t="s">
        <v>87</v>
      </c>
    </row>
    <row r="101" spans="1:9" ht="24.9" customHeight="1" x14ac:dyDescent="0.3">
      <c r="A101" s="390"/>
      <c r="B101" s="241">
        <v>8.3000000000000004E-2</v>
      </c>
      <c r="C101" s="46"/>
      <c r="D101" s="241">
        <v>8.3000000000000004E-2</v>
      </c>
      <c r="E101" s="46"/>
      <c r="F101" s="241">
        <v>8.3000000000000004E-2</v>
      </c>
      <c r="G101" s="47"/>
      <c r="H101" s="50"/>
      <c r="I101" s="47"/>
    </row>
    <row r="102" spans="1:9" ht="80.25" customHeight="1" x14ac:dyDescent="0.3">
      <c r="A102" s="44" t="s">
        <v>241</v>
      </c>
      <c r="B102" s="405"/>
      <c r="C102" s="405"/>
      <c r="D102" s="405"/>
      <c r="E102" s="405"/>
      <c r="F102" s="405"/>
      <c r="G102" s="405"/>
      <c r="H102" s="405"/>
      <c r="I102" s="405"/>
    </row>
    <row r="103" spans="1:9" ht="80.25" customHeight="1" x14ac:dyDescent="0.3">
      <c r="A103" s="44" t="s">
        <v>245</v>
      </c>
      <c r="B103" s="397"/>
      <c r="C103" s="396"/>
      <c r="D103" s="397"/>
      <c r="E103" s="396"/>
      <c r="F103" s="397"/>
      <c r="G103" s="396"/>
      <c r="H103" s="397"/>
      <c r="I103" s="396"/>
    </row>
    <row r="104" spans="1:9" ht="24.9" customHeight="1" x14ac:dyDescent="0.3">
      <c r="A104" s="389" t="s">
        <v>182</v>
      </c>
      <c r="B104" s="92" t="s">
        <v>85</v>
      </c>
      <c r="C104" s="92" t="s">
        <v>87</v>
      </c>
      <c r="D104" s="92" t="s">
        <v>85</v>
      </c>
      <c r="E104" s="92" t="s">
        <v>87</v>
      </c>
      <c r="F104" s="92" t="s">
        <v>85</v>
      </c>
      <c r="G104" s="92" t="s">
        <v>87</v>
      </c>
      <c r="H104" s="92" t="s">
        <v>85</v>
      </c>
      <c r="I104" s="92" t="s">
        <v>87</v>
      </c>
    </row>
    <row r="105" spans="1:9" ht="24.9" customHeight="1" x14ac:dyDescent="0.3">
      <c r="A105" s="390"/>
      <c r="B105" s="241">
        <v>8.3000000000000004E-2</v>
      </c>
      <c r="C105" s="46"/>
      <c r="D105" s="241">
        <v>8.3000000000000004E-2</v>
      </c>
      <c r="E105" s="46"/>
      <c r="F105" s="241">
        <v>8.3000000000000004E-2</v>
      </c>
      <c r="G105" s="47"/>
      <c r="H105" s="50"/>
      <c r="I105" s="47"/>
    </row>
    <row r="106" spans="1:9" ht="80.25" customHeight="1" x14ac:dyDescent="0.3">
      <c r="A106" s="44" t="s">
        <v>241</v>
      </c>
      <c r="B106" s="405"/>
      <c r="C106" s="405"/>
      <c r="D106" s="405"/>
      <c r="E106" s="405"/>
      <c r="F106" s="405"/>
      <c r="G106" s="405"/>
      <c r="H106" s="405"/>
      <c r="I106" s="405"/>
    </row>
    <row r="107" spans="1:9" ht="80.25" customHeight="1" x14ac:dyDescent="0.3">
      <c r="A107" s="44" t="s">
        <v>245</v>
      </c>
      <c r="B107" s="397"/>
      <c r="C107" s="396"/>
      <c r="D107" s="397"/>
      <c r="E107" s="396"/>
      <c r="F107" s="397"/>
      <c r="G107" s="396"/>
      <c r="H107" s="397"/>
      <c r="I107" s="396"/>
    </row>
    <row r="108" spans="1:9" ht="24.9" customHeight="1" x14ac:dyDescent="0.3">
      <c r="A108" s="389" t="s">
        <v>183</v>
      </c>
      <c r="B108" s="92" t="s">
        <v>85</v>
      </c>
      <c r="C108" s="92" t="s">
        <v>87</v>
      </c>
      <c r="D108" s="92" t="s">
        <v>85</v>
      </c>
      <c r="E108" s="92" t="s">
        <v>87</v>
      </c>
      <c r="F108" s="92" t="s">
        <v>85</v>
      </c>
      <c r="G108" s="92" t="s">
        <v>87</v>
      </c>
      <c r="H108" s="92" t="s">
        <v>85</v>
      </c>
      <c r="I108" s="92" t="s">
        <v>87</v>
      </c>
    </row>
    <row r="109" spans="1:9" ht="24.9" customHeight="1" x14ac:dyDescent="0.3">
      <c r="A109" s="390"/>
      <c r="B109" s="241">
        <v>8.3000000000000004E-2</v>
      </c>
      <c r="C109" s="46"/>
      <c r="D109" s="241">
        <v>8.3000000000000004E-2</v>
      </c>
      <c r="E109" s="46"/>
      <c r="F109" s="241">
        <v>8.3000000000000004E-2</v>
      </c>
      <c r="G109" s="47"/>
      <c r="H109" s="50"/>
      <c r="I109" s="47"/>
    </row>
    <row r="110" spans="1:9" ht="80.25" customHeight="1" x14ac:dyDescent="0.3">
      <c r="A110" s="44" t="s">
        <v>241</v>
      </c>
      <c r="B110" s="405"/>
      <c r="C110" s="405"/>
      <c r="D110" s="405"/>
      <c r="E110" s="405"/>
      <c r="F110" s="405"/>
      <c r="G110" s="405"/>
      <c r="H110" s="405"/>
      <c r="I110" s="405"/>
    </row>
    <row r="111" spans="1:9" ht="80.25" customHeight="1" x14ac:dyDescent="0.3">
      <c r="A111" s="44" t="s">
        <v>245</v>
      </c>
      <c r="B111" s="397"/>
      <c r="C111" s="396"/>
      <c r="D111" s="397"/>
      <c r="E111" s="396"/>
      <c r="F111" s="397"/>
      <c r="G111" s="396"/>
      <c r="H111" s="397"/>
      <c r="I111" s="396"/>
    </row>
    <row r="112" spans="1:9" ht="24.9" customHeight="1" x14ac:dyDescent="0.3">
      <c r="A112" s="389" t="s">
        <v>184</v>
      </c>
      <c r="B112" s="92" t="s">
        <v>85</v>
      </c>
      <c r="C112" s="92" t="s">
        <v>87</v>
      </c>
      <c r="D112" s="92" t="s">
        <v>85</v>
      </c>
      <c r="E112" s="92" t="s">
        <v>87</v>
      </c>
      <c r="F112" s="92" t="s">
        <v>85</v>
      </c>
      <c r="G112" s="92" t="s">
        <v>87</v>
      </c>
      <c r="H112" s="92" t="s">
        <v>85</v>
      </c>
      <c r="I112" s="92" t="s">
        <v>87</v>
      </c>
    </row>
    <row r="113" spans="1:9" ht="24.9" customHeight="1" x14ac:dyDescent="0.3">
      <c r="A113" s="390"/>
      <c r="B113" s="241">
        <v>8.3000000000000004E-2</v>
      </c>
      <c r="C113" s="46"/>
      <c r="D113" s="241">
        <v>8.3000000000000004E-2</v>
      </c>
      <c r="E113" s="46"/>
      <c r="F113" s="241">
        <v>8.3000000000000004E-2</v>
      </c>
      <c r="G113" s="175"/>
      <c r="H113" s="174"/>
      <c r="I113" s="175"/>
    </row>
    <row r="114" spans="1:9" ht="80.25" customHeight="1" x14ac:dyDescent="0.3">
      <c r="A114" s="44" t="s">
        <v>241</v>
      </c>
      <c r="B114" s="494"/>
      <c r="C114" s="494"/>
      <c r="D114" s="494"/>
      <c r="E114" s="494"/>
      <c r="F114" s="494"/>
      <c r="G114" s="494"/>
      <c r="H114" s="494"/>
      <c r="I114" s="494"/>
    </row>
    <row r="115" spans="1:9" ht="80.25" customHeight="1" x14ac:dyDescent="0.3">
      <c r="A115" s="44" t="s">
        <v>245</v>
      </c>
      <c r="B115" s="397"/>
      <c r="C115" s="396"/>
      <c r="D115" s="397"/>
      <c r="E115" s="396"/>
      <c r="F115" s="397"/>
      <c r="G115" s="396"/>
      <c r="H115" s="397"/>
      <c r="I115" s="396"/>
    </row>
    <row r="116" spans="1:9" ht="16.8" x14ac:dyDescent="0.3">
      <c r="A116" s="45" t="s">
        <v>276</v>
      </c>
      <c r="B116" s="48">
        <f t="shared" ref="B116:I116" si="1">(B69+B73+B77+B81+B85+B89+B93+B97+B101+B105+B109+B113)</f>
        <v>0.99599999999999989</v>
      </c>
      <c r="C116" s="48">
        <f t="shared" si="1"/>
        <v>0.49800000000000005</v>
      </c>
      <c r="D116" s="48">
        <f t="shared" si="1"/>
        <v>0.99599999999999989</v>
      </c>
      <c r="E116" s="48">
        <f t="shared" si="1"/>
        <v>0.49800000000000005</v>
      </c>
      <c r="F116" s="48">
        <f t="shared" si="1"/>
        <v>0.99599999999999989</v>
      </c>
      <c r="G116" s="48">
        <f t="shared" si="1"/>
        <v>0.49800000000000005</v>
      </c>
      <c r="H116" s="48">
        <f t="shared" si="1"/>
        <v>0</v>
      </c>
      <c r="I116" s="48">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5" type="noConversion"/>
  <hyperlinks>
    <hyperlink ref="B75" r:id="rId1" xr:uid="{00000000-0004-0000-0100-000000000000}"/>
    <hyperlink ref="B71" r:id="rId2" xr:uid="{00000000-0004-0000-0100-000001000000}"/>
    <hyperlink ref="D71" r:id="rId3" xr:uid="{00000000-0004-0000-0100-000002000000}"/>
    <hyperlink ref="D75" r:id="rId4" xr:uid="{00000000-0004-0000-0100-000003000000}"/>
    <hyperlink ref="F75" r:id="rId5" xr:uid="{00000000-0004-0000-0100-000004000000}"/>
    <hyperlink ref="F71" r:id="rId6" xr:uid="{00000000-0004-0000-0100-000005000000}"/>
    <hyperlink ref="B79" r:id="rId7" xr:uid="{00000000-0004-0000-0100-000006000000}"/>
    <hyperlink ref="D79" r:id="rId8" xr:uid="{00000000-0004-0000-0100-000007000000}"/>
    <hyperlink ref="F79" r:id="rId9" xr:uid="{00000000-0004-0000-0100-000008000000}"/>
    <hyperlink ref="B83" r:id="rId10" xr:uid="{00000000-0004-0000-0100-000009000000}"/>
    <hyperlink ref="D83" r:id="rId11" xr:uid="{00000000-0004-0000-0100-00000A000000}"/>
    <hyperlink ref="F83" r:id="rId12" xr:uid="{00000000-0004-0000-0100-00000B000000}"/>
    <hyperlink ref="B87:C87" r:id="rId13" display="https://secretariadistritald-my.sharepoint.com/:x:/g/personal/ecastaneda_sdmujer_gov_co/EZQ-bDNPvb5PmbOpoI_8YWABpa670OiFO0RuiDnZRqa39w?e=egi6wL" xr:uid="{EA88997D-1F1B-4C19-984C-5BB0A0BF87CB}"/>
    <hyperlink ref="D87:E87" r:id="rId14" display="https://secretariadistritald-my.sharepoint.com/:x:/g/personal/ecastaneda_sdmujer_gov_co/Efwe0ju6xQVEvMa5YF3fV-QBYEiurnzcBVdO7dg2lu1eYQ?e=1SP0gW" xr:uid="{A24F713A-7546-4EF4-B4F4-F80858DBE545}"/>
    <hyperlink ref="F87:G87" r:id="rId15" display="https://secretariadistritald-my.sharepoint.com/:x:/g/personal/jdaza_sdmujer_gov_co/EVveWJk96f1FqOj2CxYCQO4BPmTyNWfuOIF0M0PjfMwshA?e=wzPOVz" xr:uid="{5DEE8BC7-58CF-49F9-BF54-BCD5E03FF25B}"/>
    <hyperlink ref="B87" r:id="rId16" xr:uid="{A2D92935-19ED-4D85-9BBF-291C5AEE3B93}"/>
    <hyperlink ref="D87" r:id="rId17" xr:uid="{7F377E8F-1BAB-4FA2-A953-89DF32DCE533}"/>
    <hyperlink ref="F87" r:id="rId18" xr:uid="{FC9007E3-6111-4666-AE32-74C8CC281571}"/>
    <hyperlink ref="B91:C91" r:id="rId19" display="https://secretariadistritald-my.sharepoint.com/:x:/g/personal/jarocha_sdmujer_gov_co/Edx5k1mrVR9Do-8v49NuLpkBS5T6IdrfpW6FHf3WULovzQ?e=HfuQg5" xr:uid="{E08372B2-199C-40B7-9A8F-46432084427B}"/>
    <hyperlink ref="D91:E91" r:id="rId20" display="https://secretariadistritald-my.sharepoint.com/:f:/g/personal/jarocha_sdmujer_gov_co/Et_Ydz8ecMpBnebLST6pZDcB-CdtwpIRt6NyIcLQLzqxtQ?e=czzKPw" xr:uid="{875D6E3B-FD37-401A-A476-1153F0EFB6CF}"/>
    <hyperlink ref="H87" r:id="rId21" xr:uid="{B48E3EA3-5B44-443F-AA42-39ACA32F373F}"/>
    <hyperlink ref="F91" r:id="rId22" xr:uid="{D2FC14F1-91D9-4215-87B2-BD51E976DB0D}"/>
  </hyperlinks>
  <pageMargins left="0.25" right="0.25" top="0.75" bottom="0.75" header="0.3" footer="0.3"/>
  <pageSetup scale="21" fitToHeight="0" orientation="landscape" r:id="rId23"/>
  <ignoredErrors>
    <ignoredError sqref="N24:N29" emptyCellReference="1"/>
  </ignoredErrors>
  <drawing r:id="rId24"/>
  <legacyDrawing r:id="rId2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A84" zoomScale="80" zoomScaleNormal="80" workbookViewId="0">
      <selection activeCell="F94" sqref="F94:G94"/>
    </sheetView>
  </sheetViews>
  <sheetFormatPr baseColWidth="10" defaultColWidth="10.88671875" defaultRowHeight="13.8" x14ac:dyDescent="0.3"/>
  <cols>
    <col min="1" max="1" width="49.6640625" style="246" customWidth="1"/>
    <col min="2" max="5" width="35.6640625" style="246" customWidth="1"/>
    <col min="6" max="6" width="43" style="246" customWidth="1"/>
    <col min="7" max="7" width="41.109375" style="246" customWidth="1"/>
    <col min="8" max="8" width="35.6640625" style="246" customWidth="1"/>
    <col min="9" max="9" width="50.5546875" style="246" customWidth="1"/>
    <col min="10" max="13" width="35.6640625" style="246" customWidth="1"/>
    <col min="14" max="14" width="31" style="246" customWidth="1"/>
    <col min="15" max="15" width="18.109375" style="246" customWidth="1"/>
    <col min="16" max="16" width="8.44140625" style="246" customWidth="1"/>
    <col min="17" max="17" width="18.44140625" style="246" bestFit="1" customWidth="1"/>
    <col min="18" max="18" width="5.6640625" style="246" customWidth="1"/>
    <col min="19" max="19" width="18.44140625" style="246" bestFit="1" customWidth="1"/>
    <col min="20" max="20" width="4.6640625" style="246" customWidth="1"/>
    <col min="21" max="21" width="23" style="246" bestFit="1" customWidth="1"/>
    <col min="22" max="22" width="10.88671875" style="246"/>
    <col min="23" max="23" width="18.44140625" style="246" bestFit="1" customWidth="1"/>
    <col min="24" max="24" width="16.109375" style="246" customWidth="1"/>
    <col min="25" max="16384" width="10.88671875" style="246"/>
  </cols>
  <sheetData>
    <row r="1" spans="1:15" s="244" customFormat="1" ht="22.2" customHeight="1" thickBot="1" x14ac:dyDescent="0.35">
      <c r="A1" s="445"/>
      <c r="B1" s="425" t="s">
        <v>160</v>
      </c>
      <c r="C1" s="426"/>
      <c r="D1" s="426"/>
      <c r="E1" s="426"/>
      <c r="F1" s="426"/>
      <c r="G1" s="426"/>
      <c r="H1" s="426"/>
      <c r="I1" s="426"/>
      <c r="J1" s="426"/>
      <c r="K1" s="426"/>
      <c r="L1" s="427"/>
      <c r="M1" s="499" t="s">
        <v>161</v>
      </c>
      <c r="N1" s="500"/>
      <c r="O1" s="501"/>
    </row>
    <row r="2" spans="1:15" s="244" customFormat="1" ht="18" customHeight="1" thickBot="1" x14ac:dyDescent="0.35">
      <c r="A2" s="446"/>
      <c r="B2" s="428" t="s">
        <v>162</v>
      </c>
      <c r="C2" s="429"/>
      <c r="D2" s="429"/>
      <c r="E2" s="429"/>
      <c r="F2" s="429"/>
      <c r="G2" s="429"/>
      <c r="H2" s="429"/>
      <c r="I2" s="429"/>
      <c r="J2" s="429"/>
      <c r="K2" s="429"/>
      <c r="L2" s="430"/>
      <c r="M2" s="499" t="s">
        <v>163</v>
      </c>
      <c r="N2" s="500"/>
      <c r="O2" s="501"/>
    </row>
    <row r="3" spans="1:15" s="244" customFormat="1" ht="19.95" customHeight="1" thickBot="1" x14ac:dyDescent="0.35">
      <c r="A3" s="446"/>
      <c r="B3" s="428" t="s">
        <v>0</v>
      </c>
      <c r="C3" s="429"/>
      <c r="D3" s="429"/>
      <c r="E3" s="429"/>
      <c r="F3" s="429"/>
      <c r="G3" s="429"/>
      <c r="H3" s="429"/>
      <c r="I3" s="429"/>
      <c r="J3" s="429"/>
      <c r="K3" s="429"/>
      <c r="L3" s="430"/>
      <c r="M3" s="499" t="s">
        <v>164</v>
      </c>
      <c r="N3" s="500"/>
      <c r="O3" s="501"/>
    </row>
    <row r="4" spans="1:15" s="244" customFormat="1" ht="21.75" customHeight="1" thickBot="1" x14ac:dyDescent="0.35">
      <c r="A4" s="447"/>
      <c r="B4" s="431" t="s">
        <v>165</v>
      </c>
      <c r="C4" s="432"/>
      <c r="D4" s="432"/>
      <c r="E4" s="432"/>
      <c r="F4" s="432"/>
      <c r="G4" s="432"/>
      <c r="H4" s="432"/>
      <c r="I4" s="432"/>
      <c r="J4" s="432"/>
      <c r="K4" s="432"/>
      <c r="L4" s="433"/>
      <c r="M4" s="499" t="s">
        <v>166</v>
      </c>
      <c r="N4" s="500"/>
      <c r="O4" s="501"/>
    </row>
    <row r="5" spans="1:15" s="244" customFormat="1" ht="16.2" customHeight="1" thickBot="1" x14ac:dyDescent="0.35">
      <c r="A5" s="82"/>
      <c r="B5" s="83"/>
      <c r="C5" s="83"/>
      <c r="D5" s="83"/>
      <c r="E5" s="83"/>
      <c r="F5" s="83"/>
      <c r="G5" s="83"/>
      <c r="H5" s="83"/>
      <c r="I5" s="83"/>
      <c r="J5" s="83"/>
      <c r="K5" s="83"/>
      <c r="L5" s="83"/>
      <c r="M5" s="245"/>
      <c r="N5" s="245"/>
      <c r="O5" s="245"/>
    </row>
    <row r="6" spans="1:15" ht="40.35" customHeight="1" thickBot="1" x14ac:dyDescent="0.35">
      <c r="A6" s="52" t="s">
        <v>167</v>
      </c>
      <c r="B6" s="456" t="s">
        <v>168</v>
      </c>
      <c r="C6" s="457"/>
      <c r="D6" s="457"/>
      <c r="E6" s="457"/>
      <c r="F6" s="457"/>
      <c r="G6" s="457"/>
      <c r="H6" s="457"/>
      <c r="I6" s="457"/>
      <c r="J6" s="457"/>
      <c r="K6" s="458"/>
      <c r="L6" s="162" t="s">
        <v>169</v>
      </c>
      <c r="M6" s="504">
        <v>2024110010299</v>
      </c>
      <c r="N6" s="505"/>
      <c r="O6" s="506"/>
    </row>
    <row r="7" spans="1:15" s="244" customFormat="1" ht="18" customHeight="1" thickBot="1" x14ac:dyDescent="0.35">
      <c r="A7" s="82"/>
      <c r="B7" s="83"/>
      <c r="C7" s="83"/>
      <c r="D7" s="83"/>
      <c r="E7" s="83"/>
      <c r="F7" s="83"/>
      <c r="G7" s="83"/>
      <c r="H7" s="83"/>
      <c r="I7" s="83"/>
      <c r="J7" s="83"/>
      <c r="K7" s="83"/>
      <c r="L7" s="83"/>
      <c r="M7" s="245"/>
      <c r="N7" s="245"/>
      <c r="O7" s="245"/>
    </row>
    <row r="8" spans="1:15" s="244" customFormat="1" ht="21.75" customHeight="1" thickBot="1" x14ac:dyDescent="0.35">
      <c r="A8" s="449" t="s">
        <v>6</v>
      </c>
      <c r="B8" s="162" t="s">
        <v>170</v>
      </c>
      <c r="C8" s="247" t="s">
        <v>171</v>
      </c>
      <c r="D8" s="162" t="s">
        <v>172</v>
      </c>
      <c r="E8" s="247" t="s">
        <v>171</v>
      </c>
      <c r="F8" s="162" t="s">
        <v>173</v>
      </c>
      <c r="G8" s="247" t="s">
        <v>171</v>
      </c>
      <c r="H8" s="162" t="s">
        <v>174</v>
      </c>
      <c r="I8" s="130" t="s">
        <v>171</v>
      </c>
      <c r="J8" s="412" t="s">
        <v>8</v>
      </c>
      <c r="K8" s="448"/>
      <c r="L8" s="248" t="s">
        <v>175</v>
      </c>
      <c r="M8" s="507"/>
      <c r="N8" s="507"/>
      <c r="O8" s="507"/>
    </row>
    <row r="9" spans="1:15" s="244" customFormat="1" ht="21.75" customHeight="1" thickBot="1" x14ac:dyDescent="0.35">
      <c r="A9" s="449"/>
      <c r="B9" s="249" t="s">
        <v>176</v>
      </c>
      <c r="C9" s="131" t="s">
        <v>171</v>
      </c>
      <c r="D9" s="162" t="s">
        <v>177</v>
      </c>
      <c r="E9" s="131" t="s">
        <v>171</v>
      </c>
      <c r="F9" s="162" t="s">
        <v>178</v>
      </c>
      <c r="G9" s="132"/>
      <c r="H9" s="162" t="s">
        <v>179</v>
      </c>
      <c r="I9" s="130"/>
      <c r="J9" s="412"/>
      <c r="K9" s="448"/>
      <c r="L9" s="248" t="s">
        <v>180</v>
      </c>
      <c r="M9" s="507"/>
      <c r="N9" s="507"/>
      <c r="O9" s="507"/>
    </row>
    <row r="10" spans="1:15" s="244" customFormat="1" ht="21.75" customHeight="1" thickBot="1" x14ac:dyDescent="0.35">
      <c r="A10" s="449"/>
      <c r="B10" s="162" t="s">
        <v>181</v>
      </c>
      <c r="C10" s="247"/>
      <c r="D10" s="162" t="s">
        <v>182</v>
      </c>
      <c r="E10" s="132"/>
      <c r="F10" s="162" t="s">
        <v>183</v>
      </c>
      <c r="G10" s="132"/>
      <c r="H10" s="162" t="s">
        <v>184</v>
      </c>
      <c r="I10" s="130"/>
      <c r="J10" s="412"/>
      <c r="K10" s="448"/>
      <c r="L10" s="248" t="s">
        <v>185</v>
      </c>
      <c r="M10" s="507" t="s">
        <v>171</v>
      </c>
      <c r="N10" s="507"/>
      <c r="O10" s="507"/>
    </row>
    <row r="11" spans="1:15" ht="15" customHeight="1" thickBot="1" x14ac:dyDescent="0.35">
      <c r="A11" s="6"/>
      <c r="B11" s="7"/>
      <c r="C11" s="7"/>
      <c r="D11" s="250"/>
      <c r="E11" s="8"/>
      <c r="F11" s="8"/>
      <c r="G11" s="251"/>
      <c r="H11" s="251"/>
      <c r="I11" s="252"/>
      <c r="J11" s="252"/>
      <c r="K11" s="7"/>
      <c r="L11" s="7"/>
      <c r="M11" s="7"/>
      <c r="N11" s="7"/>
      <c r="O11" s="7"/>
    </row>
    <row r="12" spans="1:15" ht="15" customHeight="1" x14ac:dyDescent="0.3">
      <c r="A12" s="453" t="s">
        <v>186</v>
      </c>
      <c r="B12" s="434" t="s">
        <v>277</v>
      </c>
      <c r="C12" s="435"/>
      <c r="D12" s="435"/>
      <c r="E12" s="435"/>
      <c r="F12" s="435"/>
      <c r="G12" s="435"/>
      <c r="H12" s="435"/>
      <c r="I12" s="435"/>
      <c r="J12" s="435"/>
      <c r="K12" s="435"/>
      <c r="L12" s="435"/>
      <c r="M12" s="435"/>
      <c r="N12" s="435"/>
      <c r="O12" s="436"/>
    </row>
    <row r="13" spans="1:15" ht="15" customHeight="1" x14ac:dyDescent="0.3">
      <c r="A13" s="454"/>
      <c r="B13" s="437"/>
      <c r="C13" s="438"/>
      <c r="D13" s="438"/>
      <c r="E13" s="438"/>
      <c r="F13" s="438"/>
      <c r="G13" s="438"/>
      <c r="H13" s="438"/>
      <c r="I13" s="438"/>
      <c r="J13" s="438"/>
      <c r="K13" s="438"/>
      <c r="L13" s="438"/>
      <c r="M13" s="438"/>
      <c r="N13" s="438"/>
      <c r="O13" s="439"/>
    </row>
    <row r="14" spans="1:15" ht="15" customHeight="1" thickBot="1" x14ac:dyDescent="0.35">
      <c r="A14" s="455"/>
      <c r="B14" s="440"/>
      <c r="C14" s="441"/>
      <c r="D14" s="441"/>
      <c r="E14" s="441"/>
      <c r="F14" s="441"/>
      <c r="G14" s="441"/>
      <c r="H14" s="441"/>
      <c r="I14" s="441"/>
      <c r="J14" s="441"/>
      <c r="K14" s="441"/>
      <c r="L14" s="441"/>
      <c r="M14" s="441"/>
      <c r="N14" s="441"/>
      <c r="O14" s="442"/>
    </row>
    <row r="15" spans="1:15" ht="9" customHeight="1" thickBot="1" x14ac:dyDescent="0.35">
      <c r="A15" s="14"/>
      <c r="B15" s="80"/>
      <c r="C15" s="15"/>
      <c r="D15" s="15"/>
      <c r="E15" s="15"/>
      <c r="F15" s="15"/>
      <c r="G15" s="16"/>
      <c r="H15" s="16"/>
      <c r="I15" s="16"/>
      <c r="J15" s="16"/>
      <c r="K15" s="16"/>
      <c r="L15" s="17"/>
      <c r="M15" s="17"/>
      <c r="N15" s="17"/>
      <c r="O15" s="17"/>
    </row>
    <row r="16" spans="1:15" s="18" customFormat="1" ht="37.5" customHeight="1" thickBot="1" x14ac:dyDescent="0.35">
      <c r="A16" s="52" t="s">
        <v>13</v>
      </c>
      <c r="B16" s="443" t="s">
        <v>278</v>
      </c>
      <c r="C16" s="443"/>
      <c r="D16" s="443"/>
      <c r="E16" s="443"/>
      <c r="F16" s="443"/>
      <c r="G16" s="449" t="s">
        <v>15</v>
      </c>
      <c r="H16" s="449"/>
      <c r="I16" s="444" t="s">
        <v>279</v>
      </c>
      <c r="J16" s="444"/>
      <c r="K16" s="444"/>
      <c r="L16" s="444"/>
      <c r="M16" s="444"/>
      <c r="N16" s="444"/>
      <c r="O16" s="444"/>
    </row>
    <row r="17" spans="1:15" ht="9" customHeight="1" thickBot="1" x14ac:dyDescent="0.35">
      <c r="A17" s="14"/>
      <c r="B17" s="16"/>
      <c r="C17" s="15"/>
      <c r="D17" s="15"/>
      <c r="E17" s="15"/>
      <c r="F17" s="15"/>
      <c r="G17" s="16"/>
      <c r="H17" s="16"/>
      <c r="I17" s="16"/>
      <c r="J17" s="16"/>
      <c r="K17" s="16"/>
      <c r="L17" s="17"/>
      <c r="M17" s="17"/>
      <c r="N17" s="17"/>
      <c r="O17" s="17"/>
    </row>
    <row r="18" spans="1:15" ht="56.25" customHeight="1" thickBot="1" x14ac:dyDescent="0.35">
      <c r="A18" s="52" t="s">
        <v>17</v>
      </c>
      <c r="B18" s="502" t="s">
        <v>190</v>
      </c>
      <c r="C18" s="502"/>
      <c r="D18" s="502"/>
      <c r="E18" s="502"/>
      <c r="F18" s="52" t="s">
        <v>19</v>
      </c>
      <c r="G18" s="503" t="s">
        <v>191</v>
      </c>
      <c r="H18" s="503"/>
      <c r="I18" s="503"/>
      <c r="J18" s="52" t="s">
        <v>21</v>
      </c>
      <c r="K18" s="443" t="s">
        <v>192</v>
      </c>
      <c r="L18" s="443"/>
      <c r="M18" s="443"/>
      <c r="N18" s="443"/>
      <c r="O18" s="443"/>
    </row>
    <row r="19" spans="1:15" ht="9" customHeight="1" x14ac:dyDescent="0.3">
      <c r="A19" s="5"/>
      <c r="B19" s="2"/>
      <c r="C19" s="452"/>
      <c r="D19" s="452"/>
      <c r="E19" s="452"/>
      <c r="F19" s="452"/>
      <c r="G19" s="452"/>
      <c r="H19" s="452"/>
      <c r="I19" s="452"/>
      <c r="J19" s="452"/>
      <c r="K19" s="452"/>
      <c r="L19" s="452"/>
      <c r="M19" s="452"/>
      <c r="N19" s="452"/>
      <c r="O19" s="452"/>
    </row>
    <row r="20" spans="1:15" ht="16.5" customHeight="1" thickBot="1" x14ac:dyDescent="0.35">
      <c r="A20" s="253"/>
      <c r="B20" s="254"/>
      <c r="C20" s="254"/>
      <c r="D20" s="254"/>
      <c r="E20" s="254"/>
      <c r="F20" s="254"/>
      <c r="G20" s="254"/>
      <c r="H20" s="254"/>
      <c r="I20" s="254"/>
      <c r="J20" s="254"/>
      <c r="K20" s="254"/>
      <c r="L20" s="254"/>
      <c r="M20" s="254"/>
      <c r="N20" s="254"/>
      <c r="O20" s="254"/>
    </row>
    <row r="21" spans="1:15" ht="32.1" customHeight="1" thickBot="1" x14ac:dyDescent="0.35">
      <c r="A21" s="410" t="s">
        <v>23</v>
      </c>
      <c r="B21" s="411"/>
      <c r="C21" s="411"/>
      <c r="D21" s="411"/>
      <c r="E21" s="411"/>
      <c r="F21" s="411"/>
      <c r="G21" s="411"/>
      <c r="H21" s="411"/>
      <c r="I21" s="411"/>
      <c r="J21" s="411"/>
      <c r="K21" s="411"/>
      <c r="L21" s="411"/>
      <c r="M21" s="411"/>
      <c r="N21" s="411"/>
      <c r="O21" s="412"/>
    </row>
    <row r="22" spans="1:15" ht="32.1" customHeight="1" thickBot="1" x14ac:dyDescent="0.35">
      <c r="A22" s="410" t="s">
        <v>193</v>
      </c>
      <c r="B22" s="411"/>
      <c r="C22" s="411"/>
      <c r="D22" s="411"/>
      <c r="E22" s="411"/>
      <c r="F22" s="411"/>
      <c r="G22" s="411"/>
      <c r="H22" s="411"/>
      <c r="I22" s="411"/>
      <c r="J22" s="411"/>
      <c r="K22" s="411"/>
      <c r="L22" s="411"/>
      <c r="M22" s="411"/>
      <c r="N22" s="411"/>
      <c r="O22" s="412"/>
    </row>
    <row r="23" spans="1:15"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5" ht="32.1" customHeight="1" x14ac:dyDescent="0.3">
      <c r="A24" s="21" t="s">
        <v>24</v>
      </c>
      <c r="B24" s="238">
        <v>252962000</v>
      </c>
      <c r="C24" s="22">
        <v>0</v>
      </c>
      <c r="D24" s="22"/>
      <c r="E24" s="22"/>
      <c r="F24" s="22">
        <v>53378000</v>
      </c>
      <c r="G24" s="22">
        <v>0</v>
      </c>
      <c r="H24" s="239"/>
      <c r="I24" s="239"/>
      <c r="J24" s="239"/>
      <c r="K24" s="239"/>
      <c r="L24" s="239"/>
      <c r="M24" s="239"/>
      <c r="N24" s="327">
        <f>SUM(B24:M24)</f>
        <v>306340000</v>
      </c>
      <c r="O24" s="255">
        <v>1</v>
      </c>
    </row>
    <row r="25" spans="1:15" ht="32.1" customHeight="1" x14ac:dyDescent="0.3">
      <c r="A25" s="21" t="s">
        <v>26</v>
      </c>
      <c r="B25" s="22">
        <v>157256000</v>
      </c>
      <c r="C25" s="22">
        <v>95706000</v>
      </c>
      <c r="D25" s="22">
        <v>0</v>
      </c>
      <c r="E25" s="238">
        <v>-3637333</v>
      </c>
      <c r="F25" s="22">
        <v>0</v>
      </c>
      <c r="G25" s="22">
        <v>0</v>
      </c>
      <c r="H25" s="22"/>
      <c r="I25" s="22"/>
      <c r="J25" s="22"/>
      <c r="K25" s="22"/>
      <c r="L25" s="22"/>
      <c r="M25" s="22"/>
      <c r="N25" s="328">
        <f t="shared" ref="N25:N29" si="0">SUM(B25:M25)</f>
        <v>249324667</v>
      </c>
      <c r="O25" s="256">
        <f>N25/N24</f>
        <v>0.81388217993079581</v>
      </c>
    </row>
    <row r="26" spans="1:15" ht="32.1" customHeight="1" x14ac:dyDescent="0.3">
      <c r="A26" s="21" t="s">
        <v>28</v>
      </c>
      <c r="B26" s="22">
        <v>0</v>
      </c>
      <c r="C26" s="22">
        <v>0</v>
      </c>
      <c r="D26" s="22">
        <v>17644667</v>
      </c>
      <c r="E26" s="22">
        <v>23168000</v>
      </c>
      <c r="F26" s="22">
        <v>23168000</v>
      </c>
      <c r="G26" s="22">
        <v>23168000</v>
      </c>
      <c r="H26" s="22"/>
      <c r="I26" s="22"/>
      <c r="J26" s="22"/>
      <c r="K26" s="22"/>
      <c r="L26" s="22"/>
      <c r="M26" s="22"/>
      <c r="N26" s="329">
        <f t="shared" si="0"/>
        <v>87148667</v>
      </c>
      <c r="O26" s="256">
        <f>N26/N24</f>
        <v>0.28448347261213031</v>
      </c>
    </row>
    <row r="27" spans="1:15" ht="32.1" customHeight="1" x14ac:dyDescent="0.3">
      <c r="A27" s="21" t="s">
        <v>196</v>
      </c>
      <c r="B27" s="22"/>
      <c r="C27" s="22">
        <v>5353040</v>
      </c>
      <c r="D27" s="22">
        <v>0</v>
      </c>
      <c r="E27" s="22">
        <v>0</v>
      </c>
      <c r="F27" s="22">
        <v>0</v>
      </c>
      <c r="G27" s="22">
        <v>0</v>
      </c>
      <c r="H27" s="22"/>
      <c r="I27" s="22"/>
      <c r="J27" s="22"/>
      <c r="K27" s="22"/>
      <c r="L27" s="22"/>
      <c r="M27" s="22"/>
      <c r="N27" s="329">
        <f t="shared" si="0"/>
        <v>5353040</v>
      </c>
      <c r="O27" s="256">
        <v>1</v>
      </c>
    </row>
    <row r="28" spans="1:15" ht="32.1" customHeight="1" x14ac:dyDescent="0.3">
      <c r="A28" s="21" t="s">
        <v>197</v>
      </c>
      <c r="B28" s="22">
        <v>0</v>
      </c>
      <c r="C28" s="22">
        <v>0</v>
      </c>
      <c r="D28" s="22">
        <v>0</v>
      </c>
      <c r="E28" s="22">
        <v>0</v>
      </c>
      <c r="F28" s="22">
        <v>0</v>
      </c>
      <c r="G28" s="22">
        <v>0</v>
      </c>
      <c r="H28" s="22"/>
      <c r="I28" s="22"/>
      <c r="J28" s="22"/>
      <c r="K28" s="22"/>
      <c r="L28" s="22"/>
      <c r="M28" s="22"/>
      <c r="N28" s="329">
        <f t="shared" si="0"/>
        <v>0</v>
      </c>
      <c r="O28" s="256">
        <f>N28/N27</f>
        <v>0</v>
      </c>
    </row>
    <row r="29" spans="1:15" ht="32.1" customHeight="1" thickBot="1" x14ac:dyDescent="0.35">
      <c r="A29" s="24" t="s">
        <v>34</v>
      </c>
      <c r="B29" s="25">
        <v>0</v>
      </c>
      <c r="C29" s="25">
        <v>5353040</v>
      </c>
      <c r="D29" s="25">
        <v>0</v>
      </c>
      <c r="E29" s="25">
        <v>0</v>
      </c>
      <c r="F29" s="25">
        <v>0</v>
      </c>
      <c r="G29" s="25">
        <v>0</v>
      </c>
      <c r="H29" s="25"/>
      <c r="I29" s="25"/>
      <c r="J29" s="25"/>
      <c r="K29" s="25"/>
      <c r="L29" s="25"/>
      <c r="M29" s="25"/>
      <c r="N29" s="330">
        <f t="shared" si="0"/>
        <v>5353040</v>
      </c>
      <c r="O29" s="257">
        <f>N29/N27</f>
        <v>1</v>
      </c>
    </row>
    <row r="30" spans="1:15" s="258" customFormat="1" ht="16.5" customHeight="1" x14ac:dyDescent="0.25"/>
    <row r="31" spans="1:15" s="258" customFormat="1" ht="17.25" customHeight="1" x14ac:dyDescent="0.25"/>
    <row r="32" spans="1:15" ht="5.25" customHeight="1" thickBot="1" x14ac:dyDescent="0.35"/>
    <row r="33" spans="1:13" ht="48" customHeight="1" thickBot="1" x14ac:dyDescent="0.35">
      <c r="A33" s="519" t="s">
        <v>198</v>
      </c>
      <c r="B33" s="520"/>
      <c r="C33" s="520"/>
      <c r="D33" s="520"/>
      <c r="E33" s="520"/>
      <c r="F33" s="520"/>
      <c r="G33" s="520"/>
      <c r="H33" s="520"/>
      <c r="I33" s="521"/>
      <c r="J33" s="259"/>
    </row>
    <row r="34" spans="1:13" ht="50.25" customHeight="1" thickBot="1" x14ac:dyDescent="0.35">
      <c r="A34" s="260" t="s">
        <v>199</v>
      </c>
      <c r="B34" s="522" t="str">
        <f>+B12</f>
        <v>Realizar el 100% de de las acciones diseñadas para aumentar el crecimiento de usuarios que consultan las redes sociales y páginas web</v>
      </c>
      <c r="C34" s="523"/>
      <c r="D34" s="523"/>
      <c r="E34" s="523"/>
      <c r="F34" s="523"/>
      <c r="G34" s="523"/>
      <c r="H34" s="523"/>
      <c r="I34" s="524"/>
      <c r="J34" s="261"/>
      <c r="M34" s="262"/>
    </row>
    <row r="35" spans="1:13" ht="18.75" customHeight="1" thickBot="1" x14ac:dyDescent="0.35">
      <c r="A35" s="513" t="s">
        <v>39</v>
      </c>
      <c r="B35" s="263">
        <v>2024</v>
      </c>
      <c r="C35" s="263">
        <v>2025</v>
      </c>
      <c r="D35" s="263">
        <v>2026</v>
      </c>
      <c r="E35" s="263">
        <v>2027</v>
      </c>
      <c r="F35" s="263" t="s">
        <v>200</v>
      </c>
      <c r="G35" s="525" t="s">
        <v>41</v>
      </c>
      <c r="H35" s="486" t="s">
        <v>201</v>
      </c>
      <c r="I35" s="487"/>
      <c r="J35" s="261"/>
      <c r="M35" s="262"/>
    </row>
    <row r="36" spans="1:13" ht="50.25" customHeight="1" thickBot="1" x14ac:dyDescent="0.35">
      <c r="A36" s="514"/>
      <c r="B36" s="319">
        <v>1</v>
      </c>
      <c r="C36" s="319">
        <v>1</v>
      </c>
      <c r="D36" s="319">
        <v>1</v>
      </c>
      <c r="E36" s="319">
        <v>1</v>
      </c>
      <c r="F36" s="319">
        <v>1</v>
      </c>
      <c r="G36" s="525"/>
      <c r="H36" s="488"/>
      <c r="I36" s="489"/>
      <c r="J36" s="261"/>
      <c r="M36" s="264"/>
    </row>
    <row r="37" spans="1:13" ht="52.5" customHeight="1" thickBot="1" x14ac:dyDescent="0.35">
      <c r="A37" s="265" t="s">
        <v>43</v>
      </c>
      <c r="B37" s="508">
        <v>0.13</v>
      </c>
      <c r="C37" s="509"/>
      <c r="D37" s="510" t="s">
        <v>202</v>
      </c>
      <c r="E37" s="511"/>
      <c r="F37" s="511"/>
      <c r="G37" s="511"/>
      <c r="H37" s="511"/>
      <c r="I37" s="512"/>
    </row>
    <row r="38" spans="1:13" s="269" customFormat="1" ht="48" customHeight="1" thickBot="1" x14ac:dyDescent="0.35">
      <c r="A38" s="513" t="s">
        <v>203</v>
      </c>
      <c r="B38" s="265" t="s">
        <v>204</v>
      </c>
      <c r="C38" s="260" t="s">
        <v>87</v>
      </c>
      <c r="D38" s="515" t="s">
        <v>89</v>
      </c>
      <c r="E38" s="516"/>
      <c r="F38" s="515" t="s">
        <v>91</v>
      </c>
      <c r="G38" s="516"/>
      <c r="H38" s="268" t="s">
        <v>93</v>
      </c>
      <c r="I38" s="267" t="s">
        <v>94</v>
      </c>
      <c r="M38" s="270"/>
    </row>
    <row r="39" spans="1:13" ht="211.5" customHeight="1" thickBot="1" x14ac:dyDescent="0.35">
      <c r="A39" s="514"/>
      <c r="B39" s="289">
        <v>8.3000000000000007</v>
      </c>
      <c r="C39" s="289">
        <v>8.3000000000000007</v>
      </c>
      <c r="D39" s="517" t="s">
        <v>280</v>
      </c>
      <c r="E39" s="518"/>
      <c r="F39" s="517" t="s">
        <v>281</v>
      </c>
      <c r="G39" s="518"/>
      <c r="H39" s="276" t="s">
        <v>207</v>
      </c>
      <c r="I39" s="272" t="s">
        <v>207</v>
      </c>
      <c r="M39" s="262"/>
    </row>
    <row r="40" spans="1:13" s="269" customFormat="1" ht="54" customHeight="1" thickBot="1" x14ac:dyDescent="0.35">
      <c r="A40" s="513" t="s">
        <v>209</v>
      </c>
      <c r="B40" s="266" t="s">
        <v>204</v>
      </c>
      <c r="C40" s="268" t="s">
        <v>87</v>
      </c>
      <c r="D40" s="515" t="s">
        <v>89</v>
      </c>
      <c r="E40" s="516"/>
      <c r="F40" s="515" t="s">
        <v>91</v>
      </c>
      <c r="G40" s="516"/>
      <c r="H40" s="268" t="s">
        <v>93</v>
      </c>
      <c r="I40" s="267" t="s">
        <v>94</v>
      </c>
    </row>
    <row r="41" spans="1:13" ht="223.5" customHeight="1" thickBot="1" x14ac:dyDescent="0.35">
      <c r="A41" s="514"/>
      <c r="B41" s="289">
        <v>8.3000000000000007</v>
      </c>
      <c r="C41" s="289">
        <v>8.3000000000000007</v>
      </c>
      <c r="D41" s="517" t="s">
        <v>282</v>
      </c>
      <c r="E41" s="518"/>
      <c r="F41" s="517" t="s">
        <v>283</v>
      </c>
      <c r="G41" s="518"/>
      <c r="H41" s="276" t="s">
        <v>207</v>
      </c>
      <c r="I41" s="291" t="s">
        <v>284</v>
      </c>
    </row>
    <row r="42" spans="1:13" s="269" customFormat="1" ht="45" customHeight="1" thickBot="1" x14ac:dyDescent="0.35">
      <c r="A42" s="513" t="s">
        <v>213</v>
      </c>
      <c r="B42" s="266" t="s">
        <v>204</v>
      </c>
      <c r="C42" s="268" t="s">
        <v>87</v>
      </c>
      <c r="D42" s="515" t="s">
        <v>89</v>
      </c>
      <c r="E42" s="516"/>
      <c r="F42" s="515" t="s">
        <v>91</v>
      </c>
      <c r="G42" s="516"/>
      <c r="H42" s="268" t="s">
        <v>93</v>
      </c>
      <c r="I42" s="267" t="s">
        <v>94</v>
      </c>
    </row>
    <row r="43" spans="1:13" ht="205.5" customHeight="1" thickBot="1" x14ac:dyDescent="0.35">
      <c r="A43" s="514"/>
      <c r="B43" s="289">
        <v>8.3000000000000007</v>
      </c>
      <c r="C43" s="289">
        <v>8.3000000000000007</v>
      </c>
      <c r="D43" s="517" t="s">
        <v>285</v>
      </c>
      <c r="E43" s="518"/>
      <c r="F43" s="526" t="s">
        <v>286</v>
      </c>
      <c r="G43" s="527"/>
      <c r="H43" s="276" t="s">
        <v>207</v>
      </c>
      <c r="I43" s="291" t="s">
        <v>287</v>
      </c>
    </row>
    <row r="44" spans="1:13" s="269" customFormat="1" ht="44.25" customHeight="1" thickBot="1" x14ac:dyDescent="0.35">
      <c r="A44" s="513" t="s">
        <v>217</v>
      </c>
      <c r="B44" s="266" t="s">
        <v>204</v>
      </c>
      <c r="C44" s="266" t="s">
        <v>87</v>
      </c>
      <c r="D44" s="515" t="s">
        <v>89</v>
      </c>
      <c r="E44" s="516"/>
      <c r="F44" s="515" t="s">
        <v>91</v>
      </c>
      <c r="G44" s="516"/>
      <c r="H44" s="268" t="s">
        <v>93</v>
      </c>
      <c r="I44" s="268" t="s">
        <v>94</v>
      </c>
    </row>
    <row r="45" spans="1:13" ht="257.39999999999998" customHeight="1" thickBot="1" x14ac:dyDescent="0.35">
      <c r="A45" s="514"/>
      <c r="B45" s="289">
        <v>8.3000000000000007</v>
      </c>
      <c r="C45" s="289">
        <v>8.3000000000000007</v>
      </c>
      <c r="D45" s="517" t="s">
        <v>288</v>
      </c>
      <c r="E45" s="518"/>
      <c r="F45" s="528" t="s">
        <v>289</v>
      </c>
      <c r="G45" s="529"/>
      <c r="H45" s="276" t="s">
        <v>207</v>
      </c>
      <c r="I45" s="298" t="s">
        <v>290</v>
      </c>
    </row>
    <row r="46" spans="1:13" s="269" customFormat="1" ht="47.25" customHeight="1" thickBot="1" x14ac:dyDescent="0.35">
      <c r="A46" s="513" t="s">
        <v>221</v>
      </c>
      <c r="B46" s="266" t="s">
        <v>204</v>
      </c>
      <c r="C46" s="268" t="s">
        <v>87</v>
      </c>
      <c r="D46" s="515" t="s">
        <v>89</v>
      </c>
      <c r="E46" s="516"/>
      <c r="F46" s="515" t="s">
        <v>91</v>
      </c>
      <c r="G46" s="516"/>
      <c r="H46" s="268" t="s">
        <v>93</v>
      </c>
      <c r="I46" s="267" t="s">
        <v>94</v>
      </c>
    </row>
    <row r="47" spans="1:13" ht="357" customHeight="1" x14ac:dyDescent="0.3">
      <c r="A47" s="514"/>
      <c r="B47" s="289">
        <v>8.3000000000000007</v>
      </c>
      <c r="C47" s="271">
        <v>8.3000000000000007</v>
      </c>
      <c r="D47" s="528" t="s">
        <v>291</v>
      </c>
      <c r="E47" s="529"/>
      <c r="F47" s="530" t="s">
        <v>292</v>
      </c>
      <c r="G47" s="531"/>
      <c r="H47" s="276" t="s">
        <v>207</v>
      </c>
      <c r="I47" s="355" t="s">
        <v>293</v>
      </c>
    </row>
    <row r="48" spans="1:13" s="269" customFormat="1" ht="52.5" customHeight="1" x14ac:dyDescent="0.3">
      <c r="A48" s="513" t="s">
        <v>226</v>
      </c>
      <c r="B48" s="266" t="s">
        <v>204</v>
      </c>
      <c r="C48" s="268" t="s">
        <v>87</v>
      </c>
      <c r="D48" s="515" t="s">
        <v>89</v>
      </c>
      <c r="E48" s="516"/>
      <c r="F48" s="515" t="s">
        <v>91</v>
      </c>
      <c r="G48" s="516"/>
      <c r="H48" s="268" t="s">
        <v>93</v>
      </c>
      <c r="I48" s="267" t="s">
        <v>94</v>
      </c>
    </row>
    <row r="49" spans="1:9" ht="409.5" customHeight="1" x14ac:dyDescent="0.3">
      <c r="A49" s="514"/>
      <c r="B49" s="293">
        <v>8.3000000000000007</v>
      </c>
      <c r="C49" s="293">
        <v>8.3000000000000007</v>
      </c>
      <c r="D49" s="528" t="s">
        <v>294</v>
      </c>
      <c r="E49" s="529"/>
      <c r="F49" s="530" t="s">
        <v>295</v>
      </c>
      <c r="G49" s="531"/>
      <c r="H49" s="276" t="s">
        <v>207</v>
      </c>
      <c r="I49" s="360" t="s">
        <v>296</v>
      </c>
    </row>
    <row r="50" spans="1:9" ht="35.1" customHeight="1" x14ac:dyDescent="0.3">
      <c r="A50" s="513" t="s">
        <v>230</v>
      </c>
      <c r="B50" s="265" t="s">
        <v>204</v>
      </c>
      <c r="C50" s="260" t="s">
        <v>87</v>
      </c>
      <c r="D50" s="515" t="s">
        <v>89</v>
      </c>
      <c r="E50" s="516"/>
      <c r="F50" s="515" t="s">
        <v>91</v>
      </c>
      <c r="G50" s="516"/>
      <c r="H50" s="268" t="s">
        <v>93</v>
      </c>
      <c r="I50" s="267" t="s">
        <v>94</v>
      </c>
    </row>
    <row r="51" spans="1:9" ht="120.75" customHeight="1" thickBot="1" x14ac:dyDescent="0.35">
      <c r="A51" s="514"/>
      <c r="B51" s="293">
        <v>8.3000000000000007</v>
      </c>
      <c r="C51" s="277"/>
      <c r="D51" s="532"/>
      <c r="E51" s="533"/>
      <c r="F51" s="532"/>
      <c r="G51" s="534"/>
      <c r="H51" s="276"/>
      <c r="I51" s="275"/>
    </row>
    <row r="52" spans="1:9" ht="35.1" customHeight="1" thickBot="1" x14ac:dyDescent="0.35">
      <c r="A52" s="513" t="s">
        <v>231</v>
      </c>
      <c r="B52" s="265" t="s">
        <v>204</v>
      </c>
      <c r="C52" s="260" t="s">
        <v>87</v>
      </c>
      <c r="D52" s="515" t="s">
        <v>89</v>
      </c>
      <c r="E52" s="516"/>
      <c r="F52" s="515" t="s">
        <v>91</v>
      </c>
      <c r="G52" s="516"/>
      <c r="H52" s="268" t="s">
        <v>93</v>
      </c>
      <c r="I52" s="267" t="s">
        <v>94</v>
      </c>
    </row>
    <row r="53" spans="1:9" ht="120.75" customHeight="1" thickBot="1" x14ac:dyDescent="0.35">
      <c r="A53" s="514"/>
      <c r="B53" s="289">
        <v>8.3000000000000007</v>
      </c>
      <c r="C53" s="277"/>
      <c r="D53" s="532"/>
      <c r="E53" s="533"/>
      <c r="F53" s="532"/>
      <c r="G53" s="534"/>
      <c r="H53" s="278"/>
      <c r="I53" s="275"/>
    </row>
    <row r="54" spans="1:9" ht="35.1" customHeight="1" thickBot="1" x14ac:dyDescent="0.35">
      <c r="A54" s="513" t="s">
        <v>232</v>
      </c>
      <c r="B54" s="268" t="s">
        <v>204</v>
      </c>
      <c r="C54" s="260" t="s">
        <v>87</v>
      </c>
      <c r="D54" s="515" t="s">
        <v>89</v>
      </c>
      <c r="E54" s="516"/>
      <c r="F54" s="515" t="s">
        <v>91</v>
      </c>
      <c r="G54" s="516"/>
      <c r="H54" s="268" t="s">
        <v>93</v>
      </c>
      <c r="I54" s="267" t="s">
        <v>94</v>
      </c>
    </row>
    <row r="55" spans="1:9" ht="120.75" customHeight="1" thickBot="1" x14ac:dyDescent="0.35">
      <c r="A55" s="514"/>
      <c r="B55" s="293">
        <v>8.3000000000000007</v>
      </c>
      <c r="C55" s="277"/>
      <c r="D55" s="532"/>
      <c r="E55" s="534"/>
      <c r="F55" s="532"/>
      <c r="G55" s="534"/>
      <c r="H55" s="276"/>
      <c r="I55" s="276"/>
    </row>
    <row r="56" spans="1:9" ht="35.1" customHeight="1" thickBot="1" x14ac:dyDescent="0.35">
      <c r="A56" s="513" t="s">
        <v>233</v>
      </c>
      <c r="B56" s="265" t="s">
        <v>204</v>
      </c>
      <c r="C56" s="260" t="s">
        <v>87</v>
      </c>
      <c r="D56" s="515" t="s">
        <v>89</v>
      </c>
      <c r="E56" s="516"/>
      <c r="F56" s="515" t="s">
        <v>91</v>
      </c>
      <c r="G56" s="516"/>
      <c r="H56" s="268" t="s">
        <v>93</v>
      </c>
      <c r="I56" s="267" t="s">
        <v>94</v>
      </c>
    </row>
    <row r="57" spans="1:9" ht="120.75" customHeight="1" thickBot="1" x14ac:dyDescent="0.35">
      <c r="A57" s="514"/>
      <c r="B57" s="293">
        <v>8.3000000000000007</v>
      </c>
      <c r="C57" s="277"/>
      <c r="D57" s="532"/>
      <c r="E57" s="534"/>
      <c r="F57" s="532"/>
      <c r="G57" s="534"/>
      <c r="H57" s="276"/>
      <c r="I57" s="275"/>
    </row>
    <row r="58" spans="1:9" ht="35.1" customHeight="1" thickBot="1" x14ac:dyDescent="0.35">
      <c r="A58" s="513" t="s">
        <v>234</v>
      </c>
      <c r="B58" s="265" t="s">
        <v>204</v>
      </c>
      <c r="C58" s="260" t="s">
        <v>87</v>
      </c>
      <c r="D58" s="515" t="s">
        <v>89</v>
      </c>
      <c r="E58" s="516"/>
      <c r="F58" s="515" t="s">
        <v>91</v>
      </c>
      <c r="G58" s="516"/>
      <c r="H58" s="268" t="s">
        <v>93</v>
      </c>
      <c r="I58" s="267" t="s">
        <v>94</v>
      </c>
    </row>
    <row r="59" spans="1:9" ht="120.75" customHeight="1" thickBot="1" x14ac:dyDescent="0.35">
      <c r="A59" s="514"/>
      <c r="B59" s="289">
        <v>8.3000000000000007</v>
      </c>
      <c r="C59" s="277"/>
      <c r="D59" s="532"/>
      <c r="E59" s="534"/>
      <c r="F59" s="533"/>
      <c r="G59" s="533"/>
      <c r="H59" s="276"/>
      <c r="I59" s="276"/>
    </row>
    <row r="60" spans="1:9" ht="35.1" customHeight="1" thickBot="1" x14ac:dyDescent="0.35">
      <c r="A60" s="513" t="s">
        <v>235</v>
      </c>
      <c r="B60" s="268" t="s">
        <v>204</v>
      </c>
      <c r="C60" s="260" t="s">
        <v>87</v>
      </c>
      <c r="D60" s="515" t="s">
        <v>89</v>
      </c>
      <c r="E60" s="516"/>
      <c r="F60" s="515" t="s">
        <v>91</v>
      </c>
      <c r="G60" s="516"/>
      <c r="H60" s="268" t="s">
        <v>93</v>
      </c>
      <c r="I60" s="267" t="s">
        <v>94</v>
      </c>
    </row>
    <row r="61" spans="1:9" ht="120.75" customHeight="1" thickBot="1" x14ac:dyDescent="0.35">
      <c r="A61" s="514"/>
      <c r="B61" s="293">
        <v>8.6999999999999993</v>
      </c>
      <c r="C61" s="277"/>
      <c r="D61" s="532"/>
      <c r="E61" s="534"/>
      <c r="F61" s="532"/>
      <c r="G61" s="534"/>
      <c r="H61" s="276"/>
      <c r="I61" s="276"/>
    </row>
    <row r="62" spans="1:9" x14ac:dyDescent="0.3">
      <c r="B62" s="279">
        <f>+B47+B43+B41+B45+B49+B51+B53+B55+B57+B59+B61+B39</f>
        <v>99.999999999999986</v>
      </c>
    </row>
    <row r="64" spans="1:9" s="261" customFormat="1" ht="30" customHeight="1" x14ac:dyDescent="0.3">
      <c r="A64" s="246"/>
      <c r="B64" s="246"/>
      <c r="C64" s="246"/>
      <c r="D64" s="246"/>
      <c r="E64" s="246"/>
      <c r="F64" s="246"/>
      <c r="G64" s="246"/>
      <c r="H64" s="246"/>
      <c r="I64" s="246"/>
    </row>
    <row r="65" spans="1:9" ht="34.5" customHeight="1" x14ac:dyDescent="0.3">
      <c r="A65" s="413" t="s">
        <v>57</v>
      </c>
      <c r="B65" s="413"/>
      <c r="C65" s="413"/>
      <c r="D65" s="413"/>
      <c r="E65" s="413"/>
      <c r="F65" s="413"/>
      <c r="G65" s="413"/>
      <c r="H65" s="413"/>
      <c r="I65" s="413"/>
    </row>
    <row r="66" spans="1:9" ht="67.5" customHeight="1" x14ac:dyDescent="0.3">
      <c r="A66" s="44" t="s">
        <v>58</v>
      </c>
      <c r="B66" s="535" t="s">
        <v>297</v>
      </c>
      <c r="C66" s="536"/>
      <c r="D66" s="535" t="s">
        <v>298</v>
      </c>
      <c r="E66" s="536"/>
      <c r="F66" s="535" t="s">
        <v>299</v>
      </c>
      <c r="G66" s="536"/>
      <c r="H66" s="537" t="s">
        <v>300</v>
      </c>
      <c r="I66" s="538"/>
    </row>
    <row r="67" spans="1:9" ht="45.75" customHeight="1" x14ac:dyDescent="0.3">
      <c r="A67" s="44" t="s">
        <v>240</v>
      </c>
      <c r="B67" s="539">
        <v>0.08</v>
      </c>
      <c r="C67" s="540"/>
      <c r="D67" s="541">
        <v>2.5000000000000001E-2</v>
      </c>
      <c r="E67" s="542"/>
      <c r="F67" s="541">
        <v>2.5000000000000001E-2</v>
      </c>
      <c r="G67" s="542"/>
      <c r="H67" s="543"/>
      <c r="I67" s="544"/>
    </row>
    <row r="68" spans="1:9" ht="30" customHeight="1" x14ac:dyDescent="0.3">
      <c r="A68" s="389" t="s">
        <v>170</v>
      </c>
      <c r="B68" s="280" t="s">
        <v>85</v>
      </c>
      <c r="C68" s="280" t="s">
        <v>87</v>
      </c>
      <c r="D68" s="280" t="s">
        <v>85</v>
      </c>
      <c r="E68" s="280" t="s">
        <v>87</v>
      </c>
      <c r="F68" s="280" t="s">
        <v>85</v>
      </c>
      <c r="G68" s="280" t="s">
        <v>87</v>
      </c>
      <c r="H68" s="280" t="s">
        <v>85</v>
      </c>
      <c r="I68" s="280" t="s">
        <v>87</v>
      </c>
    </row>
    <row r="69" spans="1:9" ht="30" customHeight="1" x14ac:dyDescent="0.3">
      <c r="A69" s="390"/>
      <c r="B69" s="292">
        <v>8.3000000000000004E-2</v>
      </c>
      <c r="C69" s="292">
        <v>8.3000000000000004E-2</v>
      </c>
      <c r="D69" s="292">
        <v>8.3000000000000004E-2</v>
      </c>
      <c r="E69" s="292">
        <v>8.3000000000000004E-2</v>
      </c>
      <c r="F69" s="292">
        <v>8.3000000000000004E-2</v>
      </c>
      <c r="G69" s="292">
        <v>8.3000000000000004E-2</v>
      </c>
      <c r="H69" s="282"/>
      <c r="I69" s="281"/>
    </row>
    <row r="70" spans="1:9" ht="127.95" customHeight="1" x14ac:dyDescent="0.3">
      <c r="A70" s="44" t="s">
        <v>241</v>
      </c>
      <c r="B70" s="545" t="s">
        <v>301</v>
      </c>
      <c r="C70" s="546"/>
      <c r="D70" s="545" t="s">
        <v>302</v>
      </c>
      <c r="E70" s="546"/>
      <c r="F70" s="545" t="s">
        <v>303</v>
      </c>
      <c r="G70" s="546"/>
      <c r="H70" s="547"/>
      <c r="I70" s="548"/>
    </row>
    <row r="71" spans="1:9" ht="78.599999999999994" customHeight="1" x14ac:dyDescent="0.3">
      <c r="A71" s="44" t="s">
        <v>245</v>
      </c>
      <c r="B71" s="398" t="s">
        <v>304</v>
      </c>
      <c r="C71" s="549"/>
      <c r="D71" s="398" t="s">
        <v>305</v>
      </c>
      <c r="E71" s="550"/>
      <c r="F71" s="398" t="s">
        <v>306</v>
      </c>
      <c r="G71" s="550"/>
      <c r="H71" s="551"/>
      <c r="I71" s="550"/>
    </row>
    <row r="72" spans="1:9" ht="30.75" customHeight="1" x14ac:dyDescent="0.3">
      <c r="A72" s="389" t="s">
        <v>172</v>
      </c>
      <c r="B72" s="280" t="s">
        <v>85</v>
      </c>
      <c r="C72" s="280" t="s">
        <v>87</v>
      </c>
      <c r="D72" s="280" t="s">
        <v>85</v>
      </c>
      <c r="E72" s="280" t="s">
        <v>87</v>
      </c>
      <c r="F72" s="280" t="s">
        <v>85</v>
      </c>
      <c r="G72" s="280" t="s">
        <v>87</v>
      </c>
      <c r="H72" s="280" t="s">
        <v>85</v>
      </c>
      <c r="I72" s="280" t="s">
        <v>87</v>
      </c>
    </row>
    <row r="73" spans="1:9" ht="30.75" customHeight="1" x14ac:dyDescent="0.3">
      <c r="A73" s="390"/>
      <c r="B73" s="292">
        <v>8.3000000000000004E-2</v>
      </c>
      <c r="C73" s="292">
        <v>8.3000000000000004E-2</v>
      </c>
      <c r="D73" s="292">
        <v>8.3000000000000004E-2</v>
      </c>
      <c r="E73" s="292">
        <v>8.3000000000000004E-2</v>
      </c>
      <c r="F73" s="292">
        <v>8.3000000000000004E-2</v>
      </c>
      <c r="G73" s="243">
        <v>8.3000000000000004E-2</v>
      </c>
      <c r="H73" s="282"/>
      <c r="I73" s="283"/>
    </row>
    <row r="74" spans="1:9" ht="104.4" customHeight="1" x14ac:dyDescent="0.3">
      <c r="A74" s="44" t="s">
        <v>241</v>
      </c>
      <c r="B74" s="545" t="s">
        <v>307</v>
      </c>
      <c r="C74" s="546"/>
      <c r="D74" s="545" t="s">
        <v>308</v>
      </c>
      <c r="E74" s="546"/>
      <c r="F74" s="545" t="s">
        <v>309</v>
      </c>
      <c r="G74" s="546"/>
      <c r="H74" s="552"/>
      <c r="I74" s="553"/>
    </row>
    <row r="75" spans="1:9" ht="78" customHeight="1" x14ac:dyDescent="0.3">
      <c r="A75" s="44" t="s">
        <v>245</v>
      </c>
      <c r="B75" s="398" t="s">
        <v>304</v>
      </c>
      <c r="C75" s="549"/>
      <c r="D75" s="398" t="s">
        <v>305</v>
      </c>
      <c r="E75" s="550"/>
      <c r="F75" s="398" t="s">
        <v>306</v>
      </c>
      <c r="G75" s="549"/>
      <c r="H75" s="551"/>
      <c r="I75" s="550"/>
    </row>
    <row r="76" spans="1:9" ht="30.75" customHeight="1" x14ac:dyDescent="0.3">
      <c r="A76" s="389" t="s">
        <v>173</v>
      </c>
      <c r="B76" s="280" t="s">
        <v>85</v>
      </c>
      <c r="C76" s="280" t="s">
        <v>87</v>
      </c>
      <c r="D76" s="280" t="s">
        <v>85</v>
      </c>
      <c r="E76" s="280" t="s">
        <v>87</v>
      </c>
      <c r="F76" s="280" t="s">
        <v>85</v>
      </c>
      <c r="G76" s="280" t="s">
        <v>87</v>
      </c>
      <c r="H76" s="280" t="s">
        <v>85</v>
      </c>
      <c r="I76" s="280" t="s">
        <v>87</v>
      </c>
    </row>
    <row r="77" spans="1:9" ht="30.75" customHeight="1" x14ac:dyDescent="0.3">
      <c r="A77" s="390"/>
      <c r="B77" s="292">
        <v>8.3000000000000004E-2</v>
      </c>
      <c r="C77" s="292">
        <v>8.3000000000000004E-2</v>
      </c>
      <c r="D77" s="292">
        <v>8.3000000000000004E-2</v>
      </c>
      <c r="E77" s="292">
        <v>8.3000000000000004E-2</v>
      </c>
      <c r="F77" s="292">
        <v>8.3000000000000004E-2</v>
      </c>
      <c r="G77" s="243">
        <v>8.3000000000000004E-2</v>
      </c>
      <c r="H77" s="282"/>
      <c r="I77" s="283"/>
    </row>
    <row r="78" spans="1:9" ht="111.6" customHeight="1" x14ac:dyDescent="0.3">
      <c r="A78" s="44" t="s">
        <v>241</v>
      </c>
      <c r="B78" s="545" t="s">
        <v>310</v>
      </c>
      <c r="C78" s="546"/>
      <c r="D78" s="545" t="s">
        <v>311</v>
      </c>
      <c r="E78" s="546"/>
      <c r="F78" s="545" t="s">
        <v>312</v>
      </c>
      <c r="G78" s="546"/>
      <c r="H78" s="551"/>
      <c r="I78" s="550"/>
    </row>
    <row r="79" spans="1:9" ht="91.95" customHeight="1" x14ac:dyDescent="0.3">
      <c r="A79" s="44" t="s">
        <v>245</v>
      </c>
      <c r="B79" s="398" t="s">
        <v>313</v>
      </c>
      <c r="C79" s="549"/>
      <c r="D79" s="398" t="s">
        <v>314</v>
      </c>
      <c r="E79" s="550"/>
      <c r="F79" s="398" t="s">
        <v>315</v>
      </c>
      <c r="G79" s="549"/>
      <c r="H79" s="551"/>
      <c r="I79" s="550"/>
    </row>
    <row r="80" spans="1:9" ht="30.75" customHeight="1" x14ac:dyDescent="0.3">
      <c r="A80" s="389" t="s">
        <v>174</v>
      </c>
      <c r="B80" s="280" t="s">
        <v>85</v>
      </c>
      <c r="C80" s="280" t="s">
        <v>87</v>
      </c>
      <c r="D80" s="280" t="s">
        <v>85</v>
      </c>
      <c r="E80" s="280" t="s">
        <v>87</v>
      </c>
      <c r="F80" s="280" t="s">
        <v>85</v>
      </c>
      <c r="G80" s="280" t="s">
        <v>87</v>
      </c>
      <c r="H80" s="280" t="s">
        <v>85</v>
      </c>
      <c r="I80" s="280" t="s">
        <v>87</v>
      </c>
    </row>
    <row r="81" spans="1:9" ht="30.75" customHeight="1" x14ac:dyDescent="0.3">
      <c r="A81" s="390"/>
      <c r="B81" s="292">
        <v>8.3000000000000004E-2</v>
      </c>
      <c r="C81" s="292">
        <v>8.3000000000000004E-2</v>
      </c>
      <c r="D81" s="292">
        <v>8.3000000000000004E-2</v>
      </c>
      <c r="E81" s="292">
        <v>8.3000000000000004E-2</v>
      </c>
      <c r="F81" s="292">
        <v>8.3000000000000004E-2</v>
      </c>
      <c r="G81" s="243">
        <v>8.3000000000000004E-2</v>
      </c>
      <c r="H81" s="282"/>
      <c r="I81" s="283"/>
    </row>
    <row r="82" spans="1:9" ht="87" customHeight="1" x14ac:dyDescent="0.3">
      <c r="A82" s="44" t="s">
        <v>241</v>
      </c>
      <c r="B82" s="554" t="s">
        <v>316</v>
      </c>
      <c r="C82" s="555"/>
      <c r="D82" s="554" t="s">
        <v>317</v>
      </c>
      <c r="E82" s="555"/>
      <c r="F82" s="545" t="s">
        <v>318</v>
      </c>
      <c r="G82" s="546"/>
      <c r="H82" s="551"/>
      <c r="I82" s="550"/>
    </row>
    <row r="83" spans="1:9" ht="81" customHeight="1" x14ac:dyDescent="0.3">
      <c r="A83" s="44" t="s">
        <v>245</v>
      </c>
      <c r="B83" s="398" t="s">
        <v>319</v>
      </c>
      <c r="C83" s="549"/>
      <c r="D83" s="398" t="s">
        <v>320</v>
      </c>
      <c r="E83" s="549"/>
      <c r="F83" s="398" t="s">
        <v>321</v>
      </c>
      <c r="G83" s="550"/>
      <c r="H83" s="551"/>
      <c r="I83" s="550"/>
    </row>
    <row r="84" spans="1:9" ht="30" customHeight="1" x14ac:dyDescent="0.3">
      <c r="A84" s="389" t="s">
        <v>176</v>
      </c>
      <c r="B84" s="280" t="s">
        <v>85</v>
      </c>
      <c r="C84" s="280" t="s">
        <v>87</v>
      </c>
      <c r="D84" s="280" t="s">
        <v>85</v>
      </c>
      <c r="E84" s="280" t="s">
        <v>87</v>
      </c>
      <c r="F84" s="280" t="s">
        <v>85</v>
      </c>
      <c r="G84" s="280" t="s">
        <v>87</v>
      </c>
      <c r="H84" s="280" t="s">
        <v>85</v>
      </c>
      <c r="I84" s="280" t="s">
        <v>87</v>
      </c>
    </row>
    <row r="85" spans="1:9" ht="30" customHeight="1" x14ac:dyDescent="0.3">
      <c r="A85" s="390"/>
      <c r="B85" s="292">
        <v>8.3000000000000004E-2</v>
      </c>
      <c r="C85" s="292">
        <v>8.3000000000000004E-2</v>
      </c>
      <c r="D85" s="292">
        <v>8.3000000000000004E-2</v>
      </c>
      <c r="E85" s="292">
        <v>8.3000000000000004E-2</v>
      </c>
      <c r="F85" s="292">
        <v>8.3000000000000004E-2</v>
      </c>
      <c r="G85" s="243">
        <v>8.3000000000000004E-2</v>
      </c>
      <c r="H85" s="282"/>
      <c r="I85" s="283"/>
    </row>
    <row r="86" spans="1:9" ht="80.25" customHeight="1" x14ac:dyDescent="0.3">
      <c r="A86" s="44" t="s">
        <v>241</v>
      </c>
      <c r="B86" s="554" t="s">
        <v>322</v>
      </c>
      <c r="C86" s="555"/>
      <c r="D86" s="556" t="s">
        <v>323</v>
      </c>
      <c r="E86" s="556"/>
      <c r="F86" s="557" t="s">
        <v>324</v>
      </c>
      <c r="G86" s="558"/>
      <c r="H86" s="559"/>
      <c r="I86" s="559"/>
    </row>
    <row r="87" spans="1:9" ht="80.25" customHeight="1" x14ac:dyDescent="0.3">
      <c r="A87" s="44" t="s">
        <v>245</v>
      </c>
      <c r="B87" s="398" t="s">
        <v>319</v>
      </c>
      <c r="C87" s="549"/>
      <c r="D87" s="399" t="s">
        <v>325</v>
      </c>
      <c r="E87" s="400"/>
      <c r="F87" s="399" t="s">
        <v>326</v>
      </c>
      <c r="G87" s="400"/>
      <c r="H87" s="560"/>
      <c r="I87" s="561"/>
    </row>
    <row r="88" spans="1:9" ht="29.25" customHeight="1" x14ac:dyDescent="0.3">
      <c r="A88" s="389" t="s">
        <v>177</v>
      </c>
      <c r="B88" s="280" t="s">
        <v>85</v>
      </c>
      <c r="C88" s="280" t="s">
        <v>87</v>
      </c>
      <c r="D88" s="280" t="s">
        <v>85</v>
      </c>
      <c r="E88" s="280" t="s">
        <v>87</v>
      </c>
      <c r="F88" s="280" t="s">
        <v>85</v>
      </c>
      <c r="G88" s="280" t="s">
        <v>87</v>
      </c>
      <c r="H88" s="280" t="s">
        <v>85</v>
      </c>
      <c r="I88" s="280" t="s">
        <v>87</v>
      </c>
    </row>
    <row r="89" spans="1:9" ht="29.25" customHeight="1" x14ac:dyDescent="0.3">
      <c r="A89" s="390"/>
      <c r="B89" s="292">
        <v>8.3000000000000004E-2</v>
      </c>
      <c r="C89" s="292">
        <v>8.3000000000000004E-2</v>
      </c>
      <c r="D89" s="292">
        <v>8.3000000000000004E-2</v>
      </c>
      <c r="E89" s="292">
        <v>8.3000000000000004E-2</v>
      </c>
      <c r="F89" s="292">
        <v>8.3000000000000004E-2</v>
      </c>
      <c r="G89" s="292">
        <v>8.3000000000000004E-2</v>
      </c>
      <c r="H89" s="282"/>
      <c r="I89" s="283"/>
    </row>
    <row r="90" spans="1:9" ht="80.25" customHeight="1" x14ac:dyDescent="0.3">
      <c r="A90" s="44" t="s">
        <v>241</v>
      </c>
      <c r="B90" s="554" t="s">
        <v>327</v>
      </c>
      <c r="C90" s="555"/>
      <c r="D90" s="562" t="s">
        <v>328</v>
      </c>
      <c r="E90" s="562"/>
      <c r="F90" s="557" t="s">
        <v>329</v>
      </c>
      <c r="G90" s="558"/>
      <c r="H90" s="563"/>
      <c r="I90" s="563"/>
    </row>
    <row r="91" spans="1:9" ht="80.25" customHeight="1" x14ac:dyDescent="0.3">
      <c r="A91" s="44" t="s">
        <v>245</v>
      </c>
      <c r="B91" s="393" t="s">
        <v>330</v>
      </c>
      <c r="C91" s="394"/>
      <c r="D91" s="393" t="s">
        <v>331</v>
      </c>
      <c r="E91" s="394"/>
      <c r="F91" s="393" t="s">
        <v>332</v>
      </c>
      <c r="G91" s="394"/>
      <c r="H91" s="560"/>
      <c r="I91" s="561"/>
    </row>
    <row r="92" spans="1:9" ht="24.9" customHeight="1" x14ac:dyDescent="0.3">
      <c r="A92" s="389" t="s">
        <v>178</v>
      </c>
      <c r="B92" s="280" t="s">
        <v>85</v>
      </c>
      <c r="C92" s="280" t="s">
        <v>87</v>
      </c>
      <c r="D92" s="280" t="s">
        <v>85</v>
      </c>
      <c r="E92" s="280" t="s">
        <v>87</v>
      </c>
      <c r="F92" s="280" t="s">
        <v>85</v>
      </c>
      <c r="G92" s="280" t="s">
        <v>87</v>
      </c>
      <c r="H92" s="280" t="s">
        <v>85</v>
      </c>
      <c r="I92" s="280" t="s">
        <v>87</v>
      </c>
    </row>
    <row r="93" spans="1:9" ht="24.9" customHeight="1" x14ac:dyDescent="0.3">
      <c r="A93" s="390"/>
      <c r="B93" s="281"/>
      <c r="C93" s="284"/>
      <c r="D93" s="281"/>
      <c r="E93" s="281"/>
      <c r="F93" s="281"/>
      <c r="G93" s="283"/>
      <c r="H93" s="282"/>
      <c r="I93" s="283"/>
    </row>
    <row r="94" spans="1:9" ht="80.25" customHeight="1" x14ac:dyDescent="0.3">
      <c r="A94" s="44" t="s">
        <v>241</v>
      </c>
      <c r="B94" s="563"/>
      <c r="C94" s="563"/>
      <c r="D94" s="563"/>
      <c r="E94" s="563"/>
      <c r="F94" s="564"/>
      <c r="G94" s="565"/>
      <c r="H94" s="563"/>
      <c r="I94" s="563"/>
    </row>
    <row r="95" spans="1:9" ht="80.25" customHeight="1" x14ac:dyDescent="0.3">
      <c r="A95" s="44" t="s">
        <v>245</v>
      </c>
      <c r="B95" s="560"/>
      <c r="C95" s="561"/>
      <c r="D95" s="560"/>
      <c r="E95" s="561"/>
      <c r="F95" s="560"/>
      <c r="G95" s="561"/>
      <c r="H95" s="560"/>
      <c r="I95" s="561"/>
    </row>
    <row r="96" spans="1:9" ht="24.9" customHeight="1" x14ac:dyDescent="0.3">
      <c r="A96" s="389" t="s">
        <v>179</v>
      </c>
      <c r="B96" s="280" t="s">
        <v>85</v>
      </c>
      <c r="C96" s="280" t="s">
        <v>87</v>
      </c>
      <c r="D96" s="280" t="s">
        <v>85</v>
      </c>
      <c r="E96" s="280" t="s">
        <v>87</v>
      </c>
      <c r="F96" s="280" t="s">
        <v>85</v>
      </c>
      <c r="G96" s="280" t="s">
        <v>87</v>
      </c>
      <c r="H96" s="280" t="s">
        <v>85</v>
      </c>
      <c r="I96" s="280" t="s">
        <v>87</v>
      </c>
    </row>
    <row r="97" spans="1:9" ht="24.9" customHeight="1" x14ac:dyDescent="0.3">
      <c r="A97" s="390"/>
      <c r="B97" s="281"/>
      <c r="C97" s="284"/>
      <c r="D97" s="281"/>
      <c r="E97" s="281"/>
      <c r="F97" s="281"/>
      <c r="G97" s="283"/>
      <c r="H97" s="282"/>
      <c r="I97" s="283"/>
    </row>
    <row r="98" spans="1:9" ht="80.25" customHeight="1" x14ac:dyDescent="0.3">
      <c r="A98" s="44" t="s">
        <v>241</v>
      </c>
      <c r="B98" s="563"/>
      <c r="C98" s="563"/>
      <c r="D98" s="563"/>
      <c r="E98" s="563"/>
      <c r="F98" s="563"/>
      <c r="G98" s="563"/>
      <c r="H98" s="563"/>
      <c r="I98" s="563"/>
    </row>
    <row r="99" spans="1:9" ht="80.25" customHeight="1" x14ac:dyDescent="0.3">
      <c r="A99" s="44" t="s">
        <v>245</v>
      </c>
      <c r="B99" s="560"/>
      <c r="C99" s="561"/>
      <c r="D99" s="560"/>
      <c r="E99" s="561"/>
      <c r="F99" s="560"/>
      <c r="G99" s="561"/>
      <c r="H99" s="560"/>
      <c r="I99" s="561"/>
    </row>
    <row r="100" spans="1:9" ht="24.9" customHeight="1" x14ac:dyDescent="0.3">
      <c r="A100" s="389" t="s">
        <v>181</v>
      </c>
      <c r="B100" s="280" t="s">
        <v>85</v>
      </c>
      <c r="C100" s="280" t="s">
        <v>87</v>
      </c>
      <c r="D100" s="280" t="s">
        <v>85</v>
      </c>
      <c r="E100" s="280" t="s">
        <v>87</v>
      </c>
      <c r="F100" s="280" t="s">
        <v>85</v>
      </c>
      <c r="G100" s="280" t="s">
        <v>87</v>
      </c>
      <c r="H100" s="280" t="s">
        <v>85</v>
      </c>
      <c r="I100" s="280" t="s">
        <v>87</v>
      </c>
    </row>
    <row r="101" spans="1:9" ht="24.9" customHeight="1" x14ac:dyDescent="0.3">
      <c r="A101" s="390"/>
      <c r="B101" s="281"/>
      <c r="C101" s="284"/>
      <c r="D101" s="281"/>
      <c r="E101" s="281"/>
      <c r="F101" s="281"/>
      <c r="G101" s="283"/>
      <c r="H101" s="282"/>
      <c r="I101" s="283"/>
    </row>
    <row r="102" spans="1:9" ht="80.25" customHeight="1" x14ac:dyDescent="0.3">
      <c r="A102" s="44" t="s">
        <v>241</v>
      </c>
      <c r="B102" s="563"/>
      <c r="C102" s="563"/>
      <c r="D102" s="563"/>
      <c r="E102" s="563"/>
      <c r="F102" s="563"/>
      <c r="G102" s="563"/>
      <c r="H102" s="563"/>
      <c r="I102" s="563"/>
    </row>
    <row r="103" spans="1:9" ht="80.25" customHeight="1" x14ac:dyDescent="0.3">
      <c r="A103" s="44" t="s">
        <v>245</v>
      </c>
      <c r="B103" s="560"/>
      <c r="C103" s="561"/>
      <c r="D103" s="560"/>
      <c r="E103" s="561"/>
      <c r="F103" s="560"/>
      <c r="G103" s="561"/>
      <c r="H103" s="560"/>
      <c r="I103" s="561"/>
    </row>
    <row r="104" spans="1:9" ht="24.9" customHeight="1" x14ac:dyDescent="0.3">
      <c r="A104" s="389" t="s">
        <v>182</v>
      </c>
      <c r="B104" s="280" t="s">
        <v>85</v>
      </c>
      <c r="C104" s="280" t="s">
        <v>87</v>
      </c>
      <c r="D104" s="280" t="s">
        <v>85</v>
      </c>
      <c r="E104" s="280" t="s">
        <v>87</v>
      </c>
      <c r="F104" s="280" t="s">
        <v>85</v>
      </c>
      <c r="G104" s="280" t="s">
        <v>87</v>
      </c>
      <c r="H104" s="280" t="s">
        <v>85</v>
      </c>
      <c r="I104" s="280" t="s">
        <v>87</v>
      </c>
    </row>
    <row r="105" spans="1:9" ht="24.9" customHeight="1" x14ac:dyDescent="0.3">
      <c r="A105" s="390"/>
      <c r="B105" s="281"/>
      <c r="C105" s="284"/>
      <c r="D105" s="281"/>
      <c r="E105" s="281"/>
      <c r="F105" s="281"/>
      <c r="G105" s="283"/>
      <c r="H105" s="282"/>
      <c r="I105" s="283"/>
    </row>
    <row r="106" spans="1:9" ht="80.25" customHeight="1" x14ac:dyDescent="0.3">
      <c r="A106" s="44" t="s">
        <v>241</v>
      </c>
      <c r="B106" s="563"/>
      <c r="C106" s="563"/>
      <c r="D106" s="563"/>
      <c r="E106" s="563"/>
      <c r="F106" s="563"/>
      <c r="G106" s="563"/>
      <c r="H106" s="563"/>
      <c r="I106" s="563"/>
    </row>
    <row r="107" spans="1:9" ht="80.25" customHeight="1" x14ac:dyDescent="0.3">
      <c r="A107" s="44" t="s">
        <v>245</v>
      </c>
      <c r="B107" s="560"/>
      <c r="C107" s="561"/>
      <c r="D107" s="560"/>
      <c r="E107" s="561"/>
      <c r="F107" s="560"/>
      <c r="G107" s="561"/>
      <c r="H107" s="560"/>
      <c r="I107" s="561"/>
    </row>
    <row r="108" spans="1:9" ht="24.9" customHeight="1" x14ac:dyDescent="0.3">
      <c r="A108" s="389" t="s">
        <v>183</v>
      </c>
      <c r="B108" s="280" t="s">
        <v>85</v>
      </c>
      <c r="C108" s="280" t="s">
        <v>87</v>
      </c>
      <c r="D108" s="280" t="s">
        <v>85</v>
      </c>
      <c r="E108" s="280" t="s">
        <v>87</v>
      </c>
      <c r="F108" s="280" t="s">
        <v>85</v>
      </c>
      <c r="G108" s="280" t="s">
        <v>87</v>
      </c>
      <c r="H108" s="280" t="s">
        <v>85</v>
      </c>
      <c r="I108" s="280" t="s">
        <v>87</v>
      </c>
    </row>
    <row r="109" spans="1:9" ht="24.9" customHeight="1" x14ac:dyDescent="0.3">
      <c r="A109" s="390"/>
      <c r="B109" s="281"/>
      <c r="C109" s="284"/>
      <c r="D109" s="281"/>
      <c r="E109" s="281"/>
      <c r="F109" s="281"/>
      <c r="G109" s="283"/>
      <c r="H109" s="282"/>
      <c r="I109" s="283"/>
    </row>
    <row r="110" spans="1:9" ht="80.25" customHeight="1" x14ac:dyDescent="0.3">
      <c r="A110" s="44" t="s">
        <v>241</v>
      </c>
      <c r="B110" s="563"/>
      <c r="C110" s="563"/>
      <c r="D110" s="563"/>
      <c r="E110" s="563"/>
      <c r="F110" s="563"/>
      <c r="G110" s="563"/>
      <c r="H110" s="563"/>
      <c r="I110" s="563"/>
    </row>
    <row r="111" spans="1:9" ht="80.25" customHeight="1" x14ac:dyDescent="0.3">
      <c r="A111" s="44" t="s">
        <v>245</v>
      </c>
      <c r="B111" s="560"/>
      <c r="C111" s="561"/>
      <c r="D111" s="560"/>
      <c r="E111" s="561"/>
      <c r="F111" s="560"/>
      <c r="G111" s="561"/>
      <c r="H111" s="560"/>
      <c r="I111" s="561"/>
    </row>
    <row r="112" spans="1:9" ht="24.9" customHeight="1" x14ac:dyDescent="0.3">
      <c r="A112" s="389" t="s">
        <v>184</v>
      </c>
      <c r="B112" s="280" t="s">
        <v>85</v>
      </c>
      <c r="C112" s="280" t="s">
        <v>87</v>
      </c>
      <c r="D112" s="280" t="s">
        <v>85</v>
      </c>
      <c r="E112" s="280" t="s">
        <v>87</v>
      </c>
      <c r="F112" s="280" t="s">
        <v>85</v>
      </c>
      <c r="G112" s="280" t="s">
        <v>87</v>
      </c>
      <c r="H112" s="280" t="s">
        <v>85</v>
      </c>
      <c r="I112" s="280" t="s">
        <v>87</v>
      </c>
    </row>
    <row r="113" spans="1:9" ht="24.9" customHeight="1" x14ac:dyDescent="0.3">
      <c r="A113" s="390"/>
      <c r="B113" s="281"/>
      <c r="C113" s="285"/>
      <c r="D113" s="281"/>
      <c r="E113" s="285"/>
      <c r="F113" s="281"/>
      <c r="G113" s="286"/>
      <c r="H113" s="285"/>
      <c r="I113" s="286"/>
    </row>
    <row r="114" spans="1:9" ht="80.25" customHeight="1" x14ac:dyDescent="0.3">
      <c r="A114" s="44" t="s">
        <v>241</v>
      </c>
      <c r="B114" s="566"/>
      <c r="C114" s="566"/>
      <c r="D114" s="566"/>
      <c r="E114" s="566"/>
      <c r="F114" s="566"/>
      <c r="G114" s="566"/>
      <c r="H114" s="566"/>
      <c r="I114" s="566"/>
    </row>
    <row r="115" spans="1:9" ht="80.25" customHeight="1" x14ac:dyDescent="0.3">
      <c r="A115" s="44" t="s">
        <v>245</v>
      </c>
      <c r="B115" s="560"/>
      <c r="C115" s="561"/>
      <c r="D115" s="560"/>
      <c r="E115" s="561"/>
      <c r="F115" s="560"/>
      <c r="G115" s="561"/>
      <c r="H115" s="560"/>
      <c r="I115" s="561"/>
    </row>
    <row r="116" spans="1:9" ht="16.8" x14ac:dyDescent="0.3">
      <c r="A116" s="287" t="s">
        <v>276</v>
      </c>
      <c r="B116" s="288">
        <f t="shared" ref="B116:I116" si="1">(B69+B73+B77+B81+B85+B89+B93+B97+B101+B105+B109+B113)</f>
        <v>0.49800000000000005</v>
      </c>
      <c r="C116" s="288">
        <f t="shared" si="1"/>
        <v>0.49800000000000005</v>
      </c>
      <c r="D116" s="288">
        <f t="shared" si="1"/>
        <v>0.49800000000000005</v>
      </c>
      <c r="E116" s="288">
        <f t="shared" si="1"/>
        <v>0.49800000000000005</v>
      </c>
      <c r="F116" s="288">
        <f t="shared" si="1"/>
        <v>0.49800000000000005</v>
      </c>
      <c r="G116" s="288">
        <f t="shared" si="1"/>
        <v>0.49800000000000005</v>
      </c>
      <c r="H116" s="288">
        <f t="shared" si="1"/>
        <v>0</v>
      </c>
      <c r="I116" s="288">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hyperlinks>
    <hyperlink ref="B71" r:id="rId1" xr:uid="{00000000-0004-0000-0200-000000000000}"/>
    <hyperlink ref="B75" r:id="rId2" xr:uid="{00000000-0004-0000-0200-000001000000}"/>
    <hyperlink ref="B79" r:id="rId3" xr:uid="{00000000-0004-0000-0200-000002000000}"/>
    <hyperlink ref="D71" r:id="rId4" xr:uid="{00000000-0004-0000-0200-000003000000}"/>
    <hyperlink ref="F71" r:id="rId5" xr:uid="{00000000-0004-0000-0200-000004000000}"/>
    <hyperlink ref="D75" r:id="rId6" xr:uid="{00000000-0004-0000-0200-000005000000}"/>
    <hyperlink ref="F75" r:id="rId7" xr:uid="{00000000-0004-0000-0200-000006000000}"/>
    <hyperlink ref="D79" r:id="rId8" xr:uid="{00000000-0004-0000-0200-000007000000}"/>
    <hyperlink ref="F79" r:id="rId9" xr:uid="{00000000-0004-0000-0200-000008000000}"/>
    <hyperlink ref="B83" r:id="rId10" xr:uid="{00000000-0004-0000-0200-000009000000}"/>
    <hyperlink ref="D83" r:id="rId11" xr:uid="{00000000-0004-0000-0200-00000A000000}"/>
    <hyperlink ref="F83" r:id="rId12" xr:uid="{00000000-0004-0000-0200-00000B000000}"/>
    <hyperlink ref="B87" r:id="rId13" xr:uid="{1D938D15-D556-489F-A780-8D0175619D61}"/>
    <hyperlink ref="D87:E87" r:id="rId14" display="https://secretariadistritald-my.sharepoint.com/:f:/g/personal/ecastaneda_sdmujer_gov_co/Eirpnn6klPRHsEZESw_TmbgBYpaqAOWgcLZ0SLja-fOXaw?e=ZkdbWI" xr:uid="{46BB579E-D70C-4F8D-9B2C-7780430C2068}"/>
    <hyperlink ref="F87:G87" r:id="rId15" display="https://secretariadistritald-my.sharepoint.com/:x:/g/personal/comunicaciones_sdmujer_gov_co/EdNeceCQLg9Nk_beBP9RsgQBBYPaHoD6pHwJuBHShhDNXQ?e=A06icN" xr:uid="{FCD32B7D-D021-4E4A-8FA9-42AAC547EB33}"/>
    <hyperlink ref="D87" r:id="rId16" xr:uid="{17FD855A-4B8F-449C-8290-FF52C94A9FF1}"/>
    <hyperlink ref="F87" r:id="rId17" xr:uid="{0B65072A-81A6-4CC3-9C67-EEDF90C2BB7D}"/>
    <hyperlink ref="B91:C91" r:id="rId18" display="https://secretariadistritald-my.sharepoint.com/:x:/g/personal/comunicaciones_sdmujer_gov_co/EUPUBxAuszlGi4zgGc_VIrAB3npbPvJDMXixCdVnwU2fYw?e=OWvkcW" xr:uid="{F6DCF54E-1988-4B89-A003-11AA8A775996}"/>
    <hyperlink ref="D91:E91" r:id="rId19" display="https://secretariadistritald-my.sharepoint.com/:x:/g/personal/jarocha_sdmujer_gov_co/EVoxVGBE-WlCk6REWE7801cB2FDnKNoM3kMaSkeOe116ug?e=iOoDQn" xr:uid="{F9A43D54-3977-49AB-9880-E6DAD717A686}"/>
    <hyperlink ref="F91:G91" r:id="rId20" display="https://secretariadistritald-my.sharepoint.com/:x:/g/personal/comunicaciones_sdmujer_gov_co/EdNeceCQLg9Nk_beBP9RsgQBBYPaHoD6pHwJuBHShhDNXQ?e=P2lfZT" xr:uid="{3DDC98E2-44EC-4840-95AF-E5E13BA32E9D}"/>
  </hyperlinks>
  <pageMargins left="0.25" right="0.25" top="0.75" bottom="0.75" header="0.3" footer="0.3"/>
  <pageSetup scale="21" fitToHeight="0" orientation="landscape" r:id="rId21"/>
  <ignoredErrors>
    <ignoredError sqref="N24:N29" emptyCellReference="1"/>
  </ignoredErrors>
  <drawing r:id="rId22"/>
  <legacyDrawing r:id="rId2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S126"/>
  <sheetViews>
    <sheetView showGridLines="0" topLeftCell="A90" zoomScale="80" zoomScaleNormal="80" workbookViewId="0">
      <selection activeCell="D91" sqref="D91:E91"/>
    </sheetView>
  </sheetViews>
  <sheetFormatPr baseColWidth="10" defaultColWidth="10.88671875" defaultRowHeight="13.8" x14ac:dyDescent="0.3"/>
  <cols>
    <col min="1" max="1" width="49.6640625" style="246" customWidth="1"/>
    <col min="2" max="5" width="35.6640625" style="246" customWidth="1"/>
    <col min="6" max="7" width="37.44140625" style="246" customWidth="1"/>
    <col min="8" max="8" width="35.6640625" style="246" customWidth="1"/>
    <col min="9" max="9" width="53.88671875" style="246" customWidth="1"/>
    <col min="10" max="13" width="35.6640625" style="246" customWidth="1"/>
    <col min="14" max="14" width="31" style="246" customWidth="1"/>
    <col min="15" max="15" width="18.109375" style="246" customWidth="1"/>
    <col min="16" max="16" width="8.44140625" style="246" customWidth="1"/>
    <col min="17" max="17" width="18.44140625" style="246" bestFit="1" customWidth="1"/>
    <col min="18" max="18" width="5.6640625" style="246" customWidth="1"/>
    <col min="19" max="19" width="18.44140625" style="246" bestFit="1" customWidth="1"/>
    <col min="20" max="20" width="4.6640625" style="246" customWidth="1"/>
    <col min="21" max="21" width="23" style="246" bestFit="1" customWidth="1"/>
    <col min="22" max="22" width="10.88671875" style="246"/>
    <col min="23" max="23" width="18.44140625" style="246" bestFit="1" customWidth="1"/>
    <col min="24" max="24" width="16.109375" style="246" customWidth="1"/>
    <col min="25" max="16384" width="10.88671875" style="246"/>
  </cols>
  <sheetData>
    <row r="1" spans="1:15" s="244" customFormat="1" ht="22.2" customHeight="1" thickBot="1" x14ac:dyDescent="0.35">
      <c r="A1" s="445"/>
      <c r="B1" s="425" t="s">
        <v>160</v>
      </c>
      <c r="C1" s="426"/>
      <c r="D1" s="426"/>
      <c r="E1" s="426"/>
      <c r="F1" s="426"/>
      <c r="G1" s="426"/>
      <c r="H1" s="426"/>
      <c r="I1" s="426"/>
      <c r="J1" s="426"/>
      <c r="K1" s="426"/>
      <c r="L1" s="427"/>
      <c r="M1" s="499" t="s">
        <v>161</v>
      </c>
      <c r="N1" s="500"/>
      <c r="O1" s="501"/>
    </row>
    <row r="2" spans="1:15" s="244" customFormat="1" ht="18" customHeight="1" thickBot="1" x14ac:dyDescent="0.35">
      <c r="A2" s="446"/>
      <c r="B2" s="428" t="s">
        <v>162</v>
      </c>
      <c r="C2" s="429"/>
      <c r="D2" s="429"/>
      <c r="E2" s="429"/>
      <c r="F2" s="429"/>
      <c r="G2" s="429"/>
      <c r="H2" s="429"/>
      <c r="I2" s="429"/>
      <c r="J2" s="429"/>
      <c r="K2" s="429"/>
      <c r="L2" s="430"/>
      <c r="M2" s="499" t="s">
        <v>163</v>
      </c>
      <c r="N2" s="500"/>
      <c r="O2" s="501"/>
    </row>
    <row r="3" spans="1:15" s="244" customFormat="1" ht="19.95" customHeight="1" thickBot="1" x14ac:dyDescent="0.35">
      <c r="A3" s="446"/>
      <c r="B3" s="428" t="s">
        <v>0</v>
      </c>
      <c r="C3" s="429"/>
      <c r="D3" s="429"/>
      <c r="E3" s="429"/>
      <c r="F3" s="429"/>
      <c r="G3" s="429"/>
      <c r="H3" s="429"/>
      <c r="I3" s="429"/>
      <c r="J3" s="429"/>
      <c r="K3" s="429"/>
      <c r="L3" s="430"/>
      <c r="M3" s="499" t="s">
        <v>164</v>
      </c>
      <c r="N3" s="500"/>
      <c r="O3" s="501"/>
    </row>
    <row r="4" spans="1:15" s="244" customFormat="1" ht="21.75" customHeight="1" thickBot="1" x14ac:dyDescent="0.35">
      <c r="A4" s="447"/>
      <c r="B4" s="431" t="s">
        <v>165</v>
      </c>
      <c r="C4" s="432"/>
      <c r="D4" s="432"/>
      <c r="E4" s="432"/>
      <c r="F4" s="432"/>
      <c r="G4" s="432"/>
      <c r="H4" s="432"/>
      <c r="I4" s="432"/>
      <c r="J4" s="432"/>
      <c r="K4" s="432"/>
      <c r="L4" s="433"/>
      <c r="M4" s="499" t="s">
        <v>166</v>
      </c>
      <c r="N4" s="500"/>
      <c r="O4" s="501"/>
    </row>
    <row r="5" spans="1:15" s="244" customFormat="1" ht="16.2" customHeight="1" thickBot="1" x14ac:dyDescent="0.35">
      <c r="A5" s="82"/>
      <c r="B5" s="83"/>
      <c r="C5" s="83"/>
      <c r="D5" s="83"/>
      <c r="E5" s="83"/>
      <c r="F5" s="83"/>
      <c r="G5" s="83"/>
      <c r="H5" s="83"/>
      <c r="I5" s="83"/>
      <c r="J5" s="83"/>
      <c r="K5" s="83"/>
      <c r="L5" s="83"/>
      <c r="M5" s="245"/>
      <c r="N5" s="245"/>
      <c r="O5" s="245"/>
    </row>
    <row r="6" spans="1:15" ht="40.35" customHeight="1" thickBot="1" x14ac:dyDescent="0.35">
      <c r="A6" s="52" t="s">
        <v>167</v>
      </c>
      <c r="B6" s="456"/>
      <c r="C6" s="457"/>
      <c r="D6" s="457"/>
      <c r="E6" s="457"/>
      <c r="F6" s="457"/>
      <c r="G6" s="457"/>
      <c r="H6" s="457"/>
      <c r="I6" s="457"/>
      <c r="J6" s="457"/>
      <c r="K6" s="458"/>
      <c r="L6" s="162" t="s">
        <v>169</v>
      </c>
      <c r="M6" s="504">
        <v>2024110010299</v>
      </c>
      <c r="N6" s="505"/>
      <c r="O6" s="506"/>
    </row>
    <row r="7" spans="1:15" s="244" customFormat="1" ht="18" customHeight="1" thickBot="1" x14ac:dyDescent="0.35">
      <c r="A7" s="82"/>
      <c r="B7" s="83"/>
      <c r="C7" s="83"/>
      <c r="D7" s="83"/>
      <c r="E7" s="83"/>
      <c r="F7" s="83"/>
      <c r="G7" s="83"/>
      <c r="H7" s="83"/>
      <c r="I7" s="83"/>
      <c r="J7" s="83"/>
      <c r="K7" s="83"/>
      <c r="L7" s="83"/>
      <c r="M7" s="245"/>
      <c r="N7" s="245"/>
      <c r="O7" s="245"/>
    </row>
    <row r="8" spans="1:15" s="244" customFormat="1" ht="21.75" customHeight="1" thickBot="1" x14ac:dyDescent="0.35">
      <c r="A8" s="449" t="s">
        <v>6</v>
      </c>
      <c r="B8" s="162" t="s">
        <v>170</v>
      </c>
      <c r="C8" s="247" t="s">
        <v>171</v>
      </c>
      <c r="D8" s="162" t="s">
        <v>172</v>
      </c>
      <c r="E8" s="247" t="s">
        <v>171</v>
      </c>
      <c r="F8" s="162" t="s">
        <v>173</v>
      </c>
      <c r="G8" s="247" t="s">
        <v>171</v>
      </c>
      <c r="H8" s="162" t="s">
        <v>174</v>
      </c>
      <c r="I8" s="130" t="s">
        <v>171</v>
      </c>
      <c r="J8" s="412" t="s">
        <v>8</v>
      </c>
      <c r="K8" s="448"/>
      <c r="L8" s="248" t="s">
        <v>175</v>
      </c>
      <c r="M8" s="507"/>
      <c r="N8" s="507"/>
      <c r="O8" s="507"/>
    </row>
    <row r="9" spans="1:15" s="244" customFormat="1" ht="21.75" customHeight="1" thickBot="1" x14ac:dyDescent="0.35">
      <c r="A9" s="449"/>
      <c r="B9" s="249" t="s">
        <v>176</v>
      </c>
      <c r="C9" s="131" t="s">
        <v>171</v>
      </c>
      <c r="D9" s="162" t="s">
        <v>177</v>
      </c>
      <c r="E9" s="131" t="s">
        <v>171</v>
      </c>
      <c r="F9" s="162" t="s">
        <v>178</v>
      </c>
      <c r="G9" s="132"/>
      <c r="H9" s="162" t="s">
        <v>179</v>
      </c>
      <c r="I9" s="130"/>
      <c r="J9" s="412"/>
      <c r="K9" s="448"/>
      <c r="L9" s="248" t="s">
        <v>180</v>
      </c>
      <c r="M9" s="507"/>
      <c r="N9" s="507"/>
      <c r="O9" s="507"/>
    </row>
    <row r="10" spans="1:15" s="244" customFormat="1" ht="21.75" customHeight="1" thickBot="1" x14ac:dyDescent="0.35">
      <c r="A10" s="449"/>
      <c r="B10" s="162" t="s">
        <v>181</v>
      </c>
      <c r="C10" s="247"/>
      <c r="D10" s="162" t="s">
        <v>182</v>
      </c>
      <c r="E10" s="132"/>
      <c r="F10" s="162" t="s">
        <v>183</v>
      </c>
      <c r="G10" s="132"/>
      <c r="H10" s="162" t="s">
        <v>184</v>
      </c>
      <c r="I10" s="130"/>
      <c r="J10" s="412"/>
      <c r="K10" s="448"/>
      <c r="L10" s="248" t="s">
        <v>185</v>
      </c>
      <c r="M10" s="507" t="s">
        <v>171</v>
      </c>
      <c r="N10" s="507"/>
      <c r="O10" s="507"/>
    </row>
    <row r="11" spans="1:15" ht="15" customHeight="1" thickBot="1" x14ac:dyDescent="0.35">
      <c r="A11" s="6"/>
      <c r="B11" s="7"/>
      <c r="C11" s="7"/>
      <c r="D11" s="250"/>
      <c r="E11" s="8"/>
      <c r="F11" s="8"/>
      <c r="G11" s="251"/>
      <c r="H11" s="251"/>
      <c r="I11" s="252"/>
      <c r="J11" s="252"/>
      <c r="K11" s="7"/>
      <c r="L11" s="7"/>
      <c r="M11" s="7"/>
      <c r="N11" s="7"/>
      <c r="O11" s="7"/>
    </row>
    <row r="12" spans="1:15" ht="15" customHeight="1" x14ac:dyDescent="0.3">
      <c r="A12" s="453" t="s">
        <v>186</v>
      </c>
      <c r="B12" s="567" t="s">
        <v>333</v>
      </c>
      <c r="C12" s="568"/>
      <c r="D12" s="568"/>
      <c r="E12" s="568"/>
      <c r="F12" s="568"/>
      <c r="G12" s="568"/>
      <c r="H12" s="568"/>
      <c r="I12" s="568"/>
      <c r="J12" s="568"/>
      <c r="K12" s="568"/>
      <c r="L12" s="568"/>
      <c r="M12" s="568"/>
      <c r="N12" s="568"/>
      <c r="O12" s="569"/>
    </row>
    <row r="13" spans="1:15" ht="15" customHeight="1" x14ac:dyDescent="0.3">
      <c r="A13" s="454"/>
      <c r="B13" s="570"/>
      <c r="C13" s="571"/>
      <c r="D13" s="571"/>
      <c r="E13" s="571"/>
      <c r="F13" s="571"/>
      <c r="G13" s="571"/>
      <c r="H13" s="571"/>
      <c r="I13" s="571"/>
      <c r="J13" s="571"/>
      <c r="K13" s="571"/>
      <c r="L13" s="571"/>
      <c r="M13" s="571"/>
      <c r="N13" s="571"/>
      <c r="O13" s="572"/>
    </row>
    <row r="14" spans="1:15" ht="15" customHeight="1" thickBot="1" x14ac:dyDescent="0.35">
      <c r="A14" s="455"/>
      <c r="B14" s="573"/>
      <c r="C14" s="574"/>
      <c r="D14" s="574"/>
      <c r="E14" s="574"/>
      <c r="F14" s="574"/>
      <c r="G14" s="574"/>
      <c r="H14" s="574"/>
      <c r="I14" s="574"/>
      <c r="J14" s="574"/>
      <c r="K14" s="574"/>
      <c r="L14" s="574"/>
      <c r="M14" s="574"/>
      <c r="N14" s="574"/>
      <c r="O14" s="575"/>
    </row>
    <row r="15" spans="1:15" ht="9" customHeight="1" thickBot="1" x14ac:dyDescent="0.35">
      <c r="A15" s="14"/>
      <c r="B15" s="80"/>
      <c r="C15" s="15"/>
      <c r="D15" s="15"/>
      <c r="E15" s="15"/>
      <c r="F15" s="15"/>
      <c r="G15" s="16"/>
      <c r="H15" s="16"/>
      <c r="I15" s="16"/>
      <c r="J15" s="16"/>
      <c r="K15" s="16"/>
      <c r="L15" s="17"/>
      <c r="M15" s="17"/>
      <c r="N15" s="17"/>
      <c r="O15" s="17"/>
    </row>
    <row r="16" spans="1:15" s="18" customFormat="1" ht="37.5" customHeight="1" thickBot="1" x14ac:dyDescent="0.35">
      <c r="A16" s="52" t="s">
        <v>13</v>
      </c>
      <c r="B16" s="443" t="s">
        <v>278</v>
      </c>
      <c r="C16" s="443"/>
      <c r="D16" s="443"/>
      <c r="E16" s="443"/>
      <c r="F16" s="443"/>
      <c r="G16" s="449" t="s">
        <v>15</v>
      </c>
      <c r="H16" s="449"/>
      <c r="I16" s="444" t="s">
        <v>334</v>
      </c>
      <c r="J16" s="444"/>
      <c r="K16" s="444"/>
      <c r="L16" s="444"/>
      <c r="M16" s="444"/>
      <c r="N16" s="444"/>
      <c r="O16" s="444"/>
    </row>
    <row r="17" spans="1:19" ht="9" customHeight="1" thickBot="1" x14ac:dyDescent="0.35">
      <c r="A17" s="14"/>
      <c r="B17" s="16"/>
      <c r="C17" s="15"/>
      <c r="D17" s="15"/>
      <c r="E17" s="15"/>
      <c r="F17" s="15"/>
      <c r="G17" s="16"/>
      <c r="H17" s="16"/>
      <c r="I17" s="16"/>
      <c r="J17" s="16"/>
      <c r="K17" s="16"/>
      <c r="L17" s="17"/>
      <c r="M17" s="17"/>
      <c r="N17" s="17"/>
      <c r="O17" s="17"/>
    </row>
    <row r="18" spans="1:19" ht="56.25" customHeight="1" thickBot="1" x14ac:dyDescent="0.35">
      <c r="A18" s="52" t="s">
        <v>17</v>
      </c>
      <c r="B18" s="502" t="s">
        <v>190</v>
      </c>
      <c r="C18" s="502"/>
      <c r="D18" s="502"/>
      <c r="E18" s="502"/>
      <c r="F18" s="52" t="s">
        <v>19</v>
      </c>
      <c r="G18" s="503" t="s">
        <v>191</v>
      </c>
      <c r="H18" s="503"/>
      <c r="I18" s="503"/>
      <c r="J18" s="52" t="s">
        <v>21</v>
      </c>
      <c r="K18" s="443" t="s">
        <v>192</v>
      </c>
      <c r="L18" s="443"/>
      <c r="M18" s="443"/>
      <c r="N18" s="443"/>
      <c r="O18" s="443"/>
    </row>
    <row r="19" spans="1:19" ht="9" customHeight="1" x14ac:dyDescent="0.3">
      <c r="A19" s="5"/>
      <c r="B19" s="2"/>
      <c r="C19" s="452"/>
      <c r="D19" s="452"/>
      <c r="E19" s="452"/>
      <c r="F19" s="452"/>
      <c r="G19" s="452"/>
      <c r="H19" s="452"/>
      <c r="I19" s="452"/>
      <c r="J19" s="452"/>
      <c r="K19" s="452"/>
      <c r="L19" s="452"/>
      <c r="M19" s="452"/>
      <c r="N19" s="452"/>
      <c r="O19" s="452"/>
    </row>
    <row r="20" spans="1:19" ht="16.5" customHeight="1" thickBot="1" x14ac:dyDescent="0.35">
      <c r="A20" s="253"/>
      <c r="B20" s="254"/>
      <c r="C20" s="254"/>
      <c r="D20" s="254"/>
      <c r="E20" s="254"/>
      <c r="F20" s="254"/>
      <c r="G20" s="254"/>
      <c r="H20" s="254"/>
      <c r="I20" s="254"/>
      <c r="J20" s="254"/>
      <c r="K20" s="254"/>
      <c r="L20" s="254"/>
      <c r="M20" s="254"/>
      <c r="N20" s="254"/>
      <c r="O20" s="254"/>
    </row>
    <row r="21" spans="1:19" ht="32.1" customHeight="1" thickBot="1" x14ac:dyDescent="0.35">
      <c r="A21" s="410" t="s">
        <v>23</v>
      </c>
      <c r="B21" s="411"/>
      <c r="C21" s="411"/>
      <c r="D21" s="411"/>
      <c r="E21" s="411"/>
      <c r="F21" s="411"/>
      <c r="G21" s="411"/>
      <c r="H21" s="411"/>
      <c r="I21" s="411"/>
      <c r="J21" s="411"/>
      <c r="K21" s="411"/>
      <c r="L21" s="411"/>
      <c r="M21" s="411"/>
      <c r="N21" s="411"/>
      <c r="O21" s="412"/>
    </row>
    <row r="22" spans="1:19" ht="32.1" customHeight="1" thickBot="1" x14ac:dyDescent="0.35">
      <c r="A22" s="410" t="s">
        <v>193</v>
      </c>
      <c r="B22" s="411"/>
      <c r="C22" s="411"/>
      <c r="D22" s="411"/>
      <c r="E22" s="411"/>
      <c r="F22" s="411"/>
      <c r="G22" s="411"/>
      <c r="H22" s="411"/>
      <c r="I22" s="411"/>
      <c r="J22" s="411"/>
      <c r="K22" s="411"/>
      <c r="L22" s="411"/>
      <c r="M22" s="411"/>
      <c r="N22" s="411"/>
      <c r="O22" s="412"/>
    </row>
    <row r="23" spans="1:19" ht="32.1" customHeight="1" thickBot="1" x14ac:dyDescent="0.35">
      <c r="A23" s="27"/>
      <c r="B23" s="19" t="s">
        <v>170</v>
      </c>
      <c r="C23" s="19" t="s">
        <v>172</v>
      </c>
      <c r="D23" s="19" t="s">
        <v>173</v>
      </c>
      <c r="E23" s="19" t="s">
        <v>174</v>
      </c>
      <c r="F23" s="19" t="s">
        <v>176</v>
      </c>
      <c r="G23" s="19" t="s">
        <v>177</v>
      </c>
      <c r="H23" s="19" t="s">
        <v>178</v>
      </c>
      <c r="I23" s="19" t="s">
        <v>179</v>
      </c>
      <c r="J23" s="19" t="s">
        <v>181</v>
      </c>
      <c r="K23" s="19" t="s">
        <v>182</v>
      </c>
      <c r="L23" s="19" t="s">
        <v>183</v>
      </c>
      <c r="M23" s="19" t="s">
        <v>184</v>
      </c>
      <c r="N23" s="20" t="s">
        <v>194</v>
      </c>
      <c r="O23" s="20" t="s">
        <v>195</v>
      </c>
    </row>
    <row r="24" spans="1:19" ht="32.1" customHeight="1" x14ac:dyDescent="0.3">
      <c r="A24" s="21" t="s">
        <v>24</v>
      </c>
      <c r="B24" s="238">
        <v>350253333</v>
      </c>
      <c r="C24" s="22">
        <v>478896000</v>
      </c>
      <c r="D24" s="22"/>
      <c r="E24" s="22"/>
      <c r="F24" s="22">
        <v>280000000</v>
      </c>
      <c r="G24" s="22">
        <v>37850000</v>
      </c>
      <c r="H24" s="239"/>
      <c r="I24" s="239"/>
      <c r="J24" s="239"/>
      <c r="K24" s="239"/>
      <c r="L24" s="239">
        <v>2406667</v>
      </c>
      <c r="M24" s="239"/>
      <c r="N24" s="320">
        <f>SUM(B24:M24)</f>
        <v>1149406000</v>
      </c>
      <c r="O24" s="255">
        <v>1</v>
      </c>
    </row>
    <row r="25" spans="1:19" ht="32.1" customHeight="1" x14ac:dyDescent="0.3">
      <c r="A25" s="21" t="s">
        <v>26</v>
      </c>
      <c r="B25" s="22">
        <v>350253333</v>
      </c>
      <c r="C25" s="22">
        <v>478896000</v>
      </c>
      <c r="D25" s="22">
        <v>0</v>
      </c>
      <c r="E25" s="238">
        <v>-14070668</v>
      </c>
      <c r="F25" s="22">
        <v>0</v>
      </c>
      <c r="G25" s="22">
        <v>0</v>
      </c>
      <c r="H25" s="22"/>
      <c r="I25" s="22"/>
      <c r="J25" s="22"/>
      <c r="K25" s="22"/>
      <c r="L25" s="22"/>
      <c r="M25" s="22"/>
      <c r="N25" s="321">
        <f t="shared" ref="N25:N29" si="0">SUM(B25:M25)</f>
        <v>815078665</v>
      </c>
      <c r="O25" s="256">
        <f>N25/N24</f>
        <v>0.70913033775706757</v>
      </c>
    </row>
    <row r="26" spans="1:19" ht="32.1" customHeight="1" x14ac:dyDescent="0.3">
      <c r="A26" s="21" t="s">
        <v>28</v>
      </c>
      <c r="B26" s="22">
        <v>0</v>
      </c>
      <c r="C26" s="22">
        <v>4913333</v>
      </c>
      <c r="D26" s="238">
        <v>61211999</v>
      </c>
      <c r="E26" s="22">
        <v>76416000</v>
      </c>
      <c r="F26" s="22">
        <v>76416000</v>
      </c>
      <c r="G26" s="22">
        <v>76416000</v>
      </c>
      <c r="I26" s="22"/>
      <c r="J26" s="22"/>
      <c r="K26" s="22"/>
      <c r="L26" s="22"/>
      <c r="M26" s="22"/>
      <c r="N26" s="321">
        <f t="shared" si="0"/>
        <v>295373332</v>
      </c>
      <c r="O26" s="256">
        <f>N26/N24</f>
        <v>0.25697911094948173</v>
      </c>
    </row>
    <row r="27" spans="1:19" ht="32.1" customHeight="1" x14ac:dyDescent="0.3">
      <c r="A27" s="21" t="s">
        <v>196</v>
      </c>
      <c r="B27" s="22"/>
      <c r="C27" s="22"/>
      <c r="D27" s="22">
        <v>20000000</v>
      </c>
      <c r="E27" s="22">
        <v>0</v>
      </c>
      <c r="F27" s="238">
        <f>43996594+780000</f>
        <v>44776594</v>
      </c>
      <c r="G27" s="22">
        <v>3900000</v>
      </c>
      <c r="H27" s="22"/>
      <c r="I27" s="22"/>
      <c r="J27" s="22"/>
      <c r="K27" s="22"/>
      <c r="L27" s="22"/>
      <c r="M27" s="22"/>
      <c r="N27" s="357">
        <f t="shared" si="0"/>
        <v>68676594</v>
      </c>
      <c r="O27" s="256">
        <v>1</v>
      </c>
      <c r="S27" s="356"/>
    </row>
    <row r="28" spans="1:19" ht="32.1" customHeight="1" x14ac:dyDescent="0.3">
      <c r="A28" s="21" t="s">
        <v>197</v>
      </c>
      <c r="B28" s="22">
        <v>0</v>
      </c>
      <c r="C28" s="22">
        <v>0</v>
      </c>
      <c r="D28" s="22"/>
      <c r="E28" s="22"/>
      <c r="F28" s="22"/>
      <c r="G28" s="22">
        <v>0</v>
      </c>
      <c r="H28" s="22"/>
      <c r="I28" s="22"/>
      <c r="J28" s="22"/>
      <c r="K28" s="22"/>
      <c r="L28" s="22"/>
      <c r="M28" s="22"/>
      <c r="N28" s="321">
        <f t="shared" si="0"/>
        <v>0</v>
      </c>
      <c r="O28" s="256">
        <f>N28/N27</f>
        <v>0</v>
      </c>
    </row>
    <row r="29" spans="1:19" ht="32.1" customHeight="1" thickBot="1" x14ac:dyDescent="0.35">
      <c r="A29" s="24" t="s">
        <v>34</v>
      </c>
      <c r="B29" s="25">
        <v>0</v>
      </c>
      <c r="C29" s="25">
        <v>0</v>
      </c>
      <c r="D29" s="294">
        <v>3900000</v>
      </c>
      <c r="E29" s="25">
        <v>0</v>
      </c>
      <c r="F29" s="25">
        <v>0</v>
      </c>
      <c r="G29" s="25">
        <v>12238667</v>
      </c>
      <c r="H29" s="22"/>
      <c r="I29" s="25"/>
      <c r="J29" s="25"/>
      <c r="K29" s="25"/>
      <c r="L29" s="25"/>
      <c r="M29" s="25"/>
      <c r="N29" s="322">
        <f t="shared" si="0"/>
        <v>16138667</v>
      </c>
      <c r="O29" s="257">
        <f>N29/N27</f>
        <v>0.23499515715645419</v>
      </c>
    </row>
    <row r="30" spans="1:19" s="258" customFormat="1" ht="16.5" customHeight="1" x14ac:dyDescent="0.25"/>
    <row r="31" spans="1:19" s="258" customFormat="1" ht="17.25" customHeight="1" x14ac:dyDescent="0.25"/>
    <row r="32" spans="1:19" ht="5.25" customHeight="1" thickBot="1" x14ac:dyDescent="0.35"/>
    <row r="33" spans="1:13" ht="48" customHeight="1" thickBot="1" x14ac:dyDescent="0.35">
      <c r="A33" s="519" t="s">
        <v>198</v>
      </c>
      <c r="B33" s="520"/>
      <c r="C33" s="520"/>
      <c r="D33" s="520"/>
      <c r="E33" s="520"/>
      <c r="F33" s="520"/>
      <c r="G33" s="520"/>
      <c r="H33" s="520"/>
      <c r="I33" s="521"/>
      <c r="J33" s="259"/>
    </row>
    <row r="34" spans="1:13" ht="50.25" customHeight="1" thickBot="1" x14ac:dyDescent="0.35">
      <c r="A34" s="260" t="s">
        <v>199</v>
      </c>
      <c r="B34" s="522" t="str">
        <f>+B12</f>
        <v xml:space="preserve"> Implementar el 100 Porciento de las herramientas que permitan el posicionamiento de la SDMujer en medios de comunicación</v>
      </c>
      <c r="C34" s="523"/>
      <c r="D34" s="523"/>
      <c r="E34" s="523"/>
      <c r="F34" s="523"/>
      <c r="G34" s="523"/>
      <c r="H34" s="523"/>
      <c r="I34" s="524"/>
      <c r="J34" s="261"/>
      <c r="M34" s="262"/>
    </row>
    <row r="35" spans="1:13" ht="18.75" customHeight="1" thickBot="1" x14ac:dyDescent="0.35">
      <c r="A35" s="513" t="s">
        <v>39</v>
      </c>
      <c r="B35" s="263">
        <v>2024</v>
      </c>
      <c r="C35" s="263">
        <v>2025</v>
      </c>
      <c r="D35" s="263">
        <v>2026</v>
      </c>
      <c r="E35" s="263">
        <v>2027</v>
      </c>
      <c r="F35" s="263" t="s">
        <v>200</v>
      </c>
      <c r="G35" s="525" t="s">
        <v>41</v>
      </c>
      <c r="H35" s="486" t="s">
        <v>201</v>
      </c>
      <c r="I35" s="487"/>
      <c r="J35" s="261"/>
      <c r="M35" s="262"/>
    </row>
    <row r="36" spans="1:13" ht="50.25" customHeight="1" thickBot="1" x14ac:dyDescent="0.35">
      <c r="A36" s="514"/>
      <c r="B36" s="295">
        <v>1</v>
      </c>
      <c r="C36" s="295">
        <v>1</v>
      </c>
      <c r="D36" s="295">
        <v>1</v>
      </c>
      <c r="E36" s="295">
        <v>1</v>
      </c>
      <c r="F36" s="295">
        <v>1</v>
      </c>
      <c r="G36" s="525"/>
      <c r="H36" s="488"/>
      <c r="I36" s="489"/>
      <c r="J36" s="261"/>
      <c r="M36" s="264"/>
    </row>
    <row r="37" spans="1:13" ht="52.5" customHeight="1" thickBot="1" x14ac:dyDescent="0.35">
      <c r="A37" s="265" t="s">
        <v>43</v>
      </c>
      <c r="B37" s="508">
        <v>0.49</v>
      </c>
      <c r="C37" s="509"/>
      <c r="D37" s="510" t="s">
        <v>202</v>
      </c>
      <c r="E37" s="511"/>
      <c r="F37" s="511"/>
      <c r="G37" s="511"/>
      <c r="H37" s="511"/>
      <c r="I37" s="512"/>
    </row>
    <row r="38" spans="1:13" s="269" customFormat="1" ht="48" customHeight="1" thickBot="1" x14ac:dyDescent="0.35">
      <c r="A38" s="513" t="s">
        <v>203</v>
      </c>
      <c r="B38" s="265" t="s">
        <v>204</v>
      </c>
      <c r="C38" s="260" t="s">
        <v>87</v>
      </c>
      <c r="D38" s="515" t="s">
        <v>89</v>
      </c>
      <c r="E38" s="516"/>
      <c r="F38" s="515" t="s">
        <v>91</v>
      </c>
      <c r="G38" s="516"/>
      <c r="H38" s="268" t="s">
        <v>93</v>
      </c>
      <c r="I38" s="267" t="s">
        <v>94</v>
      </c>
      <c r="M38" s="270"/>
    </row>
    <row r="39" spans="1:13" ht="261" customHeight="1" thickBot="1" x14ac:dyDescent="0.35">
      <c r="A39" s="514"/>
      <c r="B39" s="290">
        <v>8.3000000000000007</v>
      </c>
      <c r="C39" s="271">
        <v>8.3000000000000007</v>
      </c>
      <c r="D39" s="576" t="s">
        <v>335</v>
      </c>
      <c r="E39" s="577"/>
      <c r="F39" s="576" t="s">
        <v>336</v>
      </c>
      <c r="G39" s="577"/>
      <c r="H39" s="276" t="s">
        <v>207</v>
      </c>
      <c r="I39" s="296" t="s">
        <v>337</v>
      </c>
      <c r="M39" s="262"/>
    </row>
    <row r="40" spans="1:13" s="269" customFormat="1" ht="54" customHeight="1" thickBot="1" x14ac:dyDescent="0.35">
      <c r="A40" s="513" t="s">
        <v>209</v>
      </c>
      <c r="B40" s="266" t="s">
        <v>204</v>
      </c>
      <c r="C40" s="268" t="s">
        <v>87</v>
      </c>
      <c r="D40" s="515" t="s">
        <v>89</v>
      </c>
      <c r="E40" s="516"/>
      <c r="F40" s="515" t="s">
        <v>91</v>
      </c>
      <c r="G40" s="516"/>
      <c r="H40" s="268" t="s">
        <v>93</v>
      </c>
      <c r="I40" s="267" t="s">
        <v>94</v>
      </c>
    </row>
    <row r="41" spans="1:13" ht="223.5" customHeight="1" thickBot="1" x14ac:dyDescent="0.35">
      <c r="A41" s="514"/>
      <c r="B41" s="290">
        <v>8.3000000000000007</v>
      </c>
      <c r="C41" s="271">
        <v>8.3000000000000007</v>
      </c>
      <c r="D41" s="576" t="s">
        <v>338</v>
      </c>
      <c r="E41" s="577"/>
      <c r="F41" s="576" t="s">
        <v>339</v>
      </c>
      <c r="G41" s="577"/>
      <c r="H41" s="276" t="s">
        <v>207</v>
      </c>
      <c r="I41" s="297" t="s">
        <v>340</v>
      </c>
    </row>
    <row r="42" spans="1:13" s="269" customFormat="1" ht="45" customHeight="1" thickBot="1" x14ac:dyDescent="0.35">
      <c r="A42" s="513" t="s">
        <v>213</v>
      </c>
      <c r="B42" s="266" t="s">
        <v>204</v>
      </c>
      <c r="C42" s="268" t="s">
        <v>87</v>
      </c>
      <c r="D42" s="515" t="s">
        <v>89</v>
      </c>
      <c r="E42" s="516"/>
      <c r="F42" s="515" t="s">
        <v>91</v>
      </c>
      <c r="G42" s="516"/>
      <c r="H42" s="268" t="s">
        <v>93</v>
      </c>
      <c r="I42" s="267" t="s">
        <v>94</v>
      </c>
    </row>
    <row r="43" spans="1:13" ht="290.39999999999998" customHeight="1" thickBot="1" x14ac:dyDescent="0.35">
      <c r="A43" s="514"/>
      <c r="B43" s="290">
        <v>8.3000000000000007</v>
      </c>
      <c r="C43" s="271">
        <v>8.3000000000000007</v>
      </c>
      <c r="D43" s="576" t="s">
        <v>341</v>
      </c>
      <c r="E43" s="577"/>
      <c r="F43" s="578" t="s">
        <v>342</v>
      </c>
      <c r="G43" s="579"/>
      <c r="H43" s="276" t="s">
        <v>343</v>
      </c>
      <c r="I43" s="298" t="s">
        <v>344</v>
      </c>
    </row>
    <row r="44" spans="1:13" s="269" customFormat="1" ht="44.25" customHeight="1" thickBot="1" x14ac:dyDescent="0.35">
      <c r="A44" s="513" t="s">
        <v>217</v>
      </c>
      <c r="B44" s="266" t="s">
        <v>204</v>
      </c>
      <c r="C44" s="266" t="s">
        <v>87</v>
      </c>
      <c r="D44" s="515" t="s">
        <v>89</v>
      </c>
      <c r="E44" s="516"/>
      <c r="F44" s="515" t="s">
        <v>91</v>
      </c>
      <c r="G44" s="516"/>
      <c r="H44" s="268" t="s">
        <v>93</v>
      </c>
      <c r="I44" s="268" t="s">
        <v>94</v>
      </c>
    </row>
    <row r="45" spans="1:13" ht="408.6" customHeight="1" thickBot="1" x14ac:dyDescent="0.35">
      <c r="A45" s="514"/>
      <c r="B45" s="290">
        <v>8.3000000000000007</v>
      </c>
      <c r="C45" s="271">
        <v>8.3000000000000007</v>
      </c>
      <c r="D45" s="580" t="s">
        <v>345</v>
      </c>
      <c r="E45" s="581"/>
      <c r="F45" s="576" t="s">
        <v>346</v>
      </c>
      <c r="G45" s="577"/>
      <c r="H45" s="276" t="s">
        <v>207</v>
      </c>
      <c r="I45" s="272" t="s">
        <v>347</v>
      </c>
    </row>
    <row r="46" spans="1:13" s="269" customFormat="1" ht="47.25" customHeight="1" thickBot="1" x14ac:dyDescent="0.35">
      <c r="A46" s="513" t="s">
        <v>221</v>
      </c>
      <c r="B46" s="266" t="s">
        <v>204</v>
      </c>
      <c r="C46" s="268" t="s">
        <v>87</v>
      </c>
      <c r="D46" s="515" t="s">
        <v>89</v>
      </c>
      <c r="E46" s="516"/>
      <c r="F46" s="515" t="s">
        <v>91</v>
      </c>
      <c r="G46" s="516"/>
      <c r="H46" s="268" t="s">
        <v>93</v>
      </c>
      <c r="I46" s="267" t="s">
        <v>94</v>
      </c>
    </row>
    <row r="47" spans="1:13" ht="409.2" customHeight="1" x14ac:dyDescent="0.3">
      <c r="A47" s="514"/>
      <c r="B47" s="290">
        <v>8.3000000000000007</v>
      </c>
      <c r="C47" s="271">
        <v>8.3000000000000007</v>
      </c>
      <c r="D47" s="582" t="s">
        <v>348</v>
      </c>
      <c r="E47" s="583"/>
      <c r="F47" s="584" t="s">
        <v>349</v>
      </c>
      <c r="G47" s="585"/>
      <c r="H47" s="276" t="s">
        <v>207</v>
      </c>
      <c r="I47" s="348" t="s">
        <v>350</v>
      </c>
    </row>
    <row r="48" spans="1:13" s="269" customFormat="1" ht="52.5" customHeight="1" x14ac:dyDescent="0.3">
      <c r="A48" s="513" t="s">
        <v>226</v>
      </c>
      <c r="B48" s="266" t="s">
        <v>204</v>
      </c>
      <c r="C48" s="268" t="s">
        <v>87</v>
      </c>
      <c r="D48" s="515" t="s">
        <v>89</v>
      </c>
      <c r="E48" s="516"/>
      <c r="F48" s="515" t="s">
        <v>91</v>
      </c>
      <c r="G48" s="516"/>
      <c r="H48" s="268" t="s">
        <v>93</v>
      </c>
      <c r="I48" s="267" t="s">
        <v>94</v>
      </c>
    </row>
    <row r="49" spans="1:9" ht="406.5" customHeight="1" x14ac:dyDescent="0.3">
      <c r="A49" s="514"/>
      <c r="B49" s="274">
        <v>8.3000000000000007</v>
      </c>
      <c r="C49" s="274">
        <v>8.3000000000000007</v>
      </c>
      <c r="D49" s="582" t="s">
        <v>351</v>
      </c>
      <c r="E49" s="583"/>
      <c r="F49" s="586" t="s">
        <v>352</v>
      </c>
      <c r="G49" s="587"/>
      <c r="H49" s="276" t="s">
        <v>207</v>
      </c>
      <c r="I49" s="363" t="s">
        <v>353</v>
      </c>
    </row>
    <row r="50" spans="1:9" ht="35.1" customHeight="1" x14ac:dyDescent="0.3">
      <c r="A50" s="513" t="s">
        <v>230</v>
      </c>
      <c r="B50" s="265" t="s">
        <v>204</v>
      </c>
      <c r="C50" s="260" t="s">
        <v>87</v>
      </c>
      <c r="D50" s="515" t="s">
        <v>89</v>
      </c>
      <c r="E50" s="516"/>
      <c r="F50" s="515" t="s">
        <v>91</v>
      </c>
      <c r="G50" s="516"/>
      <c r="H50" s="268" t="s">
        <v>93</v>
      </c>
      <c r="I50" s="267" t="s">
        <v>94</v>
      </c>
    </row>
    <row r="51" spans="1:9" ht="120.75" customHeight="1" thickBot="1" x14ac:dyDescent="0.35">
      <c r="A51" s="514"/>
      <c r="B51" s="274">
        <v>8.3000000000000007</v>
      </c>
      <c r="C51" s="277"/>
      <c r="D51" s="532"/>
      <c r="E51" s="533"/>
      <c r="F51" s="532"/>
      <c r="G51" s="534"/>
      <c r="H51" s="276"/>
      <c r="I51" s="275"/>
    </row>
    <row r="52" spans="1:9" ht="35.1" customHeight="1" thickBot="1" x14ac:dyDescent="0.35">
      <c r="A52" s="513" t="s">
        <v>231</v>
      </c>
      <c r="B52" s="265" t="s">
        <v>204</v>
      </c>
      <c r="C52" s="260" t="s">
        <v>87</v>
      </c>
      <c r="D52" s="515" t="s">
        <v>89</v>
      </c>
      <c r="E52" s="516"/>
      <c r="F52" s="515" t="s">
        <v>91</v>
      </c>
      <c r="G52" s="516"/>
      <c r="H52" s="268" t="s">
        <v>93</v>
      </c>
      <c r="I52" s="267" t="s">
        <v>94</v>
      </c>
    </row>
    <row r="53" spans="1:9" ht="120.75" customHeight="1" thickBot="1" x14ac:dyDescent="0.35">
      <c r="A53" s="514"/>
      <c r="B53" s="274">
        <v>8.3000000000000007</v>
      </c>
      <c r="C53" s="277"/>
      <c r="D53" s="532"/>
      <c r="E53" s="533"/>
      <c r="F53" s="532"/>
      <c r="G53" s="534"/>
      <c r="H53" s="278"/>
      <c r="I53" s="275"/>
    </row>
    <row r="54" spans="1:9" ht="35.1" customHeight="1" thickBot="1" x14ac:dyDescent="0.35">
      <c r="A54" s="513" t="s">
        <v>232</v>
      </c>
      <c r="B54" s="265" t="s">
        <v>204</v>
      </c>
      <c r="C54" s="260" t="s">
        <v>87</v>
      </c>
      <c r="D54" s="515" t="s">
        <v>89</v>
      </c>
      <c r="E54" s="516"/>
      <c r="F54" s="515" t="s">
        <v>91</v>
      </c>
      <c r="G54" s="516"/>
      <c r="H54" s="268" t="s">
        <v>93</v>
      </c>
      <c r="I54" s="267" t="s">
        <v>94</v>
      </c>
    </row>
    <row r="55" spans="1:9" ht="120.75" customHeight="1" thickBot="1" x14ac:dyDescent="0.35">
      <c r="A55" s="514"/>
      <c r="B55" s="274">
        <v>8.3000000000000007</v>
      </c>
      <c r="C55" s="277"/>
      <c r="D55" s="532"/>
      <c r="E55" s="534"/>
      <c r="F55" s="532"/>
      <c r="G55" s="534"/>
      <c r="H55" s="276"/>
      <c r="I55" s="276"/>
    </row>
    <row r="56" spans="1:9" ht="35.1" customHeight="1" thickBot="1" x14ac:dyDescent="0.35">
      <c r="A56" s="513" t="s">
        <v>233</v>
      </c>
      <c r="B56" s="265" t="s">
        <v>204</v>
      </c>
      <c r="C56" s="260" t="s">
        <v>87</v>
      </c>
      <c r="D56" s="515" t="s">
        <v>89</v>
      </c>
      <c r="E56" s="516"/>
      <c r="F56" s="515" t="s">
        <v>91</v>
      </c>
      <c r="G56" s="516"/>
      <c r="H56" s="268" t="s">
        <v>93</v>
      </c>
      <c r="I56" s="267" t="s">
        <v>94</v>
      </c>
    </row>
    <row r="57" spans="1:9" ht="120.75" customHeight="1" thickBot="1" x14ac:dyDescent="0.35">
      <c r="A57" s="514"/>
      <c r="B57" s="274">
        <v>8.3000000000000007</v>
      </c>
      <c r="C57" s="277"/>
      <c r="D57" s="532"/>
      <c r="E57" s="534"/>
      <c r="F57" s="532"/>
      <c r="G57" s="534"/>
      <c r="H57" s="276"/>
      <c r="I57" s="275"/>
    </row>
    <row r="58" spans="1:9" ht="35.1" customHeight="1" thickBot="1" x14ac:dyDescent="0.35">
      <c r="A58" s="513" t="s">
        <v>234</v>
      </c>
      <c r="B58" s="265" t="s">
        <v>204</v>
      </c>
      <c r="C58" s="260" t="s">
        <v>87</v>
      </c>
      <c r="D58" s="515" t="s">
        <v>89</v>
      </c>
      <c r="E58" s="516"/>
      <c r="F58" s="515" t="s">
        <v>91</v>
      </c>
      <c r="G58" s="516"/>
      <c r="H58" s="268" t="s">
        <v>93</v>
      </c>
      <c r="I58" s="267" t="s">
        <v>94</v>
      </c>
    </row>
    <row r="59" spans="1:9" ht="120.75" customHeight="1" thickBot="1" x14ac:dyDescent="0.35">
      <c r="A59" s="514"/>
      <c r="B59" s="274">
        <v>8.3000000000000007</v>
      </c>
      <c r="C59" s="277"/>
      <c r="D59" s="532"/>
      <c r="E59" s="534"/>
      <c r="F59" s="533"/>
      <c r="G59" s="533"/>
      <c r="H59" s="276"/>
      <c r="I59" s="276"/>
    </row>
    <row r="60" spans="1:9" ht="35.1" customHeight="1" thickBot="1" x14ac:dyDescent="0.35">
      <c r="A60" s="513" t="s">
        <v>235</v>
      </c>
      <c r="B60" s="265" t="s">
        <v>204</v>
      </c>
      <c r="C60" s="260" t="s">
        <v>87</v>
      </c>
      <c r="D60" s="515" t="s">
        <v>89</v>
      </c>
      <c r="E60" s="516"/>
      <c r="F60" s="515" t="s">
        <v>91</v>
      </c>
      <c r="G60" s="516"/>
      <c r="H60" s="268" t="s">
        <v>93</v>
      </c>
      <c r="I60" s="267" t="s">
        <v>94</v>
      </c>
    </row>
    <row r="61" spans="1:9" ht="120.75" customHeight="1" thickBot="1" x14ac:dyDescent="0.35">
      <c r="A61" s="514"/>
      <c r="B61" s="273">
        <v>8.6999999999999993</v>
      </c>
      <c r="C61" s="277"/>
      <c r="D61" s="532"/>
      <c r="E61" s="534"/>
      <c r="F61" s="532"/>
      <c r="G61" s="534"/>
      <c r="H61" s="276"/>
      <c r="I61" s="276"/>
    </row>
    <row r="62" spans="1:9" x14ac:dyDescent="0.3">
      <c r="B62" s="279">
        <f>+B47+B43+B41+B45+B49+B51+B53+B55+B57+B59+B61+B39</f>
        <v>99.999999999999986</v>
      </c>
    </row>
    <row r="64" spans="1:9" s="261" customFormat="1" ht="30" customHeight="1" x14ac:dyDescent="0.3">
      <c r="A64" s="246"/>
      <c r="B64" s="246"/>
      <c r="C64" s="246"/>
      <c r="D64" s="246"/>
      <c r="E64" s="246"/>
      <c r="F64" s="246"/>
      <c r="G64" s="246"/>
      <c r="H64" s="246"/>
      <c r="I64" s="246"/>
    </row>
    <row r="65" spans="1:9" ht="34.5" customHeight="1" x14ac:dyDescent="0.3">
      <c r="A65" s="413" t="s">
        <v>57</v>
      </c>
      <c r="B65" s="413"/>
      <c r="C65" s="413"/>
      <c r="D65" s="413"/>
      <c r="E65" s="413"/>
      <c r="F65" s="413"/>
      <c r="G65" s="413"/>
      <c r="H65" s="413"/>
      <c r="I65" s="413"/>
    </row>
    <row r="66" spans="1:9" ht="67.5" customHeight="1" x14ac:dyDescent="0.3">
      <c r="A66" s="44" t="s">
        <v>58</v>
      </c>
      <c r="B66" s="535" t="s">
        <v>354</v>
      </c>
      <c r="C66" s="536"/>
      <c r="D66" s="535" t="s">
        <v>355</v>
      </c>
      <c r="E66" s="536"/>
      <c r="F66" s="588" t="s">
        <v>356</v>
      </c>
      <c r="G66" s="589"/>
      <c r="H66" s="537" t="s">
        <v>239</v>
      </c>
      <c r="I66" s="538"/>
    </row>
    <row r="67" spans="1:9" ht="45.75" customHeight="1" x14ac:dyDescent="0.3">
      <c r="A67" s="44" t="s">
        <v>240</v>
      </c>
      <c r="B67" s="590">
        <v>24.5</v>
      </c>
      <c r="C67" s="591"/>
      <c r="D67" s="592">
        <v>24.5</v>
      </c>
      <c r="E67" s="593"/>
      <c r="F67" s="543"/>
      <c r="G67" s="544"/>
      <c r="H67" s="543"/>
      <c r="I67" s="544"/>
    </row>
    <row r="68" spans="1:9" ht="30" customHeight="1" x14ac:dyDescent="0.3">
      <c r="A68" s="389" t="s">
        <v>170</v>
      </c>
      <c r="B68" s="280" t="s">
        <v>85</v>
      </c>
      <c r="C68" s="280" t="s">
        <v>87</v>
      </c>
      <c r="D68" s="280" t="s">
        <v>85</v>
      </c>
      <c r="E68" s="280" t="s">
        <v>87</v>
      </c>
      <c r="F68" s="280" t="s">
        <v>85</v>
      </c>
      <c r="G68" s="280" t="s">
        <v>87</v>
      </c>
      <c r="H68" s="280" t="s">
        <v>85</v>
      </c>
      <c r="I68" s="280" t="s">
        <v>87</v>
      </c>
    </row>
    <row r="69" spans="1:9" ht="30" customHeight="1" x14ac:dyDescent="0.3">
      <c r="A69" s="390"/>
      <c r="B69" s="292">
        <v>8.3000000000000004E-2</v>
      </c>
      <c r="C69" s="292">
        <v>8.3000000000000004E-2</v>
      </c>
      <c r="D69" s="292">
        <v>8.3000000000000004E-2</v>
      </c>
      <c r="E69" s="292">
        <v>8.3000000000000004E-2</v>
      </c>
      <c r="F69" s="281"/>
      <c r="G69" s="281"/>
      <c r="H69" s="282"/>
      <c r="I69" s="281"/>
    </row>
    <row r="70" spans="1:9" ht="207" customHeight="1" x14ac:dyDescent="0.3">
      <c r="A70" s="44" t="s">
        <v>241</v>
      </c>
      <c r="B70" s="594" t="s">
        <v>357</v>
      </c>
      <c r="C70" s="595"/>
      <c r="D70" s="594" t="s">
        <v>358</v>
      </c>
      <c r="E70" s="595"/>
      <c r="F70" s="596"/>
      <c r="G70" s="597"/>
      <c r="H70" s="547"/>
      <c r="I70" s="548"/>
    </row>
    <row r="71" spans="1:9" ht="98.4" customHeight="1" x14ac:dyDescent="0.3">
      <c r="A71" s="44" t="s">
        <v>245</v>
      </c>
      <c r="B71" s="463" t="s">
        <v>359</v>
      </c>
      <c r="C71" s="549"/>
      <c r="D71" s="463" t="s">
        <v>360</v>
      </c>
      <c r="E71" s="549"/>
      <c r="F71" s="598"/>
      <c r="G71" s="549"/>
      <c r="H71" s="551"/>
      <c r="I71" s="550"/>
    </row>
    <row r="72" spans="1:9" ht="30.75" customHeight="1" x14ac:dyDescent="0.3">
      <c r="A72" s="389" t="s">
        <v>172</v>
      </c>
      <c r="B72" s="280" t="s">
        <v>85</v>
      </c>
      <c r="C72" s="280" t="s">
        <v>87</v>
      </c>
      <c r="D72" s="280" t="s">
        <v>85</v>
      </c>
      <c r="E72" s="280" t="s">
        <v>87</v>
      </c>
      <c r="F72" s="280" t="s">
        <v>85</v>
      </c>
      <c r="G72" s="280" t="s">
        <v>87</v>
      </c>
      <c r="H72" s="280" t="s">
        <v>85</v>
      </c>
      <c r="I72" s="280" t="s">
        <v>87</v>
      </c>
    </row>
    <row r="73" spans="1:9" ht="30.75" customHeight="1" x14ac:dyDescent="0.3">
      <c r="A73" s="390"/>
      <c r="B73" s="292">
        <v>8.3000000000000004E-2</v>
      </c>
      <c r="C73" s="292">
        <v>8.3000000000000004E-2</v>
      </c>
      <c r="D73" s="292">
        <v>8.3000000000000004E-2</v>
      </c>
      <c r="E73" s="292">
        <v>8.3000000000000004E-2</v>
      </c>
      <c r="F73" s="281"/>
      <c r="G73" s="283"/>
      <c r="H73" s="282"/>
      <c r="I73" s="283"/>
    </row>
    <row r="74" spans="1:9" ht="282" customHeight="1" x14ac:dyDescent="0.3">
      <c r="A74" s="44" t="s">
        <v>241</v>
      </c>
      <c r="B74" s="594" t="s">
        <v>361</v>
      </c>
      <c r="C74" s="595"/>
      <c r="D74" s="594" t="s">
        <v>362</v>
      </c>
      <c r="E74" s="595"/>
      <c r="F74" s="596"/>
      <c r="G74" s="597"/>
      <c r="H74" s="552"/>
      <c r="I74" s="553"/>
    </row>
    <row r="75" spans="1:9" ht="92.4" customHeight="1" x14ac:dyDescent="0.3">
      <c r="A75" s="44" t="s">
        <v>245</v>
      </c>
      <c r="B75" s="463" t="s">
        <v>359</v>
      </c>
      <c r="C75" s="549"/>
      <c r="D75" s="463" t="s">
        <v>360</v>
      </c>
      <c r="E75" s="549"/>
      <c r="F75" s="598"/>
      <c r="G75" s="549"/>
      <c r="H75" s="551"/>
      <c r="I75" s="550"/>
    </row>
    <row r="76" spans="1:9" ht="30.75" customHeight="1" x14ac:dyDescent="0.3">
      <c r="A76" s="389" t="s">
        <v>173</v>
      </c>
      <c r="B76" s="280" t="s">
        <v>85</v>
      </c>
      <c r="C76" s="280" t="s">
        <v>87</v>
      </c>
      <c r="D76" s="280" t="s">
        <v>85</v>
      </c>
      <c r="E76" s="280" t="s">
        <v>87</v>
      </c>
      <c r="F76" s="280" t="s">
        <v>85</v>
      </c>
      <c r="G76" s="280" t="s">
        <v>87</v>
      </c>
      <c r="H76" s="280" t="s">
        <v>85</v>
      </c>
      <c r="I76" s="280" t="s">
        <v>87</v>
      </c>
    </row>
    <row r="77" spans="1:9" ht="30.75" customHeight="1" x14ac:dyDescent="0.3">
      <c r="A77" s="390"/>
      <c r="B77" s="292">
        <v>8.3000000000000004E-2</v>
      </c>
      <c r="C77" s="292">
        <v>8.3000000000000004E-2</v>
      </c>
      <c r="D77" s="292">
        <v>8.3000000000000004E-2</v>
      </c>
      <c r="E77" s="292">
        <v>8.3000000000000004E-2</v>
      </c>
      <c r="F77" s="281"/>
      <c r="G77" s="283"/>
      <c r="H77" s="282"/>
      <c r="I77" s="283"/>
    </row>
    <row r="78" spans="1:9" ht="391.2" customHeight="1" x14ac:dyDescent="0.3">
      <c r="A78" s="44" t="s">
        <v>241</v>
      </c>
      <c r="B78" s="594" t="s">
        <v>363</v>
      </c>
      <c r="C78" s="595"/>
      <c r="D78" s="599" t="s">
        <v>364</v>
      </c>
      <c r="E78" s="600"/>
      <c r="F78" s="601"/>
      <c r="G78" s="602"/>
      <c r="H78" s="551"/>
      <c r="I78" s="550"/>
    </row>
    <row r="79" spans="1:9" ht="111.6" customHeight="1" x14ac:dyDescent="0.3">
      <c r="A79" s="44" t="s">
        <v>245</v>
      </c>
      <c r="B79" s="398" t="s">
        <v>365</v>
      </c>
      <c r="C79" s="549"/>
      <c r="D79" s="398" t="s">
        <v>366</v>
      </c>
      <c r="E79" s="549"/>
      <c r="F79" s="601"/>
      <c r="G79" s="602"/>
      <c r="H79" s="551"/>
      <c r="I79" s="550"/>
    </row>
    <row r="80" spans="1:9" ht="30.75" customHeight="1" x14ac:dyDescent="0.3">
      <c r="A80" s="389" t="s">
        <v>174</v>
      </c>
      <c r="B80" s="280" t="s">
        <v>85</v>
      </c>
      <c r="C80" s="280" t="s">
        <v>87</v>
      </c>
      <c r="D80" s="280" t="s">
        <v>85</v>
      </c>
      <c r="E80" s="280" t="s">
        <v>87</v>
      </c>
      <c r="F80" s="280" t="s">
        <v>85</v>
      </c>
      <c r="G80" s="280" t="s">
        <v>87</v>
      </c>
      <c r="H80" s="280" t="s">
        <v>85</v>
      </c>
      <c r="I80" s="280" t="s">
        <v>87</v>
      </c>
    </row>
    <row r="81" spans="1:9" ht="30.75" customHeight="1" x14ac:dyDescent="0.3">
      <c r="A81" s="390"/>
      <c r="B81" s="299">
        <v>8.3000000000000004E-2</v>
      </c>
      <c r="C81" s="299">
        <v>8.3000000000000004E-2</v>
      </c>
      <c r="D81" s="299">
        <v>8.3000000000000004E-2</v>
      </c>
      <c r="E81" s="299">
        <v>8.3000000000000004E-2</v>
      </c>
      <c r="F81" s="281"/>
      <c r="G81" s="283"/>
      <c r="H81" s="282"/>
      <c r="I81" s="283"/>
    </row>
    <row r="82" spans="1:9" ht="388.5" customHeight="1" x14ac:dyDescent="0.3">
      <c r="A82" s="44" t="s">
        <v>241</v>
      </c>
      <c r="B82" s="554" t="s">
        <v>367</v>
      </c>
      <c r="C82" s="555"/>
      <c r="D82" s="554" t="s">
        <v>368</v>
      </c>
      <c r="E82" s="555"/>
      <c r="F82" s="547"/>
      <c r="G82" s="603"/>
      <c r="H82" s="551"/>
      <c r="I82" s="550"/>
    </row>
    <row r="83" spans="1:9" ht="81" customHeight="1" x14ac:dyDescent="0.3">
      <c r="A83" s="44" t="s">
        <v>245</v>
      </c>
      <c r="B83" s="398" t="s">
        <v>369</v>
      </c>
      <c r="C83" s="549"/>
      <c r="D83" s="398" t="s">
        <v>370</v>
      </c>
      <c r="E83" s="549"/>
      <c r="F83" s="551"/>
      <c r="G83" s="550"/>
      <c r="H83" s="551"/>
      <c r="I83" s="550"/>
    </row>
    <row r="84" spans="1:9" ht="30" customHeight="1" x14ac:dyDescent="0.3">
      <c r="A84" s="389" t="s">
        <v>176</v>
      </c>
      <c r="B84" s="280" t="s">
        <v>85</v>
      </c>
      <c r="C84" s="280" t="s">
        <v>87</v>
      </c>
      <c r="D84" s="280" t="s">
        <v>85</v>
      </c>
      <c r="E84" s="280" t="s">
        <v>87</v>
      </c>
      <c r="F84" s="280" t="s">
        <v>85</v>
      </c>
      <c r="G84" s="280" t="s">
        <v>87</v>
      </c>
      <c r="H84" s="280" t="s">
        <v>85</v>
      </c>
      <c r="I84" s="280" t="s">
        <v>87</v>
      </c>
    </row>
    <row r="85" spans="1:9" ht="30" customHeight="1" x14ac:dyDescent="0.3">
      <c r="A85" s="390"/>
      <c r="B85" s="299">
        <v>8.3000000000000004E-2</v>
      </c>
      <c r="C85" s="299">
        <v>8.3000000000000004E-2</v>
      </c>
      <c r="D85" s="299">
        <v>8.3000000000000004E-2</v>
      </c>
      <c r="E85" s="299">
        <v>8.3000000000000004E-2</v>
      </c>
      <c r="F85" s="281"/>
      <c r="G85" s="283"/>
      <c r="H85" s="282"/>
      <c r="I85" s="283"/>
    </row>
    <row r="86" spans="1:9" ht="373.2" customHeight="1" x14ac:dyDescent="0.3">
      <c r="A86" s="44" t="s">
        <v>241</v>
      </c>
      <c r="B86" s="604" t="s">
        <v>371</v>
      </c>
      <c r="C86" s="604"/>
      <c r="D86" s="605" t="s">
        <v>372</v>
      </c>
      <c r="E86" s="605"/>
      <c r="F86" s="560"/>
      <c r="G86" s="561"/>
      <c r="H86" s="559"/>
      <c r="I86" s="559"/>
    </row>
    <row r="87" spans="1:9" ht="80.25" customHeight="1" x14ac:dyDescent="0.3">
      <c r="A87" s="44" t="s">
        <v>245</v>
      </c>
      <c r="B87" s="606" t="s">
        <v>373</v>
      </c>
      <c r="C87" s="400"/>
      <c r="D87" s="399" t="s">
        <v>374</v>
      </c>
      <c r="E87" s="400"/>
      <c r="F87" s="560"/>
      <c r="G87" s="561"/>
      <c r="H87" s="560"/>
      <c r="I87" s="561"/>
    </row>
    <row r="88" spans="1:9" ht="29.25" customHeight="1" x14ac:dyDescent="0.3">
      <c r="A88" s="389" t="s">
        <v>177</v>
      </c>
      <c r="B88" s="280" t="s">
        <v>85</v>
      </c>
      <c r="C88" s="280" t="s">
        <v>87</v>
      </c>
      <c r="D88" s="280" t="s">
        <v>85</v>
      </c>
      <c r="E88" s="280" t="s">
        <v>87</v>
      </c>
      <c r="F88" s="280" t="s">
        <v>85</v>
      </c>
      <c r="G88" s="280" t="s">
        <v>87</v>
      </c>
      <c r="H88" s="280" t="s">
        <v>85</v>
      </c>
      <c r="I88" s="280" t="s">
        <v>87</v>
      </c>
    </row>
    <row r="89" spans="1:9" ht="29.25" customHeight="1" x14ac:dyDescent="0.3">
      <c r="A89" s="390"/>
      <c r="B89" s="299">
        <v>8.3000000000000004E-2</v>
      </c>
      <c r="C89" s="299">
        <v>8.3000000000000004E-2</v>
      </c>
      <c r="D89" s="299">
        <v>8.3000000000000004E-2</v>
      </c>
      <c r="E89" s="299">
        <v>8.3000000000000004E-2</v>
      </c>
      <c r="F89" s="281"/>
      <c r="G89" s="283"/>
      <c r="H89" s="282"/>
      <c r="I89" s="283"/>
    </row>
    <row r="90" spans="1:9" ht="402.75" customHeight="1" x14ac:dyDescent="0.3">
      <c r="A90" s="44" t="s">
        <v>241</v>
      </c>
      <c r="B90" s="604" t="s">
        <v>375</v>
      </c>
      <c r="C90" s="604"/>
      <c r="D90" s="607" t="s">
        <v>376</v>
      </c>
      <c r="E90" s="608"/>
      <c r="F90" s="564"/>
      <c r="G90" s="565"/>
      <c r="H90" s="563"/>
      <c r="I90" s="563"/>
    </row>
    <row r="91" spans="1:9" ht="80.25" customHeight="1" x14ac:dyDescent="0.3">
      <c r="A91" s="44" t="s">
        <v>245</v>
      </c>
      <c r="B91" s="393" t="s">
        <v>377</v>
      </c>
      <c r="C91" s="394"/>
      <c r="D91" s="393" t="s">
        <v>378</v>
      </c>
      <c r="E91" s="394"/>
      <c r="F91" s="560"/>
      <c r="G91" s="561"/>
      <c r="H91" s="560"/>
      <c r="I91" s="561"/>
    </row>
    <row r="92" spans="1:9" ht="24.9" customHeight="1" x14ac:dyDescent="0.3">
      <c r="A92" s="389" t="s">
        <v>178</v>
      </c>
      <c r="B92" s="280" t="s">
        <v>85</v>
      </c>
      <c r="C92" s="280" t="s">
        <v>87</v>
      </c>
      <c r="D92" s="280" t="s">
        <v>85</v>
      </c>
      <c r="E92" s="280" t="s">
        <v>87</v>
      </c>
      <c r="F92" s="280" t="s">
        <v>85</v>
      </c>
      <c r="G92" s="280" t="s">
        <v>87</v>
      </c>
      <c r="H92" s="280" t="s">
        <v>85</v>
      </c>
      <c r="I92" s="280" t="s">
        <v>87</v>
      </c>
    </row>
    <row r="93" spans="1:9" ht="24.9" customHeight="1" x14ac:dyDescent="0.3">
      <c r="A93" s="390"/>
      <c r="B93" s="299">
        <v>8.3000000000000004E-2</v>
      </c>
      <c r="C93" s="284"/>
      <c r="D93" s="299">
        <v>8.3000000000000004E-2</v>
      </c>
      <c r="E93" s="281"/>
      <c r="F93" s="281"/>
      <c r="G93" s="283"/>
      <c r="H93" s="282"/>
      <c r="I93" s="283"/>
    </row>
    <row r="94" spans="1:9" ht="80.25" customHeight="1" x14ac:dyDescent="0.3">
      <c r="A94" s="44" t="s">
        <v>241</v>
      </c>
      <c r="B94" s="563"/>
      <c r="C94" s="563"/>
      <c r="D94" s="563"/>
      <c r="E94" s="563"/>
      <c r="F94" s="564"/>
      <c r="G94" s="565"/>
      <c r="H94" s="563"/>
      <c r="I94" s="563"/>
    </row>
    <row r="95" spans="1:9" ht="80.25" customHeight="1" x14ac:dyDescent="0.3">
      <c r="A95" s="44" t="s">
        <v>245</v>
      </c>
      <c r="B95" s="560"/>
      <c r="C95" s="561"/>
      <c r="D95" s="560"/>
      <c r="E95" s="561"/>
      <c r="F95" s="560"/>
      <c r="G95" s="561"/>
      <c r="H95" s="560"/>
      <c r="I95" s="561"/>
    </row>
    <row r="96" spans="1:9" ht="24.9" customHeight="1" x14ac:dyDescent="0.3">
      <c r="A96" s="389" t="s">
        <v>179</v>
      </c>
      <c r="B96" s="280" t="s">
        <v>85</v>
      </c>
      <c r="C96" s="280" t="s">
        <v>87</v>
      </c>
      <c r="D96" s="280" t="s">
        <v>85</v>
      </c>
      <c r="E96" s="280" t="s">
        <v>87</v>
      </c>
      <c r="F96" s="280" t="s">
        <v>85</v>
      </c>
      <c r="G96" s="280" t="s">
        <v>87</v>
      </c>
      <c r="H96" s="280" t="s">
        <v>85</v>
      </c>
      <c r="I96" s="280" t="s">
        <v>87</v>
      </c>
    </row>
    <row r="97" spans="1:9" ht="24.9" customHeight="1" x14ac:dyDescent="0.3">
      <c r="A97" s="390"/>
      <c r="B97" s="299">
        <v>8.3000000000000004E-2</v>
      </c>
      <c r="C97" s="284"/>
      <c r="D97" s="299">
        <v>8.3000000000000004E-2</v>
      </c>
      <c r="E97" s="281"/>
      <c r="F97" s="281"/>
      <c r="G97" s="283"/>
      <c r="H97" s="282"/>
      <c r="I97" s="283"/>
    </row>
    <row r="98" spans="1:9" ht="80.25" customHeight="1" x14ac:dyDescent="0.3">
      <c r="A98" s="44" t="s">
        <v>241</v>
      </c>
      <c r="B98" s="563"/>
      <c r="C98" s="563"/>
      <c r="D98" s="563"/>
      <c r="E98" s="563"/>
      <c r="F98" s="563"/>
      <c r="G98" s="563"/>
      <c r="H98" s="563"/>
      <c r="I98" s="563"/>
    </row>
    <row r="99" spans="1:9" ht="80.25" customHeight="1" x14ac:dyDescent="0.3">
      <c r="A99" s="44" t="s">
        <v>245</v>
      </c>
      <c r="B99" s="560"/>
      <c r="C99" s="561"/>
      <c r="D99" s="560"/>
      <c r="E99" s="561"/>
      <c r="F99" s="560"/>
      <c r="G99" s="561"/>
      <c r="H99" s="560"/>
      <c r="I99" s="561"/>
    </row>
    <row r="100" spans="1:9" ht="24.9" customHeight="1" x14ac:dyDescent="0.3">
      <c r="A100" s="389" t="s">
        <v>181</v>
      </c>
      <c r="B100" s="280" t="s">
        <v>85</v>
      </c>
      <c r="C100" s="280" t="s">
        <v>87</v>
      </c>
      <c r="D100" s="280" t="s">
        <v>85</v>
      </c>
      <c r="E100" s="280" t="s">
        <v>87</v>
      </c>
      <c r="F100" s="280" t="s">
        <v>85</v>
      </c>
      <c r="G100" s="280" t="s">
        <v>87</v>
      </c>
      <c r="H100" s="280" t="s">
        <v>85</v>
      </c>
      <c r="I100" s="280" t="s">
        <v>87</v>
      </c>
    </row>
    <row r="101" spans="1:9" ht="24.9" customHeight="1" x14ac:dyDescent="0.3">
      <c r="A101" s="390"/>
      <c r="B101" s="299">
        <v>8.3000000000000004E-2</v>
      </c>
      <c r="C101" s="284"/>
      <c r="D101" s="299">
        <v>8.3000000000000004E-2</v>
      </c>
      <c r="E101" s="281"/>
      <c r="F101" s="281"/>
      <c r="G101" s="283"/>
      <c r="H101" s="282"/>
      <c r="I101" s="283"/>
    </row>
    <row r="102" spans="1:9" ht="80.25" customHeight="1" x14ac:dyDescent="0.3">
      <c r="A102" s="44" t="s">
        <v>241</v>
      </c>
      <c r="B102" s="563"/>
      <c r="C102" s="563"/>
      <c r="D102" s="563"/>
      <c r="E102" s="563"/>
      <c r="F102" s="563"/>
      <c r="G102" s="563"/>
      <c r="H102" s="563"/>
      <c r="I102" s="563"/>
    </row>
    <row r="103" spans="1:9" ht="80.25" customHeight="1" x14ac:dyDescent="0.3">
      <c r="A103" s="44" t="s">
        <v>245</v>
      </c>
      <c r="B103" s="560"/>
      <c r="C103" s="561"/>
      <c r="D103" s="560"/>
      <c r="E103" s="561"/>
      <c r="F103" s="560"/>
      <c r="G103" s="561"/>
      <c r="H103" s="560"/>
      <c r="I103" s="561"/>
    </row>
    <row r="104" spans="1:9" ht="24.9" customHeight="1" x14ac:dyDescent="0.3">
      <c r="A104" s="389" t="s">
        <v>182</v>
      </c>
      <c r="B104" s="280" t="s">
        <v>85</v>
      </c>
      <c r="C104" s="280" t="s">
        <v>87</v>
      </c>
      <c r="D104" s="280" t="s">
        <v>85</v>
      </c>
      <c r="E104" s="280" t="s">
        <v>87</v>
      </c>
      <c r="F104" s="280" t="s">
        <v>85</v>
      </c>
      <c r="G104" s="280" t="s">
        <v>87</v>
      </c>
      <c r="H104" s="280" t="s">
        <v>85</v>
      </c>
      <c r="I104" s="280" t="s">
        <v>87</v>
      </c>
    </row>
    <row r="105" spans="1:9" ht="24.9" customHeight="1" x14ac:dyDescent="0.3">
      <c r="A105" s="390"/>
      <c r="B105" s="299">
        <v>8.3000000000000004E-2</v>
      </c>
      <c r="C105" s="284"/>
      <c r="D105" s="299">
        <v>8.3000000000000004E-2</v>
      </c>
      <c r="E105" s="281"/>
      <c r="F105" s="281"/>
      <c r="G105" s="283"/>
      <c r="H105" s="282"/>
      <c r="I105" s="283"/>
    </row>
    <row r="106" spans="1:9" ht="80.25" customHeight="1" x14ac:dyDescent="0.3">
      <c r="A106" s="44" t="s">
        <v>241</v>
      </c>
      <c r="B106" s="563"/>
      <c r="C106" s="563"/>
      <c r="D106" s="563"/>
      <c r="E106" s="563"/>
      <c r="F106" s="563"/>
      <c r="G106" s="563"/>
      <c r="H106" s="563"/>
      <c r="I106" s="563"/>
    </row>
    <row r="107" spans="1:9" ht="80.25" customHeight="1" x14ac:dyDescent="0.3">
      <c r="A107" s="44" t="s">
        <v>245</v>
      </c>
      <c r="B107" s="560"/>
      <c r="C107" s="561"/>
      <c r="D107" s="560"/>
      <c r="E107" s="561"/>
      <c r="F107" s="560"/>
      <c r="G107" s="561"/>
      <c r="H107" s="560"/>
      <c r="I107" s="561"/>
    </row>
    <row r="108" spans="1:9" ht="24.9" customHeight="1" x14ac:dyDescent="0.3">
      <c r="A108" s="389" t="s">
        <v>183</v>
      </c>
      <c r="B108" s="280" t="s">
        <v>85</v>
      </c>
      <c r="C108" s="280" t="s">
        <v>87</v>
      </c>
      <c r="D108" s="280" t="s">
        <v>85</v>
      </c>
      <c r="E108" s="280" t="s">
        <v>87</v>
      </c>
      <c r="F108" s="280" t="s">
        <v>85</v>
      </c>
      <c r="G108" s="280" t="s">
        <v>87</v>
      </c>
      <c r="H108" s="280" t="s">
        <v>85</v>
      </c>
      <c r="I108" s="280" t="s">
        <v>87</v>
      </c>
    </row>
    <row r="109" spans="1:9" ht="24.9" customHeight="1" x14ac:dyDescent="0.3">
      <c r="A109" s="390"/>
      <c r="B109" s="299">
        <v>8.3000000000000004E-2</v>
      </c>
      <c r="C109" s="284"/>
      <c r="D109" s="299">
        <v>8.3000000000000004E-2</v>
      </c>
      <c r="E109" s="281"/>
      <c r="F109" s="281"/>
      <c r="G109" s="283"/>
      <c r="H109" s="282"/>
      <c r="I109" s="283"/>
    </row>
    <row r="110" spans="1:9" ht="80.25" customHeight="1" x14ac:dyDescent="0.3">
      <c r="A110" s="44" t="s">
        <v>241</v>
      </c>
      <c r="B110" s="563"/>
      <c r="C110" s="563"/>
      <c r="D110" s="563"/>
      <c r="E110" s="563"/>
      <c r="F110" s="563"/>
      <c r="G110" s="563"/>
      <c r="H110" s="563"/>
      <c r="I110" s="563"/>
    </row>
    <row r="111" spans="1:9" ht="80.25" customHeight="1" x14ac:dyDescent="0.3">
      <c r="A111" s="44" t="s">
        <v>245</v>
      </c>
      <c r="B111" s="560"/>
      <c r="C111" s="561"/>
      <c r="D111" s="560"/>
      <c r="E111" s="561"/>
      <c r="F111" s="560"/>
      <c r="G111" s="561"/>
      <c r="H111" s="560"/>
      <c r="I111" s="561"/>
    </row>
    <row r="112" spans="1:9" ht="24.9" customHeight="1" x14ac:dyDescent="0.3">
      <c r="A112" s="389" t="s">
        <v>184</v>
      </c>
      <c r="B112" s="280" t="s">
        <v>85</v>
      </c>
      <c r="C112" s="280" t="s">
        <v>87</v>
      </c>
      <c r="D112" s="280" t="s">
        <v>85</v>
      </c>
      <c r="E112" s="280" t="s">
        <v>87</v>
      </c>
      <c r="F112" s="280" t="s">
        <v>85</v>
      </c>
      <c r="G112" s="280" t="s">
        <v>87</v>
      </c>
      <c r="H112" s="280" t="s">
        <v>85</v>
      </c>
      <c r="I112" s="280" t="s">
        <v>87</v>
      </c>
    </row>
    <row r="113" spans="1:9" ht="24.9" customHeight="1" x14ac:dyDescent="0.3">
      <c r="A113" s="390"/>
      <c r="B113" s="299">
        <v>8.6999999999999994E-2</v>
      </c>
      <c r="C113" s="285"/>
      <c r="D113" s="299">
        <v>8.6999999999999994E-2</v>
      </c>
      <c r="E113" s="281"/>
      <c r="F113" s="281"/>
      <c r="G113" s="286"/>
      <c r="H113" s="285"/>
      <c r="I113" s="286"/>
    </row>
    <row r="114" spans="1:9" ht="80.25" customHeight="1" x14ac:dyDescent="0.3">
      <c r="A114" s="44" t="s">
        <v>241</v>
      </c>
      <c r="B114" s="566"/>
      <c r="C114" s="566"/>
      <c r="D114" s="566"/>
      <c r="E114" s="566"/>
      <c r="F114" s="566"/>
      <c r="G114" s="566"/>
      <c r="H114" s="566"/>
      <c r="I114" s="566"/>
    </row>
    <row r="115" spans="1:9" ht="80.25" customHeight="1" x14ac:dyDescent="0.3">
      <c r="A115" s="44" t="s">
        <v>245</v>
      </c>
      <c r="B115" s="560"/>
      <c r="C115" s="561"/>
      <c r="D115" s="560"/>
      <c r="E115" s="561"/>
      <c r="F115" s="560"/>
      <c r="G115" s="561"/>
      <c r="H115" s="560"/>
      <c r="I115" s="561"/>
    </row>
    <row r="116" spans="1:9" ht="16.8" x14ac:dyDescent="0.3">
      <c r="A116" s="287" t="s">
        <v>276</v>
      </c>
      <c r="B116" s="288">
        <f>(B69+B73+B77+B81+B85+B89+B93+B97+B101+B105+B109+B113)</f>
        <v>0.99999999999999989</v>
      </c>
      <c r="C116" s="288">
        <f t="shared" ref="C116:I116" si="1">(C69+C73+C77+C81+C85+C89+C93+C97+C101+C105+C109+C113)</f>
        <v>0.49800000000000005</v>
      </c>
      <c r="D116" s="288">
        <f t="shared" si="1"/>
        <v>0.99999999999999989</v>
      </c>
      <c r="E116" s="288">
        <f t="shared" si="1"/>
        <v>0.49800000000000005</v>
      </c>
      <c r="F116" s="288">
        <f t="shared" si="1"/>
        <v>0</v>
      </c>
      <c r="G116" s="288">
        <f t="shared" si="1"/>
        <v>0</v>
      </c>
      <c r="H116" s="288">
        <f t="shared" si="1"/>
        <v>0</v>
      </c>
      <c r="I116" s="288">
        <f t="shared" si="1"/>
        <v>0</v>
      </c>
    </row>
    <row r="121" spans="1:9" ht="37.5" customHeight="1" x14ac:dyDescent="0.3"/>
    <row r="122" spans="1:9" ht="19.5" customHeight="1" x14ac:dyDescent="0.3"/>
    <row r="123" spans="1:9" ht="19.5" customHeight="1" x14ac:dyDescent="0.3"/>
    <row r="124" spans="1:9" ht="34.5" customHeight="1" x14ac:dyDescent="0.3"/>
    <row r="125" spans="1:9" ht="15" customHeight="1" x14ac:dyDescent="0.3"/>
    <row r="126" spans="1:9" ht="15.75" customHeight="1" x14ac:dyDescent="0.3"/>
  </sheetData>
  <mergeCells count="211">
    <mergeCell ref="B114:C114"/>
    <mergeCell ref="D114:E114"/>
    <mergeCell ref="F114:G114"/>
    <mergeCell ref="H114:I114"/>
    <mergeCell ref="B115:C115"/>
    <mergeCell ref="D115:E115"/>
    <mergeCell ref="F115:G115"/>
    <mergeCell ref="H115:I115"/>
    <mergeCell ref="B110:C110"/>
    <mergeCell ref="D110:E110"/>
    <mergeCell ref="F110:G110"/>
    <mergeCell ref="H110:I110"/>
    <mergeCell ref="B111:C111"/>
    <mergeCell ref="D111:E111"/>
    <mergeCell ref="F111:G111"/>
    <mergeCell ref="H111:I111"/>
    <mergeCell ref="A112:A113"/>
    <mergeCell ref="B106:C106"/>
    <mergeCell ref="D106:E106"/>
    <mergeCell ref="F106:G106"/>
    <mergeCell ref="H106:I106"/>
    <mergeCell ref="B107:C107"/>
    <mergeCell ref="D107:E107"/>
    <mergeCell ref="F107:G107"/>
    <mergeCell ref="H107:I107"/>
    <mergeCell ref="A108:A109"/>
    <mergeCell ref="B102:C102"/>
    <mergeCell ref="D102:E102"/>
    <mergeCell ref="F102:G102"/>
    <mergeCell ref="H102:I102"/>
    <mergeCell ref="B103:C103"/>
    <mergeCell ref="D103:E103"/>
    <mergeCell ref="F103:G103"/>
    <mergeCell ref="H103:I103"/>
    <mergeCell ref="A104:A105"/>
    <mergeCell ref="B98:C98"/>
    <mergeCell ref="D98:E98"/>
    <mergeCell ref="F98:G98"/>
    <mergeCell ref="H98:I98"/>
    <mergeCell ref="B99:C99"/>
    <mergeCell ref="D99:E99"/>
    <mergeCell ref="F99:G99"/>
    <mergeCell ref="H99:I99"/>
    <mergeCell ref="A100:A101"/>
    <mergeCell ref="B94:C94"/>
    <mergeCell ref="D94:E94"/>
    <mergeCell ref="F94:G94"/>
    <mergeCell ref="H94:I94"/>
    <mergeCell ref="B95:C95"/>
    <mergeCell ref="D95:E95"/>
    <mergeCell ref="F95:G95"/>
    <mergeCell ref="H95:I95"/>
    <mergeCell ref="A96:A97"/>
    <mergeCell ref="A88:A89"/>
    <mergeCell ref="D90:E90"/>
    <mergeCell ref="F90:G90"/>
    <mergeCell ref="H90:I90"/>
    <mergeCell ref="B90:C90"/>
    <mergeCell ref="D91:E91"/>
    <mergeCell ref="F91:G91"/>
    <mergeCell ref="H91:I91"/>
    <mergeCell ref="A92:A93"/>
    <mergeCell ref="B91:C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hyperlinks>
    <hyperlink ref="B71" r:id="rId1" xr:uid="{00000000-0004-0000-0300-000000000000}"/>
    <hyperlink ref="B75" r:id="rId2" xr:uid="{00000000-0004-0000-0300-000001000000}"/>
    <hyperlink ref="D71" r:id="rId3" xr:uid="{00000000-0004-0000-0300-000002000000}"/>
    <hyperlink ref="D75" r:id="rId4" xr:uid="{00000000-0004-0000-0300-000003000000}"/>
    <hyperlink ref="B79" r:id="rId5" xr:uid="{00000000-0004-0000-0300-000004000000}"/>
    <hyperlink ref="D79" r:id="rId6" xr:uid="{00000000-0004-0000-0300-000005000000}"/>
    <hyperlink ref="B83" r:id="rId7" xr:uid="{00000000-0004-0000-0300-000006000000}"/>
    <hyperlink ref="D83" r:id="rId8" xr:uid="{00000000-0004-0000-0300-000007000000}"/>
    <hyperlink ref="B87:C87" r:id="rId9" display="https://secretariadistritald-my.sharepoint.com/:x:/g/personal/comunicaciones_sdmujer_gov_co/EZ7RrIXoLbVCovxPuhzluK4B6Zrv40zXPEHNgooL8MYXkA?e=OfM8D4" xr:uid="{6CDC613F-70E5-4D4E-97D5-15B224C3E29E}"/>
    <hyperlink ref="D87:E87" r:id="rId10" display="https://secretariadistritald-my.sharepoint.com/:f:/g/personal/ecastaneda_sdmujer_gov_co/EtkQoLyJKRpJpug9UEo-184BINx-qc0fcRWyENXK3mQjEA?e=AQTkjZ" xr:uid="{8A372D96-45AA-414B-9F27-C85FAD655A7D}"/>
    <hyperlink ref="B87" r:id="rId11" display="https://secretariadistritald-my.sharepoint.com/:x:/r/personal/comunicaciones_sdmujer_gov_co/_layouts/15/Doc.aspx?sourcedoc=%7B85ACD19E-2DE8-42B5-A2FC-4FBA1CE5B8AE%7D&amp;file=2025%20SEGUIMIENTO%20IMPACTOS%20EN%20MEDIOS%20DE%20COMUNICACI%25u00d3N.xlsx&amp;action=default&amp;mobileredirect=true" xr:uid="{93AB1141-60EE-40C4-B61B-180932BD0051}"/>
    <hyperlink ref="D87" r:id="rId12" xr:uid="{EEAAFDE4-60F4-47E5-BBEC-1E4B3F01C95D}"/>
    <hyperlink ref="B91" r:id="rId13" xr:uid="{39CD5980-B995-421E-95C1-CD662AB6EB53}"/>
    <hyperlink ref="D91:E91" r:id="rId14" display="https://secretariadistritald-my.sharepoint.com/:w:/g/personal/jarocha_sdmujer_gov_co/EdeoLCs8Bj5Dm-W6wQHS2soBh-n0q6HOIQI7AnMzpnfwYQ?e=6wjIyx" xr:uid="{8900CBD8-D3DC-4833-AA14-245AEC32DC1F}"/>
  </hyperlinks>
  <pageMargins left="0.25" right="0.25" top="0.75" bottom="0.75" header="0.3" footer="0.3"/>
  <pageSetup scale="21" fitToHeight="0" orientation="landscape" r:id="rId15"/>
  <ignoredErrors>
    <ignoredError sqref="N24:N29" emptyCellReference="1"/>
  </ignoredErrors>
  <drawing r:id="rId16"/>
  <legacyDrawing r:id="rId1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Y64"/>
  <sheetViews>
    <sheetView showGridLines="0" topLeftCell="A39" zoomScale="80" zoomScaleNormal="80" workbookViewId="0">
      <selection activeCell="I39" sqref="I39"/>
    </sheetView>
  </sheetViews>
  <sheetFormatPr baseColWidth="10" defaultColWidth="10.88671875" defaultRowHeight="13.8" x14ac:dyDescent="0.3"/>
  <cols>
    <col min="1" max="1" width="42.44140625" style="1" customWidth="1"/>
    <col min="2" max="5" width="35.6640625" style="1" customWidth="1"/>
    <col min="6" max="6" width="41.33203125" style="1" customWidth="1"/>
    <col min="7" max="8" width="35.6640625" style="1" customWidth="1"/>
    <col min="9" max="9" width="52.6640625" style="1" customWidth="1"/>
    <col min="10" max="13" width="35.6640625" style="1" customWidth="1"/>
    <col min="14" max="21" width="18.109375" style="1" customWidth="1"/>
    <col min="22" max="22" width="22.6640625" style="1" customWidth="1"/>
    <col min="23" max="23" width="19" style="1" customWidth="1"/>
    <col min="24" max="24" width="19.44140625" style="1" customWidth="1"/>
    <col min="25" max="25" width="20.44140625" style="1" customWidth="1"/>
    <col min="26" max="26" width="22.88671875" style="1" customWidth="1"/>
    <col min="27" max="27" width="18.44140625" style="1" bestFit="1" customWidth="1"/>
    <col min="28" max="28" width="8.44140625" style="1" customWidth="1"/>
    <col min="29" max="29" width="18.44140625" style="1" bestFit="1" customWidth="1"/>
    <col min="30" max="30" width="5.6640625" style="1" customWidth="1"/>
    <col min="31" max="31" width="18.44140625" style="1" bestFit="1" customWidth="1"/>
    <col min="32" max="32" width="4.6640625" style="1" customWidth="1"/>
    <col min="33" max="33" width="23" style="1" bestFit="1" customWidth="1"/>
    <col min="34" max="34" width="10.88671875" style="1"/>
    <col min="35" max="35" width="18.44140625" style="1" bestFit="1" customWidth="1"/>
    <col min="36" max="36" width="16.109375" style="1" customWidth="1"/>
    <col min="37" max="16384" width="10.88671875" style="1"/>
  </cols>
  <sheetData>
    <row r="1" spans="1:25" ht="24" customHeight="1" thickBot="1" x14ac:dyDescent="0.35">
      <c r="A1" s="637"/>
      <c r="B1" s="425" t="s">
        <v>160</v>
      </c>
      <c r="C1" s="426"/>
      <c r="D1" s="426"/>
      <c r="E1" s="426"/>
      <c r="F1" s="426"/>
      <c r="G1" s="426"/>
      <c r="H1" s="427"/>
      <c r="I1" s="52" t="s">
        <v>379</v>
      </c>
      <c r="J1" s="422" t="s">
        <v>161</v>
      </c>
      <c r="K1" s="423"/>
      <c r="L1" s="424"/>
      <c r="M1" s="86"/>
    </row>
    <row r="2" spans="1:25" ht="24" customHeight="1" thickBot="1" x14ac:dyDescent="0.35">
      <c r="A2" s="638"/>
      <c r="B2" s="428" t="s">
        <v>162</v>
      </c>
      <c r="C2" s="429"/>
      <c r="D2" s="429"/>
      <c r="E2" s="429"/>
      <c r="F2" s="429"/>
      <c r="G2" s="429"/>
      <c r="H2" s="430"/>
      <c r="I2" s="52" t="s">
        <v>380</v>
      </c>
      <c r="J2" s="422" t="s">
        <v>163</v>
      </c>
      <c r="K2" s="423"/>
      <c r="L2" s="424"/>
      <c r="M2" s="86"/>
    </row>
    <row r="3" spans="1:25" ht="24" customHeight="1" thickBot="1" x14ac:dyDescent="0.35">
      <c r="A3" s="638"/>
      <c r="B3" s="428" t="s">
        <v>0</v>
      </c>
      <c r="C3" s="429"/>
      <c r="D3" s="429"/>
      <c r="E3" s="429"/>
      <c r="F3" s="429"/>
      <c r="G3" s="429"/>
      <c r="H3" s="430"/>
      <c r="I3" s="52" t="s">
        <v>381</v>
      </c>
      <c r="J3" s="422" t="s">
        <v>164</v>
      </c>
      <c r="K3" s="423"/>
      <c r="L3" s="424"/>
      <c r="M3" s="86"/>
    </row>
    <row r="4" spans="1:25" ht="24" customHeight="1" thickBot="1" x14ac:dyDescent="0.35">
      <c r="A4" s="639"/>
      <c r="B4" s="431" t="s">
        <v>382</v>
      </c>
      <c r="C4" s="432"/>
      <c r="D4" s="432"/>
      <c r="E4" s="432"/>
      <c r="F4" s="432"/>
      <c r="G4" s="432"/>
      <c r="H4" s="433"/>
      <c r="I4" s="52" t="s">
        <v>383</v>
      </c>
      <c r="J4" s="422" t="s">
        <v>384</v>
      </c>
      <c r="K4" s="423"/>
      <c r="L4" s="424"/>
      <c r="M4" s="86"/>
    </row>
    <row r="6" spans="1:25" ht="15" customHeight="1" thickBot="1" x14ac:dyDescent="0.35">
      <c r="A6" s="6"/>
      <c r="B6" s="7"/>
      <c r="C6" s="7"/>
      <c r="D6" s="9"/>
      <c r="E6" s="8"/>
      <c r="F6" s="8"/>
      <c r="G6" s="221"/>
      <c r="H6" s="221"/>
      <c r="I6" s="10"/>
      <c r="J6" s="10"/>
      <c r="K6" s="7"/>
      <c r="L6" s="7"/>
      <c r="M6" s="7"/>
      <c r="N6" s="7"/>
      <c r="O6" s="7"/>
      <c r="P6" s="7"/>
      <c r="Q6" s="7"/>
      <c r="R6" s="7"/>
      <c r="S6" s="7"/>
      <c r="T6" s="11"/>
      <c r="U6" s="7"/>
      <c r="V6" s="7"/>
      <c r="X6" s="12"/>
      <c r="Y6" s="13"/>
    </row>
    <row r="7" spans="1:25" ht="15" customHeight="1" x14ac:dyDescent="0.3">
      <c r="A7" s="621" t="s">
        <v>4</v>
      </c>
      <c r="B7" s="434" t="s">
        <v>168</v>
      </c>
      <c r="C7" s="435"/>
      <c r="D7" s="435"/>
      <c r="E7" s="435"/>
      <c r="F7" s="435"/>
      <c r="G7" s="435"/>
      <c r="H7" s="436"/>
      <c r="I7" s="621" t="s">
        <v>169</v>
      </c>
      <c r="J7" s="627">
        <v>2024110010299</v>
      </c>
      <c r="K7" s="7"/>
      <c r="L7" s="7"/>
      <c r="M7" s="7"/>
      <c r="N7" s="7"/>
      <c r="O7" s="7"/>
      <c r="P7" s="7"/>
      <c r="Q7" s="7"/>
      <c r="R7" s="7"/>
      <c r="S7" s="7"/>
      <c r="T7" s="7"/>
      <c r="U7" s="7"/>
      <c r="V7" s="7"/>
      <c r="W7" s="7"/>
      <c r="X7" s="7"/>
      <c r="Y7" s="7"/>
    </row>
    <row r="8" spans="1:25" ht="15" customHeight="1" x14ac:dyDescent="0.3">
      <c r="A8" s="622"/>
      <c r="B8" s="437"/>
      <c r="C8" s="438"/>
      <c r="D8" s="438"/>
      <c r="E8" s="438"/>
      <c r="F8" s="438"/>
      <c r="G8" s="438"/>
      <c r="H8" s="439"/>
      <c r="I8" s="622"/>
      <c r="J8" s="628"/>
      <c r="K8" s="7"/>
      <c r="L8" s="7"/>
      <c r="M8" s="7"/>
      <c r="N8" s="7"/>
      <c r="O8" s="7"/>
      <c r="P8" s="7"/>
      <c r="Q8" s="7"/>
      <c r="R8" s="7"/>
      <c r="S8" s="7"/>
      <c r="T8" s="7"/>
      <c r="U8" s="7"/>
      <c r="V8" s="7"/>
      <c r="W8" s="7"/>
      <c r="X8" s="7"/>
      <c r="Y8" s="7"/>
    </row>
    <row r="9" spans="1:25" ht="15" customHeight="1" x14ac:dyDescent="0.3">
      <c r="A9" s="622"/>
      <c r="B9" s="437"/>
      <c r="C9" s="438"/>
      <c r="D9" s="438"/>
      <c r="E9" s="438"/>
      <c r="F9" s="438"/>
      <c r="G9" s="438"/>
      <c r="H9" s="439"/>
      <c r="I9" s="622"/>
      <c r="J9" s="628"/>
      <c r="K9" s="7"/>
      <c r="L9" s="7"/>
      <c r="M9" s="7"/>
      <c r="N9" s="7"/>
      <c r="O9" s="7"/>
      <c r="P9" s="7"/>
      <c r="Q9" s="7"/>
      <c r="R9" s="7"/>
      <c r="S9" s="7"/>
      <c r="T9" s="7"/>
      <c r="U9" s="7"/>
      <c r="V9" s="7"/>
      <c r="W9" s="7"/>
      <c r="X9" s="7"/>
      <c r="Y9" s="7"/>
    </row>
    <row r="10" spans="1:25" ht="15" customHeight="1" thickBot="1" x14ac:dyDescent="0.35">
      <c r="A10" s="623"/>
      <c r="B10" s="440"/>
      <c r="C10" s="441"/>
      <c r="D10" s="441"/>
      <c r="E10" s="441"/>
      <c r="F10" s="441"/>
      <c r="G10" s="441"/>
      <c r="H10" s="442"/>
      <c r="I10" s="623"/>
      <c r="J10" s="629"/>
      <c r="K10" s="7"/>
      <c r="L10" s="7"/>
      <c r="M10" s="7"/>
      <c r="N10" s="7"/>
      <c r="O10" s="7"/>
      <c r="P10" s="7"/>
      <c r="Q10" s="7"/>
      <c r="R10" s="7"/>
      <c r="S10" s="7"/>
      <c r="T10" s="7"/>
      <c r="U10" s="7"/>
      <c r="V10" s="7"/>
      <c r="W10" s="7"/>
      <c r="X10" s="7"/>
      <c r="Y10" s="7"/>
    </row>
    <row r="11" spans="1:25" ht="9" customHeight="1" thickBot="1" x14ac:dyDescent="0.35">
      <c r="A11" s="14"/>
      <c r="B11" s="80"/>
      <c r="C11" s="7"/>
      <c r="D11" s="7"/>
      <c r="E11" s="7"/>
      <c r="F11" s="7"/>
      <c r="G11" s="7"/>
      <c r="H11" s="7"/>
      <c r="I11" s="7"/>
      <c r="J11" s="7"/>
      <c r="K11" s="7"/>
      <c r="L11" s="7"/>
      <c r="M11" s="7"/>
      <c r="N11" s="7"/>
      <c r="O11" s="7"/>
      <c r="P11" s="7"/>
      <c r="Q11" s="7"/>
      <c r="R11" s="7"/>
      <c r="S11" s="7"/>
      <c r="T11" s="7"/>
      <c r="U11" s="7"/>
      <c r="V11" s="7"/>
      <c r="W11" s="7"/>
      <c r="X11" s="7"/>
      <c r="Y11" s="7"/>
    </row>
    <row r="12" spans="1:25" s="81" customFormat="1" ht="21.75" customHeight="1" thickBot="1" x14ac:dyDescent="0.3">
      <c r="A12" s="449" t="s">
        <v>6</v>
      </c>
      <c r="B12" s="145" t="s">
        <v>170</v>
      </c>
      <c r="C12" s="164" t="s">
        <v>171</v>
      </c>
      <c r="D12" s="145" t="s">
        <v>172</v>
      </c>
      <c r="E12" s="164" t="s">
        <v>171</v>
      </c>
      <c r="F12" s="145" t="s">
        <v>173</v>
      </c>
      <c r="G12" s="164" t="s">
        <v>171</v>
      </c>
      <c r="H12" s="145" t="s">
        <v>174</v>
      </c>
      <c r="I12" s="165" t="s">
        <v>171</v>
      </c>
    </row>
    <row r="13" spans="1:25" s="81" customFormat="1" ht="21.75" customHeight="1" thickBot="1" x14ac:dyDescent="0.3">
      <c r="A13" s="449"/>
      <c r="B13" s="147" t="s">
        <v>176</v>
      </c>
      <c r="C13" s="88" t="s">
        <v>171</v>
      </c>
      <c r="D13" s="145" t="s">
        <v>177</v>
      </c>
      <c r="E13" s="88" t="s">
        <v>171</v>
      </c>
      <c r="F13" s="145" t="s">
        <v>178</v>
      </c>
      <c r="G13" s="53"/>
      <c r="H13" s="145" t="s">
        <v>179</v>
      </c>
      <c r="I13" s="165"/>
    </row>
    <row r="14" spans="1:25" s="81" customFormat="1" ht="21.75" customHeight="1" thickBot="1" x14ac:dyDescent="0.3">
      <c r="A14" s="449"/>
      <c r="B14" s="145" t="s">
        <v>181</v>
      </c>
      <c r="C14" s="164"/>
      <c r="D14" s="145" t="s">
        <v>182</v>
      </c>
      <c r="E14" s="53"/>
      <c r="F14" s="145" t="s">
        <v>183</v>
      </c>
      <c r="G14" s="53"/>
      <c r="H14" s="145" t="s">
        <v>184</v>
      </c>
      <c r="I14" s="165"/>
    </row>
    <row r="15" spans="1:25" s="81" customFormat="1" ht="21.75" customHeight="1" thickBot="1" x14ac:dyDescent="0.35">
      <c r="A15" s="1"/>
      <c r="B15" s="1"/>
      <c r="C15" s="1"/>
      <c r="D15" s="1"/>
      <c r="E15" s="1"/>
      <c r="F15" s="1"/>
      <c r="G15" s="1"/>
      <c r="H15" s="1"/>
      <c r="I15" s="1"/>
      <c r="J15" s="1"/>
      <c r="K15" s="1"/>
      <c r="L15" s="93"/>
      <c r="M15" s="94"/>
      <c r="N15" s="94"/>
      <c r="O15" s="94"/>
    </row>
    <row r="16" spans="1:25" s="81" customFormat="1" ht="21.75" customHeight="1" thickBot="1" x14ac:dyDescent="0.35">
      <c r="A16" s="448" t="s">
        <v>8</v>
      </c>
      <c r="B16" s="448"/>
      <c r="C16" s="161" t="s">
        <v>175</v>
      </c>
      <c r="D16" s="409"/>
      <c r="E16" s="409"/>
      <c r="F16" s="409"/>
      <c r="G16" s="1"/>
      <c r="H16" s="1"/>
      <c r="I16" s="1"/>
      <c r="J16" s="1"/>
      <c r="K16" s="1"/>
      <c r="L16" s="93"/>
      <c r="M16" s="94"/>
      <c r="N16" s="94"/>
      <c r="O16" s="94"/>
    </row>
    <row r="17" spans="1:15" s="81" customFormat="1" ht="21.75" customHeight="1" thickBot="1" x14ac:dyDescent="0.35">
      <c r="A17" s="448"/>
      <c r="B17" s="448"/>
      <c r="C17" s="161" t="s">
        <v>180</v>
      </c>
      <c r="D17" s="409"/>
      <c r="E17" s="409"/>
      <c r="F17" s="409"/>
      <c r="G17" s="1"/>
      <c r="H17" s="1"/>
      <c r="I17" s="1"/>
      <c r="J17" s="1"/>
      <c r="K17" s="1"/>
      <c r="L17" s="93"/>
      <c r="M17" s="94"/>
      <c r="N17" s="94"/>
      <c r="O17" s="94"/>
    </row>
    <row r="18" spans="1:15" s="81" customFormat="1" ht="21.75" customHeight="1" thickBot="1" x14ac:dyDescent="0.35">
      <c r="A18" s="448"/>
      <c r="B18" s="448"/>
      <c r="C18" s="161" t="s">
        <v>185</v>
      </c>
      <c r="D18" s="409" t="s">
        <v>171</v>
      </c>
      <c r="E18" s="409"/>
      <c r="F18" s="409"/>
      <c r="G18" s="1"/>
      <c r="H18" s="1"/>
      <c r="I18" s="1"/>
      <c r="J18" s="1"/>
      <c r="K18" s="1"/>
      <c r="L18" s="93"/>
      <c r="M18" s="94"/>
      <c r="N18" s="94"/>
      <c r="O18" s="94"/>
    </row>
    <row r="19" spans="1:15" s="81" customFormat="1" ht="21.75" customHeight="1" x14ac:dyDescent="0.3">
      <c r="A19" s="1"/>
      <c r="B19" s="1"/>
      <c r="C19" s="1"/>
      <c r="D19" s="1"/>
      <c r="E19" s="1"/>
      <c r="F19" s="1"/>
      <c r="G19" s="1"/>
      <c r="H19" s="1"/>
      <c r="I19" s="1"/>
      <c r="J19" s="1"/>
      <c r="K19" s="1"/>
      <c r="L19" s="93"/>
      <c r="M19" s="94"/>
      <c r="N19" s="94"/>
      <c r="O19" s="94"/>
    </row>
    <row r="20" spans="1:15" s="26" customFormat="1" ht="16.5" customHeight="1" x14ac:dyDescent="0.25"/>
    <row r="21" spans="1:15" ht="5.25" customHeight="1" thickBot="1" x14ac:dyDescent="0.35"/>
    <row r="22" spans="1:15" ht="48" customHeight="1" thickBot="1" x14ac:dyDescent="0.35">
      <c r="A22" s="630" t="s">
        <v>385</v>
      </c>
      <c r="B22" s="630"/>
      <c r="C22" s="630"/>
      <c r="D22" s="630"/>
      <c r="E22" s="630"/>
      <c r="F22" s="630"/>
      <c r="G22" s="630"/>
      <c r="H22" s="630"/>
      <c r="I22" s="630"/>
      <c r="J22" s="630"/>
    </row>
    <row r="23" spans="1:15" ht="69.900000000000006" customHeight="1" thickBot="1" x14ac:dyDescent="0.35">
      <c r="A23" s="151" t="s">
        <v>21</v>
      </c>
      <c r="B23" s="624" t="s">
        <v>192</v>
      </c>
      <c r="C23" s="625"/>
      <c r="D23" s="626"/>
      <c r="E23" s="152" t="s">
        <v>72</v>
      </c>
      <c r="F23" s="323" t="s">
        <v>386</v>
      </c>
      <c r="G23" s="152" t="s">
        <v>74</v>
      </c>
      <c r="H23" s="624" t="s">
        <v>387</v>
      </c>
      <c r="I23" s="625"/>
      <c r="J23" s="626"/>
    </row>
    <row r="24" spans="1:15" ht="50.25" customHeight="1" thickBot="1" x14ac:dyDescent="0.35">
      <c r="A24" s="123" t="s">
        <v>76</v>
      </c>
      <c r="B24" s="624" t="s">
        <v>388</v>
      </c>
      <c r="C24" s="625"/>
      <c r="D24" s="625"/>
      <c r="E24" s="625"/>
      <c r="F24" s="625"/>
      <c r="G24" s="625"/>
      <c r="H24" s="625"/>
      <c r="I24" s="625"/>
      <c r="J24" s="626"/>
    </row>
    <row r="25" spans="1:15" ht="50.25" customHeight="1" thickBot="1" x14ac:dyDescent="0.35">
      <c r="A25" s="609" t="s">
        <v>78</v>
      </c>
      <c r="B25" s="153">
        <v>2024</v>
      </c>
      <c r="C25" s="154">
        <v>2025</v>
      </c>
      <c r="D25" s="154">
        <v>2026</v>
      </c>
      <c r="E25" s="154">
        <v>2027</v>
      </c>
      <c r="F25" s="155" t="s">
        <v>389</v>
      </c>
      <c r="G25" s="156" t="s">
        <v>80</v>
      </c>
      <c r="H25" s="611" t="s">
        <v>82</v>
      </c>
      <c r="I25" s="612"/>
      <c r="J25" s="613"/>
    </row>
    <row r="26" spans="1:15" ht="50.25" customHeight="1" thickBot="1" x14ac:dyDescent="0.35">
      <c r="A26" s="610"/>
      <c r="B26" s="324">
        <v>0.2</v>
      </c>
      <c r="C26" s="325">
        <v>0.3</v>
      </c>
      <c r="D26" s="325">
        <v>0.25</v>
      </c>
      <c r="E26" s="325">
        <v>0.25</v>
      </c>
      <c r="F26" s="300">
        <v>1</v>
      </c>
      <c r="G26" s="326">
        <f>+B26</f>
        <v>0.2</v>
      </c>
      <c r="H26" s="614" t="s">
        <v>390</v>
      </c>
      <c r="I26" s="615"/>
      <c r="J26" s="615"/>
    </row>
    <row r="27" spans="1:15" ht="52.5" customHeight="1" thickBot="1" x14ac:dyDescent="0.35">
      <c r="A27" s="123"/>
      <c r="B27" s="618" t="s">
        <v>84</v>
      </c>
      <c r="C27" s="619"/>
      <c r="D27" s="619"/>
      <c r="E27" s="619"/>
      <c r="F27" s="619"/>
      <c r="G27" s="619"/>
      <c r="H27" s="619"/>
      <c r="I27" s="619"/>
      <c r="J27" s="620"/>
    </row>
    <row r="28" spans="1:15" s="29" customFormat="1" ht="56.25" customHeight="1" thickBot="1" x14ac:dyDescent="0.35">
      <c r="A28" s="609" t="s">
        <v>203</v>
      </c>
      <c r="B28" s="123" t="s">
        <v>204</v>
      </c>
      <c r="C28" s="151" t="s">
        <v>87</v>
      </c>
      <c r="D28" s="616" t="s">
        <v>89</v>
      </c>
      <c r="E28" s="617"/>
      <c r="F28" s="616" t="s">
        <v>91</v>
      </c>
      <c r="G28" s="617"/>
      <c r="H28" s="124" t="s">
        <v>93</v>
      </c>
      <c r="I28" s="122" t="s">
        <v>94</v>
      </c>
      <c r="J28" s="122" t="s">
        <v>96</v>
      </c>
    </row>
    <row r="29" spans="1:15" ht="223.2" customHeight="1" thickBot="1" x14ac:dyDescent="0.35">
      <c r="A29" s="610"/>
      <c r="B29" s="301">
        <v>2.5</v>
      </c>
      <c r="C29" s="302">
        <v>2.5</v>
      </c>
      <c r="D29" s="576" t="s">
        <v>391</v>
      </c>
      <c r="E29" s="577"/>
      <c r="F29" s="576" t="s">
        <v>392</v>
      </c>
      <c r="G29" s="577"/>
      <c r="H29" s="303" t="s">
        <v>207</v>
      </c>
      <c r="I29" s="291" t="s">
        <v>393</v>
      </c>
      <c r="J29" s="304" t="s">
        <v>394</v>
      </c>
    </row>
    <row r="30" spans="1:15" s="29" customFormat="1" ht="45" customHeight="1" thickBot="1" x14ac:dyDescent="0.35">
      <c r="A30" s="609" t="s">
        <v>209</v>
      </c>
      <c r="B30" s="305" t="s">
        <v>204</v>
      </c>
      <c r="C30" s="306" t="s">
        <v>87</v>
      </c>
      <c r="D30" s="633" t="s">
        <v>89</v>
      </c>
      <c r="E30" s="634"/>
      <c r="F30" s="633" t="s">
        <v>91</v>
      </c>
      <c r="G30" s="634"/>
      <c r="H30" s="306" t="s">
        <v>93</v>
      </c>
      <c r="I30" s="307" t="s">
        <v>94</v>
      </c>
      <c r="J30" s="307" t="s">
        <v>96</v>
      </c>
    </row>
    <row r="31" spans="1:15" ht="318" customHeight="1" thickBot="1" x14ac:dyDescent="0.35">
      <c r="A31" s="610"/>
      <c r="B31" s="301">
        <v>2.5</v>
      </c>
      <c r="C31" s="302">
        <v>2.5</v>
      </c>
      <c r="D31" s="631" t="s">
        <v>395</v>
      </c>
      <c r="E31" s="632"/>
      <c r="F31" s="631" t="s">
        <v>396</v>
      </c>
      <c r="G31" s="632"/>
      <c r="H31" s="303" t="s">
        <v>207</v>
      </c>
      <c r="I31" s="291" t="s">
        <v>397</v>
      </c>
      <c r="J31" s="304" t="s">
        <v>394</v>
      </c>
    </row>
    <row r="32" spans="1:15" s="29" customFormat="1" ht="54" customHeight="1" thickBot="1" x14ac:dyDescent="0.35">
      <c r="A32" s="609" t="s">
        <v>213</v>
      </c>
      <c r="B32" s="305" t="s">
        <v>204</v>
      </c>
      <c r="C32" s="306" t="s">
        <v>87</v>
      </c>
      <c r="D32" s="633" t="s">
        <v>89</v>
      </c>
      <c r="E32" s="634"/>
      <c r="F32" s="633" t="s">
        <v>91</v>
      </c>
      <c r="G32" s="634"/>
      <c r="H32" s="306" t="s">
        <v>93</v>
      </c>
      <c r="I32" s="307" t="s">
        <v>94</v>
      </c>
      <c r="J32" s="307" t="s">
        <v>96</v>
      </c>
    </row>
    <row r="33" spans="1:10" ht="313.95" customHeight="1" thickBot="1" x14ac:dyDescent="0.35">
      <c r="A33" s="610"/>
      <c r="B33" s="301">
        <v>2.5</v>
      </c>
      <c r="C33" s="302">
        <v>2.5</v>
      </c>
      <c r="D33" s="578" t="s">
        <v>398</v>
      </c>
      <c r="E33" s="579"/>
      <c r="F33" s="635" t="s">
        <v>399</v>
      </c>
      <c r="G33" s="636"/>
      <c r="H33" s="303" t="s">
        <v>207</v>
      </c>
      <c r="I33" s="308" t="s">
        <v>400</v>
      </c>
      <c r="J33" s="304" t="s">
        <v>401</v>
      </c>
    </row>
    <row r="34" spans="1:10" s="29" customFormat="1" ht="47.25" customHeight="1" thickBot="1" x14ac:dyDescent="0.35">
      <c r="A34" s="609" t="s">
        <v>217</v>
      </c>
      <c r="B34" s="121" t="s">
        <v>204</v>
      </c>
      <c r="C34" s="121" t="s">
        <v>87</v>
      </c>
      <c r="D34" s="616" t="s">
        <v>89</v>
      </c>
      <c r="E34" s="617"/>
      <c r="F34" s="616" t="s">
        <v>91</v>
      </c>
      <c r="G34" s="617"/>
      <c r="H34" s="124" t="s">
        <v>93</v>
      </c>
      <c r="I34" s="124" t="s">
        <v>94</v>
      </c>
      <c r="J34" s="122" t="s">
        <v>96</v>
      </c>
    </row>
    <row r="35" spans="1:10" ht="409.5" customHeight="1" x14ac:dyDescent="0.3">
      <c r="A35" s="610"/>
      <c r="B35" s="157">
        <v>2.5</v>
      </c>
      <c r="C35" s="90">
        <v>2.5</v>
      </c>
      <c r="D35" s="640" t="s">
        <v>402</v>
      </c>
      <c r="E35" s="642"/>
      <c r="F35" s="640" t="s">
        <v>403</v>
      </c>
      <c r="G35" s="642"/>
      <c r="H35" s="89" t="s">
        <v>207</v>
      </c>
      <c r="I35" s="158" t="s">
        <v>404</v>
      </c>
      <c r="J35" s="304" t="s">
        <v>405</v>
      </c>
    </row>
    <row r="36" spans="1:10" s="29" customFormat="1" ht="47.25" customHeight="1" thickBot="1" x14ac:dyDescent="0.35">
      <c r="A36" s="609" t="s">
        <v>221</v>
      </c>
      <c r="B36" s="121" t="s">
        <v>204</v>
      </c>
      <c r="C36" s="124" t="s">
        <v>87</v>
      </c>
      <c r="D36" s="616" t="s">
        <v>89</v>
      </c>
      <c r="E36" s="617"/>
      <c r="F36" s="616" t="s">
        <v>91</v>
      </c>
      <c r="G36" s="617"/>
      <c r="H36" s="124" t="s">
        <v>93</v>
      </c>
      <c r="I36" s="122" t="s">
        <v>94</v>
      </c>
      <c r="J36" s="122" t="s">
        <v>96</v>
      </c>
    </row>
    <row r="37" spans="1:10" ht="380.25" customHeight="1" thickBot="1" x14ac:dyDescent="0.35">
      <c r="A37" s="610"/>
      <c r="B37" s="157">
        <v>2.5</v>
      </c>
      <c r="C37" s="90">
        <v>2.5</v>
      </c>
      <c r="D37" s="640" t="s">
        <v>406</v>
      </c>
      <c r="E37" s="641"/>
      <c r="F37" s="640" t="s">
        <v>407</v>
      </c>
      <c r="G37" s="641"/>
      <c r="H37" s="89" t="s">
        <v>207</v>
      </c>
      <c r="I37" s="347" t="s">
        <v>408</v>
      </c>
      <c r="J37" s="351" t="s">
        <v>409</v>
      </c>
    </row>
    <row r="38" spans="1:10" s="29" customFormat="1" ht="48.75" customHeight="1" x14ac:dyDescent="0.3">
      <c r="A38" s="609" t="s">
        <v>226</v>
      </c>
      <c r="B38" s="121" t="s">
        <v>204</v>
      </c>
      <c r="C38" s="124" t="s">
        <v>87</v>
      </c>
      <c r="D38" s="616" t="s">
        <v>89</v>
      </c>
      <c r="E38" s="617"/>
      <c r="F38" s="616" t="s">
        <v>91</v>
      </c>
      <c r="G38" s="617"/>
      <c r="H38" s="124" t="s">
        <v>93</v>
      </c>
      <c r="I38" s="122" t="s">
        <v>94</v>
      </c>
      <c r="J38" s="122" t="s">
        <v>96</v>
      </c>
    </row>
    <row r="39" spans="1:10" ht="409.6" customHeight="1" x14ac:dyDescent="0.3">
      <c r="A39" s="610"/>
      <c r="B39" s="157">
        <v>2.5</v>
      </c>
      <c r="C39" s="90">
        <v>2.5</v>
      </c>
      <c r="D39" s="640" t="s">
        <v>410</v>
      </c>
      <c r="E39" s="641"/>
      <c r="F39" s="645" t="s">
        <v>411</v>
      </c>
      <c r="G39" s="646"/>
      <c r="H39" s="89" t="s">
        <v>207</v>
      </c>
      <c r="I39" s="367" t="s">
        <v>412</v>
      </c>
      <c r="J39" s="362" t="s">
        <v>413</v>
      </c>
    </row>
    <row r="40" spans="1:10" ht="46.5" customHeight="1" thickBot="1" x14ac:dyDescent="0.35">
      <c r="A40" s="609" t="s">
        <v>230</v>
      </c>
      <c r="B40" s="124" t="s">
        <v>204</v>
      </c>
      <c r="C40" s="124" t="s">
        <v>87</v>
      </c>
      <c r="D40" s="616" t="s">
        <v>89</v>
      </c>
      <c r="E40" s="617"/>
      <c r="F40" s="616" t="s">
        <v>91</v>
      </c>
      <c r="G40" s="617"/>
      <c r="H40" s="124" t="s">
        <v>93</v>
      </c>
      <c r="I40" s="122" t="s">
        <v>94</v>
      </c>
      <c r="J40" s="122" t="s">
        <v>96</v>
      </c>
    </row>
    <row r="41" spans="1:10" ht="72" customHeight="1" thickBot="1" x14ac:dyDescent="0.35">
      <c r="A41" s="610"/>
      <c r="B41" s="89">
        <v>2.5</v>
      </c>
      <c r="C41" s="91"/>
      <c r="D41" s="643"/>
      <c r="E41" s="644"/>
      <c r="F41" s="643"/>
      <c r="G41" s="641"/>
      <c r="H41" s="89"/>
      <c r="I41" s="159"/>
      <c r="J41" s="159"/>
    </row>
    <row r="42" spans="1:10" ht="48.75" customHeight="1" thickBot="1" x14ac:dyDescent="0.35">
      <c r="A42" s="609" t="s">
        <v>231</v>
      </c>
      <c r="B42" s="123" t="s">
        <v>204</v>
      </c>
      <c r="C42" s="151" t="s">
        <v>87</v>
      </c>
      <c r="D42" s="616" t="s">
        <v>89</v>
      </c>
      <c r="E42" s="617"/>
      <c r="F42" s="616" t="s">
        <v>91</v>
      </c>
      <c r="G42" s="617"/>
      <c r="H42" s="124" t="s">
        <v>93</v>
      </c>
      <c r="I42" s="122" t="s">
        <v>94</v>
      </c>
      <c r="J42" s="122" t="s">
        <v>96</v>
      </c>
    </row>
    <row r="43" spans="1:10" ht="87" customHeight="1" thickBot="1" x14ac:dyDescent="0.35">
      <c r="A43" s="610"/>
      <c r="B43" s="89">
        <v>2.5</v>
      </c>
      <c r="C43" s="91"/>
      <c r="D43" s="643"/>
      <c r="E43" s="644"/>
      <c r="F43" s="643"/>
      <c r="G43" s="641"/>
      <c r="H43" s="160"/>
      <c r="I43" s="89"/>
      <c r="J43" s="159"/>
    </row>
    <row r="44" spans="1:10" ht="42.75" customHeight="1" thickBot="1" x14ac:dyDescent="0.35">
      <c r="A44" s="609" t="s">
        <v>232</v>
      </c>
      <c r="B44" s="123" t="s">
        <v>204</v>
      </c>
      <c r="C44" s="151" t="s">
        <v>87</v>
      </c>
      <c r="D44" s="616" t="s">
        <v>89</v>
      </c>
      <c r="E44" s="617"/>
      <c r="F44" s="616" t="s">
        <v>91</v>
      </c>
      <c r="G44" s="617"/>
      <c r="H44" s="124" t="s">
        <v>93</v>
      </c>
      <c r="I44" s="122" t="s">
        <v>94</v>
      </c>
      <c r="J44" s="122" t="s">
        <v>96</v>
      </c>
    </row>
    <row r="45" spans="1:10" ht="78.599999999999994" customHeight="1" thickBot="1" x14ac:dyDescent="0.35">
      <c r="A45" s="610"/>
      <c r="B45" s="89">
        <v>2.5</v>
      </c>
      <c r="C45" s="91"/>
      <c r="D45" s="643"/>
      <c r="E45" s="641"/>
      <c r="F45" s="643"/>
      <c r="G45" s="641"/>
      <c r="H45" s="89"/>
      <c r="I45" s="89"/>
      <c r="J45" s="89"/>
    </row>
    <row r="46" spans="1:10" ht="45" customHeight="1" thickBot="1" x14ac:dyDescent="0.35">
      <c r="A46" s="609" t="s">
        <v>233</v>
      </c>
      <c r="B46" s="123" t="s">
        <v>204</v>
      </c>
      <c r="C46" s="151" t="s">
        <v>87</v>
      </c>
      <c r="D46" s="616" t="s">
        <v>89</v>
      </c>
      <c r="E46" s="617"/>
      <c r="F46" s="616" t="s">
        <v>91</v>
      </c>
      <c r="G46" s="617"/>
      <c r="H46" s="124" t="s">
        <v>93</v>
      </c>
      <c r="I46" s="122" t="s">
        <v>94</v>
      </c>
      <c r="J46" s="122" t="s">
        <v>96</v>
      </c>
    </row>
    <row r="47" spans="1:10" ht="75.599999999999994" customHeight="1" thickBot="1" x14ac:dyDescent="0.35">
      <c r="A47" s="610"/>
      <c r="B47" s="89">
        <v>2.5</v>
      </c>
      <c r="C47" s="91"/>
      <c r="D47" s="643"/>
      <c r="E47" s="641"/>
      <c r="F47" s="643"/>
      <c r="G47" s="641"/>
      <c r="H47" s="89"/>
      <c r="I47" s="159"/>
      <c r="J47" s="159"/>
    </row>
    <row r="48" spans="1:10" ht="46.5" customHeight="1" thickBot="1" x14ac:dyDescent="0.35">
      <c r="A48" s="609" t="s">
        <v>234</v>
      </c>
      <c r="B48" s="123" t="s">
        <v>204</v>
      </c>
      <c r="C48" s="151" t="s">
        <v>87</v>
      </c>
      <c r="D48" s="616" t="s">
        <v>89</v>
      </c>
      <c r="E48" s="617"/>
      <c r="F48" s="616" t="s">
        <v>91</v>
      </c>
      <c r="G48" s="617"/>
      <c r="H48" s="124" t="s">
        <v>93</v>
      </c>
      <c r="I48" s="122" t="s">
        <v>94</v>
      </c>
      <c r="J48" s="122" t="s">
        <v>96</v>
      </c>
    </row>
    <row r="49" spans="1:13" ht="72" customHeight="1" thickBot="1" x14ac:dyDescent="0.35">
      <c r="A49" s="610"/>
      <c r="B49" s="89">
        <v>2.5</v>
      </c>
      <c r="C49" s="91"/>
      <c r="D49" s="643"/>
      <c r="E49" s="641"/>
      <c r="F49" s="644"/>
      <c r="G49" s="644"/>
      <c r="H49" s="89"/>
      <c r="I49" s="89"/>
      <c r="J49" s="89"/>
    </row>
    <row r="50" spans="1:13" ht="48.75" customHeight="1" thickBot="1" x14ac:dyDescent="0.35">
      <c r="A50" s="609" t="s">
        <v>235</v>
      </c>
      <c r="B50" s="123" t="s">
        <v>204</v>
      </c>
      <c r="C50" s="151" t="s">
        <v>87</v>
      </c>
      <c r="D50" s="616" t="s">
        <v>89</v>
      </c>
      <c r="E50" s="617"/>
      <c r="F50" s="616" t="s">
        <v>91</v>
      </c>
      <c r="G50" s="617"/>
      <c r="H50" s="124" t="s">
        <v>93</v>
      </c>
      <c r="I50" s="122" t="s">
        <v>94</v>
      </c>
      <c r="J50" s="122" t="s">
        <v>96</v>
      </c>
    </row>
    <row r="51" spans="1:13" ht="72.599999999999994" customHeight="1" thickBot="1" x14ac:dyDescent="0.35">
      <c r="A51" s="610"/>
      <c r="B51" s="89">
        <v>2.5</v>
      </c>
      <c r="C51" s="91"/>
      <c r="D51" s="643"/>
      <c r="E51" s="641"/>
      <c r="F51" s="643"/>
      <c r="G51" s="641"/>
      <c r="H51" s="89"/>
      <c r="I51" s="89"/>
      <c r="J51" s="89"/>
    </row>
    <row r="52" spans="1:13" x14ac:dyDescent="0.3">
      <c r="B52" s="1">
        <f>B29+B31+B33+B35+B37+B39+B41+B43+B45+B47+B49+B51</f>
        <v>30</v>
      </c>
    </row>
    <row r="53" spans="1:13" ht="17.399999999999999" x14ac:dyDescent="0.3">
      <c r="A53" s="51" t="s">
        <v>414</v>
      </c>
    </row>
    <row r="54" spans="1:13" ht="18" customHeight="1" x14ac:dyDescent="0.3">
      <c r="A54" s="36"/>
    </row>
    <row r="55" spans="1:13" ht="22.8" x14ac:dyDescent="0.3">
      <c r="A55" s="647" t="s">
        <v>415</v>
      </c>
      <c r="B55" s="37" t="s">
        <v>170</v>
      </c>
      <c r="C55" s="37" t="s">
        <v>172</v>
      </c>
      <c r="D55" s="37" t="s">
        <v>173</v>
      </c>
      <c r="E55" s="37" t="s">
        <v>174</v>
      </c>
      <c r="F55" s="37" t="s">
        <v>176</v>
      </c>
      <c r="G55" s="37" t="s">
        <v>177</v>
      </c>
      <c r="H55" s="37" t="s">
        <v>178</v>
      </c>
      <c r="I55" s="37" t="s">
        <v>179</v>
      </c>
      <c r="J55" s="37" t="s">
        <v>181</v>
      </c>
      <c r="K55" s="37" t="s">
        <v>182</v>
      </c>
      <c r="L55" s="37" t="s">
        <v>183</v>
      </c>
      <c r="M55" s="37" t="s">
        <v>184</v>
      </c>
    </row>
    <row r="56" spans="1:13" ht="24.75" customHeight="1" x14ac:dyDescent="0.3">
      <c r="A56" s="647"/>
      <c r="B56" s="38">
        <v>2.5</v>
      </c>
      <c r="C56" s="38">
        <v>2.5</v>
      </c>
      <c r="D56" s="38">
        <v>2.5</v>
      </c>
      <c r="E56" s="38">
        <v>2.5</v>
      </c>
      <c r="F56" s="38">
        <v>2.5</v>
      </c>
      <c r="G56" s="38">
        <v>2.5</v>
      </c>
      <c r="H56" s="38"/>
      <c r="I56" s="38"/>
      <c r="J56" s="38"/>
      <c r="K56" s="38"/>
      <c r="L56" s="38"/>
      <c r="M56" s="38"/>
    </row>
    <row r="57" spans="1:13" s="28" customFormat="1" ht="13.2" customHeight="1" x14ac:dyDescent="0.3">
      <c r="A57" s="1"/>
      <c r="B57" s="1"/>
      <c r="C57" s="1"/>
      <c r="D57" s="1"/>
      <c r="E57" s="1"/>
      <c r="F57" s="1"/>
      <c r="G57" s="1"/>
      <c r="H57" s="1"/>
      <c r="I57" s="1"/>
    </row>
    <row r="58" spans="1:13" ht="14.4" thickBot="1" x14ac:dyDescent="0.35"/>
    <row r="59" spans="1:13" ht="44.25" customHeight="1" thickBot="1" x14ac:dyDescent="0.35">
      <c r="A59" s="212" t="s">
        <v>416</v>
      </c>
      <c r="B59" s="194" t="s">
        <v>417</v>
      </c>
      <c r="C59" s="359"/>
      <c r="D59" s="213" t="s">
        <v>418</v>
      </c>
      <c r="E59" s="194" t="s">
        <v>417</v>
      </c>
      <c r="F59" s="166"/>
      <c r="G59" s="213" t="s">
        <v>419</v>
      </c>
      <c r="H59" s="194" t="s">
        <v>420</v>
      </c>
      <c r="I59" s="210"/>
      <c r="J59" s="159"/>
    </row>
    <row r="60" spans="1:13" ht="14.4" thickBot="1" x14ac:dyDescent="0.35">
      <c r="A60" s="214"/>
      <c r="B60" s="194" t="s">
        <v>421</v>
      </c>
      <c r="C60" s="359" t="s">
        <v>422</v>
      </c>
      <c r="D60" s="215"/>
      <c r="E60" s="194" t="s">
        <v>421</v>
      </c>
      <c r="F60" s="166" t="s">
        <v>423</v>
      </c>
      <c r="G60" s="215"/>
      <c r="H60" s="194" t="s">
        <v>424</v>
      </c>
      <c r="I60" s="222"/>
      <c r="J60" s="159"/>
    </row>
    <row r="61" spans="1:13" ht="14.4" thickBot="1" x14ac:dyDescent="0.35">
      <c r="A61" s="214"/>
      <c r="B61" s="194" t="s">
        <v>425</v>
      </c>
      <c r="C61" s="166" t="s">
        <v>426</v>
      </c>
      <c r="D61" s="215"/>
      <c r="E61" s="194" t="s">
        <v>425</v>
      </c>
      <c r="F61" s="166" t="s">
        <v>427</v>
      </c>
      <c r="G61" s="215"/>
      <c r="H61" s="194" t="s">
        <v>428</v>
      </c>
      <c r="I61" s="222"/>
      <c r="J61" s="159"/>
    </row>
    <row r="62" spans="1:13" ht="39.75" customHeight="1" thickBot="1" x14ac:dyDescent="0.35">
      <c r="A62" s="214"/>
      <c r="B62" s="194" t="s">
        <v>417</v>
      </c>
      <c r="C62" s="166"/>
      <c r="D62" s="215"/>
      <c r="E62" s="194" t="s">
        <v>417</v>
      </c>
      <c r="F62" s="166"/>
      <c r="G62" s="215"/>
      <c r="H62" s="194" t="s">
        <v>420</v>
      </c>
      <c r="I62" s="210"/>
      <c r="J62" s="159"/>
    </row>
    <row r="63" spans="1:13" ht="14.4" thickBot="1" x14ac:dyDescent="0.35">
      <c r="A63" s="214"/>
      <c r="B63" s="194" t="s">
        <v>421</v>
      </c>
      <c r="C63" s="166"/>
      <c r="D63" s="215"/>
      <c r="E63" s="194" t="s">
        <v>421</v>
      </c>
      <c r="F63" s="166"/>
      <c r="G63" s="215"/>
      <c r="H63" s="194" t="s">
        <v>424</v>
      </c>
      <c r="I63" s="210"/>
      <c r="J63" s="159"/>
    </row>
    <row r="64" spans="1:13" ht="34.5" customHeight="1" thickBot="1" x14ac:dyDescent="0.35">
      <c r="A64" s="216"/>
      <c r="B64" s="194" t="s">
        <v>425</v>
      </c>
      <c r="C64" s="166"/>
      <c r="D64" s="217"/>
      <c r="E64" s="194" t="s">
        <v>425</v>
      </c>
      <c r="F64" s="211"/>
      <c r="G64" s="217"/>
      <c r="H64" s="194" t="s">
        <v>428</v>
      </c>
      <c r="I64" s="210"/>
      <c r="J64" s="159"/>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hyperlinks>
    <hyperlink ref="J29" r:id="rId1" xr:uid="{00000000-0004-0000-0400-000000000000}"/>
    <hyperlink ref="J31" r:id="rId2" xr:uid="{00000000-0004-0000-0400-000001000000}"/>
    <hyperlink ref="J33" r:id="rId3" xr:uid="{00000000-0004-0000-0400-000002000000}"/>
    <hyperlink ref="J35" r:id="rId4" xr:uid="{00000000-0004-0000-0400-000003000000}"/>
    <hyperlink ref="J37" r:id="rId5" xr:uid="{63D5791E-1222-4296-A2A7-ADD134D91864}"/>
    <hyperlink ref="J39" r:id="rId6" xr:uid="{4FDAAE68-83CC-464B-88AA-81209AAFAA58}"/>
  </hyperlinks>
  <pageMargins left="0.25" right="0.25" top="0.75" bottom="0.75" header="0.3" footer="0.3"/>
  <pageSetup scale="21" fitToHeight="0" orientation="landscape" r:id="rId7"/>
  <drawing r:id="rId8"/>
  <legacyDrawing r:id="rId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pageSetUpPr fitToPage="1"/>
  </sheetPr>
  <dimension ref="A1:O37"/>
  <sheetViews>
    <sheetView showGridLines="0" topLeftCell="A10" zoomScale="70" zoomScaleNormal="70" workbookViewId="0">
      <selection activeCell="B17" sqref="B17"/>
    </sheetView>
  </sheetViews>
  <sheetFormatPr baseColWidth="10" defaultColWidth="10.88671875" defaultRowHeight="13.8" x14ac:dyDescent="0.3"/>
  <cols>
    <col min="1" max="1" width="49.6640625" style="1" customWidth="1"/>
    <col min="2" max="13" width="35.6640625" style="1" customWidth="1"/>
    <col min="14" max="15" width="18.109375" style="1" customWidth="1"/>
    <col min="16" max="16" width="8.44140625" style="1" customWidth="1"/>
    <col min="17" max="17" width="18.44140625" style="1" bestFit="1" customWidth="1"/>
    <col min="18" max="18" width="5.6640625" style="1" customWidth="1"/>
    <col min="19" max="19" width="18.44140625" style="1" bestFit="1" customWidth="1"/>
    <col min="20" max="20" width="4.6640625" style="1" customWidth="1"/>
    <col min="21" max="21" width="23" style="1" bestFit="1" customWidth="1"/>
    <col min="22" max="22" width="10.88671875" style="1"/>
    <col min="23" max="23" width="18.44140625" style="1" bestFit="1" customWidth="1"/>
    <col min="24" max="24" width="16.109375" style="1" customWidth="1"/>
    <col min="25" max="16384" width="10.88671875" style="1"/>
  </cols>
  <sheetData>
    <row r="1" spans="1:15" s="81" customFormat="1" ht="32.25" customHeight="1" thickBot="1" x14ac:dyDescent="0.35">
      <c r="A1" s="445"/>
      <c r="B1" s="425" t="s">
        <v>160</v>
      </c>
      <c r="C1" s="426"/>
      <c r="D1" s="426"/>
      <c r="E1" s="426"/>
      <c r="F1" s="426"/>
      <c r="G1" s="426"/>
      <c r="H1" s="426"/>
      <c r="I1" s="427"/>
      <c r="J1" s="422" t="s">
        <v>161</v>
      </c>
      <c r="K1" s="423"/>
      <c r="L1" s="424"/>
    </row>
    <row r="2" spans="1:15" s="81" customFormat="1" ht="30.75" customHeight="1" thickBot="1" x14ac:dyDescent="0.35">
      <c r="A2" s="446"/>
      <c r="B2" s="428" t="s">
        <v>162</v>
      </c>
      <c r="C2" s="429"/>
      <c r="D2" s="429"/>
      <c r="E2" s="429"/>
      <c r="F2" s="429"/>
      <c r="G2" s="429"/>
      <c r="H2" s="429"/>
      <c r="I2" s="430"/>
      <c r="J2" s="422" t="s">
        <v>163</v>
      </c>
      <c r="K2" s="423"/>
      <c r="L2" s="424"/>
    </row>
    <row r="3" spans="1:15" s="81" customFormat="1" ht="24" customHeight="1" thickBot="1" x14ac:dyDescent="0.35">
      <c r="A3" s="446"/>
      <c r="B3" s="428" t="s">
        <v>0</v>
      </c>
      <c r="C3" s="429"/>
      <c r="D3" s="429"/>
      <c r="E3" s="429"/>
      <c r="F3" s="429"/>
      <c r="G3" s="429"/>
      <c r="H3" s="429"/>
      <c r="I3" s="430"/>
      <c r="J3" s="422" t="s">
        <v>164</v>
      </c>
      <c r="K3" s="423"/>
      <c r="L3" s="424"/>
    </row>
    <row r="4" spans="1:15" s="81" customFormat="1" ht="21.75" customHeight="1" thickBot="1" x14ac:dyDescent="0.35">
      <c r="A4" s="447"/>
      <c r="B4" s="431" t="s">
        <v>429</v>
      </c>
      <c r="C4" s="432"/>
      <c r="D4" s="432"/>
      <c r="E4" s="432"/>
      <c r="F4" s="432"/>
      <c r="G4" s="432"/>
      <c r="H4" s="432"/>
      <c r="I4" s="433"/>
      <c r="J4" s="422" t="s">
        <v>430</v>
      </c>
      <c r="K4" s="423"/>
      <c r="L4" s="424"/>
    </row>
    <row r="5" spans="1:15" s="81" customFormat="1" ht="21.75" customHeight="1" thickBot="1" x14ac:dyDescent="0.35">
      <c r="A5" s="82"/>
      <c r="B5" s="83"/>
      <c r="C5" s="83"/>
      <c r="D5" s="83"/>
      <c r="E5" s="83"/>
      <c r="F5" s="83"/>
      <c r="G5" s="83"/>
      <c r="H5" s="83"/>
      <c r="I5" s="83"/>
      <c r="J5" s="84"/>
      <c r="K5" s="84"/>
      <c r="L5" s="84"/>
    </row>
    <row r="6" spans="1:15" ht="40.35" customHeight="1" thickBot="1" x14ac:dyDescent="0.35">
      <c r="A6" s="52" t="s">
        <v>167</v>
      </c>
      <c r="B6" s="681" t="s">
        <v>168</v>
      </c>
      <c r="C6" s="682"/>
      <c r="D6" s="682"/>
      <c r="E6" s="682"/>
      <c r="F6" s="682"/>
      <c r="G6" s="682"/>
      <c r="H6" s="682"/>
      <c r="I6" s="683"/>
      <c r="J6" s="209" t="s">
        <v>169</v>
      </c>
      <c r="K6" s="684">
        <v>2024110010299</v>
      </c>
      <c r="L6" s="685"/>
      <c r="M6" s="686"/>
      <c r="N6" s="686"/>
      <c r="O6" s="686"/>
    </row>
    <row r="7" spans="1:15" s="81" customFormat="1" ht="21.75" customHeight="1" thickBot="1" x14ac:dyDescent="0.35">
      <c r="A7" s="82"/>
      <c r="B7" s="83"/>
      <c r="C7" s="83"/>
      <c r="D7" s="83"/>
      <c r="E7" s="83"/>
      <c r="F7" s="83"/>
      <c r="G7" s="83"/>
      <c r="H7" s="83"/>
      <c r="I7" s="83"/>
      <c r="J7" s="83"/>
      <c r="K7" s="83"/>
      <c r="L7" s="83"/>
      <c r="M7" s="84"/>
      <c r="N7" s="84"/>
      <c r="O7" s="84"/>
    </row>
    <row r="8" spans="1:15" s="81" customFormat="1" ht="21.75" customHeight="1" thickBot="1" x14ac:dyDescent="0.35">
      <c r="A8" s="709" t="s">
        <v>6</v>
      </c>
      <c r="B8" s="162" t="s">
        <v>170</v>
      </c>
      <c r="C8" s="128" t="s">
        <v>171</v>
      </c>
      <c r="D8" s="162" t="s">
        <v>172</v>
      </c>
      <c r="E8" s="128" t="s">
        <v>171</v>
      </c>
      <c r="F8" s="162" t="s">
        <v>173</v>
      </c>
      <c r="G8" s="129" t="s">
        <v>171</v>
      </c>
      <c r="H8" s="162" t="s">
        <v>174</v>
      </c>
      <c r="I8" s="130" t="s">
        <v>171</v>
      </c>
      <c r="J8" s="694" t="s">
        <v>8</v>
      </c>
      <c r="K8" s="161" t="s">
        <v>175</v>
      </c>
      <c r="L8" s="85"/>
      <c r="M8" s="686"/>
      <c r="N8" s="686"/>
      <c r="O8" s="686"/>
    </row>
    <row r="9" spans="1:15" s="81" customFormat="1" ht="21.75" customHeight="1" thickBot="1" x14ac:dyDescent="0.35">
      <c r="A9" s="709"/>
      <c r="B9" s="163" t="s">
        <v>176</v>
      </c>
      <c r="C9" s="131" t="s">
        <v>171</v>
      </c>
      <c r="D9" s="162" t="s">
        <v>177</v>
      </c>
      <c r="E9" s="128" t="s">
        <v>171</v>
      </c>
      <c r="F9" s="162" t="s">
        <v>178</v>
      </c>
      <c r="G9" s="132"/>
      <c r="H9" s="162" t="s">
        <v>179</v>
      </c>
      <c r="I9" s="130"/>
      <c r="J9" s="694"/>
      <c r="K9" s="161" t="s">
        <v>180</v>
      </c>
      <c r="L9" s="85"/>
      <c r="M9" s="686"/>
      <c r="N9" s="686"/>
      <c r="O9" s="686"/>
    </row>
    <row r="10" spans="1:15" s="81" customFormat="1" ht="21.75" customHeight="1" thickBot="1" x14ac:dyDescent="0.35">
      <c r="A10" s="709"/>
      <c r="B10" s="162" t="s">
        <v>181</v>
      </c>
      <c r="C10" s="128"/>
      <c r="D10" s="162" t="s">
        <v>182</v>
      </c>
      <c r="E10" s="132"/>
      <c r="F10" s="162" t="s">
        <v>183</v>
      </c>
      <c r="G10" s="132"/>
      <c r="H10" s="162" t="s">
        <v>184</v>
      </c>
      <c r="I10" s="130"/>
      <c r="J10" s="694"/>
      <c r="K10" s="161" t="s">
        <v>185</v>
      </c>
      <c r="L10" s="237" t="s">
        <v>171</v>
      </c>
      <c r="M10" s="686"/>
      <c r="N10" s="686"/>
      <c r="O10" s="686"/>
    </row>
    <row r="11" spans="1:15" ht="14.4" thickBot="1" x14ac:dyDescent="0.35"/>
    <row r="12" spans="1:15" ht="32.1" customHeight="1" thickBot="1" x14ac:dyDescent="0.35">
      <c r="A12" s="651" t="s">
        <v>431</v>
      </c>
      <c r="B12" s="652"/>
      <c r="C12" s="652"/>
      <c r="D12" s="652"/>
      <c r="E12" s="652"/>
      <c r="F12" s="652"/>
      <c r="G12" s="652"/>
      <c r="H12" s="652"/>
      <c r="I12" s="652"/>
      <c r="J12" s="652"/>
      <c r="K12" s="652"/>
      <c r="L12" s="653"/>
    </row>
    <row r="13" spans="1:15" ht="32.1" customHeight="1" thickBot="1" x14ac:dyDescent="0.35">
      <c r="A13" s="657" t="s">
        <v>432</v>
      </c>
      <c r="B13" s="696" t="s">
        <v>102</v>
      </c>
      <c r="C13" s="679" t="s">
        <v>13</v>
      </c>
      <c r="D13" s="657" t="s">
        <v>203</v>
      </c>
      <c r="E13" s="658"/>
      <c r="F13" s="659"/>
      <c r="G13" s="657" t="s">
        <v>209</v>
      </c>
      <c r="H13" s="658"/>
      <c r="I13" s="659"/>
      <c r="J13" s="410" t="s">
        <v>213</v>
      </c>
      <c r="K13" s="411"/>
      <c r="L13" s="412"/>
    </row>
    <row r="14" spans="1:15" ht="32.1" customHeight="1" thickBot="1" x14ac:dyDescent="0.35">
      <c r="A14" s="710"/>
      <c r="B14" s="697"/>
      <c r="C14" s="680"/>
      <c r="D14" s="115" t="s">
        <v>26</v>
      </c>
      <c r="E14" s="113" t="s">
        <v>28</v>
      </c>
      <c r="F14" s="114" t="s">
        <v>107</v>
      </c>
      <c r="G14" s="115" t="s">
        <v>26</v>
      </c>
      <c r="H14" s="113" t="s">
        <v>28</v>
      </c>
      <c r="I14" s="114" t="s">
        <v>107</v>
      </c>
      <c r="J14" s="115" t="s">
        <v>26</v>
      </c>
      <c r="K14" s="113" t="s">
        <v>28</v>
      </c>
      <c r="L14" s="114" t="s">
        <v>107</v>
      </c>
    </row>
    <row r="15" spans="1:15" ht="59.4" customHeight="1" x14ac:dyDescent="0.3">
      <c r="A15" s="667" t="s">
        <v>433</v>
      </c>
      <c r="B15" s="309" t="s">
        <v>434</v>
      </c>
      <c r="C15" s="670" t="s">
        <v>435</v>
      </c>
      <c r="D15" s="706">
        <f>+[1]ACTIVIDAD_1!B25+[1]ACTIVIDAD_2!B24+[1]ACTIVIDAD_3!B25</f>
        <v>1051354333</v>
      </c>
      <c r="E15" s="687">
        <v>0</v>
      </c>
      <c r="F15" s="687">
        <f>+[1]META_PDD!C27</f>
        <v>2.5</v>
      </c>
      <c r="G15" s="698">
        <f>+[1]ACTIVIDAD_1!C25+[1]ACTIVIDAD_2!C24+[1]ACTIVIDAD_3!C25</f>
        <v>662749843</v>
      </c>
      <c r="H15" s="698">
        <f>+[1]ACTIVIDAD_1!C26+[1]ACTIVIDAD_2!C25+[1]ACTIVIDAD_3!C26</f>
        <v>9112333</v>
      </c>
      <c r="I15" s="690">
        <f>+[1]META_PDD!C27+[1]META_PDD!C29</f>
        <v>5</v>
      </c>
      <c r="J15" s="701">
        <v>0</v>
      </c>
      <c r="K15" s="664">
        <v>134432950</v>
      </c>
      <c r="L15" s="690">
        <v>7.5</v>
      </c>
    </row>
    <row r="16" spans="1:15" ht="70.2" customHeight="1" x14ac:dyDescent="0.3">
      <c r="A16" s="668"/>
      <c r="B16" s="309" t="s">
        <v>436</v>
      </c>
      <c r="C16" s="671"/>
      <c r="D16" s="707"/>
      <c r="E16" s="688"/>
      <c r="F16" s="688"/>
      <c r="G16" s="699"/>
      <c r="H16" s="699"/>
      <c r="I16" s="691"/>
      <c r="J16" s="702"/>
      <c r="K16" s="665"/>
      <c r="L16" s="691"/>
    </row>
    <row r="17" spans="1:13" s="26" customFormat="1" ht="77.400000000000006" customHeight="1" x14ac:dyDescent="0.25">
      <c r="A17" s="704"/>
      <c r="B17" s="309" t="s">
        <v>437</v>
      </c>
      <c r="C17" s="705"/>
      <c r="D17" s="708"/>
      <c r="E17" s="689"/>
      <c r="F17" s="689"/>
      <c r="G17" s="700"/>
      <c r="H17" s="700"/>
      <c r="I17" s="692"/>
      <c r="J17" s="703"/>
      <c r="K17" s="711"/>
      <c r="L17" s="692"/>
      <c r="M17" s="1"/>
    </row>
    <row r="18" spans="1:13" ht="15" customHeight="1" thickBot="1" x14ac:dyDescent="0.35"/>
    <row r="19" spans="1:13" ht="35.1" customHeight="1" thickBot="1" x14ac:dyDescent="0.35">
      <c r="A19" s="651" t="s">
        <v>438</v>
      </c>
      <c r="B19" s="652"/>
      <c r="C19" s="652"/>
      <c r="D19" s="652"/>
      <c r="E19" s="652"/>
      <c r="F19" s="652"/>
      <c r="G19" s="652"/>
      <c r="H19" s="652"/>
      <c r="I19" s="652"/>
      <c r="J19" s="652"/>
      <c r="K19" s="652"/>
      <c r="L19" s="653"/>
    </row>
    <row r="20" spans="1:13" ht="35.1" customHeight="1" x14ac:dyDescent="0.3">
      <c r="A20" s="648" t="s">
        <v>432</v>
      </c>
      <c r="B20" s="660" t="s">
        <v>102</v>
      </c>
      <c r="C20" s="662" t="s">
        <v>13</v>
      </c>
      <c r="D20" s="657" t="s">
        <v>217</v>
      </c>
      <c r="E20" s="658"/>
      <c r="F20" s="659"/>
      <c r="G20" s="657" t="s">
        <v>221</v>
      </c>
      <c r="H20" s="658"/>
      <c r="I20" s="659"/>
      <c r="J20" s="657" t="s">
        <v>226</v>
      </c>
      <c r="K20" s="658"/>
      <c r="L20" s="659"/>
    </row>
    <row r="21" spans="1:13" ht="35.1" customHeight="1" x14ac:dyDescent="0.3">
      <c r="A21" s="649"/>
      <c r="B21" s="661"/>
      <c r="C21" s="663"/>
      <c r="D21" s="312" t="s">
        <v>26</v>
      </c>
      <c r="E21" s="313" t="s">
        <v>28</v>
      </c>
      <c r="F21" s="314" t="s">
        <v>107</v>
      </c>
      <c r="G21" s="312" t="s">
        <v>26</v>
      </c>
      <c r="H21" s="350" t="s">
        <v>28</v>
      </c>
      <c r="I21" s="314" t="s">
        <v>107</v>
      </c>
      <c r="J21" s="312" t="s">
        <v>26</v>
      </c>
      <c r="K21" s="313" t="s">
        <v>28</v>
      </c>
      <c r="L21" s="314" t="s">
        <v>107</v>
      </c>
    </row>
    <row r="22" spans="1:13" ht="90" customHeight="1" x14ac:dyDescent="0.3">
      <c r="A22" s="667" t="s">
        <v>433</v>
      </c>
      <c r="B22" s="310" t="s">
        <v>434</v>
      </c>
      <c r="C22" s="670" t="s">
        <v>435</v>
      </c>
      <c r="D22" s="673">
        <v>-20613619</v>
      </c>
      <c r="E22" s="664">
        <v>159248281</v>
      </c>
      <c r="F22" s="664">
        <v>10</v>
      </c>
      <c r="G22" s="664">
        <v>44402298</v>
      </c>
      <c r="H22" s="664">
        <v>159248281</v>
      </c>
      <c r="I22" s="676">
        <v>12.5</v>
      </c>
      <c r="J22" s="664">
        <v>0</v>
      </c>
      <c r="K22" s="664">
        <v>156834000</v>
      </c>
      <c r="L22" s="664">
        <v>15</v>
      </c>
    </row>
    <row r="23" spans="1:13" ht="90" customHeight="1" x14ac:dyDescent="0.3">
      <c r="A23" s="668"/>
      <c r="B23" s="309" t="s">
        <v>436</v>
      </c>
      <c r="C23" s="671"/>
      <c r="D23" s="674"/>
      <c r="E23" s="665"/>
      <c r="F23" s="665"/>
      <c r="G23" s="665"/>
      <c r="H23" s="665"/>
      <c r="I23" s="677"/>
      <c r="J23" s="665"/>
      <c r="K23" s="665"/>
      <c r="L23" s="665"/>
    </row>
    <row r="24" spans="1:13" ht="77.400000000000006" customHeight="1" x14ac:dyDescent="0.3">
      <c r="A24" s="669"/>
      <c r="B24" s="311" t="s">
        <v>437</v>
      </c>
      <c r="C24" s="672"/>
      <c r="D24" s="675"/>
      <c r="E24" s="666"/>
      <c r="F24" s="666"/>
      <c r="G24" s="666"/>
      <c r="H24" s="666"/>
      <c r="I24" s="678"/>
      <c r="J24" s="666"/>
      <c r="K24" s="666"/>
      <c r="L24" s="666"/>
    </row>
    <row r="26" spans="1:13" ht="35.1" customHeight="1" thickBot="1" x14ac:dyDescent="0.35">
      <c r="A26" s="654" t="s">
        <v>439</v>
      </c>
      <c r="B26" s="655"/>
      <c r="C26" s="655"/>
      <c r="D26" s="655"/>
      <c r="E26" s="655"/>
      <c r="F26" s="655"/>
      <c r="G26" s="655"/>
      <c r="H26" s="655"/>
      <c r="I26" s="655"/>
      <c r="J26" s="655"/>
      <c r="K26" s="655"/>
      <c r="L26" s="656"/>
    </row>
    <row r="27" spans="1:13" ht="35.1" customHeight="1" x14ac:dyDescent="0.3">
      <c r="A27" s="648" t="s">
        <v>432</v>
      </c>
      <c r="B27" s="660" t="s">
        <v>102</v>
      </c>
      <c r="C27" s="662" t="s">
        <v>13</v>
      </c>
      <c r="D27" s="657" t="s">
        <v>230</v>
      </c>
      <c r="E27" s="658"/>
      <c r="F27" s="659"/>
      <c r="G27" s="657" t="s">
        <v>231</v>
      </c>
      <c r="H27" s="658"/>
      <c r="I27" s="659"/>
      <c r="J27" s="657" t="s">
        <v>232</v>
      </c>
      <c r="K27" s="658"/>
      <c r="L27" s="659"/>
    </row>
    <row r="28" spans="1:13" ht="35.1" customHeight="1" thickBot="1" x14ac:dyDescent="0.35">
      <c r="A28" s="650"/>
      <c r="B28" s="693"/>
      <c r="C28" s="695"/>
      <c r="D28" s="115" t="s">
        <v>26</v>
      </c>
      <c r="E28" s="113" t="s">
        <v>28</v>
      </c>
      <c r="F28" s="114" t="s">
        <v>107</v>
      </c>
      <c r="G28" s="115" t="s">
        <v>26</v>
      </c>
      <c r="H28" s="113" t="s">
        <v>28</v>
      </c>
      <c r="I28" s="114" t="s">
        <v>107</v>
      </c>
      <c r="J28" s="115" t="s">
        <v>26</v>
      </c>
      <c r="K28" s="113" t="s">
        <v>28</v>
      </c>
      <c r="L28" s="114" t="s">
        <v>107</v>
      </c>
    </row>
    <row r="29" spans="1:13" ht="81" customHeight="1" x14ac:dyDescent="0.3">
      <c r="A29" s="192"/>
      <c r="B29" s="193"/>
      <c r="C29" s="185"/>
      <c r="D29" s="116"/>
      <c r="E29" s="111"/>
      <c r="F29" s="112"/>
      <c r="G29" s="116"/>
      <c r="H29" s="111"/>
      <c r="I29" s="112"/>
      <c r="J29" s="116"/>
      <c r="K29" s="111"/>
      <c r="L29" s="112"/>
    </row>
    <row r="30" spans="1:13" ht="94.5" customHeight="1" x14ac:dyDescent="0.3">
      <c r="A30" s="190"/>
      <c r="B30" s="189"/>
      <c r="C30" s="188"/>
      <c r="D30" s="117"/>
      <c r="E30" s="22"/>
      <c r="F30" s="23"/>
      <c r="G30" s="117"/>
      <c r="H30" s="22"/>
      <c r="I30" s="23"/>
      <c r="J30" s="117"/>
      <c r="K30" s="22"/>
      <c r="L30" s="23"/>
    </row>
    <row r="32" spans="1:13" ht="14.4" thickBot="1" x14ac:dyDescent="0.35"/>
    <row r="33" spans="1:12" ht="35.1" customHeight="1" thickBot="1" x14ac:dyDescent="0.35">
      <c r="A33" s="654" t="s">
        <v>440</v>
      </c>
      <c r="B33" s="655"/>
      <c r="C33" s="655"/>
      <c r="D33" s="655"/>
      <c r="E33" s="655"/>
      <c r="F33" s="655"/>
      <c r="G33" s="655"/>
      <c r="H33" s="655"/>
      <c r="I33" s="655"/>
      <c r="J33" s="655"/>
      <c r="K33" s="655"/>
      <c r="L33" s="656"/>
    </row>
    <row r="34" spans="1:12" ht="35.1" customHeight="1" x14ac:dyDescent="0.3">
      <c r="A34" s="648" t="s">
        <v>432</v>
      </c>
      <c r="B34" s="660" t="s">
        <v>102</v>
      </c>
      <c r="C34" s="662" t="s">
        <v>13</v>
      </c>
      <c r="D34" s="657" t="s">
        <v>233</v>
      </c>
      <c r="E34" s="658"/>
      <c r="F34" s="659"/>
      <c r="G34" s="657" t="s">
        <v>441</v>
      </c>
      <c r="H34" s="658"/>
      <c r="I34" s="659"/>
      <c r="J34" s="657" t="s">
        <v>235</v>
      </c>
      <c r="K34" s="658"/>
      <c r="L34" s="659"/>
    </row>
    <row r="35" spans="1:12" ht="35.1" customHeight="1" thickBot="1" x14ac:dyDescent="0.35">
      <c r="A35" s="650"/>
      <c r="B35" s="693"/>
      <c r="C35" s="695"/>
      <c r="D35" s="115" t="s">
        <v>26</v>
      </c>
      <c r="E35" s="113" t="s">
        <v>28</v>
      </c>
      <c r="F35" s="114" t="s">
        <v>107</v>
      </c>
      <c r="G35" s="115" t="s">
        <v>26</v>
      </c>
      <c r="H35" s="113" t="s">
        <v>28</v>
      </c>
      <c r="I35" s="114" t="s">
        <v>107</v>
      </c>
      <c r="J35" s="115" t="s">
        <v>26</v>
      </c>
      <c r="K35" s="113" t="s">
        <v>28</v>
      </c>
      <c r="L35" s="114" t="s">
        <v>107</v>
      </c>
    </row>
    <row r="36" spans="1:12" ht="99" customHeight="1" x14ac:dyDescent="0.3">
      <c r="A36" s="192"/>
      <c r="B36" s="193"/>
      <c r="C36" s="185"/>
      <c r="D36" s="116"/>
      <c r="E36" s="111"/>
      <c r="F36" s="112"/>
      <c r="G36" s="116"/>
      <c r="H36" s="111"/>
      <c r="I36" s="112"/>
      <c r="J36" s="116"/>
      <c r="K36" s="111"/>
      <c r="L36" s="112"/>
    </row>
    <row r="37" spans="1:12" ht="93.75" customHeight="1" x14ac:dyDescent="0.3">
      <c r="A37" s="190"/>
      <c r="B37" s="189"/>
      <c r="C37" s="188"/>
      <c r="D37" s="117"/>
      <c r="E37" s="22"/>
      <c r="F37" s="23"/>
      <c r="G37" s="117"/>
      <c r="H37" s="22"/>
      <c r="I37" s="23"/>
      <c r="J37" s="117"/>
      <c r="K37" s="22"/>
      <c r="L37" s="23"/>
    </row>
  </sheetData>
  <mergeCells count="67">
    <mergeCell ref="A15:A17"/>
    <mergeCell ref="C15:C17"/>
    <mergeCell ref="D15:D17"/>
    <mergeCell ref="E15:E17"/>
    <mergeCell ref="A8:A10"/>
    <mergeCell ref="A12:L12"/>
    <mergeCell ref="A13:A14"/>
    <mergeCell ref="K15:K17"/>
    <mergeCell ref="A33:L33"/>
    <mergeCell ref="C34:C35"/>
    <mergeCell ref="D34:F34"/>
    <mergeCell ref="G34:I34"/>
    <mergeCell ref="J34:L34"/>
    <mergeCell ref="A34:A35"/>
    <mergeCell ref="B34:B35"/>
    <mergeCell ref="G20:I20"/>
    <mergeCell ref="B27:B28"/>
    <mergeCell ref="J8:J10"/>
    <mergeCell ref="C27:C28"/>
    <mergeCell ref="D27:F27"/>
    <mergeCell ref="G27:I27"/>
    <mergeCell ref="B13:B14"/>
    <mergeCell ref="G15:G17"/>
    <mergeCell ref="H15:H17"/>
    <mergeCell ref="I15:I17"/>
    <mergeCell ref="J15:J17"/>
    <mergeCell ref="L22:L24"/>
    <mergeCell ref="C13:C14"/>
    <mergeCell ref="B6:I6"/>
    <mergeCell ref="K6:L6"/>
    <mergeCell ref="M6:O6"/>
    <mergeCell ref="M8:O8"/>
    <mergeCell ref="M9:O9"/>
    <mergeCell ref="M10:O10"/>
    <mergeCell ref="K22:K24"/>
    <mergeCell ref="D13:F13"/>
    <mergeCell ref="G13:I13"/>
    <mergeCell ref="J13:L13"/>
    <mergeCell ref="F15:F17"/>
    <mergeCell ref="L15:L17"/>
    <mergeCell ref="E22:E24"/>
    <mergeCell ref="F22:F24"/>
    <mergeCell ref="A1:A4"/>
    <mergeCell ref="J1:L1"/>
    <mergeCell ref="J2:L2"/>
    <mergeCell ref="J3:L3"/>
    <mergeCell ref="J4:L4"/>
    <mergeCell ref="B1:I1"/>
    <mergeCell ref="B2:I2"/>
    <mergeCell ref="B3:I3"/>
    <mergeCell ref="B4:I4"/>
    <mergeCell ref="A20:A21"/>
    <mergeCell ref="A27:A28"/>
    <mergeCell ref="A19:L19"/>
    <mergeCell ref="A26:L26"/>
    <mergeCell ref="J20:L20"/>
    <mergeCell ref="J27:L27"/>
    <mergeCell ref="B20:B21"/>
    <mergeCell ref="C20:C21"/>
    <mergeCell ref="D20:F20"/>
    <mergeCell ref="G22:G24"/>
    <mergeCell ref="H22:H24"/>
    <mergeCell ref="A22:A24"/>
    <mergeCell ref="C22:C24"/>
    <mergeCell ref="D22:D24"/>
    <mergeCell ref="I22:I24"/>
    <mergeCell ref="J22:J24"/>
  </mergeCell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BJ68"/>
  <sheetViews>
    <sheetView topLeftCell="A17" zoomScale="55" zoomScaleNormal="55" workbookViewId="0">
      <selection activeCell="AF68" sqref="AF68"/>
    </sheetView>
  </sheetViews>
  <sheetFormatPr baseColWidth="10" defaultColWidth="10.88671875" defaultRowHeight="13.8" x14ac:dyDescent="0.3"/>
  <cols>
    <col min="1" max="1" width="25.44140625" style="79" customWidth="1"/>
    <col min="2" max="2" width="29.88671875" style="79" customWidth="1"/>
    <col min="3" max="3" width="21.44140625" style="79" customWidth="1"/>
    <col min="4" max="4" width="21.6640625" style="79" customWidth="1"/>
    <col min="5" max="5" width="20.6640625" style="79" bestFit="1" customWidth="1"/>
    <col min="6" max="6" width="21.88671875" style="79" customWidth="1"/>
    <col min="7" max="7" width="20.6640625" style="79" bestFit="1" customWidth="1"/>
    <col min="8" max="8" width="21.44140625" style="79" customWidth="1"/>
    <col min="9" max="9" width="20.6640625" style="79" bestFit="1" customWidth="1"/>
    <col min="10" max="10" width="22.33203125" style="79" customWidth="1"/>
    <col min="11" max="11" width="20.6640625" style="79" bestFit="1" customWidth="1"/>
    <col min="12" max="12" width="23" style="79" customWidth="1"/>
    <col min="13" max="13" width="20.6640625" style="79" bestFit="1" customWidth="1"/>
    <col min="14" max="14" width="22.33203125" style="79" customWidth="1"/>
    <col min="15" max="15" width="20.6640625" style="79" bestFit="1" customWidth="1"/>
    <col min="16" max="17" width="20.44140625" style="79" customWidth="1"/>
    <col min="18" max="18" width="17.33203125" style="79" bestFit="1" customWidth="1"/>
    <col min="19" max="19" width="20.6640625" style="79" bestFit="1" customWidth="1"/>
    <col min="20" max="20" width="21.109375" style="79" customWidth="1"/>
    <col min="21" max="21" width="20.6640625" style="79" bestFit="1" customWidth="1"/>
    <col min="22" max="22" width="19.88671875" style="79" bestFit="1" customWidth="1"/>
    <col min="23" max="23" width="21.88671875" style="79" customWidth="1"/>
    <col min="24" max="24" width="17.33203125" style="79" bestFit="1" customWidth="1"/>
    <col min="25" max="25" width="20.6640625" style="79" bestFit="1" customWidth="1"/>
    <col min="26" max="26" width="20.44140625" style="79" customWidth="1"/>
    <col min="27" max="27" width="17.44140625" style="79" customWidth="1"/>
    <col min="28" max="28" width="20.109375" style="79" bestFit="1" customWidth="1"/>
    <col min="29" max="29" width="22.88671875" style="79" customWidth="1"/>
    <col min="30" max="30" width="17" style="79" customWidth="1"/>
    <col min="31" max="31" width="19.88671875" style="79" bestFit="1" customWidth="1"/>
    <col min="32" max="32" width="22" style="79" customWidth="1"/>
    <col min="33" max="36" width="20.44140625" style="79" bestFit="1" customWidth="1"/>
    <col min="37" max="16384" width="10.88671875" style="79"/>
  </cols>
  <sheetData>
    <row r="1" spans="1:62" s="1" customFormat="1" ht="20.25" customHeight="1" x14ac:dyDescent="0.3">
      <c r="A1" s="637"/>
      <c r="B1" s="736" t="s">
        <v>442</v>
      </c>
      <c r="C1" s="737"/>
      <c r="D1" s="737"/>
      <c r="E1" s="737"/>
      <c r="F1" s="737"/>
      <c r="G1" s="737"/>
      <c r="H1" s="737"/>
      <c r="I1" s="737"/>
      <c r="J1" s="737"/>
      <c r="K1" s="737"/>
      <c r="L1" s="737"/>
      <c r="M1" s="737"/>
      <c r="N1" s="737"/>
      <c r="O1" s="737"/>
      <c r="P1" s="737"/>
      <c r="Q1" s="737"/>
      <c r="R1" s="737"/>
      <c r="S1" s="737"/>
      <c r="T1" s="737"/>
      <c r="U1" s="737"/>
      <c r="V1" s="737"/>
      <c r="W1" s="737"/>
      <c r="X1" s="737"/>
      <c r="Y1" s="737"/>
      <c r="Z1" s="737"/>
      <c r="AA1" s="737"/>
      <c r="AB1" s="737"/>
      <c r="AC1" s="737"/>
      <c r="AD1" s="737"/>
      <c r="AE1" s="737"/>
      <c r="AF1" s="738"/>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row>
    <row r="2" spans="1:62" s="1" customFormat="1" ht="18.75" customHeight="1" x14ac:dyDescent="0.3">
      <c r="A2" s="638"/>
      <c r="B2" s="739"/>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c r="AE2" s="740"/>
      <c r="AF2" s="741"/>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row>
    <row r="3" spans="1:62" s="1" customFormat="1" ht="14.25" customHeight="1" x14ac:dyDescent="0.3">
      <c r="A3" s="638"/>
      <c r="B3" s="739"/>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1"/>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row>
    <row r="4" spans="1:62" s="1" customFormat="1" ht="33" customHeight="1" thickBot="1" x14ac:dyDescent="0.35">
      <c r="A4" s="639"/>
      <c r="B4" s="742"/>
      <c r="C4" s="743"/>
      <c r="D4" s="743"/>
      <c r="E4" s="743"/>
      <c r="F4" s="743"/>
      <c r="G4" s="743"/>
      <c r="H4" s="743"/>
      <c r="I4" s="743"/>
      <c r="J4" s="743"/>
      <c r="K4" s="743"/>
      <c r="L4" s="743"/>
      <c r="M4" s="743"/>
      <c r="N4" s="743"/>
      <c r="O4" s="743"/>
      <c r="P4" s="743"/>
      <c r="Q4" s="743"/>
      <c r="R4" s="743"/>
      <c r="S4" s="743"/>
      <c r="T4" s="743"/>
      <c r="U4" s="743"/>
      <c r="V4" s="743"/>
      <c r="W4" s="743"/>
      <c r="X4" s="743"/>
      <c r="Y4" s="743"/>
      <c r="Z4" s="743"/>
      <c r="AA4" s="743"/>
      <c r="AB4" s="743"/>
      <c r="AC4" s="743"/>
      <c r="AD4" s="743"/>
      <c r="AE4" s="743"/>
      <c r="AF4" s="744"/>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row>
    <row r="5" spans="1:62" s="1" customFormat="1" x14ac:dyDescent="0.3">
      <c r="B5" s="96"/>
      <c r="C5" s="96"/>
      <c r="D5" s="96"/>
      <c r="E5" s="96"/>
      <c r="F5" s="96"/>
      <c r="G5" s="96"/>
      <c r="H5" s="96"/>
      <c r="I5" s="96"/>
      <c r="J5" s="96"/>
      <c r="K5" s="95"/>
      <c r="L5" s="95"/>
      <c r="M5" s="95"/>
      <c r="N5" s="95"/>
      <c r="O5" s="95"/>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79"/>
      <c r="AS5" s="79"/>
      <c r="AT5" s="79"/>
      <c r="AU5" s="79"/>
      <c r="AV5" s="79"/>
      <c r="AW5" s="79"/>
      <c r="AX5" s="79"/>
      <c r="AY5" s="79"/>
      <c r="AZ5" s="79"/>
      <c r="BA5" s="79"/>
      <c r="BB5" s="79"/>
      <c r="BC5" s="79"/>
      <c r="BD5" s="79"/>
      <c r="BE5" s="79"/>
      <c r="BF5" s="79"/>
      <c r="BG5" s="79"/>
      <c r="BH5" s="79"/>
      <c r="BI5" s="79"/>
      <c r="BJ5" s="79"/>
    </row>
    <row r="6" spans="1:62" s="1" customFormat="1" ht="9" customHeight="1" x14ac:dyDescent="0.3">
      <c r="A6" s="5"/>
      <c r="B6" s="96"/>
      <c r="C6" s="96"/>
      <c r="D6" s="96"/>
      <c r="E6" s="96"/>
      <c r="F6" s="96"/>
      <c r="G6" s="96"/>
      <c r="H6" s="96"/>
      <c r="I6" s="96"/>
      <c r="J6" s="96"/>
      <c r="K6" s="96"/>
      <c r="L6" s="96"/>
      <c r="M6" s="96"/>
      <c r="N6" s="96"/>
      <c r="O6" s="96"/>
      <c r="P6" s="2"/>
      <c r="Q6" s="2"/>
      <c r="R6" s="3"/>
      <c r="S6" s="3"/>
      <c r="T6" s="2"/>
      <c r="U6" s="2"/>
      <c r="V6" s="2"/>
      <c r="W6" s="79"/>
      <c r="X6" s="4"/>
      <c r="Y6" s="4"/>
      <c r="Z6" s="4"/>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row>
    <row r="7" spans="1:62" s="1" customFormat="1" ht="15" customHeight="1" thickBot="1" x14ac:dyDescent="0.35">
      <c r="A7" s="6"/>
      <c r="B7" s="96"/>
      <c r="C7" s="96"/>
      <c r="D7" s="96"/>
      <c r="E7" s="96"/>
      <c r="F7" s="96"/>
      <c r="G7" s="96"/>
      <c r="H7" s="96"/>
      <c r="I7" s="96"/>
      <c r="J7" s="96"/>
      <c r="K7" s="96"/>
      <c r="L7" s="96"/>
      <c r="M7" s="96"/>
      <c r="N7" s="96"/>
      <c r="O7" s="96"/>
      <c r="P7" s="2"/>
      <c r="Q7" s="2"/>
      <c r="R7" s="3"/>
      <c r="S7" s="3"/>
      <c r="T7" s="2"/>
      <c r="U7" s="2"/>
      <c r="V7" s="2"/>
      <c r="W7" s="79"/>
      <c r="X7" s="4"/>
      <c r="Y7" s="4"/>
      <c r="Z7" s="126"/>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row>
    <row r="8" spans="1:62" s="1" customFormat="1" ht="15" customHeight="1" thickBot="1" x14ac:dyDescent="0.35">
      <c r="A8" s="621" t="s">
        <v>4</v>
      </c>
      <c r="B8" s="712" t="s">
        <v>168</v>
      </c>
      <c r="C8" s="713"/>
      <c r="D8" s="713"/>
      <c r="E8" s="713"/>
      <c r="F8" s="713"/>
      <c r="G8" s="713"/>
      <c r="H8" s="713"/>
      <c r="I8" s="713"/>
      <c r="J8" s="713"/>
      <c r="K8" s="713"/>
      <c r="L8" s="713"/>
      <c r="M8" s="713"/>
      <c r="N8" s="713"/>
      <c r="O8" s="713"/>
      <c r="P8" s="713"/>
      <c r="Q8" s="713"/>
      <c r="R8" s="713"/>
      <c r="S8" s="713"/>
      <c r="T8" s="713"/>
      <c r="U8" s="713"/>
      <c r="V8" s="713"/>
      <c r="W8" s="713"/>
      <c r="X8" s="713"/>
      <c r="Y8" s="713"/>
      <c r="Z8" s="713"/>
      <c r="AA8" s="718" t="s">
        <v>169</v>
      </c>
      <c r="AB8" s="748">
        <v>2024110010299</v>
      </c>
      <c r="AC8" s="745" t="s">
        <v>379</v>
      </c>
      <c r="AD8" s="746"/>
      <c r="AE8" s="422" t="s">
        <v>161</v>
      </c>
      <c r="AF8" s="424"/>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row>
    <row r="9" spans="1:62" s="1" customFormat="1" ht="15" customHeight="1" thickBot="1" x14ac:dyDescent="0.35">
      <c r="A9" s="622"/>
      <c r="B9" s="714"/>
      <c r="C9" s="715"/>
      <c r="D9" s="715"/>
      <c r="E9" s="715"/>
      <c r="F9" s="715"/>
      <c r="G9" s="715"/>
      <c r="H9" s="715"/>
      <c r="I9" s="715"/>
      <c r="J9" s="715"/>
      <c r="K9" s="715"/>
      <c r="L9" s="715"/>
      <c r="M9" s="715"/>
      <c r="N9" s="715"/>
      <c r="O9" s="715"/>
      <c r="P9" s="715"/>
      <c r="Q9" s="715"/>
      <c r="R9" s="715"/>
      <c r="S9" s="715"/>
      <c r="T9" s="715"/>
      <c r="U9" s="715"/>
      <c r="V9" s="715"/>
      <c r="W9" s="715"/>
      <c r="X9" s="715"/>
      <c r="Y9" s="715"/>
      <c r="Z9" s="715"/>
      <c r="AA9" s="719"/>
      <c r="AB9" s="749"/>
      <c r="AC9" s="745" t="s">
        <v>380</v>
      </c>
      <c r="AD9" s="746"/>
      <c r="AE9" s="422" t="s">
        <v>163</v>
      </c>
      <c r="AF9" s="424"/>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row>
    <row r="10" spans="1:62" s="1" customFormat="1" ht="15" customHeight="1" thickBot="1" x14ac:dyDescent="0.35">
      <c r="A10" s="622"/>
      <c r="B10" s="714"/>
      <c r="C10" s="715"/>
      <c r="D10" s="715"/>
      <c r="E10" s="715"/>
      <c r="F10" s="715"/>
      <c r="G10" s="715"/>
      <c r="H10" s="715"/>
      <c r="I10" s="715"/>
      <c r="J10" s="715"/>
      <c r="K10" s="715"/>
      <c r="L10" s="715"/>
      <c r="M10" s="715"/>
      <c r="N10" s="715"/>
      <c r="O10" s="715"/>
      <c r="P10" s="715"/>
      <c r="Q10" s="715"/>
      <c r="R10" s="715"/>
      <c r="S10" s="715"/>
      <c r="T10" s="715"/>
      <c r="U10" s="715"/>
      <c r="V10" s="715"/>
      <c r="W10" s="715"/>
      <c r="X10" s="715"/>
      <c r="Y10" s="715"/>
      <c r="Z10" s="715"/>
      <c r="AA10" s="719"/>
      <c r="AB10" s="749"/>
      <c r="AC10" s="745" t="s">
        <v>381</v>
      </c>
      <c r="AD10" s="746"/>
      <c r="AE10" s="721" t="s">
        <v>164</v>
      </c>
      <c r="AF10" s="722"/>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row>
    <row r="11" spans="1:62" s="1" customFormat="1" ht="15" customHeight="1" thickBot="1" x14ac:dyDescent="0.35">
      <c r="A11" s="623"/>
      <c r="B11" s="716"/>
      <c r="C11" s="717"/>
      <c r="D11" s="717"/>
      <c r="E11" s="717"/>
      <c r="F11" s="717"/>
      <c r="G11" s="717"/>
      <c r="H11" s="717"/>
      <c r="I11" s="717"/>
      <c r="J11" s="717"/>
      <c r="K11" s="717"/>
      <c r="L11" s="717"/>
      <c r="M11" s="717"/>
      <c r="N11" s="717"/>
      <c r="O11" s="717"/>
      <c r="P11" s="717"/>
      <c r="Q11" s="717"/>
      <c r="R11" s="717"/>
      <c r="S11" s="717"/>
      <c r="T11" s="717"/>
      <c r="U11" s="717"/>
      <c r="V11" s="717"/>
      <c r="W11" s="717"/>
      <c r="X11" s="717"/>
      <c r="Y11" s="717"/>
      <c r="Z11" s="717"/>
      <c r="AA11" s="720"/>
      <c r="AB11" s="750"/>
      <c r="AC11" s="745" t="s">
        <v>383</v>
      </c>
      <c r="AD11" s="746"/>
      <c r="AE11" s="422" t="s">
        <v>443</v>
      </c>
      <c r="AF11" s="424"/>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row>
    <row r="12" spans="1:62" s="1" customFormat="1" ht="9" customHeight="1" x14ac:dyDescent="0.3">
      <c r="A12" s="14"/>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row>
    <row r="13" spans="1:62" s="26" customFormat="1" ht="16.5" customHeight="1" thickBot="1" x14ac:dyDescent="0.3">
      <c r="C13" s="98"/>
      <c r="D13" s="98"/>
      <c r="E13" s="98"/>
      <c r="F13" s="98"/>
      <c r="G13" s="98"/>
      <c r="H13" s="98"/>
      <c r="I13" s="98"/>
      <c r="J13" s="98"/>
      <c r="K13" s="97"/>
      <c r="L13" s="97"/>
      <c r="M13" s="97"/>
      <c r="N13" s="97"/>
      <c r="O13" s="97"/>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row>
    <row r="14" spans="1:62" s="81" customFormat="1" ht="21.75" customHeight="1" thickBot="1" x14ac:dyDescent="0.35">
      <c r="A14" s="449" t="s">
        <v>6</v>
      </c>
      <c r="B14" s="162" t="s">
        <v>170</v>
      </c>
      <c r="C14" s="128"/>
      <c r="D14" s="162" t="s">
        <v>172</v>
      </c>
      <c r="E14" s="129"/>
      <c r="F14" s="162" t="s">
        <v>173</v>
      </c>
      <c r="G14" s="129"/>
      <c r="H14" s="162" t="s">
        <v>174</v>
      </c>
      <c r="I14" s="130"/>
      <c r="J14" s="99"/>
      <c r="K14" s="448" t="s">
        <v>8</v>
      </c>
      <c r="L14" s="448"/>
      <c r="M14" s="747" t="s">
        <v>175</v>
      </c>
      <c r="N14" s="747"/>
      <c r="O14" s="747"/>
      <c r="P14" s="133"/>
      <c r="Q14" s="171"/>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row>
    <row r="15" spans="1:62" s="81" customFormat="1" ht="21.75" customHeight="1" thickBot="1" x14ac:dyDescent="0.35">
      <c r="A15" s="449"/>
      <c r="B15" s="163" t="s">
        <v>176</v>
      </c>
      <c r="C15" s="131"/>
      <c r="D15" s="162" t="s">
        <v>177</v>
      </c>
      <c r="E15" s="132"/>
      <c r="F15" s="162" t="s">
        <v>178</v>
      </c>
      <c r="G15" s="132"/>
      <c r="H15" s="162" t="s">
        <v>179</v>
      </c>
      <c r="I15" s="130"/>
      <c r="J15" s="99"/>
      <c r="K15" s="448"/>
      <c r="L15" s="448"/>
      <c r="M15" s="747" t="s">
        <v>180</v>
      </c>
      <c r="N15" s="747"/>
      <c r="O15" s="747"/>
      <c r="P15" s="133"/>
      <c r="Q15" s="171"/>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row>
    <row r="16" spans="1:62" s="81" customFormat="1" ht="21.75" customHeight="1" thickBot="1" x14ac:dyDescent="0.35">
      <c r="A16" s="449"/>
      <c r="B16" s="162" t="s">
        <v>181</v>
      </c>
      <c r="C16" s="128"/>
      <c r="D16" s="162" t="s">
        <v>182</v>
      </c>
      <c r="E16" s="132"/>
      <c r="F16" s="162" t="s">
        <v>183</v>
      </c>
      <c r="G16" s="132"/>
      <c r="H16" s="162" t="s">
        <v>184</v>
      </c>
      <c r="I16" s="130"/>
      <c r="K16" s="448"/>
      <c r="L16" s="448"/>
      <c r="M16" s="747" t="s">
        <v>185</v>
      </c>
      <c r="N16" s="747"/>
      <c r="O16" s="747"/>
      <c r="P16" s="133"/>
      <c r="Q16" s="171"/>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row>
    <row r="17" spans="1:62" s="81" customFormat="1" ht="21.75" customHeight="1" thickBot="1" x14ac:dyDescent="0.35">
      <c r="A17" s="1"/>
      <c r="B17" s="1"/>
      <c r="C17" s="1"/>
      <c r="D17" s="1"/>
      <c r="E17" s="1"/>
      <c r="F17" s="1"/>
      <c r="G17" s="99"/>
      <c r="H17" s="99"/>
      <c r="I17" s="99"/>
      <c r="J17" s="99"/>
      <c r="K17" s="100"/>
      <c r="L17" s="100"/>
      <c r="M17" s="98"/>
      <c r="N17" s="98"/>
      <c r="O17" s="98"/>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row>
    <row r="18" spans="1:62" s="1" customFormat="1" ht="48" customHeight="1" thickBot="1" x14ac:dyDescent="0.35">
      <c r="A18" s="468" t="s">
        <v>444</v>
      </c>
      <c r="B18" s="469"/>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70"/>
      <c r="AG18" s="119"/>
      <c r="AH18" s="119"/>
      <c r="AI18" s="119"/>
      <c r="AJ18" s="119"/>
      <c r="AK18" s="119"/>
      <c r="AL18" s="119"/>
      <c r="AM18" s="119"/>
      <c r="AN18" s="79"/>
      <c r="AO18" s="79"/>
      <c r="AP18" s="79"/>
      <c r="AQ18" s="79"/>
      <c r="AR18" s="79"/>
      <c r="AS18" s="79"/>
      <c r="AT18" s="79"/>
      <c r="AU18" s="79"/>
      <c r="AV18" s="79"/>
      <c r="AW18" s="79"/>
      <c r="AX18" s="79"/>
      <c r="AY18" s="79"/>
      <c r="AZ18" s="79"/>
      <c r="BA18" s="79"/>
      <c r="BB18" s="79"/>
      <c r="BC18" s="79"/>
      <c r="BD18" s="79"/>
      <c r="BE18" s="79"/>
      <c r="BF18" s="79"/>
      <c r="BG18" s="79"/>
      <c r="BH18" s="79"/>
      <c r="BI18" s="79"/>
      <c r="BJ18" s="79"/>
    </row>
    <row r="19" spans="1:62" s="1" customFormat="1" ht="50.25" customHeight="1" thickBot="1" x14ac:dyDescent="0.35">
      <c r="A19" s="466" t="s">
        <v>445</v>
      </c>
      <c r="B19" s="467"/>
      <c r="C19" s="727"/>
      <c r="D19" s="727"/>
      <c r="E19" s="727"/>
      <c r="F19" s="727"/>
      <c r="G19" s="727"/>
      <c r="H19" s="727"/>
      <c r="I19" s="727"/>
      <c r="J19" s="727"/>
      <c r="K19" s="727"/>
      <c r="L19" s="727"/>
      <c r="M19" s="727"/>
      <c r="N19" s="727"/>
      <c r="O19" s="727"/>
      <c r="P19" s="727"/>
      <c r="Q19" s="727"/>
      <c r="R19" s="727"/>
      <c r="S19" s="727"/>
      <c r="T19" s="727"/>
      <c r="U19" s="727"/>
      <c r="V19" s="727"/>
      <c r="W19" s="727"/>
      <c r="X19" s="727"/>
      <c r="Y19" s="727"/>
      <c r="Z19" s="727"/>
      <c r="AA19" s="727"/>
      <c r="AB19" s="727"/>
      <c r="AC19" s="727"/>
      <c r="AD19" s="727"/>
      <c r="AE19" s="727"/>
      <c r="AF19" s="728"/>
      <c r="AG19" s="119"/>
      <c r="AH19" s="119"/>
      <c r="AI19" s="119"/>
      <c r="AJ19" s="119"/>
      <c r="AK19" s="119"/>
      <c r="AL19" s="119"/>
      <c r="AM19" s="119"/>
      <c r="AN19" s="79"/>
      <c r="AO19" s="79"/>
      <c r="AP19" s="79"/>
      <c r="AQ19" s="79"/>
      <c r="AR19" s="79"/>
      <c r="AS19" s="79"/>
      <c r="AT19" s="79"/>
      <c r="AU19" s="79"/>
      <c r="AV19" s="79"/>
      <c r="AW19" s="79"/>
      <c r="AX19" s="79"/>
      <c r="AY19" s="79"/>
      <c r="AZ19" s="79"/>
      <c r="BA19" s="79"/>
      <c r="BB19" s="79"/>
      <c r="BC19" s="79"/>
      <c r="BD19" s="79"/>
      <c r="BE19" s="79"/>
      <c r="BF19" s="79"/>
      <c r="BG19" s="79"/>
      <c r="BH19" s="79"/>
      <c r="BI19" s="79"/>
      <c r="BJ19" s="79"/>
    </row>
    <row r="20" spans="1:62" s="29" customFormat="1" ht="21.75" customHeight="1" thickBot="1" x14ac:dyDescent="0.35">
      <c r="A20" s="483" t="s">
        <v>446</v>
      </c>
      <c r="B20" s="732" t="s">
        <v>447</v>
      </c>
      <c r="C20" s="616" t="s">
        <v>85</v>
      </c>
      <c r="D20" s="726"/>
      <c r="E20" s="726"/>
      <c r="F20" s="726"/>
      <c r="G20" s="726"/>
      <c r="H20" s="726"/>
      <c r="I20" s="726"/>
      <c r="J20" s="726"/>
      <c r="K20" s="726"/>
      <c r="L20" s="726"/>
      <c r="M20" s="726"/>
      <c r="N20" s="617"/>
      <c r="O20" s="723" t="s">
        <v>87</v>
      </c>
      <c r="P20" s="724"/>
      <c r="Q20" s="724"/>
      <c r="R20" s="724"/>
      <c r="S20" s="724"/>
      <c r="T20" s="724"/>
      <c r="U20" s="724"/>
      <c r="V20" s="724"/>
      <c r="W20" s="724"/>
      <c r="X20" s="724"/>
      <c r="Y20" s="724"/>
      <c r="Z20" s="724"/>
      <c r="AA20" s="724"/>
      <c r="AB20" s="724"/>
      <c r="AC20" s="724"/>
      <c r="AD20" s="724"/>
      <c r="AE20" s="724"/>
      <c r="AF20" s="725"/>
      <c r="AG20" s="119"/>
      <c r="AH20" s="119"/>
      <c r="AI20" s="119"/>
      <c r="AJ20" s="119"/>
      <c r="AK20" s="119"/>
      <c r="AL20" s="119"/>
      <c r="AM20" s="119"/>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row>
    <row r="21" spans="1:62" s="29" customFormat="1" ht="21.75" customHeight="1" thickBot="1" x14ac:dyDescent="0.35">
      <c r="A21" s="731"/>
      <c r="B21" s="732"/>
      <c r="C21" s="729" t="s">
        <v>203</v>
      </c>
      <c r="D21" s="730"/>
      <c r="E21" s="729" t="s">
        <v>209</v>
      </c>
      <c r="F21" s="730"/>
      <c r="G21" s="729" t="s">
        <v>213</v>
      </c>
      <c r="H21" s="730"/>
      <c r="I21" s="729" t="s">
        <v>217</v>
      </c>
      <c r="J21" s="730"/>
      <c r="K21" s="729" t="s">
        <v>221</v>
      </c>
      <c r="L21" s="730"/>
      <c r="M21" s="729" t="s">
        <v>226</v>
      </c>
      <c r="N21" s="730"/>
      <c r="O21" s="723" t="s">
        <v>203</v>
      </c>
      <c r="P21" s="724"/>
      <c r="Q21" s="725"/>
      <c r="R21" s="733" t="s">
        <v>209</v>
      </c>
      <c r="S21" s="734"/>
      <c r="T21" s="735"/>
      <c r="U21" s="733" t="s">
        <v>213</v>
      </c>
      <c r="V21" s="734"/>
      <c r="W21" s="735"/>
      <c r="X21" s="733" t="s">
        <v>217</v>
      </c>
      <c r="Y21" s="734"/>
      <c r="Z21" s="735"/>
      <c r="AA21" s="733" t="s">
        <v>221</v>
      </c>
      <c r="AB21" s="734"/>
      <c r="AC21" s="735"/>
      <c r="AD21" s="733" t="s">
        <v>226</v>
      </c>
      <c r="AE21" s="734"/>
      <c r="AF21" s="735"/>
      <c r="AG21" s="119"/>
      <c r="AH21" s="119"/>
      <c r="AI21" s="119"/>
      <c r="AJ21" s="119"/>
      <c r="AK21" s="119"/>
      <c r="AL21" s="119"/>
      <c r="AM21" s="119"/>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row>
    <row r="22" spans="1:62" s="29" customFormat="1" ht="28.5" customHeight="1" thickBot="1" x14ac:dyDescent="0.35">
      <c r="A22" s="731"/>
      <c r="B22" s="732"/>
      <c r="C22" s="124" t="s">
        <v>448</v>
      </c>
      <c r="D22" s="124" t="s">
        <v>449</v>
      </c>
      <c r="E22" s="124" t="s">
        <v>448</v>
      </c>
      <c r="F22" s="124" t="s">
        <v>449</v>
      </c>
      <c r="G22" s="124" t="s">
        <v>448</v>
      </c>
      <c r="H22" s="124" t="s">
        <v>449</v>
      </c>
      <c r="I22" s="124" t="s">
        <v>448</v>
      </c>
      <c r="J22" s="124" t="s">
        <v>449</v>
      </c>
      <c r="K22" s="124" t="s">
        <v>448</v>
      </c>
      <c r="L22" s="124" t="s">
        <v>449</v>
      </c>
      <c r="M22" s="124" t="s">
        <v>448</v>
      </c>
      <c r="N22" s="124" t="s">
        <v>449</v>
      </c>
      <c r="O22" s="125" t="s">
        <v>448</v>
      </c>
      <c r="P22" s="125" t="s">
        <v>450</v>
      </c>
      <c r="Q22" s="125" t="s">
        <v>28</v>
      </c>
      <c r="R22" s="125" t="s">
        <v>448</v>
      </c>
      <c r="S22" s="125" t="s">
        <v>450</v>
      </c>
      <c r="T22" s="125" t="s">
        <v>28</v>
      </c>
      <c r="U22" s="125" t="s">
        <v>448</v>
      </c>
      <c r="V22" s="125" t="s">
        <v>450</v>
      </c>
      <c r="W22" s="125" t="s">
        <v>28</v>
      </c>
      <c r="X22" s="125" t="s">
        <v>448</v>
      </c>
      <c r="Y22" s="125" t="s">
        <v>450</v>
      </c>
      <c r="Z22" s="125" t="s">
        <v>28</v>
      </c>
      <c r="AA22" s="125" t="s">
        <v>448</v>
      </c>
      <c r="AB22" s="125" t="s">
        <v>450</v>
      </c>
      <c r="AC22" s="125" t="s">
        <v>28</v>
      </c>
      <c r="AD22" s="125" t="s">
        <v>448</v>
      </c>
      <c r="AE22" s="125" t="s">
        <v>450</v>
      </c>
      <c r="AF22" s="125" t="s">
        <v>28</v>
      </c>
      <c r="AG22" s="119"/>
      <c r="AH22" s="119"/>
      <c r="AI22" s="119"/>
      <c r="AJ22" s="119"/>
      <c r="AK22" s="119"/>
      <c r="AL22" s="119"/>
      <c r="AM22" s="119"/>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row>
    <row r="23" spans="1:62" s="29" customFormat="1" ht="15.75" customHeight="1" x14ac:dyDescent="0.3">
      <c r="A23" s="731"/>
      <c r="B23" s="76" t="s">
        <v>451</v>
      </c>
      <c r="C23" s="137"/>
      <c r="D23" s="135"/>
      <c r="E23" s="137"/>
      <c r="F23" s="135"/>
      <c r="G23" s="137"/>
      <c r="H23" s="135"/>
      <c r="I23" s="137"/>
      <c r="J23" s="135"/>
      <c r="K23" s="137"/>
      <c r="L23" s="135"/>
      <c r="M23" s="137"/>
      <c r="N23" s="135"/>
      <c r="O23" s="74"/>
      <c r="P23" s="135"/>
      <c r="Q23" s="135"/>
      <c r="R23" s="74"/>
      <c r="S23" s="135"/>
      <c r="T23" s="135"/>
      <c r="U23" s="74"/>
      <c r="V23" s="135"/>
      <c r="W23" s="135"/>
      <c r="X23" s="74"/>
      <c r="Y23" s="135"/>
      <c r="Z23" s="135"/>
      <c r="AA23" s="74"/>
      <c r="AB23" s="135"/>
      <c r="AC23" s="135"/>
      <c r="AD23" s="74"/>
      <c r="AE23" s="172"/>
      <c r="AF23" s="138"/>
      <c r="AG23" s="119"/>
      <c r="AH23" s="119"/>
      <c r="AI23" s="119"/>
      <c r="AJ23" s="119"/>
      <c r="AK23" s="119"/>
      <c r="AL23" s="119"/>
      <c r="AM23" s="119"/>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row>
    <row r="24" spans="1:62" s="29" customFormat="1" ht="15.75" customHeight="1" x14ac:dyDescent="0.3">
      <c r="A24" s="731"/>
      <c r="B24" s="77" t="s">
        <v>452</v>
      </c>
      <c r="C24" s="74"/>
      <c r="D24" s="135"/>
      <c r="E24" s="74"/>
      <c r="F24" s="135"/>
      <c r="G24" s="74"/>
      <c r="H24" s="135"/>
      <c r="I24" s="74"/>
      <c r="J24" s="135"/>
      <c r="K24" s="74"/>
      <c r="L24" s="135"/>
      <c r="M24" s="74"/>
      <c r="N24" s="135"/>
      <c r="O24" s="74"/>
      <c r="P24" s="135"/>
      <c r="Q24" s="135"/>
      <c r="R24" s="74"/>
      <c r="S24" s="135"/>
      <c r="T24" s="135"/>
      <c r="U24" s="74"/>
      <c r="V24" s="135"/>
      <c r="W24" s="135"/>
      <c r="X24" s="74"/>
      <c r="Y24" s="135"/>
      <c r="Z24" s="135"/>
      <c r="AA24" s="74"/>
      <c r="AB24" s="135"/>
      <c r="AC24" s="135"/>
      <c r="AD24" s="74"/>
      <c r="AE24" s="172"/>
      <c r="AF24" s="138"/>
      <c r="AG24" s="119"/>
      <c r="AH24" s="119"/>
      <c r="AI24" s="119"/>
      <c r="AJ24" s="119"/>
      <c r="AK24" s="119"/>
      <c r="AL24" s="119"/>
      <c r="AM24" s="119"/>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row>
    <row r="25" spans="1:62" s="29" customFormat="1" ht="15.75" customHeight="1" x14ac:dyDescent="0.3">
      <c r="A25" s="731"/>
      <c r="B25" s="77" t="s">
        <v>453</v>
      </c>
      <c r="C25" s="74"/>
      <c r="D25" s="135"/>
      <c r="E25" s="74"/>
      <c r="F25" s="135"/>
      <c r="G25" s="74"/>
      <c r="H25" s="135"/>
      <c r="I25" s="74"/>
      <c r="J25" s="135"/>
      <c r="K25" s="74"/>
      <c r="L25" s="135"/>
      <c r="M25" s="74"/>
      <c r="N25" s="135"/>
      <c r="O25" s="74"/>
      <c r="P25" s="135"/>
      <c r="Q25" s="135"/>
      <c r="R25" s="74"/>
      <c r="S25" s="135"/>
      <c r="T25" s="135"/>
      <c r="U25" s="74"/>
      <c r="V25" s="135"/>
      <c r="W25" s="135"/>
      <c r="X25" s="74"/>
      <c r="Y25" s="135"/>
      <c r="Z25" s="135"/>
      <c r="AA25" s="74"/>
      <c r="AB25" s="135"/>
      <c r="AC25" s="135"/>
      <c r="AD25" s="74"/>
      <c r="AE25" s="172"/>
      <c r="AF25" s="138"/>
      <c r="AG25" s="119"/>
      <c r="AH25" s="119"/>
      <c r="AI25" s="119"/>
      <c r="AJ25" s="119"/>
      <c r="AK25" s="119"/>
      <c r="AL25" s="119"/>
      <c r="AM25" s="119"/>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row>
    <row r="26" spans="1:62" s="29" customFormat="1" ht="15.75" customHeight="1" x14ac:dyDescent="0.3">
      <c r="A26" s="731"/>
      <c r="B26" s="77" t="s">
        <v>454</v>
      </c>
      <c r="C26" s="74"/>
      <c r="D26" s="135"/>
      <c r="E26" s="74"/>
      <c r="F26" s="135"/>
      <c r="G26" s="74"/>
      <c r="H26" s="135"/>
      <c r="I26" s="74"/>
      <c r="J26" s="135"/>
      <c r="K26" s="74"/>
      <c r="L26" s="135"/>
      <c r="M26" s="74"/>
      <c r="N26" s="135"/>
      <c r="O26" s="74"/>
      <c r="P26" s="135"/>
      <c r="Q26" s="135"/>
      <c r="R26" s="74"/>
      <c r="S26" s="135"/>
      <c r="T26" s="135"/>
      <c r="U26" s="74"/>
      <c r="V26" s="135"/>
      <c r="W26" s="135"/>
      <c r="X26" s="74"/>
      <c r="Y26" s="135"/>
      <c r="Z26" s="135"/>
      <c r="AA26" s="74"/>
      <c r="AB26" s="135"/>
      <c r="AC26" s="135"/>
      <c r="AD26" s="74"/>
      <c r="AE26" s="172"/>
      <c r="AF26" s="138"/>
      <c r="AG26" s="119"/>
      <c r="AH26" s="119"/>
      <c r="AI26" s="119"/>
      <c r="AJ26" s="119"/>
      <c r="AK26" s="119"/>
      <c r="AL26" s="119"/>
      <c r="AM26" s="119"/>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row>
    <row r="27" spans="1:62" s="29" customFormat="1" ht="15.75" customHeight="1" x14ac:dyDescent="0.3">
      <c r="A27" s="731"/>
      <c r="B27" s="77" t="s">
        <v>455</v>
      </c>
      <c r="C27" s="74"/>
      <c r="D27" s="135"/>
      <c r="E27" s="74"/>
      <c r="F27" s="135"/>
      <c r="G27" s="74"/>
      <c r="H27" s="135"/>
      <c r="I27" s="74"/>
      <c r="J27" s="135"/>
      <c r="K27" s="74"/>
      <c r="L27" s="135"/>
      <c r="M27" s="74"/>
      <c r="N27" s="135"/>
      <c r="O27" s="74"/>
      <c r="P27" s="135"/>
      <c r="Q27" s="135"/>
      <c r="R27" s="74"/>
      <c r="S27" s="135"/>
      <c r="T27" s="135"/>
      <c r="U27" s="74"/>
      <c r="V27" s="135"/>
      <c r="W27" s="135"/>
      <c r="X27" s="74"/>
      <c r="Y27" s="135"/>
      <c r="Z27" s="135"/>
      <c r="AA27" s="74"/>
      <c r="AB27" s="135"/>
      <c r="AC27" s="135"/>
      <c r="AD27" s="74"/>
      <c r="AE27" s="172"/>
      <c r="AF27" s="138"/>
      <c r="AG27" s="119"/>
      <c r="AH27" s="119"/>
      <c r="AI27" s="119"/>
      <c r="AJ27" s="119"/>
      <c r="AK27" s="119"/>
      <c r="AL27" s="119"/>
      <c r="AM27" s="119"/>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row>
    <row r="28" spans="1:62" s="29" customFormat="1" ht="15.75" customHeight="1" x14ac:dyDescent="0.3">
      <c r="A28" s="731"/>
      <c r="B28" s="77" t="s">
        <v>456</v>
      </c>
      <c r="C28" s="74"/>
      <c r="D28" s="135"/>
      <c r="E28" s="74"/>
      <c r="F28" s="135"/>
      <c r="G28" s="74"/>
      <c r="H28" s="135"/>
      <c r="I28" s="74"/>
      <c r="J28" s="135"/>
      <c r="K28" s="74"/>
      <c r="L28" s="135"/>
      <c r="M28" s="74"/>
      <c r="N28" s="135"/>
      <c r="O28" s="74"/>
      <c r="P28" s="135"/>
      <c r="Q28" s="135"/>
      <c r="R28" s="74"/>
      <c r="S28" s="135"/>
      <c r="T28" s="135"/>
      <c r="U28" s="74"/>
      <c r="V28" s="135"/>
      <c r="W28" s="135"/>
      <c r="X28" s="74"/>
      <c r="Y28" s="135"/>
      <c r="Z28" s="135"/>
      <c r="AA28" s="74"/>
      <c r="AB28" s="135"/>
      <c r="AC28" s="135"/>
      <c r="AD28" s="74"/>
      <c r="AE28" s="172"/>
      <c r="AF28" s="138"/>
      <c r="AG28" s="119"/>
      <c r="AH28" s="119"/>
      <c r="AI28" s="119"/>
      <c r="AJ28" s="119"/>
      <c r="AK28" s="119"/>
      <c r="AL28" s="119"/>
      <c r="AM28" s="119"/>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row>
    <row r="29" spans="1:62" s="29" customFormat="1" ht="15.75" customHeight="1" x14ac:dyDescent="0.3">
      <c r="A29" s="731"/>
      <c r="B29" s="77" t="s">
        <v>457</v>
      </c>
      <c r="C29" s="74"/>
      <c r="D29" s="135"/>
      <c r="E29" s="74"/>
      <c r="F29" s="135"/>
      <c r="G29" s="74"/>
      <c r="H29" s="135"/>
      <c r="I29" s="74"/>
      <c r="J29" s="135"/>
      <c r="K29" s="74"/>
      <c r="L29" s="135"/>
      <c r="M29" s="74"/>
      <c r="N29" s="135"/>
      <c r="O29" s="74"/>
      <c r="P29" s="135"/>
      <c r="Q29" s="135"/>
      <c r="R29" s="74"/>
      <c r="S29" s="135"/>
      <c r="T29" s="135"/>
      <c r="U29" s="74"/>
      <c r="V29" s="135"/>
      <c r="W29" s="135"/>
      <c r="X29" s="74"/>
      <c r="Y29" s="135"/>
      <c r="Z29" s="135"/>
      <c r="AA29" s="74"/>
      <c r="AB29" s="135"/>
      <c r="AC29" s="135"/>
      <c r="AD29" s="74"/>
      <c r="AE29" s="172"/>
      <c r="AF29" s="138"/>
      <c r="AG29" s="119"/>
      <c r="AH29" s="119"/>
      <c r="AI29" s="119"/>
      <c r="AJ29" s="119"/>
      <c r="AK29" s="119"/>
      <c r="AL29" s="119"/>
      <c r="AM29" s="119"/>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row>
    <row r="30" spans="1:62" s="29" customFormat="1" ht="15.75" customHeight="1" x14ac:dyDescent="0.3">
      <c r="A30" s="731"/>
      <c r="B30" s="77" t="s">
        <v>458</v>
      </c>
      <c r="C30" s="74"/>
      <c r="D30" s="135"/>
      <c r="E30" s="74"/>
      <c r="F30" s="135"/>
      <c r="G30" s="74"/>
      <c r="H30" s="135"/>
      <c r="I30" s="74"/>
      <c r="J30" s="135"/>
      <c r="K30" s="74"/>
      <c r="L30" s="135"/>
      <c r="M30" s="74"/>
      <c r="N30" s="135"/>
      <c r="O30" s="74"/>
      <c r="P30" s="135"/>
      <c r="Q30" s="135"/>
      <c r="R30" s="74"/>
      <c r="S30" s="135"/>
      <c r="T30" s="135"/>
      <c r="U30" s="74"/>
      <c r="V30" s="135"/>
      <c r="W30" s="135"/>
      <c r="X30" s="74"/>
      <c r="Y30" s="135"/>
      <c r="Z30" s="135"/>
      <c r="AA30" s="74"/>
      <c r="AB30" s="135"/>
      <c r="AC30" s="135"/>
      <c r="AD30" s="74"/>
      <c r="AE30" s="172"/>
      <c r="AF30" s="138"/>
      <c r="AG30" s="119"/>
      <c r="AH30" s="119"/>
      <c r="AI30" s="119"/>
      <c r="AJ30" s="119"/>
      <c r="AK30" s="119"/>
      <c r="AL30" s="119"/>
      <c r="AM30" s="119"/>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row>
    <row r="31" spans="1:62" s="29" customFormat="1" ht="15.75" customHeight="1" x14ac:dyDescent="0.3">
      <c r="A31" s="731"/>
      <c r="B31" s="77" t="s">
        <v>459</v>
      </c>
      <c r="C31" s="74"/>
      <c r="D31" s="135"/>
      <c r="E31" s="74"/>
      <c r="F31" s="135"/>
      <c r="G31" s="74"/>
      <c r="H31" s="135"/>
      <c r="I31" s="74"/>
      <c r="J31" s="135"/>
      <c r="K31" s="74"/>
      <c r="L31" s="135"/>
      <c r="M31" s="74"/>
      <c r="N31" s="135"/>
      <c r="O31" s="74"/>
      <c r="P31" s="135"/>
      <c r="Q31" s="135"/>
      <c r="R31" s="74"/>
      <c r="S31" s="135"/>
      <c r="T31" s="135"/>
      <c r="U31" s="74"/>
      <c r="V31" s="135"/>
      <c r="W31" s="135"/>
      <c r="X31" s="74"/>
      <c r="Y31" s="135"/>
      <c r="Z31" s="135"/>
      <c r="AA31" s="74"/>
      <c r="AB31" s="135"/>
      <c r="AC31" s="135"/>
      <c r="AD31" s="74"/>
      <c r="AE31" s="172"/>
      <c r="AF31" s="138"/>
      <c r="AG31" s="119"/>
      <c r="AH31" s="119"/>
      <c r="AI31" s="119"/>
      <c r="AJ31" s="119"/>
      <c r="AK31" s="119"/>
      <c r="AL31" s="119"/>
      <c r="AM31" s="119"/>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row>
    <row r="32" spans="1:62" s="29" customFormat="1" ht="15.75" customHeight="1" x14ac:dyDescent="0.3">
      <c r="A32" s="731"/>
      <c r="B32" s="77" t="s">
        <v>460</v>
      </c>
      <c r="C32" s="74"/>
      <c r="D32" s="135"/>
      <c r="E32" s="74"/>
      <c r="F32" s="135"/>
      <c r="G32" s="74"/>
      <c r="H32" s="135"/>
      <c r="I32" s="74"/>
      <c r="J32" s="135"/>
      <c r="K32" s="74"/>
      <c r="L32" s="135"/>
      <c r="M32" s="74"/>
      <c r="N32" s="135"/>
      <c r="O32" s="74"/>
      <c r="P32" s="135"/>
      <c r="Q32" s="135"/>
      <c r="R32" s="74"/>
      <c r="S32" s="135"/>
      <c r="T32" s="135"/>
      <c r="U32" s="74"/>
      <c r="V32" s="135"/>
      <c r="W32" s="135"/>
      <c r="X32" s="74"/>
      <c r="Y32" s="135"/>
      <c r="Z32" s="135"/>
      <c r="AA32" s="74"/>
      <c r="AB32" s="135"/>
      <c r="AC32" s="135"/>
      <c r="AD32" s="74"/>
      <c r="AE32" s="172"/>
      <c r="AF32" s="138"/>
      <c r="AG32" s="119"/>
      <c r="AH32" s="119"/>
      <c r="AI32" s="119"/>
      <c r="AJ32" s="119"/>
      <c r="AK32" s="119"/>
      <c r="AL32" s="119"/>
      <c r="AM32" s="119"/>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row>
    <row r="33" spans="1:62" s="29" customFormat="1" ht="15.75" customHeight="1" x14ac:dyDescent="0.3">
      <c r="A33" s="731"/>
      <c r="B33" s="77" t="s">
        <v>461</v>
      </c>
      <c r="C33" s="74"/>
      <c r="D33" s="135"/>
      <c r="E33" s="74"/>
      <c r="F33" s="135"/>
      <c r="G33" s="74"/>
      <c r="H33" s="135"/>
      <c r="I33" s="74"/>
      <c r="J33" s="135"/>
      <c r="K33" s="74"/>
      <c r="L33" s="135"/>
      <c r="M33" s="74"/>
      <c r="N33" s="135"/>
      <c r="O33" s="74"/>
      <c r="P33" s="135"/>
      <c r="Q33" s="135"/>
      <c r="R33" s="74"/>
      <c r="S33" s="135"/>
      <c r="T33" s="135"/>
      <c r="U33" s="74"/>
      <c r="V33" s="135"/>
      <c r="W33" s="135"/>
      <c r="X33" s="74"/>
      <c r="Y33" s="135"/>
      <c r="Z33" s="135"/>
      <c r="AA33" s="74"/>
      <c r="AB33" s="135"/>
      <c r="AC33" s="135"/>
      <c r="AD33" s="74"/>
      <c r="AE33" s="172"/>
      <c r="AF33" s="138"/>
      <c r="AG33" s="119"/>
      <c r="AH33" s="119"/>
      <c r="AI33" s="119"/>
      <c r="AJ33" s="119"/>
      <c r="AK33" s="119"/>
      <c r="AL33" s="119"/>
      <c r="AM33" s="119"/>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row>
    <row r="34" spans="1:62" s="29" customFormat="1" ht="15.75" customHeight="1" x14ac:dyDescent="0.3">
      <c r="A34" s="731"/>
      <c r="B34" s="77" t="s">
        <v>462</v>
      </c>
      <c r="C34" s="74"/>
      <c r="D34" s="135"/>
      <c r="E34" s="74"/>
      <c r="F34" s="135"/>
      <c r="G34" s="74"/>
      <c r="H34" s="135"/>
      <c r="I34" s="74"/>
      <c r="J34" s="135"/>
      <c r="K34" s="74"/>
      <c r="L34" s="135"/>
      <c r="M34" s="74"/>
      <c r="N34" s="135"/>
      <c r="O34" s="74"/>
      <c r="P34" s="135"/>
      <c r="Q34" s="135"/>
      <c r="R34" s="74"/>
      <c r="S34" s="135"/>
      <c r="T34" s="135"/>
      <c r="U34" s="74"/>
      <c r="V34" s="135"/>
      <c r="W34" s="135"/>
      <c r="X34" s="74"/>
      <c r="Y34" s="135"/>
      <c r="Z34" s="135"/>
      <c r="AA34" s="74"/>
      <c r="AB34" s="135"/>
      <c r="AC34" s="135"/>
      <c r="AD34" s="74"/>
      <c r="AE34" s="172"/>
      <c r="AF34" s="138"/>
      <c r="AG34" s="119"/>
      <c r="AH34" s="119"/>
      <c r="AI34" s="119"/>
      <c r="AJ34" s="119"/>
      <c r="AK34" s="119"/>
      <c r="AL34" s="119"/>
      <c r="AM34" s="119"/>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row>
    <row r="35" spans="1:62" s="29" customFormat="1" ht="15.75" customHeight="1" x14ac:dyDescent="0.3">
      <c r="A35" s="731"/>
      <c r="B35" s="77" t="s">
        <v>463</v>
      </c>
      <c r="C35" s="74"/>
      <c r="D35" s="135"/>
      <c r="E35" s="74"/>
      <c r="F35" s="135"/>
      <c r="G35" s="74"/>
      <c r="H35" s="135"/>
      <c r="I35" s="74"/>
      <c r="J35" s="135"/>
      <c r="K35" s="74"/>
      <c r="L35" s="135"/>
      <c r="M35" s="74"/>
      <c r="N35" s="135"/>
      <c r="O35" s="74"/>
      <c r="P35" s="135"/>
      <c r="Q35" s="135"/>
      <c r="R35" s="74"/>
      <c r="S35" s="135"/>
      <c r="T35" s="135"/>
      <c r="U35" s="74"/>
      <c r="V35" s="135"/>
      <c r="W35" s="135"/>
      <c r="X35" s="74"/>
      <c r="Y35" s="135"/>
      <c r="Z35" s="135"/>
      <c r="AA35" s="74"/>
      <c r="AB35" s="135"/>
      <c r="AC35" s="135"/>
      <c r="AD35" s="74"/>
      <c r="AE35" s="172"/>
      <c r="AF35" s="138"/>
      <c r="AG35" s="119"/>
      <c r="AH35" s="119"/>
      <c r="AI35" s="119"/>
      <c r="AJ35" s="119"/>
      <c r="AK35" s="119"/>
      <c r="AL35" s="119"/>
      <c r="AM35" s="119"/>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row>
    <row r="36" spans="1:62" s="29" customFormat="1" ht="15.75" customHeight="1" x14ac:dyDescent="0.3">
      <c r="A36" s="731"/>
      <c r="B36" s="77" t="s">
        <v>464</v>
      </c>
      <c r="C36" s="74"/>
      <c r="D36" s="135"/>
      <c r="E36" s="74"/>
      <c r="F36" s="135"/>
      <c r="G36" s="74"/>
      <c r="H36" s="135"/>
      <c r="I36" s="74"/>
      <c r="J36" s="135"/>
      <c r="K36" s="74"/>
      <c r="L36" s="135"/>
      <c r="M36" s="74"/>
      <c r="N36" s="135"/>
      <c r="O36" s="74"/>
      <c r="P36" s="135"/>
      <c r="Q36" s="135"/>
      <c r="R36" s="74"/>
      <c r="S36" s="135"/>
      <c r="T36" s="135"/>
      <c r="U36" s="74"/>
      <c r="V36" s="135"/>
      <c r="W36" s="135"/>
      <c r="X36" s="74"/>
      <c r="Y36" s="135"/>
      <c r="Z36" s="135"/>
      <c r="AA36" s="74"/>
      <c r="AB36" s="135"/>
      <c r="AC36" s="135"/>
      <c r="AD36" s="74"/>
      <c r="AE36" s="172"/>
      <c r="AF36" s="138"/>
      <c r="AG36" s="119"/>
      <c r="AH36" s="119"/>
      <c r="AI36" s="119"/>
      <c r="AJ36" s="119"/>
      <c r="AK36" s="119"/>
      <c r="AL36" s="119"/>
      <c r="AM36" s="119"/>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row>
    <row r="37" spans="1:62" s="29" customFormat="1" ht="15.75" customHeight="1" x14ac:dyDescent="0.3">
      <c r="A37" s="731"/>
      <c r="B37" s="77" t="s">
        <v>465</v>
      </c>
      <c r="C37" s="74"/>
      <c r="D37" s="135"/>
      <c r="E37" s="74"/>
      <c r="F37" s="135"/>
      <c r="G37" s="74"/>
      <c r="H37" s="135"/>
      <c r="I37" s="74"/>
      <c r="J37" s="135"/>
      <c r="K37" s="74"/>
      <c r="L37" s="135"/>
      <c r="M37" s="74"/>
      <c r="N37" s="135"/>
      <c r="O37" s="74"/>
      <c r="P37" s="135"/>
      <c r="Q37" s="135"/>
      <c r="R37" s="74"/>
      <c r="S37" s="135"/>
      <c r="T37" s="135"/>
      <c r="U37" s="74"/>
      <c r="V37" s="135"/>
      <c r="W37" s="135"/>
      <c r="X37" s="74"/>
      <c r="Y37" s="135"/>
      <c r="Z37" s="135"/>
      <c r="AA37" s="74"/>
      <c r="AB37" s="135"/>
      <c r="AC37" s="135"/>
      <c r="AD37" s="74"/>
      <c r="AE37" s="172"/>
      <c r="AF37" s="138"/>
      <c r="AG37" s="119"/>
      <c r="AH37" s="119"/>
      <c r="AI37" s="119"/>
      <c r="AJ37" s="119"/>
      <c r="AK37" s="119"/>
      <c r="AL37" s="119"/>
      <c r="AM37" s="119"/>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row>
    <row r="38" spans="1:62" s="29" customFormat="1" ht="15.75" customHeight="1" x14ac:dyDescent="0.3">
      <c r="A38" s="731"/>
      <c r="B38" s="77" t="s">
        <v>466</v>
      </c>
      <c r="C38" s="74"/>
      <c r="D38" s="135"/>
      <c r="E38" s="74"/>
      <c r="F38" s="135"/>
      <c r="G38" s="74"/>
      <c r="H38" s="135"/>
      <c r="I38" s="74"/>
      <c r="J38" s="135"/>
      <c r="K38" s="74"/>
      <c r="L38" s="135"/>
      <c r="M38" s="74"/>
      <c r="N38" s="135"/>
      <c r="O38" s="74"/>
      <c r="P38" s="135"/>
      <c r="Q38" s="135"/>
      <c r="R38" s="74"/>
      <c r="S38" s="135"/>
      <c r="T38" s="135"/>
      <c r="U38" s="74"/>
      <c r="V38" s="135"/>
      <c r="W38" s="135"/>
      <c r="X38" s="74"/>
      <c r="Y38" s="135"/>
      <c r="Z38" s="135"/>
      <c r="AA38" s="74"/>
      <c r="AB38" s="135"/>
      <c r="AC38" s="135"/>
      <c r="AD38" s="74"/>
      <c r="AE38" s="172"/>
      <c r="AF38" s="138"/>
      <c r="AG38" s="119"/>
      <c r="AH38" s="119"/>
      <c r="AI38" s="119"/>
      <c r="AJ38" s="119"/>
      <c r="AK38" s="119"/>
      <c r="AL38" s="119"/>
      <c r="AM38" s="119"/>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row>
    <row r="39" spans="1:62" s="29" customFormat="1" ht="15.75" customHeight="1" x14ac:dyDescent="0.3">
      <c r="A39" s="731"/>
      <c r="B39" s="77" t="s">
        <v>467</v>
      </c>
      <c r="C39" s="74"/>
      <c r="D39" s="135"/>
      <c r="E39" s="74"/>
      <c r="F39" s="135"/>
      <c r="G39" s="74"/>
      <c r="H39" s="135"/>
      <c r="I39" s="74"/>
      <c r="J39" s="135"/>
      <c r="K39" s="74"/>
      <c r="L39" s="135"/>
      <c r="M39" s="74"/>
      <c r="N39" s="135"/>
      <c r="O39" s="74"/>
      <c r="P39" s="135"/>
      <c r="Q39" s="135"/>
      <c r="R39" s="74"/>
      <c r="S39" s="135"/>
      <c r="T39" s="135"/>
      <c r="U39" s="74"/>
      <c r="V39" s="135"/>
      <c r="W39" s="135"/>
      <c r="X39" s="74"/>
      <c r="Y39" s="135"/>
      <c r="Z39" s="135"/>
      <c r="AA39" s="74"/>
      <c r="AB39" s="135"/>
      <c r="AC39" s="135"/>
      <c r="AD39" s="74"/>
      <c r="AE39" s="172"/>
      <c r="AF39" s="138"/>
      <c r="AG39" s="119"/>
      <c r="AH39" s="119"/>
      <c r="AI39" s="119"/>
      <c r="AJ39" s="119"/>
      <c r="AK39" s="119"/>
      <c r="AL39" s="119"/>
      <c r="AM39" s="119"/>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row>
    <row r="40" spans="1:62" s="29" customFormat="1" ht="15.75" customHeight="1" x14ac:dyDescent="0.3">
      <c r="A40" s="731"/>
      <c r="B40" s="77" t="s">
        <v>468</v>
      </c>
      <c r="C40" s="74"/>
      <c r="D40" s="135"/>
      <c r="E40" s="74"/>
      <c r="F40" s="135"/>
      <c r="G40" s="74"/>
      <c r="H40" s="135"/>
      <c r="I40" s="74"/>
      <c r="J40" s="135"/>
      <c r="K40" s="74"/>
      <c r="L40" s="135"/>
      <c r="M40" s="74"/>
      <c r="N40" s="135"/>
      <c r="O40" s="74"/>
      <c r="P40" s="135"/>
      <c r="Q40" s="135"/>
      <c r="R40" s="74"/>
      <c r="S40" s="135"/>
      <c r="T40" s="135"/>
      <c r="U40" s="74"/>
      <c r="V40" s="135"/>
      <c r="W40" s="135"/>
      <c r="X40" s="74"/>
      <c r="Y40" s="135"/>
      <c r="Z40" s="135"/>
      <c r="AA40" s="74"/>
      <c r="AB40" s="135"/>
      <c r="AC40" s="135"/>
      <c r="AD40" s="74"/>
      <c r="AE40" s="172"/>
      <c r="AF40" s="138"/>
      <c r="AG40" s="119"/>
      <c r="AH40" s="119"/>
      <c r="AI40" s="119"/>
      <c r="AJ40" s="119"/>
      <c r="AK40" s="119"/>
      <c r="AL40" s="119"/>
      <c r="AM40" s="119"/>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row>
    <row r="41" spans="1:62" s="29" customFormat="1" ht="15.75" customHeight="1" x14ac:dyDescent="0.3">
      <c r="A41" s="731"/>
      <c r="B41" s="77" t="s">
        <v>469</v>
      </c>
      <c r="C41" s="74"/>
      <c r="D41" s="135"/>
      <c r="E41" s="74"/>
      <c r="F41" s="135"/>
      <c r="G41" s="74"/>
      <c r="H41" s="135"/>
      <c r="I41" s="74"/>
      <c r="J41" s="135"/>
      <c r="K41" s="74"/>
      <c r="L41" s="135"/>
      <c r="M41" s="74"/>
      <c r="N41" s="135"/>
      <c r="O41" s="74"/>
      <c r="P41" s="135"/>
      <c r="Q41" s="135"/>
      <c r="R41" s="74"/>
      <c r="S41" s="135"/>
      <c r="T41" s="135"/>
      <c r="U41" s="74"/>
      <c r="V41" s="135"/>
      <c r="W41" s="135"/>
      <c r="X41" s="74"/>
      <c r="Y41" s="135"/>
      <c r="Z41" s="135"/>
      <c r="AA41" s="74"/>
      <c r="AB41" s="135"/>
      <c r="AC41" s="135"/>
      <c r="AD41" s="74"/>
      <c r="AE41" s="172"/>
      <c r="AF41" s="138"/>
      <c r="AG41" s="119"/>
      <c r="AH41" s="119"/>
      <c r="AI41" s="119"/>
      <c r="AJ41" s="119"/>
      <c r="AK41" s="119"/>
      <c r="AL41" s="119"/>
      <c r="AM41" s="119"/>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row>
    <row r="42" spans="1:62" s="29" customFormat="1" ht="15.75" customHeight="1" x14ac:dyDescent="0.3">
      <c r="A42" s="731"/>
      <c r="B42" s="77" t="s">
        <v>470</v>
      </c>
      <c r="C42" s="74"/>
      <c r="D42" s="135"/>
      <c r="E42" s="74"/>
      <c r="F42" s="135"/>
      <c r="G42" s="74"/>
      <c r="H42" s="135"/>
      <c r="I42" s="74"/>
      <c r="J42" s="135"/>
      <c r="K42" s="74"/>
      <c r="L42" s="135"/>
      <c r="M42" s="74"/>
      <c r="N42" s="135"/>
      <c r="O42" s="74"/>
      <c r="P42" s="135"/>
      <c r="Q42" s="135"/>
      <c r="R42" s="74"/>
      <c r="S42" s="135"/>
      <c r="T42" s="135"/>
      <c r="U42" s="74"/>
      <c r="V42" s="135"/>
      <c r="W42" s="135"/>
      <c r="X42" s="74"/>
      <c r="Y42" s="135"/>
      <c r="Z42" s="135"/>
      <c r="AA42" s="74"/>
      <c r="AB42" s="135"/>
      <c r="AC42" s="135"/>
      <c r="AD42" s="74"/>
      <c r="AE42" s="172"/>
      <c r="AF42" s="138"/>
      <c r="AG42" s="119"/>
      <c r="AH42" s="119"/>
      <c r="AI42" s="119"/>
      <c r="AJ42" s="119"/>
      <c r="AK42" s="119"/>
      <c r="AL42" s="119"/>
      <c r="AM42" s="119"/>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row>
    <row r="43" spans="1:62" s="29" customFormat="1" ht="29.25" customHeight="1" thickBot="1" x14ac:dyDescent="0.35">
      <c r="A43" s="484"/>
      <c r="B43" s="75" t="s">
        <v>389</v>
      </c>
      <c r="C43" s="134"/>
      <c r="D43" s="136"/>
      <c r="E43" s="134"/>
      <c r="F43" s="136"/>
      <c r="G43" s="134"/>
      <c r="H43" s="136"/>
      <c r="I43" s="134"/>
      <c r="J43" s="136"/>
      <c r="K43" s="134"/>
      <c r="L43" s="136"/>
      <c r="M43" s="134"/>
      <c r="N43" s="136"/>
      <c r="O43" s="134"/>
      <c r="P43" s="136"/>
      <c r="Q43" s="136"/>
      <c r="R43" s="134"/>
      <c r="S43" s="136"/>
      <c r="T43" s="136"/>
      <c r="U43" s="134"/>
      <c r="V43" s="136"/>
      <c r="W43" s="136"/>
      <c r="X43" s="134"/>
      <c r="Y43" s="136"/>
      <c r="Z43" s="136"/>
      <c r="AA43" s="134"/>
      <c r="AB43" s="136"/>
      <c r="AC43" s="136"/>
      <c r="AD43" s="134"/>
      <c r="AE43" s="173"/>
      <c r="AF43" s="139"/>
      <c r="AG43" s="119"/>
      <c r="AH43" s="119"/>
      <c r="AI43" s="119"/>
      <c r="AJ43" s="119"/>
      <c r="AK43" s="119"/>
      <c r="AL43" s="119"/>
      <c r="AM43" s="119"/>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row>
    <row r="44" spans="1:62" s="1" customFormat="1" ht="24" customHeight="1" thickBot="1" x14ac:dyDescent="0.35">
      <c r="K44" s="95"/>
      <c r="L44" s="95"/>
      <c r="M44" s="95"/>
      <c r="N44" s="95"/>
      <c r="O44" s="95"/>
      <c r="AG44" s="119"/>
      <c r="AH44" s="119"/>
      <c r="AI44" s="119"/>
      <c r="AJ44" s="119"/>
      <c r="AK44" s="119"/>
      <c r="AL44" s="119"/>
      <c r="AM44" s="119"/>
      <c r="AN44" s="79"/>
      <c r="AO44" s="79"/>
      <c r="AP44" s="79"/>
      <c r="AQ44" s="79"/>
      <c r="AR44" s="79"/>
      <c r="AS44" s="79"/>
      <c r="AT44" s="79"/>
      <c r="AU44" s="79"/>
      <c r="AV44" s="79"/>
      <c r="AW44" s="79"/>
      <c r="AX44" s="79"/>
      <c r="AY44" s="79"/>
      <c r="AZ44" s="79"/>
      <c r="BA44" s="79"/>
      <c r="BB44" s="79"/>
      <c r="BC44" s="79"/>
      <c r="BD44" s="79"/>
      <c r="BE44" s="79"/>
      <c r="BF44" s="79"/>
      <c r="BG44" s="79"/>
      <c r="BH44" s="79"/>
      <c r="BI44" s="79"/>
      <c r="BJ44" s="79"/>
    </row>
    <row r="45" spans="1:62" s="1" customFormat="1" ht="24" customHeight="1" thickBot="1" x14ac:dyDescent="0.35">
      <c r="A45" s="483" t="s">
        <v>471</v>
      </c>
      <c r="B45" s="751" t="s">
        <v>447</v>
      </c>
      <c r="C45" s="616" t="s">
        <v>85</v>
      </c>
      <c r="D45" s="726"/>
      <c r="E45" s="726"/>
      <c r="F45" s="726"/>
      <c r="G45" s="726"/>
      <c r="H45" s="726"/>
      <c r="I45" s="726"/>
      <c r="J45" s="726"/>
      <c r="K45" s="726"/>
      <c r="L45" s="726"/>
      <c r="M45" s="726"/>
      <c r="N45" s="617"/>
      <c r="O45" s="723" t="s">
        <v>87</v>
      </c>
      <c r="P45" s="724"/>
      <c r="Q45" s="724"/>
      <c r="R45" s="724"/>
      <c r="S45" s="724"/>
      <c r="T45" s="724"/>
      <c r="U45" s="724"/>
      <c r="V45" s="724"/>
      <c r="W45" s="724"/>
      <c r="X45" s="724"/>
      <c r="Y45" s="724"/>
      <c r="Z45" s="724"/>
      <c r="AA45" s="724"/>
      <c r="AB45" s="724"/>
      <c r="AC45" s="724"/>
      <c r="AD45" s="724"/>
      <c r="AE45" s="724"/>
      <c r="AF45" s="725"/>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row>
    <row r="46" spans="1:62" s="1" customFormat="1" ht="24" customHeight="1" thickBot="1" x14ac:dyDescent="0.35">
      <c r="A46" s="731"/>
      <c r="B46" s="752"/>
      <c r="C46" s="616" t="s">
        <v>230</v>
      </c>
      <c r="D46" s="617"/>
      <c r="E46" s="616" t="s">
        <v>231</v>
      </c>
      <c r="F46" s="617"/>
      <c r="G46" s="616" t="s">
        <v>232</v>
      </c>
      <c r="H46" s="617"/>
      <c r="I46" s="616" t="s">
        <v>233</v>
      </c>
      <c r="J46" s="617"/>
      <c r="K46" s="616" t="s">
        <v>441</v>
      </c>
      <c r="L46" s="617"/>
      <c r="M46" s="616" t="s">
        <v>235</v>
      </c>
      <c r="N46" s="617"/>
      <c r="O46" s="723" t="s">
        <v>230</v>
      </c>
      <c r="P46" s="724"/>
      <c r="Q46" s="725"/>
      <c r="R46" s="723" t="s">
        <v>231</v>
      </c>
      <c r="S46" s="724"/>
      <c r="T46" s="725"/>
      <c r="U46" s="723" t="s">
        <v>232</v>
      </c>
      <c r="V46" s="724"/>
      <c r="W46" s="725"/>
      <c r="X46" s="723" t="s">
        <v>233</v>
      </c>
      <c r="Y46" s="724"/>
      <c r="Z46" s="725"/>
      <c r="AA46" s="723" t="s">
        <v>441</v>
      </c>
      <c r="AB46" s="724"/>
      <c r="AC46" s="725"/>
      <c r="AD46" s="723" t="s">
        <v>235</v>
      </c>
      <c r="AE46" s="724"/>
      <c r="AF46" s="725"/>
      <c r="AG46" s="79"/>
      <c r="AH46" s="79"/>
      <c r="AI46" s="79"/>
      <c r="AJ46" s="79"/>
      <c r="AK46" s="79"/>
      <c r="AL46" s="79"/>
      <c r="AM46" s="79"/>
      <c r="AN46" s="79"/>
      <c r="AO46" s="79"/>
      <c r="AP46" s="79"/>
      <c r="AQ46" s="79"/>
      <c r="AR46" s="79"/>
      <c r="AS46" s="79"/>
      <c r="AT46" s="79"/>
      <c r="AU46" s="79"/>
      <c r="AV46" s="79"/>
      <c r="AW46" s="79"/>
      <c r="AX46" s="79"/>
      <c r="AY46" s="79"/>
      <c r="AZ46" s="79"/>
      <c r="BA46" s="79"/>
      <c r="BB46" s="79"/>
      <c r="BC46" s="79"/>
      <c r="BD46" s="79"/>
      <c r="BE46" s="79"/>
      <c r="BF46" s="79"/>
      <c r="BG46" s="79"/>
      <c r="BH46" s="79"/>
      <c r="BI46" s="79"/>
      <c r="BJ46" s="79"/>
    </row>
    <row r="47" spans="1:62" s="1" customFormat="1" ht="29.25" customHeight="1" thickBot="1" x14ac:dyDescent="0.35">
      <c r="A47" s="731"/>
      <c r="B47" s="753"/>
      <c r="C47" s="140" t="s">
        <v>448</v>
      </c>
      <c r="D47" s="122" t="s">
        <v>449</v>
      </c>
      <c r="E47" s="140" t="s">
        <v>448</v>
      </c>
      <c r="F47" s="122" t="s">
        <v>449</v>
      </c>
      <c r="G47" s="140" t="s">
        <v>448</v>
      </c>
      <c r="H47" s="122" t="s">
        <v>449</v>
      </c>
      <c r="I47" s="140" t="s">
        <v>448</v>
      </c>
      <c r="J47" s="122" t="s">
        <v>449</v>
      </c>
      <c r="K47" s="140" t="s">
        <v>448</v>
      </c>
      <c r="L47" s="122" t="s">
        <v>449</v>
      </c>
      <c r="M47" s="140" t="s">
        <v>448</v>
      </c>
      <c r="N47" s="122" t="s">
        <v>449</v>
      </c>
      <c r="O47" s="125" t="s">
        <v>448</v>
      </c>
      <c r="P47" s="125" t="s">
        <v>450</v>
      </c>
      <c r="Q47" s="125" t="s">
        <v>28</v>
      </c>
      <c r="R47" s="125" t="s">
        <v>448</v>
      </c>
      <c r="S47" s="125" t="s">
        <v>450</v>
      </c>
      <c r="T47" s="125" t="s">
        <v>28</v>
      </c>
      <c r="U47" s="125" t="s">
        <v>448</v>
      </c>
      <c r="V47" s="125" t="s">
        <v>450</v>
      </c>
      <c r="W47" s="125" t="s">
        <v>28</v>
      </c>
      <c r="X47" s="125" t="s">
        <v>448</v>
      </c>
      <c r="Y47" s="125" t="s">
        <v>450</v>
      </c>
      <c r="Z47" s="125" t="s">
        <v>28</v>
      </c>
      <c r="AA47" s="125" t="s">
        <v>448</v>
      </c>
      <c r="AB47" s="125" t="s">
        <v>450</v>
      </c>
      <c r="AC47" s="125" t="s">
        <v>28</v>
      </c>
      <c r="AD47" s="125" t="s">
        <v>448</v>
      </c>
      <c r="AE47" s="125" t="s">
        <v>450</v>
      </c>
      <c r="AF47" s="125" t="s">
        <v>28</v>
      </c>
      <c r="AG47" s="79"/>
      <c r="AH47" s="79"/>
      <c r="AI47" s="79"/>
      <c r="AJ47" s="79"/>
      <c r="AK47" s="79"/>
      <c r="AL47" s="79"/>
      <c r="AM47" s="79"/>
      <c r="AN47" s="79"/>
      <c r="AO47" s="79"/>
      <c r="AP47" s="79"/>
      <c r="AQ47" s="79"/>
      <c r="AR47" s="79"/>
      <c r="AS47" s="79"/>
      <c r="AT47" s="79"/>
      <c r="AU47" s="79"/>
      <c r="AV47" s="79"/>
      <c r="AW47" s="79"/>
      <c r="AX47" s="79"/>
      <c r="AY47" s="79"/>
      <c r="AZ47" s="79"/>
      <c r="BA47" s="79"/>
      <c r="BB47" s="79"/>
      <c r="BC47" s="79"/>
      <c r="BD47" s="79"/>
      <c r="BE47" s="79"/>
      <c r="BF47" s="79"/>
      <c r="BG47" s="79"/>
      <c r="BH47" s="79"/>
      <c r="BI47" s="79"/>
      <c r="BJ47" s="79"/>
    </row>
    <row r="48" spans="1:62" s="1" customFormat="1" ht="16.8" x14ac:dyDescent="0.3">
      <c r="A48" s="731"/>
      <c r="B48" s="182" t="s">
        <v>451</v>
      </c>
      <c r="C48" s="74"/>
      <c r="D48" s="138"/>
      <c r="E48" s="74"/>
      <c r="F48" s="138"/>
      <c r="G48" s="74"/>
      <c r="H48" s="138"/>
      <c r="I48" s="74"/>
      <c r="J48" s="138"/>
      <c r="K48" s="74"/>
      <c r="L48" s="138"/>
      <c r="M48" s="74"/>
      <c r="N48" s="138"/>
      <c r="O48" s="74"/>
      <c r="P48" s="135"/>
      <c r="Q48" s="138"/>
      <c r="R48" s="74"/>
      <c r="S48" s="135"/>
      <c r="T48" s="138"/>
      <c r="U48" s="74"/>
      <c r="V48" s="135"/>
      <c r="W48" s="138"/>
      <c r="X48" s="74"/>
      <c r="Y48" s="135"/>
      <c r="Z48" s="138"/>
      <c r="AA48" s="74"/>
      <c r="AB48" s="135"/>
      <c r="AC48" s="138"/>
      <c r="AD48" s="74"/>
      <c r="AE48" s="172"/>
      <c r="AF48" s="138"/>
      <c r="AG48" s="79"/>
      <c r="AH48" s="79"/>
      <c r="AI48" s="79"/>
      <c r="AJ48" s="79"/>
      <c r="AK48" s="79"/>
      <c r="AL48" s="79"/>
      <c r="AM48" s="79"/>
      <c r="AN48" s="79"/>
      <c r="AO48" s="79"/>
      <c r="AP48" s="79"/>
      <c r="AQ48" s="79"/>
      <c r="AR48" s="79"/>
      <c r="AS48" s="79"/>
      <c r="AT48" s="79"/>
      <c r="AU48" s="79"/>
      <c r="AV48" s="79"/>
      <c r="AW48" s="79"/>
      <c r="AX48" s="79"/>
      <c r="AY48" s="79"/>
      <c r="AZ48" s="79"/>
      <c r="BA48" s="79"/>
      <c r="BB48" s="79"/>
      <c r="BC48" s="79"/>
      <c r="BD48" s="79"/>
      <c r="BE48" s="79"/>
      <c r="BF48" s="79"/>
      <c r="BG48" s="79"/>
      <c r="BH48" s="79"/>
      <c r="BI48" s="79"/>
      <c r="BJ48" s="79"/>
    </row>
    <row r="49" spans="1:62" s="1" customFormat="1" ht="16.8" x14ac:dyDescent="0.3">
      <c r="A49" s="731"/>
      <c r="B49" s="183" t="s">
        <v>452</v>
      </c>
      <c r="C49" s="74"/>
      <c r="D49" s="138"/>
      <c r="E49" s="74"/>
      <c r="F49" s="138"/>
      <c r="G49" s="74"/>
      <c r="H49" s="138"/>
      <c r="I49" s="74"/>
      <c r="J49" s="138"/>
      <c r="K49" s="74"/>
      <c r="L49" s="138"/>
      <c r="M49" s="74"/>
      <c r="N49" s="138"/>
      <c r="O49" s="74"/>
      <c r="P49" s="135"/>
      <c r="Q49" s="138"/>
      <c r="R49" s="74"/>
      <c r="S49" s="135"/>
      <c r="T49" s="138"/>
      <c r="U49" s="74"/>
      <c r="V49" s="135"/>
      <c r="W49" s="138"/>
      <c r="X49" s="74"/>
      <c r="Y49" s="135"/>
      <c r="Z49" s="138"/>
      <c r="AA49" s="74"/>
      <c r="AB49" s="135"/>
      <c r="AC49" s="138"/>
      <c r="AD49" s="74"/>
      <c r="AE49" s="172"/>
      <c r="AF49" s="138"/>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row>
    <row r="50" spans="1:62" s="1" customFormat="1" ht="16.8" x14ac:dyDescent="0.3">
      <c r="A50" s="731"/>
      <c r="B50" s="183" t="s">
        <v>453</v>
      </c>
      <c r="C50" s="74"/>
      <c r="D50" s="138"/>
      <c r="E50" s="74"/>
      <c r="F50" s="138"/>
      <c r="G50" s="74"/>
      <c r="H50" s="138"/>
      <c r="I50" s="74"/>
      <c r="J50" s="138"/>
      <c r="K50" s="74"/>
      <c r="L50" s="138"/>
      <c r="M50" s="74"/>
      <c r="N50" s="138"/>
      <c r="O50" s="74"/>
      <c r="P50" s="135"/>
      <c r="Q50" s="138"/>
      <c r="R50" s="74"/>
      <c r="S50" s="135"/>
      <c r="T50" s="138"/>
      <c r="U50" s="74"/>
      <c r="V50" s="135"/>
      <c r="W50" s="138"/>
      <c r="X50" s="74"/>
      <c r="Y50" s="135"/>
      <c r="Z50" s="138"/>
      <c r="AA50" s="74"/>
      <c r="AB50" s="135"/>
      <c r="AC50" s="138"/>
      <c r="AD50" s="74"/>
      <c r="AE50" s="172"/>
      <c r="AF50" s="138"/>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row>
    <row r="51" spans="1:62" s="1" customFormat="1" ht="16.8" x14ac:dyDescent="0.3">
      <c r="A51" s="731"/>
      <c r="B51" s="183" t="s">
        <v>454</v>
      </c>
      <c r="C51" s="74"/>
      <c r="D51" s="138"/>
      <c r="E51" s="74"/>
      <c r="F51" s="138"/>
      <c r="G51" s="74"/>
      <c r="H51" s="138"/>
      <c r="I51" s="74"/>
      <c r="J51" s="138"/>
      <c r="K51" s="74"/>
      <c r="L51" s="138"/>
      <c r="M51" s="74"/>
      <c r="N51" s="138"/>
      <c r="O51" s="74"/>
      <c r="P51" s="135"/>
      <c r="Q51" s="138"/>
      <c r="R51" s="74"/>
      <c r="S51" s="135"/>
      <c r="T51" s="138"/>
      <c r="U51" s="74"/>
      <c r="V51" s="135"/>
      <c r="W51" s="138"/>
      <c r="X51" s="74"/>
      <c r="Y51" s="135"/>
      <c r="Z51" s="138"/>
      <c r="AA51" s="74"/>
      <c r="AB51" s="135"/>
      <c r="AC51" s="138"/>
      <c r="AD51" s="74"/>
      <c r="AE51" s="172"/>
      <c r="AF51" s="138"/>
      <c r="AG51" s="79"/>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79"/>
    </row>
    <row r="52" spans="1:62" s="1" customFormat="1" ht="16.8" x14ac:dyDescent="0.3">
      <c r="A52" s="731"/>
      <c r="B52" s="183" t="s">
        <v>455</v>
      </c>
      <c r="C52" s="74"/>
      <c r="D52" s="138"/>
      <c r="E52" s="74"/>
      <c r="F52" s="138"/>
      <c r="G52" s="74"/>
      <c r="H52" s="138"/>
      <c r="I52" s="74"/>
      <c r="J52" s="138"/>
      <c r="K52" s="74"/>
      <c r="L52" s="138"/>
      <c r="M52" s="74"/>
      <c r="N52" s="138"/>
      <c r="O52" s="74"/>
      <c r="P52" s="135"/>
      <c r="Q52" s="138"/>
      <c r="R52" s="74"/>
      <c r="S52" s="135"/>
      <c r="T52" s="138"/>
      <c r="U52" s="74"/>
      <c r="V52" s="135"/>
      <c r="W52" s="138"/>
      <c r="X52" s="74"/>
      <c r="Y52" s="135"/>
      <c r="Z52" s="138"/>
      <c r="AA52" s="74"/>
      <c r="AB52" s="135"/>
      <c r="AC52" s="138"/>
      <c r="AD52" s="74"/>
      <c r="AE52" s="172"/>
      <c r="AF52" s="138"/>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row>
    <row r="53" spans="1:62" s="1" customFormat="1" ht="16.8" x14ac:dyDescent="0.3">
      <c r="A53" s="731"/>
      <c r="B53" s="183" t="s">
        <v>456</v>
      </c>
      <c r="C53" s="74"/>
      <c r="D53" s="138"/>
      <c r="E53" s="74"/>
      <c r="F53" s="138"/>
      <c r="G53" s="74"/>
      <c r="H53" s="138"/>
      <c r="I53" s="74"/>
      <c r="J53" s="138"/>
      <c r="K53" s="74"/>
      <c r="L53" s="138"/>
      <c r="M53" s="74"/>
      <c r="N53" s="138"/>
      <c r="O53" s="74"/>
      <c r="P53" s="135"/>
      <c r="Q53" s="138"/>
      <c r="R53" s="74"/>
      <c r="S53" s="135"/>
      <c r="T53" s="138"/>
      <c r="U53" s="74"/>
      <c r="V53" s="135"/>
      <c r="W53" s="138"/>
      <c r="X53" s="74"/>
      <c r="Y53" s="135"/>
      <c r="Z53" s="138"/>
      <c r="AA53" s="74"/>
      <c r="AB53" s="135"/>
      <c r="AC53" s="138"/>
      <c r="AD53" s="74"/>
      <c r="AE53" s="172"/>
      <c r="AF53" s="138"/>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row>
    <row r="54" spans="1:62" s="1" customFormat="1" ht="16.8" x14ac:dyDescent="0.3">
      <c r="A54" s="731"/>
      <c r="B54" s="183" t="s">
        <v>457</v>
      </c>
      <c r="C54" s="74"/>
      <c r="D54" s="138"/>
      <c r="E54" s="74"/>
      <c r="F54" s="138"/>
      <c r="G54" s="74"/>
      <c r="H54" s="138"/>
      <c r="I54" s="74"/>
      <c r="J54" s="138"/>
      <c r="K54" s="74"/>
      <c r="L54" s="138"/>
      <c r="M54" s="74"/>
      <c r="N54" s="138"/>
      <c r="O54" s="74"/>
      <c r="P54" s="135"/>
      <c r="Q54" s="138"/>
      <c r="R54" s="74"/>
      <c r="S54" s="135"/>
      <c r="T54" s="138"/>
      <c r="U54" s="74"/>
      <c r="V54" s="135"/>
      <c r="W54" s="138"/>
      <c r="X54" s="74"/>
      <c r="Y54" s="135"/>
      <c r="Z54" s="138"/>
      <c r="AA54" s="74"/>
      <c r="AB54" s="135"/>
      <c r="AC54" s="138"/>
      <c r="AD54" s="74"/>
      <c r="AE54" s="172"/>
      <c r="AF54" s="138"/>
      <c r="AG54" s="79"/>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79"/>
    </row>
    <row r="55" spans="1:62" s="1" customFormat="1" ht="16.8" x14ac:dyDescent="0.3">
      <c r="A55" s="731"/>
      <c r="B55" s="183" t="s">
        <v>458</v>
      </c>
      <c r="C55" s="74"/>
      <c r="D55" s="138"/>
      <c r="E55" s="74"/>
      <c r="F55" s="138"/>
      <c r="G55" s="74"/>
      <c r="H55" s="138"/>
      <c r="I55" s="74"/>
      <c r="J55" s="138"/>
      <c r="K55" s="74"/>
      <c r="L55" s="138"/>
      <c r="M55" s="74"/>
      <c r="N55" s="138"/>
      <c r="O55" s="74"/>
      <c r="P55" s="135"/>
      <c r="Q55" s="138"/>
      <c r="R55" s="74"/>
      <c r="S55" s="135"/>
      <c r="T55" s="138"/>
      <c r="U55" s="74"/>
      <c r="V55" s="135"/>
      <c r="W55" s="138"/>
      <c r="X55" s="74"/>
      <c r="Y55" s="135"/>
      <c r="Z55" s="138"/>
      <c r="AA55" s="74"/>
      <c r="AB55" s="135"/>
      <c r="AC55" s="138"/>
      <c r="AD55" s="74"/>
      <c r="AE55" s="172"/>
      <c r="AF55" s="138"/>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row>
    <row r="56" spans="1:62" s="1" customFormat="1" ht="16.8" x14ac:dyDescent="0.3">
      <c r="A56" s="731"/>
      <c r="B56" s="183" t="s">
        <v>459</v>
      </c>
      <c r="C56" s="74"/>
      <c r="D56" s="138"/>
      <c r="E56" s="74"/>
      <c r="F56" s="138"/>
      <c r="G56" s="74"/>
      <c r="H56" s="138"/>
      <c r="I56" s="74"/>
      <c r="J56" s="138"/>
      <c r="K56" s="74"/>
      <c r="L56" s="138"/>
      <c r="M56" s="74"/>
      <c r="N56" s="138"/>
      <c r="O56" s="74"/>
      <c r="P56" s="135"/>
      <c r="Q56" s="138"/>
      <c r="R56" s="74"/>
      <c r="S56" s="135"/>
      <c r="T56" s="138"/>
      <c r="U56" s="74"/>
      <c r="V56" s="135"/>
      <c r="W56" s="138"/>
      <c r="X56" s="74"/>
      <c r="Y56" s="135"/>
      <c r="Z56" s="138"/>
      <c r="AA56" s="74"/>
      <c r="AB56" s="135"/>
      <c r="AC56" s="138"/>
      <c r="AD56" s="74"/>
      <c r="AE56" s="172"/>
      <c r="AF56" s="138"/>
      <c r="AG56" s="79"/>
      <c r="AH56" s="79"/>
      <c r="AI56" s="79"/>
      <c r="AJ56" s="79"/>
      <c r="AK56" s="79"/>
      <c r="AL56" s="79"/>
      <c r="AM56" s="79"/>
      <c r="AN56" s="79"/>
      <c r="AO56" s="79"/>
      <c r="AP56" s="79"/>
      <c r="AQ56" s="79"/>
      <c r="AR56" s="79"/>
      <c r="AS56" s="79"/>
      <c r="AT56" s="79"/>
      <c r="AU56" s="79"/>
      <c r="AV56" s="79"/>
      <c r="AW56" s="79"/>
      <c r="AX56" s="79"/>
      <c r="AY56" s="79"/>
      <c r="AZ56" s="79"/>
      <c r="BA56" s="79"/>
      <c r="BB56" s="79"/>
      <c r="BC56" s="79"/>
      <c r="BD56" s="79"/>
      <c r="BE56" s="79"/>
      <c r="BF56" s="79"/>
      <c r="BG56" s="79"/>
      <c r="BH56" s="79"/>
      <c r="BI56" s="79"/>
      <c r="BJ56" s="79"/>
    </row>
    <row r="57" spans="1:62" s="1" customFormat="1" ht="16.8" x14ac:dyDescent="0.3">
      <c r="A57" s="731"/>
      <c r="B57" s="183" t="s">
        <v>460</v>
      </c>
      <c r="C57" s="74"/>
      <c r="D57" s="138"/>
      <c r="E57" s="74"/>
      <c r="F57" s="138"/>
      <c r="G57" s="74"/>
      <c r="H57" s="138"/>
      <c r="I57" s="74"/>
      <c r="J57" s="138"/>
      <c r="K57" s="74"/>
      <c r="L57" s="138"/>
      <c r="M57" s="74"/>
      <c r="N57" s="138"/>
      <c r="O57" s="74"/>
      <c r="P57" s="135"/>
      <c r="Q57" s="138"/>
      <c r="R57" s="74"/>
      <c r="S57" s="135"/>
      <c r="T57" s="138"/>
      <c r="U57" s="74"/>
      <c r="V57" s="135"/>
      <c r="W57" s="138"/>
      <c r="X57" s="74"/>
      <c r="Y57" s="135"/>
      <c r="Z57" s="138"/>
      <c r="AA57" s="74"/>
      <c r="AB57" s="135"/>
      <c r="AC57" s="138"/>
      <c r="AD57" s="74"/>
      <c r="AE57" s="172"/>
      <c r="AF57" s="138"/>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row>
    <row r="58" spans="1:62" s="1" customFormat="1" ht="16.8" x14ac:dyDescent="0.3">
      <c r="A58" s="731"/>
      <c r="B58" s="183" t="s">
        <v>461</v>
      </c>
      <c r="C58" s="74"/>
      <c r="D58" s="138"/>
      <c r="E58" s="74"/>
      <c r="F58" s="138"/>
      <c r="G58" s="74"/>
      <c r="H58" s="138"/>
      <c r="I58" s="74"/>
      <c r="J58" s="138"/>
      <c r="K58" s="74"/>
      <c r="L58" s="138"/>
      <c r="M58" s="74"/>
      <c r="N58" s="138"/>
      <c r="O58" s="74"/>
      <c r="P58" s="135"/>
      <c r="Q58" s="138"/>
      <c r="R58" s="74"/>
      <c r="S58" s="135"/>
      <c r="T58" s="138"/>
      <c r="U58" s="74"/>
      <c r="V58" s="135"/>
      <c r="W58" s="138"/>
      <c r="X58" s="74"/>
      <c r="Y58" s="135"/>
      <c r="Z58" s="138"/>
      <c r="AA58" s="74"/>
      <c r="AB58" s="135"/>
      <c r="AC58" s="138"/>
      <c r="AD58" s="74"/>
      <c r="AE58" s="172"/>
      <c r="AF58" s="138"/>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row>
    <row r="59" spans="1:62" s="1" customFormat="1" ht="16.8" x14ac:dyDescent="0.3">
      <c r="A59" s="731"/>
      <c r="B59" s="183" t="s">
        <v>462</v>
      </c>
      <c r="C59" s="74"/>
      <c r="D59" s="138"/>
      <c r="E59" s="74"/>
      <c r="F59" s="138"/>
      <c r="G59" s="74"/>
      <c r="H59" s="138"/>
      <c r="I59" s="74"/>
      <c r="J59" s="138"/>
      <c r="K59" s="74"/>
      <c r="L59" s="138"/>
      <c r="M59" s="74"/>
      <c r="N59" s="138"/>
      <c r="O59" s="74"/>
      <c r="P59" s="135"/>
      <c r="Q59" s="138"/>
      <c r="R59" s="74"/>
      <c r="S59" s="135"/>
      <c r="T59" s="138"/>
      <c r="U59" s="74"/>
      <c r="V59" s="135"/>
      <c r="W59" s="138"/>
      <c r="X59" s="74"/>
      <c r="Y59" s="135"/>
      <c r="Z59" s="138"/>
      <c r="AA59" s="74"/>
      <c r="AB59" s="135"/>
      <c r="AC59" s="138"/>
      <c r="AD59" s="74"/>
      <c r="AE59" s="172"/>
      <c r="AF59" s="138"/>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row>
    <row r="60" spans="1:62" s="1" customFormat="1" ht="16.8" x14ac:dyDescent="0.3">
      <c r="A60" s="731"/>
      <c r="B60" s="183" t="s">
        <v>463</v>
      </c>
      <c r="C60" s="74"/>
      <c r="D60" s="138"/>
      <c r="E60" s="74"/>
      <c r="F60" s="138"/>
      <c r="G60" s="74"/>
      <c r="H60" s="138"/>
      <c r="I60" s="74"/>
      <c r="J60" s="138"/>
      <c r="K60" s="74"/>
      <c r="L60" s="138"/>
      <c r="M60" s="74"/>
      <c r="N60" s="138"/>
      <c r="O60" s="74"/>
      <c r="P60" s="135"/>
      <c r="Q60" s="138"/>
      <c r="R60" s="74"/>
      <c r="S60" s="135"/>
      <c r="T60" s="138"/>
      <c r="U60" s="74"/>
      <c r="V60" s="135"/>
      <c r="W60" s="138"/>
      <c r="X60" s="74"/>
      <c r="Y60" s="135"/>
      <c r="Z60" s="138"/>
      <c r="AA60" s="74"/>
      <c r="AB60" s="135"/>
      <c r="AC60" s="138"/>
      <c r="AD60" s="74"/>
      <c r="AE60" s="172"/>
      <c r="AF60" s="138"/>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row>
    <row r="61" spans="1:62" s="1" customFormat="1" ht="16.8" x14ac:dyDescent="0.3">
      <c r="A61" s="731"/>
      <c r="B61" s="183" t="s">
        <v>464</v>
      </c>
      <c r="C61" s="74"/>
      <c r="D61" s="138"/>
      <c r="E61" s="74"/>
      <c r="F61" s="138"/>
      <c r="G61" s="74"/>
      <c r="H61" s="138"/>
      <c r="I61" s="74"/>
      <c r="J61" s="138"/>
      <c r="K61" s="74"/>
      <c r="L61" s="138"/>
      <c r="M61" s="74"/>
      <c r="N61" s="138"/>
      <c r="O61" s="74"/>
      <c r="P61" s="135"/>
      <c r="Q61" s="138"/>
      <c r="R61" s="74"/>
      <c r="S61" s="135"/>
      <c r="T61" s="138"/>
      <c r="U61" s="74"/>
      <c r="V61" s="135"/>
      <c r="W61" s="138"/>
      <c r="X61" s="74"/>
      <c r="Y61" s="135"/>
      <c r="Z61" s="138"/>
      <c r="AA61" s="74"/>
      <c r="AB61" s="135"/>
      <c r="AC61" s="138"/>
      <c r="AD61" s="74"/>
      <c r="AE61" s="172"/>
      <c r="AF61" s="138"/>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row>
    <row r="62" spans="1:62" s="1" customFormat="1" ht="16.8" x14ac:dyDescent="0.3">
      <c r="A62" s="731"/>
      <c r="B62" s="183" t="s">
        <v>465</v>
      </c>
      <c r="C62" s="74"/>
      <c r="D62" s="138"/>
      <c r="E62" s="74"/>
      <c r="F62" s="138"/>
      <c r="G62" s="74"/>
      <c r="H62" s="138"/>
      <c r="I62" s="74"/>
      <c r="J62" s="138"/>
      <c r="K62" s="74"/>
      <c r="L62" s="138"/>
      <c r="M62" s="74"/>
      <c r="N62" s="138"/>
      <c r="O62" s="74"/>
      <c r="P62" s="135"/>
      <c r="Q62" s="138"/>
      <c r="R62" s="74"/>
      <c r="S62" s="135"/>
      <c r="T62" s="138"/>
      <c r="U62" s="74"/>
      <c r="V62" s="135"/>
      <c r="W62" s="138"/>
      <c r="X62" s="74"/>
      <c r="Y62" s="135"/>
      <c r="Z62" s="138"/>
      <c r="AA62" s="74"/>
      <c r="AB62" s="135"/>
      <c r="AC62" s="138"/>
      <c r="AD62" s="74"/>
      <c r="AE62" s="172"/>
      <c r="AF62" s="138"/>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row>
    <row r="63" spans="1:62" s="1" customFormat="1" ht="16.8" x14ac:dyDescent="0.3">
      <c r="A63" s="731"/>
      <c r="B63" s="183" t="s">
        <v>466</v>
      </c>
      <c r="C63" s="74"/>
      <c r="D63" s="138"/>
      <c r="E63" s="74"/>
      <c r="F63" s="138"/>
      <c r="G63" s="74"/>
      <c r="H63" s="138"/>
      <c r="I63" s="74"/>
      <c r="J63" s="138"/>
      <c r="K63" s="74"/>
      <c r="L63" s="138"/>
      <c r="M63" s="74"/>
      <c r="N63" s="138"/>
      <c r="O63" s="74"/>
      <c r="P63" s="135"/>
      <c r="Q63" s="138"/>
      <c r="R63" s="74"/>
      <c r="S63" s="135"/>
      <c r="T63" s="138"/>
      <c r="U63" s="74"/>
      <c r="V63" s="135"/>
      <c r="W63" s="138"/>
      <c r="X63" s="74"/>
      <c r="Y63" s="135"/>
      <c r="Z63" s="138"/>
      <c r="AA63" s="74"/>
      <c r="AB63" s="135"/>
      <c r="AC63" s="138"/>
      <c r="AD63" s="74"/>
      <c r="AE63" s="172"/>
      <c r="AF63" s="138"/>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row>
    <row r="64" spans="1:62" s="1" customFormat="1" ht="16.8" x14ac:dyDescent="0.3">
      <c r="A64" s="731"/>
      <c r="B64" s="183" t="s">
        <v>467</v>
      </c>
      <c r="C64" s="74"/>
      <c r="D64" s="138"/>
      <c r="E64" s="74"/>
      <c r="F64" s="138"/>
      <c r="G64" s="74"/>
      <c r="H64" s="138"/>
      <c r="I64" s="74"/>
      <c r="J64" s="138"/>
      <c r="K64" s="74"/>
      <c r="L64" s="138"/>
      <c r="M64" s="74"/>
      <c r="N64" s="138"/>
      <c r="O64" s="74"/>
      <c r="P64" s="135"/>
      <c r="Q64" s="138"/>
      <c r="R64" s="74"/>
      <c r="S64" s="135"/>
      <c r="T64" s="138"/>
      <c r="U64" s="74"/>
      <c r="V64" s="135"/>
      <c r="W64" s="138"/>
      <c r="X64" s="74"/>
      <c r="Y64" s="135"/>
      <c r="Z64" s="138"/>
      <c r="AA64" s="74"/>
      <c r="AB64" s="135"/>
      <c r="AC64" s="138"/>
      <c r="AD64" s="74"/>
      <c r="AE64" s="172"/>
      <c r="AF64" s="138"/>
      <c r="AG64" s="79"/>
      <c r="AH64" s="79"/>
      <c r="AI64" s="79"/>
      <c r="AJ64" s="79"/>
      <c r="AK64" s="79"/>
      <c r="AL64" s="79"/>
      <c r="AM64" s="79"/>
      <c r="AN64" s="79"/>
      <c r="AO64" s="79"/>
      <c r="AP64" s="79"/>
      <c r="AQ64" s="79"/>
      <c r="AR64" s="79"/>
      <c r="AS64" s="79"/>
      <c r="AT64" s="79"/>
      <c r="AU64" s="79"/>
      <c r="AV64" s="79"/>
      <c r="AW64" s="79"/>
      <c r="AX64" s="79"/>
      <c r="AY64" s="79"/>
      <c r="AZ64" s="79"/>
      <c r="BA64" s="79"/>
      <c r="BB64" s="79"/>
      <c r="BC64" s="79"/>
      <c r="BD64" s="79"/>
      <c r="BE64" s="79"/>
      <c r="BF64" s="79"/>
      <c r="BG64" s="79"/>
      <c r="BH64" s="79"/>
      <c r="BI64" s="79"/>
      <c r="BJ64" s="79"/>
    </row>
    <row r="65" spans="1:62" s="1" customFormat="1" ht="16.8" x14ac:dyDescent="0.3">
      <c r="A65" s="731"/>
      <c r="B65" s="183" t="s">
        <v>468</v>
      </c>
      <c r="C65" s="74"/>
      <c r="D65" s="138"/>
      <c r="E65" s="74"/>
      <c r="F65" s="138"/>
      <c r="G65" s="74"/>
      <c r="H65" s="138"/>
      <c r="I65" s="74"/>
      <c r="J65" s="138"/>
      <c r="K65" s="74"/>
      <c r="L65" s="138"/>
      <c r="M65" s="74"/>
      <c r="N65" s="138"/>
      <c r="O65" s="74"/>
      <c r="P65" s="135"/>
      <c r="Q65" s="138"/>
      <c r="R65" s="74"/>
      <c r="S65" s="135"/>
      <c r="T65" s="138"/>
      <c r="U65" s="74"/>
      <c r="V65" s="135"/>
      <c r="W65" s="138"/>
      <c r="X65" s="74"/>
      <c r="Y65" s="135"/>
      <c r="Z65" s="138"/>
      <c r="AA65" s="74"/>
      <c r="AB65" s="135"/>
      <c r="AC65" s="138"/>
      <c r="AD65" s="74"/>
      <c r="AE65" s="172"/>
      <c r="AF65" s="138"/>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row>
    <row r="66" spans="1:62" s="1" customFormat="1" ht="16.8" x14ac:dyDescent="0.3">
      <c r="A66" s="731"/>
      <c r="B66" s="183" t="s">
        <v>469</v>
      </c>
      <c r="C66" s="74"/>
      <c r="D66" s="138"/>
      <c r="E66" s="74"/>
      <c r="F66" s="138"/>
      <c r="G66" s="74"/>
      <c r="H66" s="138"/>
      <c r="I66" s="74"/>
      <c r="J66" s="138"/>
      <c r="K66" s="74"/>
      <c r="L66" s="138"/>
      <c r="M66" s="74"/>
      <c r="N66" s="138"/>
      <c r="O66" s="74"/>
      <c r="P66" s="135"/>
      <c r="Q66" s="138"/>
      <c r="R66" s="74"/>
      <c r="S66" s="135"/>
      <c r="T66" s="138"/>
      <c r="U66" s="74"/>
      <c r="V66" s="135"/>
      <c r="W66" s="138"/>
      <c r="X66" s="74"/>
      <c r="Y66" s="135"/>
      <c r="Z66" s="138"/>
      <c r="AA66" s="74"/>
      <c r="AB66" s="135"/>
      <c r="AC66" s="138"/>
      <c r="AD66" s="74"/>
      <c r="AE66" s="172"/>
      <c r="AF66" s="138"/>
      <c r="AG66" s="79"/>
      <c r="AH66" s="79"/>
      <c r="AI66" s="79"/>
      <c r="AJ66" s="79"/>
      <c r="AK66" s="79"/>
      <c r="AL66" s="79"/>
      <c r="AM66" s="79"/>
      <c r="AN66" s="79"/>
      <c r="AO66" s="79"/>
      <c r="AP66" s="79"/>
      <c r="AQ66" s="79"/>
      <c r="AR66" s="79"/>
      <c r="AS66" s="79"/>
      <c r="AT66" s="79"/>
      <c r="AU66" s="79"/>
      <c r="AV66" s="79"/>
      <c r="AW66" s="79"/>
      <c r="AX66" s="79"/>
      <c r="AY66" s="79"/>
      <c r="AZ66" s="79"/>
      <c r="BA66" s="79"/>
      <c r="BB66" s="79"/>
      <c r="BC66" s="79"/>
      <c r="BD66" s="79"/>
      <c r="BE66" s="79"/>
      <c r="BF66" s="79"/>
      <c r="BG66" s="79"/>
      <c r="BH66" s="79"/>
      <c r="BI66" s="79"/>
      <c r="BJ66" s="79"/>
    </row>
    <row r="67" spans="1:62" s="1" customFormat="1" ht="16.8" x14ac:dyDescent="0.3">
      <c r="A67" s="731"/>
      <c r="B67" s="184" t="s">
        <v>470</v>
      </c>
      <c r="C67" s="176"/>
      <c r="D67" s="178"/>
      <c r="E67" s="176"/>
      <c r="F67" s="178"/>
      <c r="G67" s="176"/>
      <c r="H67" s="178"/>
      <c r="I67" s="176"/>
      <c r="J67" s="178"/>
      <c r="K67" s="176"/>
      <c r="L67" s="178"/>
      <c r="M67" s="176"/>
      <c r="N67" s="178"/>
      <c r="O67" s="176"/>
      <c r="P67" s="177"/>
      <c r="Q67" s="178"/>
      <c r="R67" s="176"/>
      <c r="S67" s="177"/>
      <c r="T67" s="178"/>
      <c r="U67" s="176"/>
      <c r="V67" s="177"/>
      <c r="W67" s="178"/>
      <c r="X67" s="176"/>
      <c r="Y67" s="177"/>
      <c r="Z67" s="178"/>
      <c r="AA67" s="176"/>
      <c r="AB67" s="177"/>
      <c r="AC67" s="178"/>
      <c r="AD67" s="176"/>
      <c r="AE67" s="177"/>
      <c r="AF67" s="178"/>
      <c r="AG67" s="79"/>
      <c r="AH67" s="79"/>
      <c r="AI67" s="79"/>
      <c r="AJ67" s="79"/>
      <c r="AK67" s="79"/>
      <c r="AL67" s="79"/>
      <c r="AM67" s="79"/>
      <c r="AN67" s="79"/>
      <c r="AO67" s="79"/>
      <c r="AP67" s="79"/>
      <c r="AQ67" s="79"/>
      <c r="AR67" s="79"/>
      <c r="AS67" s="79"/>
      <c r="AT67" s="79"/>
      <c r="AU67" s="79"/>
      <c r="AV67" s="79"/>
      <c r="AW67" s="79"/>
      <c r="AX67" s="79"/>
      <c r="AY67" s="79"/>
      <c r="AZ67" s="79"/>
      <c r="BA67" s="79"/>
      <c r="BB67" s="79"/>
      <c r="BC67" s="79"/>
      <c r="BD67" s="79"/>
      <c r="BE67" s="79"/>
      <c r="BF67" s="79"/>
      <c r="BG67" s="79"/>
      <c r="BH67" s="79"/>
      <c r="BI67" s="79"/>
      <c r="BJ67" s="79"/>
    </row>
    <row r="68" spans="1:62" s="1" customFormat="1" ht="17.399999999999999" thickBot="1" x14ac:dyDescent="0.35">
      <c r="A68" s="484"/>
      <c r="B68" s="173" t="s">
        <v>389</v>
      </c>
      <c r="C68" s="109"/>
      <c r="D68" s="179"/>
      <c r="E68" s="109"/>
      <c r="F68" s="179"/>
      <c r="G68" s="109"/>
      <c r="H68" s="179"/>
      <c r="I68" s="109"/>
      <c r="J68" s="179"/>
      <c r="K68" s="180"/>
      <c r="L68" s="181"/>
      <c r="M68" s="180"/>
      <c r="N68" s="181"/>
      <c r="O68" s="180"/>
      <c r="P68" s="110"/>
      <c r="Q68" s="179"/>
      <c r="R68" s="109"/>
      <c r="S68" s="110"/>
      <c r="T68" s="179"/>
      <c r="U68" s="109"/>
      <c r="V68" s="110"/>
      <c r="W68" s="179"/>
      <c r="X68" s="109"/>
      <c r="Y68" s="110"/>
      <c r="Z68" s="179"/>
      <c r="AA68" s="109"/>
      <c r="AB68" s="110"/>
      <c r="AC68" s="179"/>
      <c r="AD68" s="109"/>
      <c r="AE68" s="110"/>
      <c r="AF68" s="179"/>
      <c r="AG68" s="79"/>
      <c r="AH68" s="79"/>
      <c r="AI68" s="79"/>
      <c r="AJ68" s="79"/>
      <c r="AK68" s="79"/>
      <c r="AL68" s="79"/>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row>
  </sheetData>
  <mergeCells count="54">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B8:Z11"/>
    <mergeCell ref="AA8:AA11"/>
    <mergeCell ref="AE8:AF8"/>
    <mergeCell ref="AE9:AF9"/>
    <mergeCell ref="AE10:AF10"/>
    <mergeCell ref="AE11:AF11"/>
  </mergeCells>
  <phoneticPr fontId="35" type="noConversion"/>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CL15"/>
  <sheetViews>
    <sheetView topLeftCell="T1" zoomScale="80" zoomScaleNormal="80" workbookViewId="0">
      <selection activeCell="X15" sqref="X15"/>
    </sheetView>
  </sheetViews>
  <sheetFormatPr baseColWidth="10" defaultColWidth="11.44140625" defaultRowHeight="14.4" x14ac:dyDescent="0.3"/>
  <cols>
    <col min="1" max="1" width="15.6640625" style="102" customWidth="1"/>
    <col min="2" max="2" width="35.44140625" style="102" customWidth="1"/>
    <col min="3" max="3" width="27.88671875" style="102" customWidth="1"/>
    <col min="4" max="4" width="12" style="102" customWidth="1"/>
    <col min="5" max="5" width="35" style="102" customWidth="1"/>
    <col min="6" max="6" width="22.109375" style="102" customWidth="1"/>
    <col min="7" max="7" width="13.6640625" style="102" customWidth="1"/>
    <col min="8" max="8" width="13.44140625" style="102" customWidth="1"/>
    <col min="9" max="9" width="13.6640625" style="103" customWidth="1"/>
    <col min="10" max="10" width="11.44140625" style="103" customWidth="1"/>
    <col min="11" max="11" width="11.44140625" style="103"/>
    <col min="12" max="12" width="10.109375" style="103" customWidth="1"/>
    <col min="13" max="13" width="10.109375" style="102" customWidth="1"/>
    <col min="14" max="14" width="12.88671875" style="102" customWidth="1"/>
    <col min="15" max="16" width="10.109375" style="102" customWidth="1"/>
    <col min="17" max="17" width="51.44140625" style="102" customWidth="1"/>
    <col min="18" max="19" width="10.109375" style="102" customWidth="1"/>
    <col min="20" max="20" width="58.6640625" style="102" customWidth="1"/>
    <col min="21" max="22" width="10.109375" style="102" customWidth="1"/>
    <col min="23" max="23" width="49.33203125" style="102" customWidth="1"/>
    <col min="24" max="25" width="10.33203125" style="102" customWidth="1"/>
    <col min="26" max="26" width="33.6640625" style="102" customWidth="1"/>
    <col min="27" max="28" width="10.33203125" style="102" customWidth="1"/>
    <col min="29" max="29" width="45.44140625" style="102" customWidth="1"/>
    <col min="30" max="31" width="10.33203125" style="102" customWidth="1"/>
    <col min="32" max="32" width="13.44140625" style="102" customWidth="1"/>
    <col min="33" max="34" width="10.33203125" style="102" customWidth="1"/>
    <col min="35" max="35" width="13.44140625" style="102" customWidth="1"/>
    <col min="36" max="37" width="10.33203125" style="102" customWidth="1"/>
    <col min="38" max="38" width="13.44140625" style="102" customWidth="1"/>
    <col min="39" max="40" width="10.33203125" style="102" customWidth="1"/>
    <col min="41" max="41" width="13.44140625" style="102" customWidth="1"/>
    <col min="42" max="43" width="10.33203125" style="102" customWidth="1"/>
    <col min="44" max="44" width="12" style="102" customWidth="1"/>
    <col min="45" max="46" width="10.33203125" style="102" customWidth="1"/>
    <col min="47" max="47" width="12.44140625" style="102" customWidth="1"/>
    <col min="48" max="48" width="14" style="102" customWidth="1"/>
    <col min="49" max="49" width="12" style="102" customWidth="1"/>
    <col min="50" max="90" width="11.44140625" style="106"/>
    <col min="91" max="16384" width="11.44140625" style="102"/>
  </cols>
  <sheetData>
    <row r="1" spans="1:90" s="81" customFormat="1" ht="25.5" customHeight="1" thickBot="1" x14ac:dyDescent="0.35">
      <c r="A1" s="446"/>
      <c r="B1" s="774"/>
      <c r="C1" s="779" t="s">
        <v>160</v>
      </c>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79"/>
      <c r="AD1" s="779"/>
      <c r="AE1" s="779"/>
      <c r="AF1" s="779"/>
      <c r="AG1" s="779"/>
      <c r="AH1" s="779"/>
      <c r="AI1" s="779"/>
      <c r="AJ1" s="779"/>
      <c r="AK1" s="779"/>
      <c r="AL1" s="779"/>
      <c r="AM1" s="779"/>
      <c r="AN1" s="779"/>
      <c r="AO1" s="779"/>
      <c r="AP1" s="779"/>
      <c r="AQ1" s="779"/>
      <c r="AR1" s="779"/>
      <c r="AS1" s="779"/>
      <c r="AT1" s="779"/>
      <c r="AU1" s="779"/>
      <c r="AV1" s="422" t="s">
        <v>161</v>
      </c>
      <c r="AW1" s="423"/>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41"/>
      <c r="BW1" s="141"/>
      <c r="BX1" s="141"/>
      <c r="BY1" s="141"/>
      <c r="BZ1" s="98"/>
      <c r="CA1" s="98"/>
      <c r="CB1" s="98"/>
      <c r="CC1" s="98"/>
      <c r="CD1" s="98"/>
      <c r="CE1" s="98"/>
      <c r="CF1" s="98"/>
      <c r="CG1" s="98"/>
      <c r="CH1" s="98"/>
      <c r="CI1" s="98"/>
      <c r="CJ1" s="98"/>
      <c r="CK1" s="98"/>
      <c r="CL1" s="98"/>
    </row>
    <row r="2" spans="1:90" s="81" customFormat="1" ht="25.5" customHeight="1" thickBot="1" x14ac:dyDescent="0.35">
      <c r="A2" s="446"/>
      <c r="B2" s="774"/>
      <c r="C2" s="780" t="s">
        <v>162</v>
      </c>
      <c r="D2" s="780"/>
      <c r="E2" s="780"/>
      <c r="F2" s="780"/>
      <c r="G2" s="780"/>
      <c r="H2" s="780"/>
      <c r="I2" s="780"/>
      <c r="J2" s="780"/>
      <c r="K2" s="780"/>
      <c r="L2" s="780"/>
      <c r="M2" s="780"/>
      <c r="N2" s="780"/>
      <c r="O2" s="780"/>
      <c r="P2" s="780"/>
      <c r="Q2" s="780"/>
      <c r="R2" s="780"/>
      <c r="S2" s="780"/>
      <c r="T2" s="780"/>
      <c r="U2" s="780"/>
      <c r="V2" s="780"/>
      <c r="W2" s="780"/>
      <c r="X2" s="780"/>
      <c r="Y2" s="780"/>
      <c r="Z2" s="780"/>
      <c r="AA2" s="780"/>
      <c r="AB2" s="780"/>
      <c r="AC2" s="780"/>
      <c r="AD2" s="780"/>
      <c r="AE2" s="780"/>
      <c r="AF2" s="780"/>
      <c r="AG2" s="780"/>
      <c r="AH2" s="780"/>
      <c r="AI2" s="780"/>
      <c r="AJ2" s="780"/>
      <c r="AK2" s="780"/>
      <c r="AL2" s="780"/>
      <c r="AM2" s="780"/>
      <c r="AN2" s="780"/>
      <c r="AO2" s="780"/>
      <c r="AP2" s="780"/>
      <c r="AQ2" s="780"/>
      <c r="AR2" s="780"/>
      <c r="AS2" s="780"/>
      <c r="AT2" s="780"/>
      <c r="AU2" s="780"/>
      <c r="AV2" s="422" t="s">
        <v>163</v>
      </c>
      <c r="AW2" s="423"/>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98"/>
      <c r="CA2" s="98"/>
      <c r="CB2" s="98"/>
      <c r="CC2" s="98"/>
      <c r="CD2" s="98"/>
      <c r="CE2" s="98"/>
      <c r="CF2" s="98"/>
      <c r="CG2" s="98"/>
      <c r="CH2" s="98"/>
      <c r="CI2" s="98"/>
      <c r="CJ2" s="98"/>
      <c r="CK2" s="98"/>
      <c r="CL2" s="98"/>
    </row>
    <row r="3" spans="1:90" s="81" customFormat="1" ht="25.5" customHeight="1" thickBot="1" x14ac:dyDescent="0.35">
      <c r="A3" s="446"/>
      <c r="B3" s="774"/>
      <c r="C3" s="780" t="s">
        <v>0</v>
      </c>
      <c r="D3" s="780"/>
      <c r="E3" s="780"/>
      <c r="F3" s="780"/>
      <c r="G3" s="780"/>
      <c r="H3" s="780"/>
      <c r="I3" s="780"/>
      <c r="J3" s="780"/>
      <c r="K3" s="780"/>
      <c r="L3" s="780"/>
      <c r="M3" s="780"/>
      <c r="N3" s="780"/>
      <c r="O3" s="780"/>
      <c r="P3" s="780"/>
      <c r="Q3" s="780"/>
      <c r="R3" s="780"/>
      <c r="S3" s="780"/>
      <c r="T3" s="780"/>
      <c r="U3" s="780"/>
      <c r="V3" s="780"/>
      <c r="W3" s="780"/>
      <c r="X3" s="780"/>
      <c r="Y3" s="780"/>
      <c r="Z3" s="780"/>
      <c r="AA3" s="780"/>
      <c r="AB3" s="780"/>
      <c r="AC3" s="780"/>
      <c r="AD3" s="780"/>
      <c r="AE3" s="780"/>
      <c r="AF3" s="780"/>
      <c r="AG3" s="780"/>
      <c r="AH3" s="780"/>
      <c r="AI3" s="780"/>
      <c r="AJ3" s="780"/>
      <c r="AK3" s="780"/>
      <c r="AL3" s="780"/>
      <c r="AM3" s="780"/>
      <c r="AN3" s="780"/>
      <c r="AO3" s="780"/>
      <c r="AP3" s="780"/>
      <c r="AQ3" s="780"/>
      <c r="AR3" s="780"/>
      <c r="AS3" s="780"/>
      <c r="AT3" s="780"/>
      <c r="AU3" s="780"/>
      <c r="AV3" s="422" t="s">
        <v>164</v>
      </c>
      <c r="AW3" s="423"/>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98"/>
      <c r="CA3" s="98"/>
      <c r="CB3" s="98"/>
      <c r="CC3" s="98"/>
      <c r="CD3" s="98"/>
      <c r="CE3" s="98"/>
      <c r="CF3" s="98"/>
      <c r="CG3" s="98"/>
      <c r="CH3" s="98"/>
      <c r="CI3" s="98"/>
      <c r="CJ3" s="98"/>
      <c r="CK3" s="98"/>
      <c r="CL3" s="98"/>
    </row>
    <row r="4" spans="1:90" s="81" customFormat="1" ht="25.5" customHeight="1" thickBot="1" x14ac:dyDescent="0.35">
      <c r="A4" s="447"/>
      <c r="B4" s="775"/>
      <c r="C4" s="776" t="s">
        <v>472</v>
      </c>
      <c r="D4" s="777"/>
      <c r="E4" s="777"/>
      <c r="F4" s="777"/>
      <c r="G4" s="777"/>
      <c r="H4" s="777"/>
      <c r="I4" s="777"/>
      <c r="J4" s="777"/>
      <c r="K4" s="777"/>
      <c r="L4" s="777"/>
      <c r="M4" s="777"/>
      <c r="N4" s="777"/>
      <c r="O4" s="777"/>
      <c r="P4" s="777"/>
      <c r="Q4" s="777"/>
      <c r="R4" s="777"/>
      <c r="S4" s="777"/>
      <c r="T4" s="777"/>
      <c r="U4" s="777"/>
      <c r="V4" s="777"/>
      <c r="W4" s="777"/>
      <c r="X4" s="777"/>
      <c r="Y4" s="777"/>
      <c r="Z4" s="777"/>
      <c r="AA4" s="777"/>
      <c r="AB4" s="777"/>
      <c r="AC4" s="777"/>
      <c r="AD4" s="777"/>
      <c r="AE4" s="777"/>
      <c r="AF4" s="777"/>
      <c r="AG4" s="777"/>
      <c r="AH4" s="777"/>
      <c r="AI4" s="777"/>
      <c r="AJ4" s="777"/>
      <c r="AK4" s="777"/>
      <c r="AL4" s="777"/>
      <c r="AM4" s="777"/>
      <c r="AN4" s="777"/>
      <c r="AO4" s="777"/>
      <c r="AP4" s="777"/>
      <c r="AQ4" s="777"/>
      <c r="AR4" s="777"/>
      <c r="AS4" s="777"/>
      <c r="AT4" s="777"/>
      <c r="AU4" s="778"/>
      <c r="AV4" s="422" t="s">
        <v>473</v>
      </c>
      <c r="AW4" s="423"/>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98"/>
      <c r="CA4" s="98"/>
      <c r="CB4" s="98"/>
      <c r="CC4" s="98"/>
      <c r="CD4" s="98"/>
      <c r="CE4" s="98"/>
      <c r="CF4" s="98"/>
      <c r="CG4" s="98"/>
      <c r="CH4" s="98"/>
      <c r="CI4" s="98"/>
      <c r="CJ4" s="98"/>
      <c r="CK4" s="98"/>
      <c r="CL4" s="98"/>
    </row>
    <row r="5" spans="1:90" s="81" customFormat="1" ht="11.4" customHeight="1" thickBot="1" x14ac:dyDescent="0.35">
      <c r="A5" s="82"/>
      <c r="B5" s="224"/>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84"/>
      <c r="AW5" s="84"/>
      <c r="AX5" s="141"/>
      <c r="AY5" s="141"/>
      <c r="AZ5" s="141"/>
      <c r="BA5" s="141"/>
      <c r="BB5" s="141"/>
      <c r="BC5" s="141"/>
      <c r="BD5" s="141"/>
      <c r="BE5" s="141"/>
      <c r="BF5" s="141"/>
      <c r="BG5" s="141"/>
      <c r="BH5" s="141"/>
      <c r="BI5" s="141"/>
      <c r="BJ5" s="141"/>
      <c r="BK5" s="141"/>
      <c r="BL5" s="141"/>
      <c r="BM5" s="141"/>
      <c r="BN5" s="141"/>
      <c r="BO5" s="141"/>
      <c r="BP5" s="141"/>
      <c r="BQ5" s="141"/>
      <c r="BR5" s="141"/>
      <c r="BS5" s="141"/>
      <c r="BT5" s="141"/>
      <c r="BU5" s="141"/>
      <c r="BV5" s="141"/>
      <c r="BW5" s="141"/>
      <c r="BX5" s="141"/>
      <c r="BY5" s="141"/>
      <c r="BZ5" s="98"/>
      <c r="CA5" s="98"/>
      <c r="CB5" s="98"/>
      <c r="CC5" s="98"/>
      <c r="CD5" s="98"/>
      <c r="CE5" s="98"/>
      <c r="CF5" s="98"/>
      <c r="CG5" s="98"/>
      <c r="CH5" s="98"/>
      <c r="CI5" s="98"/>
      <c r="CJ5" s="98"/>
      <c r="CK5" s="98"/>
      <c r="CL5" s="98"/>
    </row>
    <row r="6" spans="1:90" s="1" customFormat="1" ht="40.35" customHeight="1" thickBot="1" x14ac:dyDescent="0.35">
      <c r="A6" s="410" t="s">
        <v>167</v>
      </c>
      <c r="B6" s="412"/>
      <c r="C6" s="681" t="s">
        <v>168</v>
      </c>
      <c r="D6" s="682"/>
      <c r="E6" s="682"/>
      <c r="F6" s="682"/>
      <c r="G6" s="682"/>
      <c r="H6" s="682"/>
      <c r="I6" s="682"/>
      <c r="J6" s="682"/>
      <c r="K6" s="683"/>
      <c r="M6" s="171"/>
      <c r="N6" s="209" t="s">
        <v>169</v>
      </c>
      <c r="O6" s="684">
        <v>2024110010299</v>
      </c>
      <c r="P6" s="754"/>
      <c r="Q6" s="685"/>
    </row>
    <row r="7" spans="1:90" s="98" customFormat="1" ht="10.199999999999999" customHeight="1" thickBot="1" x14ac:dyDescent="0.35">
      <c r="A7" s="107"/>
      <c r="B7" s="101"/>
      <c r="C7" s="101"/>
      <c r="D7" s="101"/>
      <c r="E7" s="101"/>
      <c r="F7" s="101"/>
      <c r="G7" s="101"/>
      <c r="H7" s="101"/>
      <c r="I7" s="101"/>
      <c r="J7" s="101"/>
      <c r="K7" s="101"/>
      <c r="L7" s="101"/>
      <c r="M7" s="108"/>
      <c r="N7" s="108"/>
      <c r="O7" s="108"/>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row>
    <row r="8" spans="1:90" s="81" customFormat="1" ht="21.75" customHeight="1" thickBot="1" x14ac:dyDescent="0.3">
      <c r="A8" s="709" t="s">
        <v>6</v>
      </c>
      <c r="B8" s="709"/>
      <c r="C8" s="145" t="s">
        <v>170</v>
      </c>
      <c r="D8" s="164" t="s">
        <v>171</v>
      </c>
      <c r="E8" s="145" t="s">
        <v>172</v>
      </c>
      <c r="F8" s="164" t="s">
        <v>171</v>
      </c>
      <c r="G8" s="145" t="s">
        <v>173</v>
      </c>
      <c r="H8" s="164" t="s">
        <v>171</v>
      </c>
      <c r="I8" s="167" t="s">
        <v>174</v>
      </c>
      <c r="J8" s="165" t="s">
        <v>171</v>
      </c>
      <c r="K8" s="168"/>
      <c r="L8" s="169"/>
      <c r="M8" s="149"/>
      <c r="N8" s="785" t="s">
        <v>8</v>
      </c>
      <c r="O8" s="786"/>
      <c r="P8" s="787"/>
      <c r="Q8" s="747" t="s">
        <v>175</v>
      </c>
      <c r="R8" s="747"/>
      <c r="S8" s="747"/>
      <c r="T8" s="781"/>
      <c r="U8" s="782"/>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98"/>
      <c r="CA8" s="98"/>
      <c r="CB8" s="98"/>
      <c r="CC8" s="98"/>
      <c r="CD8" s="98"/>
      <c r="CE8" s="98"/>
      <c r="CF8" s="98"/>
      <c r="CG8" s="98"/>
      <c r="CH8" s="98"/>
      <c r="CI8" s="98"/>
      <c r="CJ8" s="98"/>
      <c r="CK8" s="98"/>
      <c r="CL8" s="98"/>
    </row>
    <row r="9" spans="1:90" s="81" customFormat="1" ht="21.75" customHeight="1" x14ac:dyDescent="0.25">
      <c r="A9" s="709"/>
      <c r="B9" s="709"/>
      <c r="C9" s="147" t="s">
        <v>176</v>
      </c>
      <c r="D9" s="164" t="s">
        <v>171</v>
      </c>
      <c r="E9" s="145" t="s">
        <v>177</v>
      </c>
      <c r="F9" s="164" t="s">
        <v>171</v>
      </c>
      <c r="G9" s="145" t="s">
        <v>178</v>
      </c>
      <c r="H9" s="148"/>
      <c r="I9" s="167" t="s">
        <v>179</v>
      </c>
      <c r="J9" s="146"/>
      <c r="K9" s="168"/>
      <c r="L9" s="169"/>
      <c r="M9" s="149"/>
      <c r="N9" s="788"/>
      <c r="O9" s="789"/>
      <c r="P9" s="790"/>
      <c r="Q9" s="747" t="s">
        <v>180</v>
      </c>
      <c r="R9" s="747"/>
      <c r="S9" s="747"/>
      <c r="T9" s="781"/>
      <c r="U9" s="782"/>
      <c r="X9" s="98"/>
      <c r="Y9" s="98"/>
      <c r="Z9" s="98"/>
      <c r="AA9" s="98"/>
      <c r="AB9" s="98"/>
      <c r="AC9" s="98"/>
      <c r="AD9" s="98"/>
      <c r="AE9" s="98"/>
      <c r="AF9" s="98"/>
      <c r="AG9" s="98"/>
      <c r="AH9" s="98"/>
      <c r="AI9" s="98"/>
      <c r="AJ9" s="98"/>
      <c r="AK9" s="98"/>
      <c r="AL9" s="98"/>
      <c r="AM9" s="98"/>
      <c r="AN9" s="98"/>
      <c r="AO9" s="98"/>
      <c r="AP9" s="98"/>
      <c r="AQ9" s="98"/>
      <c r="AR9" s="98"/>
      <c r="AS9" s="98"/>
      <c r="AT9" s="98"/>
      <c r="AU9" s="98"/>
      <c r="AV9" s="98"/>
      <c r="AW9" s="98"/>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98"/>
      <c r="CA9" s="98"/>
      <c r="CB9" s="98"/>
      <c r="CC9" s="98"/>
      <c r="CD9" s="98"/>
      <c r="CE9" s="98"/>
      <c r="CF9" s="98"/>
      <c r="CG9" s="98"/>
      <c r="CH9" s="98"/>
      <c r="CI9" s="98"/>
      <c r="CJ9" s="98"/>
      <c r="CK9" s="98"/>
      <c r="CL9" s="98"/>
    </row>
    <row r="10" spans="1:90" s="81" customFormat="1" ht="21.75" customHeight="1" thickBot="1" x14ac:dyDescent="0.3">
      <c r="A10" s="709"/>
      <c r="B10" s="709"/>
      <c r="C10" s="145" t="s">
        <v>181</v>
      </c>
      <c r="D10" s="142"/>
      <c r="E10" s="145" t="s">
        <v>182</v>
      </c>
      <c r="F10" s="142"/>
      <c r="G10" s="145" t="s">
        <v>183</v>
      </c>
      <c r="H10" s="148"/>
      <c r="I10" s="167" t="s">
        <v>184</v>
      </c>
      <c r="J10" s="146"/>
      <c r="K10" s="168"/>
      <c r="L10" s="169"/>
      <c r="M10" s="149"/>
      <c r="N10" s="791"/>
      <c r="O10" s="792"/>
      <c r="P10" s="793"/>
      <c r="Q10" s="747" t="s">
        <v>185</v>
      </c>
      <c r="R10" s="747"/>
      <c r="S10" s="747"/>
      <c r="T10" s="783" t="s">
        <v>171</v>
      </c>
      <c r="U10" s="784"/>
      <c r="X10" s="98"/>
      <c r="Y10" s="98"/>
      <c r="Z10" s="98"/>
      <c r="AA10" s="98"/>
      <c r="AB10" s="98"/>
      <c r="AC10" s="98"/>
      <c r="AD10" s="98"/>
      <c r="AE10" s="98"/>
      <c r="AF10" s="98"/>
      <c r="AG10" s="98"/>
      <c r="AH10" s="98"/>
      <c r="AI10" s="98"/>
      <c r="AJ10" s="98"/>
      <c r="AK10" s="98"/>
      <c r="AL10" s="98"/>
      <c r="AM10" s="98"/>
      <c r="AN10" s="98"/>
      <c r="AO10" s="98"/>
      <c r="AP10" s="98"/>
      <c r="AQ10" s="98"/>
      <c r="AR10" s="98"/>
      <c r="AS10" s="98"/>
      <c r="AT10" s="98"/>
      <c r="AU10" s="98"/>
      <c r="AV10" s="98"/>
      <c r="AW10" s="98"/>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98"/>
      <c r="CA10" s="98"/>
      <c r="CB10" s="98"/>
      <c r="CC10" s="98"/>
      <c r="CD10" s="98"/>
      <c r="CE10" s="98"/>
      <c r="CF10" s="98"/>
      <c r="CG10" s="98"/>
      <c r="CH10" s="98"/>
      <c r="CI10" s="98"/>
      <c r="CJ10" s="98"/>
      <c r="CK10" s="98"/>
      <c r="CL10" s="98"/>
    </row>
    <row r="11" spans="1:90" s="98" customFormat="1" ht="18" customHeight="1" thickBot="1" x14ac:dyDescent="0.35">
      <c r="I11" s="170"/>
      <c r="J11" s="170"/>
      <c r="K11" s="170"/>
      <c r="L11" s="170"/>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row>
    <row r="12" spans="1:90" ht="23.4" customHeight="1" x14ac:dyDescent="0.3">
      <c r="A12" s="757" t="s">
        <v>123</v>
      </c>
      <c r="B12" s="759" t="s">
        <v>125</v>
      </c>
      <c r="C12" s="761" t="s">
        <v>474</v>
      </c>
      <c r="D12" s="761" t="s">
        <v>129</v>
      </c>
      <c r="E12" s="761" t="s">
        <v>131</v>
      </c>
      <c r="F12" s="761" t="s">
        <v>133</v>
      </c>
      <c r="G12" s="759" t="s">
        <v>135</v>
      </c>
      <c r="H12" s="759" t="s">
        <v>137</v>
      </c>
      <c r="I12" s="763" t="s">
        <v>475</v>
      </c>
      <c r="J12" s="763" t="s">
        <v>476</v>
      </c>
      <c r="K12" s="772" t="s">
        <v>143</v>
      </c>
      <c r="L12" s="765" t="s">
        <v>170</v>
      </c>
      <c r="M12" s="766"/>
      <c r="N12" s="767"/>
      <c r="O12" s="768" t="s">
        <v>172</v>
      </c>
      <c r="P12" s="766"/>
      <c r="Q12" s="767"/>
      <c r="R12" s="768" t="s">
        <v>173</v>
      </c>
      <c r="S12" s="766"/>
      <c r="T12" s="767"/>
      <c r="U12" s="768" t="s">
        <v>174</v>
      </c>
      <c r="V12" s="766"/>
      <c r="W12" s="767"/>
      <c r="X12" s="768" t="s">
        <v>176</v>
      </c>
      <c r="Y12" s="766"/>
      <c r="Z12" s="767"/>
      <c r="AA12" s="768" t="s">
        <v>177</v>
      </c>
      <c r="AB12" s="766"/>
      <c r="AC12" s="767"/>
      <c r="AD12" s="768" t="s">
        <v>178</v>
      </c>
      <c r="AE12" s="766"/>
      <c r="AF12" s="767"/>
      <c r="AG12" s="768" t="s">
        <v>179</v>
      </c>
      <c r="AH12" s="766"/>
      <c r="AI12" s="767"/>
      <c r="AJ12" s="768" t="s">
        <v>181</v>
      </c>
      <c r="AK12" s="766"/>
      <c r="AL12" s="767"/>
      <c r="AM12" s="768" t="s">
        <v>182</v>
      </c>
      <c r="AN12" s="766"/>
      <c r="AO12" s="767"/>
      <c r="AP12" s="768" t="s">
        <v>183</v>
      </c>
      <c r="AQ12" s="766"/>
      <c r="AR12" s="767"/>
      <c r="AS12" s="768" t="s">
        <v>184</v>
      </c>
      <c r="AT12" s="766"/>
      <c r="AU12" s="767"/>
      <c r="AV12" s="770" t="s">
        <v>477</v>
      </c>
      <c r="AW12" s="755" t="s">
        <v>478</v>
      </c>
      <c r="AX12" s="769"/>
      <c r="AY12" s="769"/>
      <c r="AZ12" s="769"/>
      <c r="BA12" s="769"/>
      <c r="BB12" s="769"/>
      <c r="BC12" s="769"/>
      <c r="BD12" s="769"/>
      <c r="BE12" s="769"/>
      <c r="BF12" s="769"/>
    </row>
    <row r="13" spans="1:90" s="103" customFormat="1" ht="36.75" customHeight="1" thickBot="1" x14ac:dyDescent="0.35">
      <c r="A13" s="758"/>
      <c r="B13" s="760"/>
      <c r="C13" s="762"/>
      <c r="D13" s="762"/>
      <c r="E13" s="762"/>
      <c r="F13" s="762"/>
      <c r="G13" s="760"/>
      <c r="H13" s="760"/>
      <c r="I13" s="764"/>
      <c r="J13" s="764"/>
      <c r="K13" s="773"/>
      <c r="L13" s="150" t="s">
        <v>479</v>
      </c>
      <c r="M13" s="143" t="s">
        <v>480</v>
      </c>
      <c r="N13" s="143" t="s">
        <v>148</v>
      </c>
      <c r="O13" s="150" t="s">
        <v>479</v>
      </c>
      <c r="P13" s="143" t="s">
        <v>480</v>
      </c>
      <c r="Q13" s="143" t="s">
        <v>148</v>
      </c>
      <c r="R13" s="150" t="s">
        <v>479</v>
      </c>
      <c r="S13" s="143" t="s">
        <v>480</v>
      </c>
      <c r="T13" s="143" t="s">
        <v>148</v>
      </c>
      <c r="U13" s="150" t="s">
        <v>479</v>
      </c>
      <c r="V13" s="143" t="s">
        <v>480</v>
      </c>
      <c r="W13" s="143" t="s">
        <v>148</v>
      </c>
      <c r="X13" s="150" t="s">
        <v>479</v>
      </c>
      <c r="Y13" s="143" t="s">
        <v>480</v>
      </c>
      <c r="Z13" s="143" t="s">
        <v>148</v>
      </c>
      <c r="AA13" s="150" t="s">
        <v>479</v>
      </c>
      <c r="AB13" s="143" t="s">
        <v>480</v>
      </c>
      <c r="AC13" s="143" t="s">
        <v>148</v>
      </c>
      <c r="AD13" s="150" t="s">
        <v>479</v>
      </c>
      <c r="AE13" s="143" t="s">
        <v>480</v>
      </c>
      <c r="AF13" s="143" t="s">
        <v>148</v>
      </c>
      <c r="AG13" s="150" t="s">
        <v>479</v>
      </c>
      <c r="AH13" s="143" t="s">
        <v>480</v>
      </c>
      <c r="AI13" s="143" t="s">
        <v>148</v>
      </c>
      <c r="AJ13" s="150" t="s">
        <v>479</v>
      </c>
      <c r="AK13" s="143" t="s">
        <v>480</v>
      </c>
      <c r="AL13" s="143" t="s">
        <v>148</v>
      </c>
      <c r="AM13" s="150" t="s">
        <v>479</v>
      </c>
      <c r="AN13" s="143" t="s">
        <v>480</v>
      </c>
      <c r="AO13" s="143" t="s">
        <v>148</v>
      </c>
      <c r="AP13" s="150" t="s">
        <v>479</v>
      </c>
      <c r="AQ13" s="143" t="s">
        <v>480</v>
      </c>
      <c r="AR13" s="143" t="s">
        <v>148</v>
      </c>
      <c r="AS13" s="150" t="s">
        <v>479</v>
      </c>
      <c r="AT13" s="143" t="s">
        <v>480</v>
      </c>
      <c r="AU13" s="143" t="s">
        <v>148</v>
      </c>
      <c r="AV13" s="771"/>
      <c r="AW13" s="756"/>
      <c r="AX13" s="769"/>
      <c r="AY13" s="769"/>
      <c r="AZ13" s="769"/>
      <c r="BA13" s="769"/>
      <c r="BB13" s="769"/>
      <c r="BC13" s="769"/>
      <c r="BD13" s="769"/>
      <c r="BE13" s="769"/>
      <c r="BF13" s="769"/>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row>
    <row r="14" spans="1:90" ht="178.5" customHeight="1" x14ac:dyDescent="0.3">
      <c r="A14" s="195" t="s">
        <v>481</v>
      </c>
      <c r="B14" s="196" t="s">
        <v>482</v>
      </c>
      <c r="C14" s="196" t="s">
        <v>483</v>
      </c>
      <c r="D14" s="197">
        <v>3</v>
      </c>
      <c r="E14" s="196" t="s">
        <v>484</v>
      </c>
      <c r="F14" s="196" t="s">
        <v>485</v>
      </c>
      <c r="G14" s="197" t="s">
        <v>486</v>
      </c>
      <c r="H14" s="197" t="s">
        <v>487</v>
      </c>
      <c r="I14" s="198">
        <v>196518110</v>
      </c>
      <c r="J14" s="198">
        <v>56451000</v>
      </c>
      <c r="K14" s="199">
        <v>5020000</v>
      </c>
      <c r="L14" s="200">
        <v>418000</v>
      </c>
      <c r="M14" s="315">
        <v>407348</v>
      </c>
      <c r="N14" s="368" t="s">
        <v>488</v>
      </c>
      <c r="O14" s="202">
        <v>418000</v>
      </c>
      <c r="P14" s="316">
        <v>595506</v>
      </c>
      <c r="Q14" s="368" t="s">
        <v>489</v>
      </c>
      <c r="R14" s="202">
        <v>418000</v>
      </c>
      <c r="S14" s="316">
        <v>2214722</v>
      </c>
      <c r="T14" s="368" t="s">
        <v>490</v>
      </c>
      <c r="U14" s="202">
        <v>550000</v>
      </c>
      <c r="V14" s="316">
        <v>661576</v>
      </c>
      <c r="W14" s="365" t="s">
        <v>491</v>
      </c>
      <c r="X14" s="202">
        <v>418000</v>
      </c>
      <c r="Y14" s="349">
        <v>580863</v>
      </c>
      <c r="Z14" s="365" t="s">
        <v>492</v>
      </c>
      <c r="AA14" s="349">
        <v>418000</v>
      </c>
      <c r="AB14" s="349">
        <f>1609422+67280</f>
        <v>1676702</v>
      </c>
      <c r="AC14" s="366" t="s">
        <v>493</v>
      </c>
      <c r="AD14" s="202">
        <v>418000</v>
      </c>
      <c r="AE14" s="203"/>
      <c r="AF14" s="203"/>
      <c r="AG14" s="202">
        <v>418000</v>
      </c>
      <c r="AH14" s="203"/>
      <c r="AI14" s="203"/>
      <c r="AJ14" s="202">
        <v>418000</v>
      </c>
      <c r="AK14" s="203"/>
      <c r="AL14" s="203"/>
      <c r="AM14" s="202">
        <v>418000</v>
      </c>
      <c r="AN14" s="203"/>
      <c r="AO14" s="203"/>
      <c r="AP14" s="202">
        <v>500000</v>
      </c>
      <c r="AQ14" s="203"/>
      <c r="AR14" s="203"/>
      <c r="AS14" s="202">
        <v>208000</v>
      </c>
      <c r="AT14" s="203"/>
      <c r="AU14" s="203"/>
      <c r="AV14" s="104">
        <f t="shared" ref="AV14" si="0">+L14+O14+R14+U14+X14+AA14+AD14+AG14+AJ14+AM14+AP14+AS14</f>
        <v>5020000</v>
      </c>
      <c r="AW14" s="317">
        <f>+M14+P14+S14+V14+Y14+AB14+AE14+AH14+AK14+AN14+AQ14+AT14</f>
        <v>6136717</v>
      </c>
    </row>
    <row r="15" spans="1:90" ht="46.2" customHeight="1" x14ac:dyDescent="0.3">
      <c r="A15" s="195"/>
      <c r="B15" s="196"/>
      <c r="C15" s="196"/>
      <c r="D15" s="197"/>
      <c r="E15" s="196"/>
      <c r="F15" s="208"/>
      <c r="G15" s="197"/>
      <c r="H15" s="197"/>
      <c r="I15" s="198"/>
      <c r="J15" s="198"/>
      <c r="K15" s="204"/>
      <c r="L15" s="200"/>
      <c r="M15" s="201"/>
      <c r="N15" s="201"/>
      <c r="O15" s="202"/>
      <c r="P15" s="203"/>
      <c r="Q15" s="223"/>
      <c r="R15" s="202"/>
      <c r="S15" s="203"/>
      <c r="T15" s="203"/>
      <c r="U15" s="202"/>
      <c r="V15" s="203"/>
      <c r="W15" s="203"/>
      <c r="X15" s="202"/>
      <c r="Y15" s="203"/>
      <c r="Z15" s="203"/>
      <c r="AA15" s="202"/>
      <c r="AB15" s="203"/>
      <c r="AC15" s="203"/>
      <c r="AD15" s="202"/>
      <c r="AE15" s="203"/>
      <c r="AF15" s="203"/>
      <c r="AG15" s="202"/>
      <c r="AH15" s="203"/>
      <c r="AI15" s="203"/>
      <c r="AJ15" s="202"/>
      <c r="AK15" s="203"/>
      <c r="AL15" s="203"/>
      <c r="AM15" s="202"/>
      <c r="AN15" s="203"/>
      <c r="AO15" s="203"/>
      <c r="AP15" s="202"/>
      <c r="AQ15" s="203"/>
      <c r="AR15" s="203"/>
      <c r="AS15" s="202"/>
      <c r="AT15" s="203"/>
      <c r="AU15" s="203"/>
      <c r="AV15" s="104"/>
      <c r="AW15" s="144"/>
    </row>
  </sheetData>
  <mergeCells count="54">
    <mergeCell ref="A1:B4"/>
    <mergeCell ref="C4:AU4"/>
    <mergeCell ref="A8:B10"/>
    <mergeCell ref="AV1:AW1"/>
    <mergeCell ref="AV2:AW2"/>
    <mergeCell ref="AV3:AW3"/>
    <mergeCell ref="AV4:AW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F12:BF13"/>
    <mergeCell ref="AZ12:AZ13"/>
    <mergeCell ref="BA12:BA13"/>
    <mergeCell ref="BB12:BB13"/>
    <mergeCell ref="BC12:BC13"/>
    <mergeCell ref="BD12:BD13"/>
    <mergeCell ref="BE12:BE13"/>
    <mergeCell ref="AX12:AX13"/>
    <mergeCell ref="AY12:AY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CF36"/>
  <sheetViews>
    <sheetView zoomScale="70" zoomScaleNormal="70" workbookViewId="0">
      <selection activeCell="H27" sqref="H27"/>
    </sheetView>
  </sheetViews>
  <sheetFormatPr baseColWidth="10" defaultColWidth="11.44140625" defaultRowHeight="15" customHeight="1" x14ac:dyDescent="0.3"/>
  <cols>
    <col min="1" max="1" width="17.6640625" customWidth="1"/>
    <col min="2" max="2" width="15.44140625" customWidth="1"/>
    <col min="3" max="3" width="25.44140625" customWidth="1"/>
    <col min="4" max="4" width="56.44140625" customWidth="1"/>
    <col min="5" max="5" width="34" customWidth="1"/>
  </cols>
  <sheetData>
    <row r="1" spans="1:84" ht="22.5" customHeight="1" thickBot="1" x14ac:dyDescent="0.35">
      <c r="A1" s="802"/>
      <c r="B1" s="803" t="s">
        <v>160</v>
      </c>
      <c r="C1" s="803"/>
      <c r="D1" s="803"/>
      <c r="E1" s="422" t="s">
        <v>161</v>
      </c>
      <c r="F1" s="423"/>
      <c r="G1" s="424"/>
    </row>
    <row r="2" spans="1:84" ht="22.5" customHeight="1" thickBot="1" x14ac:dyDescent="0.35">
      <c r="A2" s="802"/>
      <c r="B2" s="804" t="s">
        <v>162</v>
      </c>
      <c r="C2" s="804"/>
      <c r="D2" s="804"/>
      <c r="E2" s="422" t="s">
        <v>163</v>
      </c>
      <c r="F2" s="423"/>
      <c r="G2" s="424"/>
    </row>
    <row r="3" spans="1:84" ht="31.5" customHeight="1" thickBot="1" x14ac:dyDescent="0.35">
      <c r="A3" s="802"/>
      <c r="B3" s="437" t="s">
        <v>0</v>
      </c>
      <c r="C3" s="438"/>
      <c r="D3" s="439"/>
      <c r="E3" s="422" t="s">
        <v>164</v>
      </c>
      <c r="F3" s="423"/>
      <c r="G3" s="424"/>
    </row>
    <row r="4" spans="1:84" ht="22.5" customHeight="1" thickBot="1" x14ac:dyDescent="0.35">
      <c r="A4" s="802"/>
      <c r="B4" s="440" t="s">
        <v>494</v>
      </c>
      <c r="C4" s="441"/>
      <c r="D4" s="442"/>
      <c r="E4" s="422" t="s">
        <v>495</v>
      </c>
      <c r="F4" s="423"/>
      <c r="G4" s="424"/>
    </row>
    <row r="5" spans="1:84" thickBot="1" x14ac:dyDescent="0.35">
      <c r="A5" s="54"/>
      <c r="B5" s="54"/>
      <c r="C5" s="233"/>
      <c r="D5" s="233"/>
      <c r="E5" s="233"/>
      <c r="F5" s="234"/>
      <c r="G5" s="234"/>
      <c r="H5" s="234"/>
      <c r="I5" s="234"/>
      <c r="J5" s="234"/>
      <c r="K5" s="234"/>
    </row>
    <row r="6" spans="1:84" ht="37.950000000000003" customHeight="1" x14ac:dyDescent="0.3">
      <c r="A6" s="410" t="s">
        <v>167</v>
      </c>
      <c r="B6" s="411"/>
      <c r="C6" s="807" t="s">
        <v>168</v>
      </c>
      <c r="D6" s="808"/>
      <c r="E6" s="809"/>
      <c r="F6" s="7"/>
      <c r="G6" s="7"/>
      <c r="H6" s="7"/>
      <c r="I6" s="7"/>
      <c r="J6" s="7"/>
      <c r="K6" s="7"/>
      <c r="L6" s="1"/>
      <c r="M6" s="17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3">
      <c r="A7" s="657" t="s">
        <v>496</v>
      </c>
      <c r="B7" s="658"/>
      <c r="C7" s="805"/>
      <c r="D7" s="805"/>
      <c r="E7" s="806"/>
      <c r="F7" s="234"/>
      <c r="G7" s="234"/>
      <c r="H7" s="234"/>
      <c r="I7" s="234"/>
      <c r="J7" s="234"/>
      <c r="K7" s="234"/>
    </row>
    <row r="8" spans="1:84" ht="45.75" customHeight="1" thickBot="1" x14ac:dyDescent="0.35">
      <c r="A8" s="55" t="s">
        <v>151</v>
      </c>
      <c r="B8" s="55" t="s">
        <v>153</v>
      </c>
      <c r="C8" s="56" t="s">
        <v>155</v>
      </c>
      <c r="D8" s="800" t="s">
        <v>157</v>
      </c>
      <c r="E8" s="801"/>
    </row>
    <row r="9" spans="1:84" ht="41.4" x14ac:dyDescent="0.3">
      <c r="A9" s="57">
        <v>45752</v>
      </c>
      <c r="B9" s="58"/>
      <c r="C9" s="70" t="s">
        <v>497</v>
      </c>
      <c r="D9" s="798" t="s">
        <v>498</v>
      </c>
      <c r="E9" s="799"/>
    </row>
    <row r="10" spans="1:84" ht="41.4" x14ac:dyDescent="0.3">
      <c r="A10" s="57">
        <v>45752</v>
      </c>
      <c r="B10" s="58"/>
      <c r="C10" s="318" t="s">
        <v>499</v>
      </c>
      <c r="D10" s="794" t="s">
        <v>500</v>
      </c>
      <c r="E10" s="795"/>
    </row>
    <row r="11" spans="1:84" ht="27.6" x14ac:dyDescent="0.3">
      <c r="A11" s="57">
        <v>45814</v>
      </c>
      <c r="B11" s="58"/>
      <c r="C11" s="71" t="s">
        <v>501</v>
      </c>
      <c r="D11" s="794" t="s">
        <v>502</v>
      </c>
      <c r="E11" s="795"/>
    </row>
    <row r="12" spans="1:84" ht="27.6" x14ac:dyDescent="0.3">
      <c r="A12" s="57">
        <v>45814</v>
      </c>
      <c r="B12" s="59"/>
      <c r="C12" s="71" t="s">
        <v>503</v>
      </c>
      <c r="D12" s="794" t="s">
        <v>504</v>
      </c>
      <c r="E12" s="795"/>
    </row>
    <row r="13" spans="1:84" ht="27.6" x14ac:dyDescent="0.3">
      <c r="A13" s="57">
        <v>45814</v>
      </c>
      <c r="B13" s="59"/>
      <c r="C13" s="71" t="s">
        <v>505</v>
      </c>
      <c r="D13" s="794" t="s">
        <v>504</v>
      </c>
      <c r="E13" s="795"/>
    </row>
    <row r="14" spans="1:84" ht="14.4" x14ac:dyDescent="0.3">
      <c r="A14" s="60"/>
      <c r="B14" s="59"/>
      <c r="C14" s="72"/>
      <c r="D14" s="794"/>
      <c r="E14" s="795"/>
    </row>
    <row r="15" spans="1:84" ht="14.4" x14ac:dyDescent="0.3">
      <c r="A15" s="60"/>
      <c r="B15" s="59"/>
      <c r="C15" s="72"/>
      <c r="D15" s="794"/>
      <c r="E15" s="795"/>
    </row>
    <row r="16" spans="1:84" ht="14.4" x14ac:dyDescent="0.3">
      <c r="A16" s="61"/>
      <c r="B16" s="59"/>
      <c r="C16" s="71"/>
      <c r="D16" s="794"/>
      <c r="E16" s="795"/>
    </row>
    <row r="17" spans="1:5" ht="14.4" x14ac:dyDescent="0.3">
      <c r="A17" s="62"/>
      <c r="B17" s="63"/>
      <c r="C17" s="73"/>
      <c r="D17" s="794"/>
      <c r="E17" s="795"/>
    </row>
    <row r="18" spans="1:5" ht="14.4" x14ac:dyDescent="0.3">
      <c r="A18" s="62"/>
      <c r="B18" s="63"/>
      <c r="C18" s="73"/>
      <c r="D18" s="794"/>
      <c r="E18" s="795"/>
    </row>
    <row r="19" spans="1:5" ht="14.4" x14ac:dyDescent="0.3">
      <c r="A19" s="64"/>
      <c r="B19" s="65"/>
      <c r="C19" s="67"/>
      <c r="D19" s="794"/>
      <c r="E19" s="795"/>
    </row>
    <row r="20" spans="1:5" ht="14.4" x14ac:dyDescent="0.3">
      <c r="A20" s="66"/>
      <c r="B20" s="67"/>
      <c r="C20" s="67"/>
      <c r="D20" s="794"/>
      <c r="E20" s="795"/>
    </row>
    <row r="21" spans="1:5" ht="14.4" x14ac:dyDescent="0.3">
      <c r="A21" s="66"/>
      <c r="B21" s="67"/>
      <c r="C21" s="67"/>
      <c r="D21" s="794"/>
      <c r="E21" s="795"/>
    </row>
    <row r="22" spans="1:5" ht="14.4" x14ac:dyDescent="0.3">
      <c r="A22" s="66"/>
      <c r="B22" s="67"/>
      <c r="C22" s="67"/>
      <c r="D22" s="794"/>
      <c r="E22" s="795"/>
    </row>
    <row r="23" spans="1:5" ht="14.4" x14ac:dyDescent="0.3">
      <c r="A23" s="66"/>
      <c r="B23" s="67"/>
      <c r="C23" s="67"/>
      <c r="D23" s="794"/>
      <c r="E23" s="795"/>
    </row>
    <row r="24" spans="1:5" ht="14.4" x14ac:dyDescent="0.3">
      <c r="A24" s="66"/>
      <c r="B24" s="67"/>
      <c r="C24" s="67"/>
      <c r="D24" s="794"/>
      <c r="E24" s="795"/>
    </row>
    <row r="25" spans="1:5" ht="14.4" x14ac:dyDescent="0.3">
      <c r="A25" s="66"/>
      <c r="B25" s="67"/>
      <c r="C25" s="67"/>
      <c r="D25" s="794"/>
      <c r="E25" s="795"/>
    </row>
    <row r="26" spans="1:5" ht="14.4" x14ac:dyDescent="0.3">
      <c r="A26" s="66"/>
      <c r="B26" s="67"/>
      <c r="C26" s="67"/>
      <c r="D26" s="794"/>
      <c r="E26" s="795"/>
    </row>
    <row r="27" spans="1:5" ht="14.4" x14ac:dyDescent="0.3">
      <c r="A27" s="66"/>
      <c r="B27" s="67"/>
      <c r="C27" s="67"/>
      <c r="D27" s="794"/>
      <c r="E27" s="795"/>
    </row>
    <row r="28" spans="1:5" ht="14.4" x14ac:dyDescent="0.3">
      <c r="A28" s="66"/>
      <c r="B28" s="67"/>
      <c r="C28" s="67"/>
      <c r="D28" s="794"/>
      <c r="E28" s="795"/>
    </row>
    <row r="29" spans="1:5" ht="14.4" x14ac:dyDescent="0.3">
      <c r="A29" s="66"/>
      <c r="B29" s="67"/>
      <c r="C29" s="67"/>
      <c r="D29" s="794"/>
      <c r="E29" s="795"/>
    </row>
    <row r="30" spans="1:5" ht="14.4" x14ac:dyDescent="0.3">
      <c r="A30" s="66"/>
      <c r="B30" s="67"/>
      <c r="C30" s="67"/>
      <c r="D30" s="794"/>
      <c r="E30" s="795"/>
    </row>
    <row r="31" spans="1:5" ht="14.4" x14ac:dyDescent="0.3">
      <c r="A31" s="66"/>
      <c r="B31" s="67"/>
      <c r="C31" s="67"/>
      <c r="D31" s="794"/>
      <c r="E31" s="795"/>
    </row>
    <row r="32" spans="1:5" ht="14.4" x14ac:dyDescent="0.3">
      <c r="A32" s="66"/>
      <c r="B32" s="67"/>
      <c r="C32" s="67"/>
      <c r="D32" s="794"/>
      <c r="E32" s="795"/>
    </row>
    <row r="33" spans="1:5" ht="14.4" x14ac:dyDescent="0.3">
      <c r="A33" s="66"/>
      <c r="B33" s="67"/>
      <c r="C33" s="67"/>
      <c r="D33" s="794"/>
      <c r="E33" s="795"/>
    </row>
    <row r="34" spans="1:5" ht="14.4" x14ac:dyDescent="0.3">
      <c r="A34" s="66"/>
      <c r="B34" s="67"/>
      <c r="C34" s="67"/>
      <c r="D34" s="794"/>
      <c r="E34" s="795"/>
    </row>
    <row r="35" spans="1:5" ht="14.4" x14ac:dyDescent="0.3">
      <c r="A35" s="66"/>
      <c r="B35" s="67"/>
      <c r="C35" s="67"/>
      <c r="D35" s="794"/>
      <c r="E35" s="795"/>
    </row>
    <row r="36" spans="1:5" ht="14.4" x14ac:dyDescent="0.3">
      <c r="A36" s="68"/>
      <c r="B36" s="69"/>
      <c r="C36" s="69"/>
      <c r="D36" s="796"/>
      <c r="E36" s="797"/>
    </row>
  </sheetData>
  <mergeCells count="41">
    <mergeCell ref="D8:E8"/>
    <mergeCell ref="A1:A4"/>
    <mergeCell ref="B1:D1"/>
    <mergeCell ref="B2:D2"/>
    <mergeCell ref="A7:E7"/>
    <mergeCell ref="B3:D3"/>
    <mergeCell ref="B4:D4"/>
    <mergeCell ref="A6:B6"/>
    <mergeCell ref="C6:E6"/>
    <mergeCell ref="E1:G1"/>
    <mergeCell ref="E2:G2"/>
    <mergeCell ref="E3:G3"/>
    <mergeCell ref="E4:G4"/>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Instructivo</vt:lpstr>
      <vt:lpstr>ACTIVIDAD_1</vt:lpstr>
      <vt:lpstr>ACTIVIDAD_2</vt:lpstr>
      <vt:lpstr>ACTIVIDAD_3</vt:lpstr>
      <vt:lpstr>META_PDD</vt:lpstr>
      <vt:lpstr>PRODUCTO_MGA</vt:lpstr>
      <vt:lpstr>TERRITORIALIZACIÓN</vt:lpstr>
      <vt:lpstr>PMR</vt:lpstr>
      <vt:lpstr>CONTROL DE CAMBIOS</vt:lpstr>
      <vt:lpstr>ACTIVIDAD_1!Área_de_impresión</vt:lpstr>
      <vt:lpstr>ACTIVIDAD_2!Área_de_impresión</vt:lpstr>
      <vt:lpstr>ACTIVIDAD_3!Área_de_impresión</vt:lpstr>
      <vt:lpstr>META_PDD!Área_de_impresión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2025-07-08T15:32:16Z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