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familia\OneDrive - Secretaria Distrital De La Mujer\SDM_2025\8219\Seguimientos_PA_2025\"/>
    </mc:Choice>
  </mc:AlternateContent>
  <xr:revisionPtr revIDLastSave="0" documentId="13_ncr:1_{6AA099B1-EF48-483D-9357-BF05EBCC904B}" xr6:coauthVersionLast="47" xr6:coauthVersionMax="47" xr10:uidLastSave="{00000000-0000-0000-0000-000000000000}"/>
  <bookViews>
    <workbookView xWindow="-120" yWindow="-120" windowWidth="29040" windowHeight="15720" tabRatio="731" firstSheet="1" activeTab="9" xr2:uid="{00000000-000D-0000-FFFF-FFFF00000000}"/>
  </bookViews>
  <sheets>
    <sheet name="Instructivo" sheetId="48" r:id="rId1"/>
    <sheet name="ACTIVIDAD_1" sheetId="20" r:id="rId2"/>
    <sheet name="ACTIVIDAD_2" sheetId="50" r:id="rId3"/>
    <sheet name="ACTIVIDAD_3" sheetId="51" r:id="rId4"/>
    <sheet name="META_PDD 105" sheetId="52" r:id="rId5"/>
    <sheet name="META_PDD 432" sheetId="38" r:id="rId6"/>
    <sheet name="PRODUCTO_MGA" sheetId="47" r:id="rId7"/>
    <sheet name="TERRITORIALIZACIÓN" sheetId="41" r:id="rId8"/>
    <sheet name="PMR" sheetId="46" r:id="rId9"/>
    <sheet name="CONTROL DE CAMBIOS" sheetId="40" r:id="rId10"/>
  </sheets>
  <externalReferences>
    <externalReference r:id="rId11"/>
  </externalReferences>
  <definedNames>
    <definedName name="_xlnm._FilterDatabase" localSheetId="8" hidden="1">PMR!$A$12:$AX$14</definedName>
    <definedName name="_xlnm.Print_Area" localSheetId="1">ACTIVIDAD_1!$A$1:$O$31</definedName>
    <definedName name="_xlnm.Print_Area" localSheetId="2">ACTIVIDAD_2!$A$1:$O$31</definedName>
    <definedName name="_xlnm.Print_Area" localSheetId="3">ACTIVIDAD_3!$A$1:$O$31</definedName>
    <definedName name="_xlnm.Print_Area" localSheetId="4">'META_PDD 105'!$A$6:$X$20</definedName>
    <definedName name="_xlnm.Print_Area" localSheetId="5">'META_PDD 432'!$A$6:$X$20</definedName>
    <definedName name="_xlnm.Print_Area" localSheetId="6">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C33" i="38" l="1"/>
  <c r="C52" i="38" s="1"/>
  <c r="AC44" i="41"/>
  <c r="AB44" i="41"/>
  <c r="H24" i="47"/>
  <c r="H22" i="47"/>
  <c r="G24" i="47"/>
  <c r="G22" i="47"/>
  <c r="K17" i="47" l="1"/>
  <c r="Y44" i="41"/>
  <c r="Z44" i="41"/>
  <c r="C6" i="46"/>
  <c r="C6" i="40" s="1"/>
  <c r="AW14" i="46"/>
  <c r="AV14" i="46"/>
  <c r="W44" i="41"/>
  <c r="V44" i="41"/>
  <c r="T44" i="41"/>
  <c r="S44" i="41"/>
  <c r="P44" i="41"/>
  <c r="O44" i="41"/>
  <c r="N44" i="41"/>
  <c r="M44" i="41"/>
  <c r="L44" i="41"/>
  <c r="K44" i="41"/>
  <c r="J44" i="41"/>
  <c r="I44" i="41"/>
  <c r="H44" i="41"/>
  <c r="G44" i="41"/>
  <c r="F44" i="41"/>
  <c r="E44" i="41"/>
  <c r="D44" i="41"/>
  <c r="C44" i="41"/>
  <c r="E24" i="47" l="1"/>
  <c r="D24" i="47"/>
  <c r="E22" i="47"/>
  <c r="D22" i="47"/>
  <c r="J17" i="47"/>
  <c r="K15" i="47"/>
  <c r="J15" i="47"/>
  <c r="H17" i="47"/>
  <c r="G17" i="47"/>
  <c r="H15" i="47"/>
  <c r="G15" i="47"/>
  <c r="D17" i="47" l="1"/>
  <c r="E15" i="47"/>
  <c r="D15" i="47"/>
  <c r="G26" i="38"/>
  <c r="F26" i="38"/>
  <c r="F26" i="52"/>
  <c r="B52" i="52"/>
  <c r="B34" i="51"/>
  <c r="N29" i="51"/>
  <c r="N28" i="51"/>
  <c r="N27" i="51"/>
  <c r="N26" i="51"/>
  <c r="N25" i="51"/>
  <c r="N24" i="51"/>
  <c r="O25" i="51" s="1"/>
  <c r="I116" i="51"/>
  <c r="H116" i="51"/>
  <c r="G116" i="51"/>
  <c r="F116" i="51"/>
  <c r="E116" i="51"/>
  <c r="D116" i="51"/>
  <c r="C116" i="51"/>
  <c r="B116" i="51"/>
  <c r="B62" i="51"/>
  <c r="B34" i="50"/>
  <c r="N29" i="50"/>
  <c r="N28" i="50"/>
  <c r="N27" i="50"/>
  <c r="N26" i="50"/>
  <c r="N25" i="50"/>
  <c r="N24" i="50"/>
  <c r="O25" i="50" s="1"/>
  <c r="I116" i="50"/>
  <c r="H116" i="50"/>
  <c r="G116" i="50"/>
  <c r="F116" i="50"/>
  <c r="E116" i="50"/>
  <c r="D116" i="50"/>
  <c r="C116" i="50"/>
  <c r="B116" i="50"/>
  <c r="B62" i="50"/>
  <c r="E17" i="47"/>
  <c r="N29" i="20"/>
  <c r="N28" i="20"/>
  <c r="N27" i="20"/>
  <c r="N26" i="20"/>
  <c r="N25" i="20"/>
  <c r="N24" i="20"/>
  <c r="O25" i="20" s="1"/>
  <c r="B62" i="20" l="1"/>
  <c r="B52" i="38" l="1"/>
  <c r="B34" i="20" l="1"/>
  <c r="F36" i="20"/>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135FA2BA-F051-4084-BECF-C6CA447728B8}">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3EC1AF7-8955-47BF-98D2-7EF091E9BE9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FF9BAFF0-5E57-4319-BDF4-19DE2E200DB1}">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<sst xmlns="http://schemas.openxmlformats.org/spreadsheetml/2006/main" count="2000" uniqueCount="441">
  <si>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</si>
  <si>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</si>
  <si>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</si>
  <si>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</si>
  <si>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</si>
  <si>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</si>
  <si>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</si>
  <si>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</si>
  <si>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</si>
  <si>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rPr>
      <t xml:space="preserve">Programación: </t>
    </r>
    <r>
      <rPr>
        <sz val="11"/>
        <color rgb="FF000000"/>
        <rFont val="Arial"/>
      </rPr>
      <t xml:space="preserve">Corresponde al proceso de formulación del plan de acción de proyectos de inversión, el cual se realiza una vez por vigencia. 
</t>
    </r>
    <r>
      <rPr>
        <b/>
        <sz val="11"/>
        <color rgb="FF000000"/>
        <rFont val="Arial"/>
      </rPr>
      <t xml:space="preserve">Actualización: </t>
    </r>
    <r>
      <rPr>
        <sz val="11"/>
        <color rgb="FF000000"/>
        <rFont val="Arial"/>
      </rPr>
      <t xml:space="preserve">Corresponde al proceso mediante el cual la gerencia del proyecto modifica o ajusta la información contenida en el plan de acción de proyectos de inversión
</t>
    </r>
    <r>
      <rPr>
        <b/>
        <sz val="11"/>
        <color rgb="FF000000"/>
        <rFont val="Arial"/>
      </rPr>
      <t xml:space="preserve">Seguimiento: </t>
    </r>
    <r>
      <rPr>
        <sz val="11"/>
        <color rgb="FF000000"/>
        <rFont val="Arial"/>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</si>
  <si>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</si>
  <si>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</si>
  <si>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</si>
  <si>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</si>
  <si>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</si>
  <si>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</si>
  <si>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</si>
  <si>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</si>
  <si>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</si>
  <si>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</si>
  <si>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</si>
  <si>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</si>
  <si>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</si>
  <si>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</si>
  <si>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</si>
  <si>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</si>
  <si>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</si>
  <si>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</si>
  <si>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</si>
  <si>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</si>
  <si>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</si>
  <si>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</si>
  <si>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</si>
  <si>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</si>
  <si>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</si>
  <si>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</si>
  <si>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</si>
  <si>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</si>
  <si>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</si>
  <si>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</si>
  <si>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</si>
  <si>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rPr>
      <t>Suma:</t>
    </r>
    <r>
      <rPr>
        <sz val="11"/>
        <color rgb="FF000000"/>
        <rFont val="Arial"/>
      </rPr>
      <t xml:space="preserve"> La magnitud se distribuyen entre las vigencias y al final se tienen una totalización,es decir, la meta total de la actividad. 
</t>
    </r>
    <r>
      <rPr>
        <b/>
        <sz val="11"/>
        <color rgb="FF000000"/>
        <rFont val="Arial"/>
      </rPr>
      <t xml:space="preserve">Creciente: </t>
    </r>
    <r>
      <rPr>
        <sz val="11"/>
        <color rgb="FF000000"/>
        <rFont val="Arial"/>
      </rPr>
      <t xml:space="preserve">No tienen total y puede haber 2 años consecutivos con el mismo valor. El valor del último año corresponde a la meta total de la actividad.
</t>
    </r>
    <r>
      <rPr>
        <b/>
        <sz val="11"/>
        <color rgb="FF000000"/>
        <rFont val="Arial"/>
      </rPr>
      <t>Decreciente:</t>
    </r>
    <r>
      <rPr>
        <sz val="11"/>
        <color rgb="FF000000"/>
        <rFont val="Arial"/>
      </rPr>
      <t xml:space="preserve"> No tienen total y se registran en cada vigencia una magnitud igual o inferior hasta llegar a la meta de la actividad.
</t>
    </r>
    <r>
      <rPr>
        <b/>
        <sz val="11"/>
        <color rgb="FF000000"/>
        <rFont val="Arial"/>
      </rPr>
      <t>Constante:</t>
    </r>
    <r>
      <rPr>
        <sz val="11"/>
        <color rgb="FF000000"/>
        <rFont val="Arial"/>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</si>
  <si>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</si>
  <si>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</si>
  <si>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</si>
  <si>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</si>
  <si>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</si>
  <si>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</si>
  <si>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</si>
  <si>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</si>
  <si>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</si>
  <si>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</si>
  <si>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</si>
  <si>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</si>
  <si>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</si>
  <si>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</si>
  <si>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</si>
  <si>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</si>
  <si>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</si>
  <si>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</si>
  <si>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</si>
  <si>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</si>
  <si>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</si>
  <si>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</si>
  <si>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</si>
  <si>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</si>
  <si>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</si>
  <si>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</si>
  <si>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</si>
  <si>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</si>
  <si>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</si>
  <si>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</si>
  <si>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</si>
  <si>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</si>
  <si>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</si>
  <si>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</si>
  <si>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</si>
  <si>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</si>
  <si>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</si>
  <si>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</si>
  <si>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</si>
  <si>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</si>
  <si>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rPr>
      <t>Suma:</t>
    </r>
    <r>
      <rPr>
        <sz val="11"/>
        <color rgb="FF000000"/>
        <rFont val="Arial"/>
      </rPr>
      <t xml:space="preserve"> La magnitud se distribuyen entre las vigencias y al final se tienen una totalización,es decir, la meta total deL indicador.
</t>
    </r>
    <r>
      <rPr>
        <b/>
        <sz val="11"/>
        <color rgb="FF000000"/>
        <rFont val="Arial"/>
      </rPr>
      <t xml:space="preserve">Creciente: </t>
    </r>
    <r>
      <rPr>
        <sz val="11"/>
        <color rgb="FF000000"/>
        <rFont val="Arial"/>
      </rPr>
      <t xml:space="preserve">No tienen total y puede haber 2 años consecutivos con el mismo valor. El valor del último año corresponde a la meta total del indicador
</t>
    </r>
    <r>
      <rPr>
        <b/>
        <sz val="11"/>
        <color rgb="FF000000"/>
        <rFont val="Arial"/>
      </rPr>
      <t>Decreciente</t>
    </r>
    <r>
      <rPr>
        <sz val="11"/>
        <color rgb="FF000000"/>
        <rFont val="Arial"/>
      </rPr>
      <t xml:space="preserve">: No tienen total y se registran en cada vigencia una magnitud igual o inferior hasta llegar a la meta del indicador.
</t>
    </r>
    <r>
      <rPr>
        <b/>
        <sz val="11"/>
        <color rgb="FF000000"/>
        <rFont val="Arial"/>
      </rPr>
      <t>Constante:</t>
    </r>
    <r>
      <rPr>
        <sz val="11"/>
        <color rgb="FF000000"/>
        <rFont val="Arial"/>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</si>
  <si>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</si>
  <si>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</si>
  <si>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</si>
  <si>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</si>
  <si>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</si>
  <si>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</si>
  <si>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</si>
  <si>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</si>
  <si>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</si>
  <si>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</si>
  <si>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</si>
  <si>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</si>
  <si>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</si>
  <si>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</si>
  <si>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</si>
  <si>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</si>
  <si>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</si>
  <si>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</si>
  <si>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</si>
  <si>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</si>
  <si>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</si>
  <si>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</si>
  <si>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</si>
  <si>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</si>
  <si>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</si>
  <si>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</si>
  <si>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</si>
  <si>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</si>
  <si>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</si>
  <si>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</si>
  <si>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</si>
  <si>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</si>
  <si>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</si>
  <si>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</si>
  <si>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</si>
  <si>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</si>
  <si>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</si>
  <si>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</si>
  <si>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</si>
  <si>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</si>
  <si>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</si>
  <si>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</si>
  <si>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</si>
  <si>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</si>
  <si>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</si>
  <si>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</si>
  <si>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</si>
  <si>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</si>
  <si>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</si>
  <si>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</si>
  <si>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</si>
  <si>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</si>
  <si>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</si>
  <si>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</si>
  <si>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</si>
  <si>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</si>
  <si>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</si>
  <si>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</si>
  <si>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</si>
  <si>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</si>
  <si>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</si>
  <si>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</si>
  <si>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</si>
  <si>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</si>
  <si>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</si>
  <si>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</si>
  <si>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FIN INSTRUCTIVO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</si>
  <si>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</si>
  <si>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</si>
  <si>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</si>
  <si>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</si>
  <si>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</si>
  <si>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</si>
  <si>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</si>
  <si>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</si>
  <si>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</si>
  <si>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</si>
  <si>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</si>
  <si>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</si>
  <si>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</si>
  <si>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</si>
  <si>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</si>
  <si>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</si>
  <si>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</si>
  <si>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</si>
  <si>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</si>
  <si>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</si>
  <si>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</si>
  <si>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</si>
  <si>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</si>
  <si>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</si>
  <si>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</si>
  <si>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</si>
  <si>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</si>
  <si>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</si>
  <si>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</si>
  <si>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</si>
  <si>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</si>
  <si>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</si>
  <si>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</si>
  <si>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</si>
  <si>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</si>
  <si>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</si>
  <si>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</si>
  <si>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</si>
  <si>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</si>
  <si>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</si>
  <si>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</si>
  <si>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</si>
  <si>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</si>
  <si>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</si>
  <si>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</si>
  <si>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</si>
  <si>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</si>
  <si>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</si>
  <si>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</si>
  <si>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</si>
  <si>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</si>
  <si>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</si>
  <si>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</si>
  <si>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</si>
  <si>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</si>
  <si>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</si>
  <si>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</si>
  <si>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</si>
  <si>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</si>
  <si>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</si>
  <si>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</si>
  <si>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</si>
  <si>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</si>
  <si>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</si>
  <si>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</si>
  <si>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</si>
  <si>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</si>
  <si>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</si>
  <si>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</si>
  <si>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</si>
  <si>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</si>
  <si>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</si>
  <si>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</si>
  <si>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</si>
  <si>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</si>
  <si>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</si>
  <si>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</si>
  <si>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</si>
  <si>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</si>
  <si>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</si>
  <si>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</si>
  <si>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</si>
  <si>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</si>
  <si>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</si>
  <si>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</si>
  <si>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</si>
  <si>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</si>
  <si>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</si>
  <si>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</si>
  <si>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</si>
  <si>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</si>
  <si>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</si>
  <si>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</si>
  <si>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</si>
  <si>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</si>
  <si>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</si>
  <si>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</si>
  <si>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</si>
  <si>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</si>
  <si>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</si>
  <si>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</si>
  <si>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</si>
  <si>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</si>
  <si>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</si>
  <si>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</si>
  <si>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</si>
  <si>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</si>
  <si>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</si>
  <si>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</si>
  <si>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</si>
  <si>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</si>
  <si>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</si>
  <si>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</si>
  <si>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</si>
  <si>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</si>
  <si>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</si>
  <si>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</si>
  <si>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</si>
  <si>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</si>
  <si>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 xml:space="preserve"> REPORTE ACTIVIDADES VIGENCIA (Ejecución vigencia)</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</si>
  <si>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</si>
  <si>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</si>
  <si>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</si>
  <si>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</si>
  <si>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</si>
  <si>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</si>
  <si>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</si>
  <si>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</si>
  <si>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</si>
  <si>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</si>
  <si>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X</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</si>
  <si>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</si>
  <si>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Servicio de integración de la oferta pública.</t>
  </si>
  <si>
    <t>Número de modelos de operación del Sistema Distrital de Cuidado implementados</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</si>
  <si>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</si>
  <si>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</si>
  <si>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</si>
  <si>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 xml:space="preserve"> -     </t>
  </si>
  <si>
    <t>Suma</t>
  </si>
  <si>
    <t>33,34,%</t>
  </si>
  <si>
    <t>Durante el mes de enero del 2025, desde la Estrategia Territorial de las Manzanas del Cuidado se implementaron 76 actividades de difusión y socialización del Sistema Distrital del Cuidado y los servicios en 21 Manzanas del Cuidado en 15 localidades de Bogotá, a saber: Antonio Nariño, Barrios Unidos, Bosa Porvenir, Bosa Campo Verde, Centro (Santa Fe-Candelaria), Chapinero, Ciudad Bolívar Ecoparque, Ciudad Bolívar Manitas, Engativá Pueblo, Fontibón, Kennedy Bellavista, Kennedy Timiza, Los Mártires, Puente Aranda, San Cristóbal CEFE, San Cristóbal Juan Rey, Rafael Uribe Uribe, Suba Fontanar, Suba Gaitana, Tunjuelito y Usme, estas actividades se realizan en todas las manzanas, sin embargo, para el mes de enero no estaban todas las contratistas.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partir del mes de enero, el balance de las socializaciones desarrolladas durante la vigencia 2025 (76).</t>
  </si>
  <si>
    <t xml:space="preserve">Se realizó la proyección del documento de justificación técnica, jurídica y financiera de  vigencias futuras de los Buses del Cuidado. </t>
  </si>
  <si>
    <t xml:space="preserve">Se realizaron 313 orientaciones y asesorías jurídicas y 323 orientaciones psicosocialeSe realizaron 10 encuentros colectivos que beneficiaron a 101 personas. </t>
  </si>
  <si>
    <t>Actas de actividades de difusión y socialización (Disponible en: https://secretariadistritald.sharepoint.com/:f:/s/ContratacinSPI-2022/EopSEVe5wplAvsjJo14dTysBy_KPevsiHaRYKf_1Ow98Xg?e=6Y2XAW)</t>
  </si>
  <si>
    <t>Correos de remisión de los documentos precontractuales (Disponible en: https://secretariadistritald.sharepoint.com/:f:/s/ContratacinSPI-2022/EopSEVe5wplAvsjJo14dTysBy_KPevsiHaRYKf_1Ow98Xg?e=6Y2XAW)</t>
  </si>
  <si>
    <t>Información disponible en SIMISIONAL.</t>
  </si>
  <si>
    <t>Durante el mes de febrero del 2025, desde la Estrategia Territorial de las Manzanas del Cuidado se implementaron 106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(182).
De acuerdo a la estrategia de difusión del modelo de operación  Manzanas de Cuidado, para el presente mes se realizaron 3 recorridos territoriales, fortaleciendo así el posicionamiento de las manzanas del cuidado en las tres de las localidades. La cantidad de difusiones de servicios tuvo una variación, debido a que las líderes de manzana retomaron sus actividades entre la segunda y tercera semana de febrero. 
Durante el mes de febrero de 2025 se llevaron a cabo doce (12) mesas locales y seis (6) mesas interlocal en las Manzanas del cuidado, de las últimas se da la instalación de la Mesa interlocal de Engativá para esta sesión. Como equipo territorial (Distrital y enlaces territoriales) se apoyó la preparación, planeación y ejecución de dichos espacios y las coordinadoras de manzana realizaron la secretaria técnica. Las mesas ejecutadas tuvieron el fin de establecer acuerdos y realizar un balance del seguimiento y monitoreo con las entidades que hacen parte del Sistema Distrital de Cuidado y prestan sus servicios en cada una de las manzanas</t>
  </si>
  <si>
    <t xml:space="preserve">En mesas de trabajo realizadas con el equipo estructurador de la licitación de Buses del Cuidado se realizaron las subsanaciones de las observaciones recibidas por Dirección de Contratación a los documentos precontractuales de la licitación de los Buses del Cuidado urbano y rural ( Anexo técnico, estudios previos, análisis del sector, matriz de riesgo). Em la fecha del 14 de febrero se radicaron. La primera mesa de trabajo con la Dirección de contratacion se realizó el 19 de febrero para estudios previos y la segunda mesa se realizó el 20 de febrero para revisión de matriz de riesgos.  El 21 de febrero se enviaron los documentos de estudios previos con las subsanaciones finales a la Dirección de Contratación y el 26 de febrero se envío la matriz de riesgo con las subsanaciones finales y los documentos de análisis del sector y estudio de mercado. </t>
  </si>
  <si>
    <t xml:space="preserve">Se realizaron 339 orientaciones y asesorías jurídicas y 323 orientaciones psicosociales. Se realizaron 18 encuentros colectivos que beneficiaron a 225 personas. </t>
  </si>
  <si>
    <t>Información disponible en SIMISIONAL</t>
  </si>
  <si>
    <t>Durante el mes de marzo del 2025, desde la Estrategia Territorial de las Manzanas del Cuidado se implementaron 119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(301).
De acuerdo a la estrategia de difusión del modelo de operación  Manzanas de Cuidado, para el presente mes se realizaron 20 recorridos territoriales, fortaleciendo así el posicionamiento de las manzanas del cuidado en las 20  Manzanas ubicadas en las localidades. 
Durante el mes de marzo de 2025 no se llevaron a cabo mesas locales e interlocales en las Manzanas del cuidado, ya que se sesiona de manera bimensual.</t>
  </si>
  <si>
    <t xml:space="preserve">Se realizaron las actualizaciones de los documentos precontractuales, principalmente Análisis del Sector, Estudio de Mercado y Estudios Previos de acuerdo con las últimas observaciones recibidas. Desde la Dirección del SIDICU se remitió en la fecha del 19/03/2025 a la OAP, Dirección Financiera y Dirección de Contratación los documentos del proceso de licitación: Análisis del Sector, Estudio de Mercado, Cotizaciones, Estudios Previos, Matriz de Riesgos, Anexo Técnico y Formatos con los ajustes solicitados previamente en reunión realizada el 07/03/2025, para revisión, aprobación y vistos buenos correspondientes. La mesa de trabajo para revisar todos los documentos remitidos se realizó el 27/03/2025 con OAP y Dirección de Contratación, en la cual se aprobó el documento de Estudios Previos y de igual manera se dio aprobación para la continuidad del procedimiento de solicitud de Vigencias Futuras. </t>
  </si>
  <si>
    <t>Se realizaron 547 orientaciones y asesorías jurídicas y  541 orientaciones psicosociales. Se realizaron 23 encuentro colectivos que benficiaron a 532 personas.</t>
  </si>
  <si>
    <t>Se avanzó en la construcción de un primer apartado del documento de la Estrategia de Cuidado Comunitario del Sistema Distrital del Cuidado 
Lineamiento de enfoques del Sistema: Se avanzó en la incorporación de contenidos del estado del arte de enfoques a la Cartilla General e Introductoria de la Caja de Herramientas en el marco del servicio de formación social y político dirigido a las mujeres cuidadoras
Documento versión final de lineamiento: ABC  del Sistema Distrita de Cuidado. Se avanzó en la entrega de la versión final del Documento ABC del Sistema Distrital de Cuidado, que es  una herramienta cuyo propósito  es servir como una guía introductoria, clara y accesible, para la comunicación y divulgación de los conceptos, procesos, enfoques  y normativas del Sistema Distrital de Cuidado. Este documento se diseñó de manera estructurada y simplificada, con el fin de facilitar la comprensión de los aspectos clave del Sistema.</t>
  </si>
  <si>
    <t>Actas de actividades de difusión y socialización (Disponible en: https://secretariadistritald.sharepoint.com/:f:/s/ContratacinSPI-2022/EuCBl49ICuBNo8bADEHatA0BxcLZ8sltKpnOlp7eWjmpCw?e=8TFBMt)</t>
  </si>
  <si>
    <t>Correos electrónicos remitidos desde la Dirección del SIDICU. (Disponible en: https://secretariadistritald.sharepoint.com/:f:/s/ContratacinSPI-2022/EuCBl49ICuBNo8bADEHatA0BxcLZ8sltKpnOlp7eWjmpCw?e=8TFBMt)</t>
  </si>
  <si>
    <t>(Anexo_Estrategia_Cuidado_Comunitaraio)
 (Anexo_Cartilla_General_Formacion_) 
 (Soporte: 2025_03_31_ABC_SIDICU_VF)</t>
  </si>
  <si>
    <t>8219 - Fortalecimiento a la implementación, seguimiento y coordinación del Sistema Distrital de Cuidado en Bogotá D.C.</t>
  </si>
  <si>
    <t>x</t>
  </si>
  <si>
    <t>Integrar la oferta institucional del distrito en zonas rurales y urbanas que faciliten el funcionamiento del Sistema Distrital de Cuidado</t>
  </si>
  <si>
    <t>Servicio de integración
de la oferta pública</t>
  </si>
  <si>
    <t>Coordinar un (1) mecanismo de Gobernanza para la articulación y gestión intersectorial con las entidades e instancias que permita la implementación, seguimiento y evaluación del Sistema Distrital de Cuidado.</t>
  </si>
  <si>
    <t>Aumentar el acceso de las mujeres en sus diferencias y diversidades a programas educativos y de formación, que aporten a la promoción y garantía de sus derechos.</t>
  </si>
  <si>
    <t>Implementrar una (1) estrategia de formación para mujeres, en el reconocimiento, empoderamiento y garantía de sus derechos que fomenten la autonomía en condiciones de equidad.</t>
  </si>
  <si>
    <t>Servicio de educación informal</t>
  </si>
  <si>
    <t>Número de documentos de lineamientos técnicos expedidos en el marco del mecanismo de gobernanza para la articulación y gestión intersectorial con las entidades e instancias que permita el fortalecimiento del SIDICU.</t>
  </si>
  <si>
    <t>Constante</t>
  </si>
  <si>
    <t>Dando cumplimiento a las tareas establecidas para coordinar el mecanismo de Gobernanza, se articularon 13 entidades del Sector Central, 7 entidades del Sector Descentralizado a través de la sesión No. 59 ordinaria virtual de la Unidad Técnica de Apoyo (31.01.25).</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</si>
  <si>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25 manzanas del cuidado con presencia en las 19 localidades urbanas y urbano-rurales de Bogotá.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</si>
  <si>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N/A</t>
  </si>
  <si>
    <t xml:space="preserve">Las personas cuidadoras en sus diferencias y diversidades y las personas que requieren cuidado y apoyo cuentan con 25 manzanas de cuidado implementadas, con un aumento en la cobertura a través de los servicios intersectoriales que se prestan en cinco componentes: formación, bienestar/respiro, generación de ingresos, cuidado y transformación cultural; así como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</si>
  <si>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Dando cumplimiento a las tareas establecidas para coordinar el mecanismo de Gobernanza, se articularon 13 entidades del Sector Central, 7 entidades del Sector Descentralizado a través de sesión No. 60 ordinaria presencial de la Unidad Técnica de Apoyo (25.02.25).</t>
  </si>
  <si>
    <t>Se avanza en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 a través de la articulación de las entidades de la Administración distrital para avanzar en la implementación y seguimiento del Sistema Distrital de Cuidado, tanto a nivel distrital como territorial, en aras de garantizar la operación y sostenibilidad de todos los modelos de operación. Para tal fin se desarrollaron las sesiones mensuales de la Unidad Técnica de Apoyo UTA (No 59 el 31 de enero y No 60 el 25 de febrero)</t>
  </si>
  <si>
    <t>Dando cumplimiento a las tareas establecidas para coordinar el mecanismo de Gobernanza, se articularon 13 entidades del Sector Central, 7 entidades del Sector Descentralizado a través de la sesión No.  sesión No. 61 ordinaria presencial de la Unidad Técnica de Apoyo (25.03.25) y la sesión No. 21 ordinaria presencial de la Comisión Intersectorial del Sistema Distrital de Cuidado (28.03.25)</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</si>
  <si>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A marzo 31 se realizó sesión de la Comisión Intersectorial del Sistema Distrital de Cuidado que tiene como objetivo coordinar, articular y hacer la gestión intersectorial de las entidades que hacen parte del Sistema, para su correspondiente implementación y seguimiento y se adelantaron 3 sesiones ordinarias de la Unidad Técnica de apoyo dando seguimiento a los compromisos adquiridos en sesiones anteriores y verificando de manera mensual el cumplimiento del plan de trabajo establecido para el Sistema.</t>
  </si>
  <si>
    <t>Número de mujeres certificadas en procesos de formación para el reconocimiento, empoderamiento y garantía de sus derechos</t>
  </si>
  <si>
    <t>432. Vincular a 9000 mujeres en estrategias de empoderamiento social y político que aportan a la promoción y garantía de sus derechos.</t>
  </si>
  <si>
    <t>Durante el mes de enero se realizaron las gestiones necesarias para la conformación del equipo, se adelantó la contratación de la líder del equipo de formación y se solicitaron los documentos de las formadoras para la 25 manzanas y dos formadoras adicionales para la estrategia de servicios itinerantes del Sistema de cuidado.</t>
  </si>
  <si>
    <t xml:space="preserve">Se da cumplimiento a la meta establecida, encontrando una muy buena acogida por parte de las mujeres en los procesos de formación ofrecidos hasta el momento. Se evidencia la importancia para las mujeres cuidadoras poder reconocer lo que hacen en sus hogares y comunidad como trabajo de cuidado el cual puede ser nombrado, reconocido y junto a otras exponer las necesidades frente a las cargas del trabajo del cuidado. </t>
  </si>
  <si>
    <r>
      <rPr>
        <b/>
        <sz val="13"/>
        <color theme="1"/>
        <rFont val="Arial"/>
        <family val="2"/>
      </rPr>
      <t>En el marco de la estrategia de empoderamiento social y político dirigido</t>
    </r>
    <r>
      <rPr>
        <sz val="13"/>
        <color theme="1"/>
        <rFont val="Arial"/>
        <family val="2"/>
      </rPr>
      <t xml:space="preserve"> </t>
    </r>
    <r>
      <rPr>
        <b/>
        <sz val="13"/>
        <color theme="1"/>
        <rFont val="Arial"/>
        <family val="2"/>
      </rPr>
      <t>a mujeres que realizan trabajos de cuidado, durante el mes de febrero el equipo de formación complementaria, realizó procesos de convocatoria en las manzanas (23)</t>
    </r>
    <r>
      <rPr>
        <sz val="13"/>
        <color theme="1"/>
        <rFont val="Arial"/>
        <family val="2"/>
      </rPr>
      <t xml:space="preserve"> de Chapinero, Antonio Nariño, Bosa sedes Campo Verde y Porvenir, Ciudad Bolívar sedes Manitas, Ecoparque y Mochuelo, Engativá sedes Emaús y El camino, Kennedy sedes Timiza y Bella Vista, Puente Aranda, Rafael Uribe Uribe, San Cristóbal sedes San Blas y Juan Rey, Teusaquillo, Tunjuelito, Santa fé la candelaria, Usme, fontibón y Suba sedes Fontanar y gaitana, para realizar el Curso Mujeres que Cuidan Mujeres que Inciden,</t>
    </r>
    <r>
      <rPr>
        <b/>
        <sz val="13"/>
        <color theme="1"/>
        <rFont val="Arial"/>
        <family val="2"/>
      </rPr>
      <t xml:space="preserve"> logrando un total de 435 mujeres inscritas</t>
    </r>
    <r>
      <rPr>
        <sz val="13"/>
        <color theme="1"/>
        <rFont val="Arial"/>
        <family val="2"/>
      </rPr>
      <t xml:space="preserve">. También, </t>
    </r>
    <r>
      <rPr>
        <b/>
        <sz val="13"/>
        <color theme="1"/>
        <rFont val="Arial"/>
        <family val="2"/>
      </rPr>
      <t>se desarrolló el curso Mujeres que Cuida Mujeres que Inciden en la manzana de Suba Fontanar con una participación de 19 Mujeres</t>
    </r>
    <r>
      <rPr>
        <sz val="13"/>
        <color theme="1"/>
        <rFont val="Arial"/>
        <family val="2"/>
      </rPr>
      <t xml:space="preserve">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Estretegia empoderamiento social y político. "</t>
    </r>
  </si>
  <si>
    <t xml:space="preserve">Se realizó la consolidación del equipo tanto desde la contratación de las formadoras como de su respectiva cualificación para iniciar los procesos de formación programados para la vigencia, lo que permitió brindar a las mujeres inscritas calidad en sus procesos.
Para el mes de febrero se avanzó en convocatorias para el conocimiento de la estategia de empoderamiento social y político en 23 manzanas de las 25 implementadas y se logró un total de 435 mujeres inscritas.
Adicionalmente, se inició el curso Mujeres que Cuidan, Mujeres que Inciden para la vigencia 2025 con la participación de 19 mujeres </t>
  </si>
  <si>
    <t>Durante el mes de enero, se realizó la consolidación y definición del equipo de acciones afirmativas, incluyendo las contrataciones de las referentes palenquera y gitana.</t>
  </si>
  <si>
    <t>Durante el mes de enero se adelanto la contratación de la líder del equipo de formación y se solicitaron las documentos de las formadoras para la 25 manzanas y dos formadoras adicionales para la estrategia de servicios itinerantes del Sistema de cuidado.  Minuta contratista lider formación.</t>
  </si>
  <si>
    <t>Minuta contratos referentes palenquera y gitana (Disponible en: https://secretariadistritald.sharepoint.com/:f:/s/ContratacinSPI-2022/EvkMitAeM41MqKpth1-e1J8BGQT95SG3QA1JqUvyx-HcQQ?e=1kts3j)</t>
  </si>
  <si>
    <t>Minuta contratista lider formación  (Disponible en: https://secretariadistritald.sharepoint.com/:f:/s/ContratacinSPI-2022/EvkMitAeM41MqKpth1-e1J8BGQT95SG3QA1JqUvyx-HcQQ?e=1kts3j)</t>
  </si>
  <si>
    <t xml:space="preserve">Durante el mes de febrero, se realizó la consolidación y definición del equipo de acciones afirmativas, adicionalmente, con el fin de cualificar al equipos, se llevó a cabo reunión de inducción y reinducción al sistema de cuidado. </t>
  </si>
  <si>
    <t>Se desarrolló el curso Mujeres que Cuida Mujeres que Inciden en la manzana de Suba Fontanar con una participación de 19 Mujeres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Estrategia empoderamiento social y político. "</t>
  </si>
  <si>
    <t>Minuta contratos referentes negras afro e indigena  (Disponible en: https://secretariadistritald.sharepoint.com/:f:/s/ContratacinSPI-2022/EvkMitAeM41MqKpth1-e1J8BGQT95SG3QA1JqUvyx-HcQQ?e=1kts3j)</t>
  </si>
  <si>
    <t>Listados de asistencia y Acta de Atención y Socialización de servicios itinerantes del componente de formación del Sistema Distrital de Cuidado  (Disponible en: https://secretariadistritald.sharepoint.com/:f:/s/ContratacinSPI-2022/EvkMitAeM41MqKpth1-e1J8BGQT95SG3QA1JqUvyx-HcQQ?e=1kts3j)</t>
  </si>
  <si>
    <t xml:space="preserve">Se realizaron aportes técnicos al proyecto de Acuerdo 180 del Concejo de bogota sobre la conformación de redes de cuidado para mujeres indigenas. 
Se acompaño técnicamente a la Dirección de Enfoque Diferencial a la reunión citada por la Consejala Rocio Dussan, con la Asociación de Victima La Comadre, que tenía como objetivo socializar el plan de acción trianual con el fin de tejer acciones articuladas con las diferentes entidades del distrito. 
Lo anterior, gracias a la consolidación del equipo a través de la ejecución de los contratos de la referente Gitana, Afrodescendientes, Indigenas y palenqueras.  Adicionalmente, se adelantó cualificación en curso valor del cuidado y con la referente palenquera se adelanto cualificación en curso Mujeres que cuidan Mujeres que inciden. </t>
  </si>
  <si>
    <t xml:space="preserve">En el mes de marzo se adelantaron procesos formativos en las 25 manzanas y en el marco de acciones de cuidado itinerante se realizó un proceso de formación con el curso Mujeres que cuidan Mujeres que inciden. Se logró una inscripción de 1120  mujeres de las cuales aprobaron curso 469. En general es un curso que tiene una muy buena respuesta  acogida de las mujeres que realizan trabajos de cuidado y que acceden al servicio de formación en las 25 manzanas.
Adicionalmente, se construyeron 9 cartilla del cuaro mujeres que cuidan mujere que inciden, un cartilla general que contiene las 4 guías del curso, y 8 cartillas con enfoque diferencial dirigidas a mujeres indígenas, negras y afrodescendientes, palenqueras, raizales, gitanas, campesinas y rurales, LBT y mujeres con discapacidad.  
Asi mismo se adelantaron proceso de cualificación al equipo formador en la nuev propuesta de curso sobre cuidado, llamado el Valor del cuidado. </t>
  </si>
  <si>
    <t>Actas de las reuniones (Disponible en: https://secretariadistritald.sharepoint.com/:f:/s/ContratacinSPI-2022/EuCBl49ICuBNo8bADEHatA0BxcLZ8sltKpnOlp7eWjmpCw?e=8TFBMt)</t>
  </si>
  <si>
    <t>Actas soporte gestión territorial (Disponible en: https://secretariadistritald.sharepoint.com/:f:/s/ContratacinSPI-2022/EuCBl49ICuBNo8bADEHatA0BxcLZ8sltKpnOlp7eWjmpCw?e=8TFBMt)</t>
  </si>
  <si>
    <t>Alcanzar 31 manzanas de cuidado en operación fortaleciendo los servicios actuales e implementando nuevas estrategias lideradas por la SDMujer, en el marco del Sistema Distrital de Cuidado</t>
  </si>
  <si>
    <t>Objetivo 5. Igualdad de Género</t>
  </si>
  <si>
    <t>5.4  Reconocer y valorar los cuidados y el trabajo doméstico no remunerados mediante servicios públicos, infraestructuras y políticas de protección social, y promoviendo la responsabilidad compartida en el hogar y la familia, según proceda en cada país</t>
  </si>
  <si>
    <t>Incremento en el número de manzanas de cuidado en sus modalidades fijas y móviles, en operación</t>
  </si>
  <si>
    <t>Creciente</t>
  </si>
  <si>
    <t>EJECUCIÓN MENSUAL INDICADOR PDD 105</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</si>
  <si>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realizando los ajustes solicitados por la Dirección de Contratación</t>
  </si>
  <si>
    <t>Mantener en operación las manzanas del cuidado y los servicios ofertados en ellas, permitiendo el acceso a las mujeres que realizan tareas de cuidado no remunerado en las diferentes localidades.
La Dirección del Sistema de Cuidado como líder del mecanismo se encarga de la articulación de las entidades de la Administración distrital para avanzar en la implementación y seguimiento de Sistema Distrital de Cuidado, tanto a nivel distrital como territorial, en aras de garantizar la operación y sostenibilidad de todos los modelos de operación, por lo que se realizaron todas las labores encaminadas a este fin, incluyendo concertaciones, reuniones y la Sesión mensual de la Unidad Técnica de Apoyo.</t>
  </si>
  <si>
    <t>La implementación del Sistema Distrital de Cuidado a través de los modelos de operación territorial donde se brindan los servicios de cuidado, brindan servicios bajo los criterios: Atención en dupla: Los servicios se prestan tanto para quienes cuidan como para quienes requieren cuidado o diferentes niveles de apoyo; Simultaneidad: Los servicios se prestan al mismo tiempo según franjas horarias definidas, proximidad: Los servicios se brindan de forma próxima y flexibilidad en los servicios y en la infraestructura social permite ajustar los servicios a los horarios que más les convienen a las personas cuidadoras y ampliar horarios de atención de los servicios distritales para ofrecer servicios antes y después de las jornadas laborales y los fines de semana. Igualmente, la flexibilidad se refiere a la posibilidad utilizar infraestructura distrital existente y optimizar su uso para que todas las entidades y actores del Sistema de Cuidado puedan brindar servicios en la misma infraestructura.</t>
  </si>
  <si>
    <t>Actas de UTA</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</si>
  <si>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recibiendo la aprobación de los documentos precontractuales de parte de la Dirección de Contratación.</t>
  </si>
  <si>
    <t>Se mantiene la operación de 25 manzanas del cuidado y los servicios ofertados en ellas, permitiendo el acceso a las mujeres que realizan tareas de cuidado no remunerado en 18 localidades de Bogotá: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Adicionalmente, en cuanto al modelo de operación móvil, se adelanta la estructuración del proceso de contratación de los buses del cuidado, para acceder a espacios en los que no se cuenta con manzanas fijas y de esta manera ampliar la cobertura del servicio.</t>
  </si>
  <si>
    <t>Evidencias relacionadas en las acvtividades 1 y 2</t>
  </si>
  <si>
    <t>Lorena Bohórquez Garzón</t>
  </si>
  <si>
    <t>Camila Andrea Gomez Guzman</t>
  </si>
  <si>
    <t>Directora</t>
  </si>
  <si>
    <t>Vincular a 9000 mujeres en estrategias de empoderamiento social y político que aportan a la promoción y garantía de sus derechos</t>
  </si>
  <si>
    <t>Asegurar la participación plena y efectiva de las mujeres y la igualdad de oportunidades de liderazgo a todos los niveles decisorios en la vida política, económica y pública</t>
  </si>
  <si>
    <t>Número de mujeres con estrategias de empoderamiento Social y político que aportan a la promoción y garantía de sus derechos.</t>
  </si>
  <si>
    <t>EJECUCIÓN MENSUAL INDICADOR PDD 432</t>
  </si>
  <si>
    <t xml:space="preserve">En el mes de marzo, se realizaron procesos de formación en las 25 manzanas y 1 proceso en el barrio la cumbre de la localidad de Ciudad Bolivar, con la Asociacón de mujeres AMUPROC, con el curso mujeres que cuidan mujeres que inciden, logrando una participación de 469 mujeres, fortaleciendo sus conocimientos sobre las luchas de las mujeres y su relación con el cuidado, La historia de la participación de las mujeres en la PPMYEG, el reconocimiento del eje transversal del cuidado como una apuesta de las mujeres de Bogotá y la Comprensión de la interseccionalidad y el reconocimiento de otras apuestas de cuidado desde las perspectiva étnica. </t>
  </si>
  <si>
    <t>Se realizó actualización metodológica y de contenido a la propuesta de formación, de forma que se fortaleció para las ciudadanas.</t>
  </si>
  <si>
    <t>Evidencias relacionadas en la actividad 3</t>
  </si>
  <si>
    <t>Juliana Martinez Londoño</t>
  </si>
  <si>
    <t>Subsecretaria</t>
  </si>
  <si>
    <t>Distrito Capital</t>
  </si>
  <si>
    <t>9</t>
  </si>
  <si>
    <t>Contribuir a la igualdad de oportunidades para las mujeres a través de la implementación de un Sistema Distrital de Cuidado</t>
  </si>
  <si>
    <t>Servicio de coordinación del Sistema Distrital de Cuidado  y servicios complementarios.</t>
  </si>
  <si>
    <t>Número de mujeres formadas en cuidados, en el marco de la estrategia cuidado a cuidadoras</t>
  </si>
  <si>
    <t>No aplica actividad específica.
Corresponde a número de mujeres certificadas en la estrategia de cuidado a cuidadoras</t>
  </si>
  <si>
    <t>Acumulado</t>
  </si>
  <si>
    <t>SI</t>
  </si>
  <si>
    <t>NA</t>
  </si>
  <si>
    <t>Teniendo en cuanta la necesidad de fortalecer la estrategia de Cuidado a Cuidadoras, se realizó un ajuste metodologico y de contenido del curso Herramientas para el reconocimiento del trabajo del cuidado, sobre el cual se realizó una nueva propuesta de curso llamada "El valor del cuidado", a partir del cual se realizó un proceso de cualificación con el equipo formador y se realizaron proceso de convocatoria para iniciar la formación en el proximo mes.
Dado que se realizó una actualización metodológica y de contenido al proceso de formación, en tanto se consolidó y cualificó el equipo, se inicia la estratga de formación a partir del mes de abril en el que se dará cumplimiento a la meta establecida para el presente mes</t>
  </si>
  <si>
    <t xml:space="preserve">
8219</t>
  </si>
  <si>
    <t>Programación presupuestal por actividades del proyecto</t>
  </si>
  <si>
    <t>Revisada la información del presupuesto, se requiere la actualización en la distribución de los recursos para cada una de las Actividades del proyecto de Inversión 8219 Fortalecimiento a la implementación, seguimiento y coordinación del Sistema Distrital de Cuidado en Bogotá D.C. , considerando que, a partir de las dinámicas propias de su ejecución, se requirió adicionar recursos para el proceso bolsa Aseso y Cafeteria según correo electronico recibido el lunes 17 de marzo de 2025, con el fin de contar con la prestación del servicio en la Manzana del Cuidado del Centro, cuya entidad ancla es la CIOM Santafé de la SDMujer y conservar un ambiente de higiene, salubridad y limpieza, evitando que se deterioren los espacios y así brindar un ambiente de trabajo sano, libre de contaminación y que permita prestar los servicios de cuidado ofrecidos en óptimas condiciones. Lo anterior no afecta el cumplimiento de las metas.</t>
  </si>
  <si>
    <t>Gestionar la puesta en marcha e implementación del modelo de operación de Manzanas del Cuidado, realizando seguimiento y monitoreo de servicios.</t>
  </si>
  <si>
    <t>Gestionar la estructuración, licitación e implementación del modelo de operación de Buses del Cuidado para la prestación de servicios de cuidado en zonas rurales y urbanas de la ciudad de Bogotá.</t>
  </si>
  <si>
    <t xml:space="preserve">Realizar orientaciones psicosociales y orientaciones y asesorías jurídicas individuales a personas cuidadoras y desarrollar encuentros colectivos a través de talleres en temas de interés en los modelos de operación del Sistema Distrital de Cuidado. </t>
  </si>
  <si>
    <t>Elaborar los documentos necesarios para la planeación y desarrollo de modelos de servicios, estrategias y lineamientos del Sistema Distrital de Cuidado, teniendo en cuenta los enfoques del Sistema.</t>
  </si>
  <si>
    <t>Gestionar las sesiones de las instancias de coordinación y participación distrital del Mecanísmo de Gobernanza del Sistema Distrital de Cuidado de acuerdo con la normatividad vigente.</t>
  </si>
  <si>
    <t>Apoyar el seguimiento y articulación de las mesas temáticas existentes en el marco del mecanismo de gobernanza del Sistema de Cuidado.</t>
  </si>
  <si>
    <t>Desarrollar acciones encaminadas al fortalecimiento del Mecanismo de Participación del Sistema</t>
  </si>
  <si>
    <t>Gestionar las acciones concertadas en el marco de la Políticas Públicas con comunidades, pueblos y organizaciones étnicas.</t>
  </si>
  <si>
    <t>Fortalecer el contenido de la estrategia de cuidado a cuidadoras en el componente de formación, incluyendo la metodologia para el empoderamiento social y político, con el fin de  vincular mujeres para la promoción y garantía de sus derechos</t>
  </si>
  <si>
    <t xml:space="preserve">Durante el mes de abril del 2025, desde la Estrategia Territorial de las Manzanas del Cuidado se implementaron 111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(412).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marzo de 2025 se llevaron a cabo doce(12) mesas locales y seis (6) mesas interlocales, en las cuales el equipo territorial realiza la secretaría técnica.
 </t>
  </si>
  <si>
    <t>01/04/2025: Se remite para firma de la Subdirectora  de Cuidado el formato de solicitud de bienes y servicios. 
01-04-2025: Atendiendo las observaciones de la abogada de la Dirección de contratación,  se remiten los siguientes documentos: Análisis del sector, Estudio de mercado (El documento incluye los pantallazos del evento de cotización secop y correos mediante los cuales se recibieron las cotizaciones)  Formato de propuesta económica, Formato solicitud de contratación y Excel con la estructuración de costos.
09-04-2025: Se envían EP ajustados a la OAP de nuevo para firma, atendiendo que fueron ajustados por recomendaciones realizadas en mesa de trabajo de esta misma fecha con la Dirección de Contratos.
10-04-2025: Se radica de nuevo en contratos los siguientes documentos: los estudios previos, análisis del sector, anexo estudio de mercado y formato presentación propuesta económica. teniendo en cuenta los ajustes requeridos en mes de trabajo de 9 de abril con la Direccion de Contratos.
11-04-2025: Se publicó pre-pliego de condiciones.
29-04-2025: Finaliza el plazo para presenta observaciones al pre-pliego.</t>
  </si>
  <si>
    <t>Orientaciones Psicojurídicas: Se realizaron 475 atenciones a 465 mujeres atendidas.  
Orientaciones y Asesorías Sociojuridicas:
Se realizarón 446 atenciones a 421 Mujeres atendidas.
Se realizaron 60 encuentros colectivos que beneficiaron a 956 personas.</t>
  </si>
  <si>
    <t>Disponible en SIMISIONAL</t>
  </si>
  <si>
    <t>Anexo: Carpeta Manzanas del cuidado (Disponible en https://secretariadistritald.sharepoint.com/:f:/s/ContratacinSPI-2022/Ekk5a7LMYj9Apvbs712ZHg4BgnehPMXTWODQv4F3GdcuGA?e=fOjJX4)</t>
  </si>
  <si>
    <t>Anexo: Carpeta Buses (Disponible en https://secretariadistritald.sharepoint.com/:f:/s/ContratacinSPI-2022/Ekk5a7LMYj9Apvbs712ZHg4BgnehPMXTWODQv4F3GdcuGA?e=fOjJX4)</t>
  </si>
  <si>
    <t>Se llevó a cabo sesión de la mesa temática de Infraestructura del Cuidado (10.04.25)
Se llevó a cabo sesión de la mesa temática de Infocuidado (02.04.25)</t>
  </si>
  <si>
    <t xml:space="preserve">Durante la vigencia actual, se logró realizar la votación para la designación de la coordinación de las mesas temáticas, así como activar y dar seguimiento a su funcionamiento. Estas acciones han permitido avanzar en la organización interna y en la definición de rutas de trabajo para abordar temas estratégicos del Sistema Distrital de Cuidado. Si bien se han presentado algunos ajustes en los tiempos inicialmente previstos, el desarrollo de las actividades ha sido en general acorde con lo programado y se estima que permitirá cumplir con los objetivos establecidos para la vigencia. </t>
  </si>
  <si>
    <t>Se realizó reunión bilateral con la Dirección de Transformaciones Culturales de la Secretaría de Cultura, Recreación y Deporte con el fin de Conocer la propuesta del programa Bogotá Libre de Machismo para articular acciones de transformación cultural y redistribución del cuidado en el marco del SIDICU (07.04.25)
Se realizó reunion con entidades propietarias equipamientos ancla con el propósito de llegar a acuerdos frente a las dificultades en la operación de las manzanas del Cuidado. (11.04.25)
Se realizó reunión bilateral con Secretaría Distrital de Desarrollo Económico, cuyo propósito consistió en socializar la propuesta de fortalecimiento de la oferta de servicios al Sistema Distrital de Cuidado. (14.04.25)
Se realizó sesión ordinaria No. 62 de la Unidad Técnica de Apoyo (29.04.25)
Se participó en la reunion Desarrollo de Equipamientos en Áreas Priorizadas citada por la SDHT. (25/04/2025)</t>
  </si>
  <si>
    <t>Carpeta Goberanza (Disponible en el link https://secretariadistritald.sharepoint.com/:f:/s/ContratacinSPI-2022/Ekk5a7LMYj9Apvbs712ZHg4BgnehPMXTWODQv4F3GdcuGA?e=fOjJX4)</t>
  </si>
  <si>
    <t xml:space="preserve">Se actualiza base de datos con la información enviada por las entidades, de las y los nuevos representantes elegidos en las diferentes instancias durante estes periodo, y que fueron delegadas/os en la instancia del MPSIDICU. </t>
  </si>
  <si>
    <t>Anexo Producto PPSIDICU Mecanismo de Participación y Seguimiento  (Disponible en el link https://secretariadistritald.sharepoint.com/:f:/s/ContratacinSPI-2022/Ekk5a7LMYj9Apvbs712ZHg4BgnehPMXTWODQv4F3GdcuGA?e=fOjJX4)</t>
  </si>
  <si>
    <t xml:space="preserve">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Adicionalmente, se adelantaron procesos de cualificación al equipo formador en la nueva propuesta de curso "El Valor del cuidado" </t>
  </si>
  <si>
    <t xml:space="preserve">Conforme a los cuatro CONPES étnicos y uno LGBT, así 37 ( un producto con indígenas), 38 (un producto con raizales); 39 (un producto con Negras, afrodescendientes y dos productos del capítulo de palenqueras); 40 (dos productos con gitanas); 16 (un producto dirigido a mujeres LBT). Para el mes de abril se organiza el cronograma de los encuentros para el presente año, las fechas emblemáticas respecto las cuales se va a tener incidencia en los modelos de operación del Sistema; seguimiento y concertación de las metodologías para los grupos focales de usos y costumbres propias. Se realizaron tres visitas a manzanas de manera que se pueda fortalecer el alcance territorial y enfoque diferencial conforme a cada grupo étnico y diferencial. Los avances van acordes a la programación anual, se tienen cuatro de las seis contrataciones previstas del equipo de referentas étnicas, se tiene avance en seis de los ocho productos a cargo como dirección de los respectivos CONPES referidos.
</t>
  </si>
  <si>
    <t xml:space="preserve"> Carpeta Formación - Acciones afirmativas  (Disponible en el link https://secretariadistritald.sharepoint.com/:f:/s/ContratacinSPI-2022/Ekk5a7LMYj9Apvbs712ZHg4BgnehPMXTWODQv4F3GdcuGA?e=fOjJX4)</t>
  </si>
  <si>
    <t xml:space="preserve">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En general, es un curso que tiene una muy buena acogida por parte de las mujeres que acceden al servicio de formación en las manzanas de cuidado.
Así mismo, se adelantaron procesos de cualificación al equipo formador en la nueva propuesta de curso "El Valor del cuidado".  </t>
  </si>
  <si>
    <t xml:space="preserve"> Carpeta Formación (Disponible en el link https://secretariadistritald.sharepoint.com/:f:/s/ContratacinSPI-2022/Ekk5a7LMYj9Apvbs712ZHg4BgnehPMXTWODQv4F3GdcuGA?e=fOjJX4)</t>
  </si>
  <si>
    <t xml:space="preserve">Durante el mes de abril del 2025, desde la Estrategia Territorial de las Manzanas del Cuidado se implementaron 111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(412).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abril de 2025 se llevaron a cabo doce(12) mesas locales y seis (6) mesas interlocales, en las cuales el equipo territorial realiza la secretaría técnica.
Anexo: Carpeta Manzanas del cuidado </t>
  </si>
  <si>
    <t>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En general, el curso ha tenido muy buena acogida por parte de las mujeres que acceden al servicio de formación en las manzanas de cuidado.</t>
  </si>
  <si>
    <t>Durante el cuatrimestre se llevó a cabo el fortalecimiento de la estrategia de cuidado a cuidadoras, a través de los ajustes a la metodología y contenido del curso Herramientas para el reconocimiento del trabajo de cuidado, con la nueva propuesta "El valor del cuidado", logrando inscribir a 255 mujeres y cualificar a las formadoras encargadas.</t>
  </si>
  <si>
    <t>Durante el cuatrimestre se llevó a cabo el fortalecimiento de la estrategia de cuidado a cuidadoras, a través de los ajustes a la metodología y contenido del curso Herramientas para el reconocimiento del trabajo de cuidado, con la nueva propuesta "El valor del cuidado", logrando inscribir a 254 mujeres y cualificar a las formadoras encargadas asi como el desarrollo de un espacio respiro con 10 mujere gitanas, para una total de 264.</t>
  </si>
  <si>
    <t>Se han logrado vincular y aprobar a 466 mujeres en procesos de formación con el curso "Mujeres que cuidan mujeres que inciden".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y en abril se lograron 74 mujeres vinculadas y aprobadas.</t>
  </si>
  <si>
    <t>En el mes de marzo se reportaron 469 mujeres en la estrategia, pero se requiere ajustar, dado que el dato corresponde únicamente a las mujeres que a esa fecha aprobaron el curso, es decir, 373 mujeres. Así mismo se aclara que aunque no se reportó en su momento, en el mes de febrero 19 mujeres aprobaron el curso y para el mes de abril fueron 74. Por lo anterior, a 30 de abril la magnitud ejecutada corresponde a 466 mujeres.</t>
  </si>
  <si>
    <t>Ajuste reporte magnitud Meta PDD 432 (feb-marz)</t>
  </si>
  <si>
    <t>14-05-2025: Fueron allegadas observaciones al proyecto  de manera extemporanea.
15-05-2025: Reunión para coordinar las respuestas a las observaciones extemporáneas allegadas en el marco del proceso de Licitación de Buses del Cuidado.
19-05-2025: Revisión de las respuestas a las observaciones extemporáneas allegadas en el marco del proceso de Licitación de Buses del Cuidado
21-05-2025: Se remite proyecto de respuesta, cdp y  aprobación vf a las abogadas de contratos para revision.
23-05-2025: Abogadas de la Dirección de Contratos realizan observaciones a las respuesta.
26-05-2025: Se realiza mesa de trabajo con las abogadas de la Dirección de Contratos para revisar las observaciones.
28-05.2025: Se envia correo con los ajustes a las respuestas   las observaciones extemporaneas  para revision de nuevo por la Dirección de Contratos.
29-05-2025: Los Evaluadores financieros confirman que no deben actualizar los indicadores financieros.</t>
  </si>
  <si>
    <t>1. Se realizó mesa de trabajo virtual previa a la reunión directiva para revisar y concertar lineamientos operativos sobre el plan de aprovechamiento económico del IDRD y la dotación de la
Manzana del Cuidado de Suba – Fontanar con el fin de facilitar la toma de decisiones y avanzar en acuerdos interinstitucionales (06.05.2025)
2. Se realizó reunión presencial, la cual tuvo como propósito avanzar en la articulación interinstitucional para resolver dificultades que han afectado la operación de las Manzanas del Cuidado de Suba – Fontanar y San Cristóbal. (08.05.2025)
3. Se llevó a cabo socialización del Sistema Distrital de Cuidado con el equipo territorial de la Secretaría Distrital de Salud (09.05.25)
4. Se llevó a cabo reunión seguimiento a compromisos interinstitucionales mediante la participación en reunión presencial con la Secretaría Distrital de Cultura, Recreación y Deporte  (07.05.2025)
5. Se llevó a cabo reunión seguimiento a compromisos interinstitucionales mediante la participación en reunión virtual con Secretaría Distrital de Integración Social (07.05.2025)
6. Se socializó el Sistema Distrital de Cuidado a la Dirección Territorial de la Secretaría Distrital de Integración Social con el fin de avanzar en la articulación interinstitucional. (14.05.25)
7. Se llevó a cabo sesión ordinaria No. 63 de la Unidad Técnica de Apoyo de manera virtual (29.05.25)</t>
  </si>
  <si>
    <t>Se realizó sesión No. 59 ordinaria virtual de la Unidad Técnica de Apoyo (31.01.25).</t>
  </si>
  <si>
    <t>Acta de la Sesión (Disponible en: https://secretariadistritald.sharepoint.com/:f:/s/ContratacinSPI-2022/EnjJ093A21JBqdVr9rjrJVQB2JYiMk6YVGJ5rwcJCgI18g?e=aucoBs)</t>
  </si>
  <si>
    <t>Se realizó sesión No. 60 ordinaria presencial de la Unidad Técnica de Apoyo (25.02.25).</t>
  </si>
  <si>
    <t>Se realizó sesión No. 61 ordinaria presencial de la Unidad Técnica de Apoyo (25.03.25) 
Se realizó sesión No. 21 ordinaria presencial de la Comisión Intersectorial del Sistema Distrital de Cuidado (28.03.25) 
Se elaboró, validó y aprobó el plan anual de trabajo de la Comisión Intersectorial del Sistema Distrital de Cuidado.</t>
  </si>
  <si>
    <t xml:space="preserve">Se realizó seguimiento y articulación de las mesas temáticas de InfoCuidado, Infraestructura del Cuidado y Convenio 913.
Se convocaron las sesiones de las mesas temáticas de InfoCuidado (10.04.25), Infraestructura del Cuidado (02.04.23) y Convenio 913 (31.03.25.).
</t>
  </si>
  <si>
    <t>Se sistematizó información de las representaciones al mecanismo de participación de acuerdo al decreto 415 de 2023, y se generaron oficios para los sectores con el objetivo de la actualización e información de las delegaciones que faltan, así mismo se realizó la reunión ordinaria correspondiente el mes de marzo de 2025</t>
  </si>
  <si>
    <t>Actas de las sesiones (Disponible en: https://secretariadistritald.sharepoint.com/:f:/s/ContratacinSPI-2022/EuCBl49ICuBNo8bADEHatA0BxcLZ8sltKpnOlp7eWjmpCw?e=8TFBMt)</t>
  </si>
  <si>
    <t>Acta de la sesion (Disponible en: https://secretariadistritald.sharepoint.com/:f:/s/ContratacinSPI-2022/EuCBl49ICuBNo8bADEHatA0BxcLZ8sltKpnOlp7eWjmpCw?e=8TFBMt)</t>
  </si>
  <si>
    <t xml:space="preserve"> Se llevó a cabo sesión ordinaria No. 63 de la Unidad Técnica de Apoyo de manera virtual (29.05.25)</t>
  </si>
  <si>
    <t>Hasta el momento se ha avanzado en el fortalecimiento de la gobernanza del Sistema Distrital de Cuidado mediante espacios de articulación bilateral con entidades distritales. Estos encuentros permitieron socializar los lineamientos del Sistema, hacer seguimiento a compromisos interinstitucionales y concertar acciones orientadas a mejorar la operación de las Manzanas del Cuidado. En particular, se lograron acuerdos interinstitucionales preliminares para abordar retos identificados en las Manzanas de Suba – Fontanar y San Cristóbal</t>
  </si>
  <si>
    <t>En el mes de mayo se adelantaron procesos formativos en 16 manzanas (Chapinero, Santafé -Candelaria, San Cristobal Juan Rey, San cristobal San Blas, Tunjuelito, Bosa Porvenir, Bosa Campo Verde, Kennedy Bella Vista, Engativa Emaus, Suba Fontanar, Los Martires, Antonio Nariño, Puente Aranda, Rafael Uribe Uribe, Ciudad Bolivar Manitas y Ciudad Bolivar Mochuelo) logrando la participación de 185 mujeres. 
Adicionalmente se realizaron formaciones en el marco de la estretegia cuidado itinerantes, con una grupo de mujeres indigenas Woaunnan de la localidad de Ciudad Bolivar, y con un grupo de mujeres trabajadoras de servicios generales del Centro Comercial Gran Estación logrando la participación de 29 mujeres. 
 Por otro lado, se realizaron dos conversatorios sobre cuidado y participación con un grupo de mujeres Gitanas (8) Negras y afrodescendientes (12) y con un grupo de mujeres palenqueras (15), logrando la participación de 35 mujeres.</t>
  </si>
  <si>
    <t>En el mes de mayo se adelantaron procesos formativos en 16 manzanas (Chapinero, Santafé -Candelaria, San Cristobal Juan Rey, San cristobal San Blas, Tunjuelito, Bosa Porvenir, Bosa Campo Verde, Kennedy Bella Vista, Engativa Emaus, Suba Fontanar, Los Martires, Antonio Nariño, Puente Aranda, Rafael Uribe Uribe, Ciudad Bolivar Manitas y Ciudad Bolivar Mochuelo) logrando la participación de 185 mujeres. 
Adicionalmente se realizaron formaciones en el marco de la estrategia cuidado itinerantes, con una grupo de mujeres indigenas Woaunnan de la localidad de Ciudad Bolivar, y con un grupo de mujeres trabajadoras de servicios generales del Centro Comercial Gran Estación logrando la participación de 29 mujeres. 
 Por otro lado, se realizaron dos conversatorios sobre cuidado y participación con un grupo de mujeres Gitanas (8) Negras y afrodescendientes (12) y con un grupo de mujeres palenqueras (15), logrando la participación de 35 mujeres.</t>
  </si>
  <si>
    <t>Conforme a los cuatro CONPES étnicos y uno LGBT, así 37 (un producto con indígenas), 38 (un producto con raizales); 39 (un producto con Negras, afrodescendientes y dos productos del capítulo de palenqueras); 40 (dos productos con gitanas); 16 (un producto dirigido a mujeres LBT). 
Para el mes de Mayo se tuvo incidencia al respecto de la fecha emblemática correspondiente al 21 de mayo día de la abolición de la esclavitud y afrocolombianidad por medio de dos conversatorios articulados con las manzanas de centro y kennedy bellavista; seguimiento y concertación de las metodologías para los "Conversatorios: hablemos de nuestras prácticas de cuidado y participación ciudadana" que dan lugar a los grupos focales de usos y costumbres propias, se realizó el 07.05 conversatorio virtual con comunidad palenquera, se realizó el 17.05 conversatorio presencial con comunidad negra y afrodescendiente de proceso comunitario en Engativá y se realizó el 27.05 conversatorio virtual con mujeres gitanas. Se tuvo inicio de la contratación de la referente gitana Elizabeth Cristo cto 938-2025. El 21.05 se realizó la aplicación del instrumento de Cuidado Comunitario con las organizaciones ProRom y Unión Romaní con presencia en Kennedy y Puente
Aranda. El  22.05 se realizó la jornada de cierre del curso de formación "mujeres que cuidan, mujeres
que inciden" con mujeres indígenas del Pueblo Wounnaan Boud Mos donde concluyeron 15 el proceso de formación. 
Al respecto del detalle en atenciones brindadas: Gitanas 27.05: ocho (8) mujeres gitanas TCNR ; Afro 17.05: doce (12) mujeres negras y afrocolombianas TCNR; Palenqueras 07.05: quince (15) mujeres palenqueras TCNR.</t>
  </si>
  <si>
    <t xml:space="preserve">Durante el mes de mayo del 2025, desde la Estrategia Territorial de las Manzanas del Cuidado se implementaron 122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(534). 
De acuerdo a la estrategia de difusión del modelo de operación  Manzanas de Cuidado, para el presente mes se realizaron cinco (5) recorridos territoriales, fortaleciendo así el posicionamiento de las manzanas del cuidado en cinco (5) Manzanas ubicadas en las localidades. </t>
  </si>
  <si>
    <t>Durante el mes de mayo del 2025, desde la Estrategia Territorial de las Manzanas del Cuidado se implementaron 122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(534).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mayo de 2025 se realizó la convocatoria y reunión preparatoria para las doce (12) mesas locales y seis (6) mesas interlocales a realizarse en el mes de junio.</t>
  </si>
  <si>
    <t xml:space="preserve">Se realizaron 513 orientaciones y asesorías jurídicas y 543 orientaciones psicosociales. Se realizaron 44 encuentros colectivos, que beneficiaron a 681 personas     </t>
  </si>
  <si>
    <t xml:space="preserve">Durante el mes de mayo se lograron 247 mujeres tanto en cursos en manzanas, como en la estrategia de cuidado itinerantes y con mujeres etnicas a través de conversatorios sobre cuidado y participación. </t>
  </si>
  <si>
    <t xml:space="preserve">En el mes de mayo se realizó el curso  "El valor del cuidado", en 18 manzanas (Usaquén, Santa fé - Candalaria, San Cristobla Juan Rey, Usme, Tunjuelito, Bosa Campo verde, Kennedy  Timiza, Fontibón, Engativá el Camino, Engativá Emaus, Suba Fontanar, Suba Gaitana, Barrios Unidos, Teusaquillo, Los Martires, Puente Aranda, Rafael Uribe Uribe, Ciudad Bolivar Ecoparque), logrando una participación de 157 mujeres que realizan trabajos de cuidado no remunerado. </t>
  </si>
  <si>
    <t>Anexo: Carpeta Manzanas del cuidado (Disponible en: https://secretariadistritald.sharepoint.com/:f:/s/ContratacinSPI-2022/EuH_oZcwDcxMoAx0BN5yrcUB-T3cD8LIdsM6Az5eRNkytQ?e=EdyQqN)</t>
  </si>
  <si>
    <t>Anexo: Carpeta Buses  (Disponible en: https://secretariadistritald.sharepoint.com/:f:/s/ContratacinSPI-2022/EuH_oZcwDcxMoAx0BN5yrcUB-T3cD8LIdsM6Az5eRNkytQ?e=EdyQqN)</t>
  </si>
  <si>
    <t>Carpeta Gobernanza  (Disponible en: https://secretariadistritald.sharepoint.com/:f:/s/ContratacinSPI-2022/EuH_oZcwDcxMoAx0BN5yrcUB-T3cD8LIdsM6Az5eRNkytQ?e=EdyQqN)</t>
  </si>
  <si>
    <t xml:space="preserve"> Carpeta Formación - Acciones afirmativas  (Disponible en: https://secretariadistritald.sharepoint.com/:f:/s/ContratacinSPI-2022/EuH_oZcwDcxMoAx0BN5yrcUB-T3cD8LIdsM6Az5eRNkytQ?e=EdyQqN)</t>
  </si>
  <si>
    <t xml:space="preserve"> Carpeta Formación  (Disponible en: https://secretariadistritald.sharepoint.com/:f:/s/ContratacinSPI-2022/EuH_oZcwDcxMoAx0BN5yrcUB-T3cD8LIdsM6Az5eRNkytQ?e=EdyQqN)</t>
  </si>
  <si>
    <t xml:space="preserve">Se han logrado vincular 713 mujeres en procesos de empoderamiento social y polìtico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tanto en cursos en manzanas, como en la estrategia de cuidado itinerantes y con mujeres etnicas a través de conversatorios sobre cuidado y participación. </t>
  </si>
  <si>
    <t xml:space="preserve">Se han logrado vincular 713 mujeres en procesos de empoderamiento scial y polìtico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tanto en cursos en manzanas, como en la estrategia de cuidado itinerantes y con mujeres etnicas a través de conversatorios sobre cuidado y participación.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</si>
</sst>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quot;\ * #,##0.00_-;\-&quot;$&quot;\ * #,##0.00_-;_-&quot;$&quot;\ * &quot;-&quot;??_-;_-@_-"/>
    <numFmt numFmtId="165" formatCode="_-* #,##0\ &quot;€&quot;_-;\-* #,##0\ &quot;€&quot;_-;_-* &quot;-&quot;\ &quot;€&quot;_-;_-@_-"/>
    <numFmt numFmtId="166" formatCode="_-* #,##0.00\ &quot;€&quot;_-;\-* #,##0.00\ &quot;€&quot;_-;_-* &quot;-&quot;??\ &quot;€&quot;_-;_-@_-"/>
    <numFmt numFmtId="167" formatCode="_-&quot;$&quot;* #,##0.00_-;\-&quot;$&quot;* #,##0.00_-;_-&quot;$&quot;*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
    <numFmt numFmtId="174" formatCode="_-&quot;$&quot;\ * #,##0_-;\-&quot;$&quot;\ * #,##0_-;_-&quot;$&quot;\ * &quot;-&quot;??_-;_-@_-"/>
    <numFmt numFmtId="175" formatCode="_-* #,##0_-;\-* #,##0_-;_-* &quot;-&quot;??_-;_-@_-"/>
  </numFmts>
  <fonts count="5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9"/>
      <color theme="1"/>
      <name val="Calibri"/>
      <family val="2"/>
      <scheme val="minor"/>
    </font>
    <font>
      <b/>
      <sz val="11"/>
      <color theme="0"/>
      <name val="Arial"/>
      <family val="2"/>
    </font>
    <font>
      <sz val="11"/>
      <color rgb="FF000000"/>
      <name val="Arial"/>
    </font>
    <font>
      <b/>
      <sz val="11"/>
      <color rgb="FF000000"/>
      <name val="Arial"/>
    </font>
    <font>
      <b/>
      <sz val="11"/>
      <color rgb="FF000000"/>
      <name val="Arial"/>
      <family val="2"/>
    </font>
    <font>
      <sz val="11"/>
      <color rgb="FF000000"/>
      <name val="Arial"/>
      <family val="2"/>
    </font>
    <font>
      <sz val="10"/>
      <color theme="1"/>
      <name val="Arial"/>
      <family val="2"/>
    </font>
    <font>
      <sz val="12"/>
      <color theme="1"/>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4">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8">
    <xf numFmtId="0" fontId="0" fillId="0" borderId="0"/>
    <xf numFmtId="9" fontId="10" fillId="0" borderId="0" applyFont="0" applyFill="0" applyBorder="0" applyAlignment="0" applyProtection="0"/>
    <xf numFmtId="0" fontId="11" fillId="0" borderId="1"/>
    <xf numFmtId="0" fontId="6" fillId="0" borderId="1"/>
    <xf numFmtId="166" fontId="6" fillId="0" borderId="1" applyFont="0" applyFill="0" applyBorder="0" applyAlignment="0" applyProtection="0"/>
    <xf numFmtId="168" fontId="6" fillId="0" borderId="1" applyFont="0" applyFill="0" applyBorder="0" applyAlignment="0" applyProtection="0"/>
    <xf numFmtId="9" fontId="6" fillId="0" borderId="1" applyFont="0" applyFill="0" applyBorder="0" applyAlignment="0" applyProtection="0"/>
    <xf numFmtId="170" fontId="6" fillId="0" borderId="1" applyFont="0" applyFill="0" applyBorder="0" applyAlignment="0" applyProtection="0"/>
    <xf numFmtId="165" fontId="6" fillId="0" borderId="1" applyFont="0" applyFill="0" applyBorder="0" applyAlignment="0" applyProtection="0"/>
    <xf numFmtId="9" fontId="11" fillId="0" borderId="1" applyFont="0" applyFill="0" applyBorder="0" applyAlignment="0" applyProtection="0"/>
    <xf numFmtId="9" fontId="18" fillId="0" borderId="1" applyFont="0" applyFill="0" applyBorder="0" applyAlignment="0" applyProtection="0"/>
    <xf numFmtId="172" fontId="23" fillId="0" borderId="30" applyNumberFormat="0" applyAlignment="0" applyProtection="0">
      <alignment horizontal="right" vertical="center"/>
    </xf>
    <xf numFmtId="172" fontId="23" fillId="0" borderId="31" applyNumberFormat="0" applyAlignment="0" applyProtection="0">
      <alignment horizontal="left" vertical="center" indent="1"/>
    </xf>
    <xf numFmtId="0" fontId="24" fillId="0" borderId="31" applyAlignment="0" applyProtection="0">
      <alignment horizontal="left" vertical="center" indent="1"/>
    </xf>
    <xf numFmtId="0" fontId="25" fillId="8" borderId="1" applyNumberFormat="0" applyAlignment="0" applyProtection="0">
      <alignment horizontal="left" vertical="center" indent="1"/>
    </xf>
    <xf numFmtId="172" fontId="27" fillId="0" borderId="30" applyNumberFormat="0" applyFill="0" applyBorder="0" applyAlignment="0" applyProtection="0">
      <alignment horizontal="right" vertical="center"/>
    </xf>
    <xf numFmtId="0" fontId="19" fillId="0" borderId="1" applyNumberFormat="0" applyFill="0" applyBorder="0" applyAlignment="0" applyProtection="0"/>
    <xf numFmtId="0" fontId="5" fillId="0" borderId="1"/>
    <xf numFmtId="43" fontId="38" fillId="0" borderId="0" applyFont="0" applyFill="0" applyBorder="0" applyAlignment="0" applyProtection="0"/>
    <xf numFmtId="0" fontId="4" fillId="0" borderId="1"/>
    <xf numFmtId="0" fontId="45" fillId="0" borderId="1"/>
    <xf numFmtId="167" fontId="3" fillId="0" borderId="1" applyFont="0" applyFill="0" applyBorder="0" applyAlignment="0" applyProtection="0"/>
    <xf numFmtId="164" fontId="46" fillId="0" borderId="0" applyFont="0" applyFill="0" applyBorder="0" applyAlignment="0" applyProtection="0"/>
    <xf numFmtId="0" fontId="2" fillId="0" borderId="1"/>
    <xf numFmtId="0" fontId="1" fillId="0" borderId="1"/>
    <xf numFmtId="43" fontId="1" fillId="0" borderId="1" applyFont="0" applyFill="0" applyBorder="0" applyAlignment="0" applyProtection="0"/>
    <xf numFmtId="0" fontId="1" fillId="0" borderId="1"/>
    <xf numFmtId="43" fontId="1" fillId="0" borderId="1" applyFont="0" applyFill="0" applyBorder="0" applyAlignment="0" applyProtection="0"/>
  </cellStyleXfs>
  <cellXfs count="675">
    <xf numFmtId="0" fontId="0" fillId="0" borderId="0" xfId="0"/>
    <xf numFmtId="0" fontId="14" fillId="0" borderId="1" xfId="3" applyFont="1" applyAlignment="1">
      <alignment vertical="center"/>
    </xf>
    <xf numFmtId="0" fontId="13" fillId="4" borderId="1" xfId="2" applyFont="1" applyFill="1" applyAlignment="1">
      <alignment vertical="center" wrapText="1"/>
    </xf>
    <xf numFmtId="0" fontId="15" fillId="4" borderId="1" xfId="2" applyFont="1" applyFill="1" applyAlignment="1">
      <alignment vertical="center" wrapText="1"/>
    </xf>
    <xf numFmtId="0" fontId="12" fillId="4" borderId="1" xfId="2" applyFont="1" applyFill="1" applyAlignment="1">
      <alignment vertical="center" wrapText="1"/>
    </xf>
    <xf numFmtId="0" fontId="13" fillId="4" borderId="8" xfId="2" applyFont="1" applyFill="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 xfId="2" applyFont="1" applyAlignment="1">
      <alignment horizontal="center" vertical="center" wrapText="1"/>
    </xf>
    <xf numFmtId="0" fontId="16" fillId="0" borderId="1" xfId="3" applyFont="1" applyAlignment="1">
      <alignment horizontal="center" vertical="center"/>
    </xf>
    <xf numFmtId="0" fontId="14" fillId="0" borderId="1" xfId="3" applyFont="1" applyAlignment="1">
      <alignment horizontal="center" vertical="center"/>
    </xf>
    <xf numFmtId="0" fontId="15" fillId="0" borderId="1" xfId="2" applyFont="1" applyAlignment="1">
      <alignment vertical="center" wrapText="1"/>
    </xf>
    <xf numFmtId="0" fontId="12" fillId="0" borderId="1" xfId="2" applyFont="1" applyAlignment="1">
      <alignment vertical="center" wrapText="1"/>
    </xf>
    <xf numFmtId="0" fontId="12" fillId="0" borderId="16" xfId="2" applyFont="1" applyBorder="1" applyAlignment="1">
      <alignment vertical="center" wrapText="1"/>
    </xf>
    <xf numFmtId="0" fontId="13" fillId="4" borderId="8" xfId="2" applyFont="1" applyFill="1" applyBorder="1" applyAlignment="1">
      <alignment horizontal="center" vertical="center" wrapText="1"/>
    </xf>
    <xf numFmtId="0" fontId="17" fillId="4" borderId="1" xfId="2" applyFont="1" applyFill="1" applyAlignment="1">
      <alignment horizontal="center" vertical="center" wrapText="1"/>
    </xf>
    <xf numFmtId="0" fontId="13" fillId="4" borderId="1" xfId="2" applyFont="1" applyFill="1" applyAlignment="1">
      <alignment horizontal="center" vertical="center" wrapText="1"/>
    </xf>
    <xf numFmtId="0" fontId="17" fillId="0" borderId="1" xfId="2" applyFont="1" applyAlignment="1">
      <alignment horizontal="center" vertical="center" wrapText="1"/>
    </xf>
    <xf numFmtId="0" fontId="13" fillId="6" borderId="1" xfId="2" applyFont="1" applyFill="1" applyAlignment="1">
      <alignment vertical="center" wrapText="1"/>
    </xf>
    <xf numFmtId="0" fontId="13" fillId="5" borderId="3"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21" xfId="2" applyFont="1" applyFill="1" applyBorder="1" applyAlignment="1">
      <alignment vertical="center" wrapText="1"/>
    </xf>
    <xf numFmtId="169" fontId="14" fillId="0" borderId="22" xfId="5" applyNumberFormat="1" applyFont="1" applyBorder="1" applyAlignment="1">
      <alignment vertical="center"/>
    </xf>
    <xf numFmtId="169" fontId="14" fillId="0" borderId="24" xfId="5" applyNumberFormat="1" applyFont="1" applyBorder="1" applyAlignment="1">
      <alignment vertical="center"/>
    </xf>
    <xf numFmtId="0" fontId="13" fillId="5" borderId="12" xfId="2" applyFont="1" applyFill="1" applyBorder="1" applyAlignment="1">
      <alignment vertical="center" wrapText="1"/>
    </xf>
    <xf numFmtId="169" fontId="14" fillId="0" borderId="13" xfId="5" applyNumberFormat="1" applyFont="1" applyBorder="1" applyAlignment="1">
      <alignment vertical="center"/>
    </xf>
    <xf numFmtId="0" fontId="14" fillId="0" borderId="1" xfId="3" applyFont="1"/>
    <xf numFmtId="0" fontId="13" fillId="7" borderId="2" xfId="2" applyFont="1" applyFill="1" applyBorder="1" applyAlignment="1">
      <alignment vertical="center" wrapText="1"/>
    </xf>
    <xf numFmtId="169" fontId="14" fillId="0" borderId="14" xfId="5" applyNumberFormat="1" applyFont="1" applyBorder="1" applyAlignment="1">
      <alignment vertical="center"/>
    </xf>
    <xf numFmtId="0" fontId="8" fillId="0" borderId="1" xfId="3" applyFont="1" applyAlignment="1">
      <alignment vertical="center"/>
    </xf>
    <xf numFmtId="0" fontId="14" fillId="0" borderId="1" xfId="3" applyFont="1" applyAlignment="1">
      <alignment horizontal="center" vertical="center" wrapText="1"/>
    </xf>
    <xf numFmtId="0" fontId="22" fillId="0" borderId="1" xfId="3" applyFont="1" applyAlignment="1">
      <alignment vertical="center"/>
    </xf>
    <xf numFmtId="0" fontId="20" fillId="0" borderId="26" xfId="3" applyFont="1" applyBorder="1" applyAlignment="1">
      <alignment horizontal="center" vertical="center"/>
    </xf>
    <xf numFmtId="0" fontId="20" fillId="0" borderId="19" xfId="3" applyFont="1" applyBorder="1" applyAlignment="1">
      <alignment horizontal="center" vertical="center" wrapText="1"/>
    </xf>
    <xf numFmtId="0" fontId="20" fillId="0" borderId="7" xfId="3" applyFont="1" applyBorder="1" applyAlignment="1">
      <alignment horizontal="center" vertical="center"/>
    </xf>
    <xf numFmtId="0" fontId="20" fillId="0" borderId="27" xfId="3" applyFont="1" applyBorder="1" applyAlignment="1">
      <alignment horizontal="center" vertical="center"/>
    </xf>
    <xf numFmtId="0" fontId="20" fillId="0" borderId="28" xfId="3" applyFont="1" applyBorder="1" applyAlignment="1">
      <alignment horizontal="center" vertical="center"/>
    </xf>
    <xf numFmtId="0" fontId="28" fillId="0" borderId="1" xfId="3" applyFont="1" applyAlignment="1">
      <alignment vertical="center"/>
    </xf>
    <xf numFmtId="0" fontId="30" fillId="5" borderId="22" xfId="2" applyFont="1" applyFill="1" applyBorder="1" applyAlignment="1">
      <alignment horizontal="center" vertical="center" wrapText="1"/>
    </xf>
    <xf numFmtId="0" fontId="29" fillId="0" borderId="22" xfId="3" applyFont="1" applyBorder="1" applyAlignment="1">
      <alignment horizontal="center" vertical="center"/>
    </xf>
    <xf numFmtId="0" fontId="32" fillId="5" borderId="28" xfId="3" applyFont="1" applyFill="1" applyBorder="1" applyAlignment="1">
      <alignment horizontal="center" vertical="center" wrapText="1"/>
    </xf>
    <xf numFmtId="0" fontId="32" fillId="5" borderId="11"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2" xfId="0" applyFont="1" applyFill="1" applyBorder="1" applyAlignment="1">
      <alignment horizontal="center" vertical="center"/>
    </xf>
    <xf numFmtId="9" fontId="32" fillId="9" borderId="22" xfId="0" applyNumberFormat="1" applyFont="1" applyFill="1" applyBorder="1" applyAlignment="1">
      <alignment horizontal="center" vertical="center"/>
    </xf>
    <xf numFmtId="9" fontId="32" fillId="5" borderId="22" xfId="0" applyNumberFormat="1" applyFont="1" applyFill="1" applyBorder="1" applyAlignment="1">
      <alignment horizontal="center"/>
    </xf>
    <xf numFmtId="9" fontId="21" fillId="4" borderId="22" xfId="0" applyNumberFormat="1" applyFont="1" applyFill="1" applyBorder="1" applyAlignment="1">
      <alignment horizontal="center"/>
    </xf>
    <xf numFmtId="0" fontId="34" fillId="0" borderId="26" xfId="3" applyFont="1" applyBorder="1" applyAlignment="1">
      <alignment horizontal="center" vertical="center"/>
    </xf>
    <xf numFmtId="0" fontId="34" fillId="0" borderId="19" xfId="3" applyFont="1" applyBorder="1" applyAlignment="1">
      <alignment horizontal="center" vertical="center" wrapText="1"/>
    </xf>
    <xf numFmtId="0" fontId="20" fillId="0" borderId="6" xfId="3" applyFont="1" applyBorder="1" applyAlignment="1">
      <alignment horizontal="center" vertical="center"/>
    </xf>
    <xf numFmtId="10" fontId="32" fillId="5" borderId="22" xfId="0" applyNumberFormat="1" applyFont="1" applyFill="1" applyBorder="1" applyAlignment="1">
      <alignment horizontal="center" vertical="center"/>
    </xf>
    <xf numFmtId="0" fontId="9" fillId="0" borderId="1" xfId="3" applyFont="1" applyAlignment="1">
      <alignment vertical="center"/>
    </xf>
    <xf numFmtId="0" fontId="13" fillId="5" borderId="26" xfId="2" applyFont="1" applyFill="1" applyBorder="1" applyAlignment="1">
      <alignment vertical="center" wrapText="1"/>
    </xf>
    <xf numFmtId="0" fontId="13" fillId="0" borderId="26" xfId="2" applyFont="1" applyBorder="1" applyAlignment="1">
      <alignment vertical="center" wrapText="1"/>
    </xf>
    <xf numFmtId="0" fontId="14" fillId="0" borderId="0" xfId="0" applyFont="1"/>
    <xf numFmtId="0" fontId="13" fillId="5" borderId="12" xfId="2" applyFont="1" applyFill="1" applyBorder="1" applyAlignment="1">
      <alignment horizontal="center" vertical="center" wrapText="1"/>
    </xf>
    <xf numFmtId="0" fontId="13" fillId="5" borderId="13" xfId="2" applyFont="1" applyFill="1" applyBorder="1" applyAlignment="1">
      <alignment horizontal="center" vertical="center" wrapText="1"/>
    </xf>
    <xf numFmtId="15" fontId="14" fillId="0" borderId="40" xfId="0" applyNumberFormat="1" applyFont="1" applyBorder="1" applyAlignment="1">
      <alignment horizontal="center" vertical="center" wrapText="1"/>
    </xf>
    <xf numFmtId="0" fontId="14" fillId="0" borderId="23" xfId="0" applyFont="1" applyBorder="1" applyAlignment="1">
      <alignment horizontal="justify" vertical="center" wrapText="1"/>
    </xf>
    <xf numFmtId="15" fontId="14" fillId="0" borderId="21" xfId="0" applyNumberFormat="1" applyFont="1" applyBorder="1" applyAlignment="1">
      <alignment horizontal="center" vertical="center" wrapText="1"/>
    </xf>
    <xf numFmtId="0" fontId="14" fillId="0" borderId="22" xfId="0" applyFont="1" applyBorder="1" applyAlignment="1">
      <alignment horizontal="center" vertical="center" wrapText="1"/>
    </xf>
    <xf numFmtId="14"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1" xfId="0" applyFont="1" applyBorder="1"/>
    <xf numFmtId="0" fontId="14" fillId="0" borderId="22" xfId="0" applyFont="1" applyBorder="1"/>
    <xf numFmtId="0" fontId="14" fillId="0" borderId="12" xfId="0" applyFont="1" applyBorder="1"/>
    <xf numFmtId="0" fontId="14" fillId="0" borderId="13" xfId="0" applyFont="1" applyBorder="1"/>
    <xf numFmtId="0" fontId="14" fillId="0" borderId="9" xfId="0" applyFont="1" applyBorder="1" applyAlignment="1">
      <alignment vertical="center" wrapText="1"/>
    </xf>
    <xf numFmtId="0" fontId="14" fillId="0" borderId="22" xfId="0" applyFont="1" applyBorder="1" applyAlignment="1">
      <alignment vertical="center" wrapText="1"/>
    </xf>
    <xf numFmtId="0" fontId="14" fillId="0" borderId="22" xfId="0" applyFont="1" applyBorder="1" applyAlignment="1">
      <alignment vertical="top" wrapText="1"/>
    </xf>
    <xf numFmtId="0" fontId="14" fillId="0" borderId="22" xfId="0" applyFont="1" applyBorder="1" applyAlignment="1">
      <alignment vertical="center"/>
    </xf>
    <xf numFmtId="0" fontId="32" fillId="0" borderId="40" xfId="3" applyFont="1" applyBorder="1" applyAlignment="1">
      <alignment horizontal="center" vertical="center" wrapText="1"/>
    </xf>
    <xf numFmtId="0" fontId="32" fillId="0" borderId="11" xfId="3" applyFont="1" applyBorder="1" applyAlignment="1">
      <alignment horizontal="center" vertical="center" wrapText="1"/>
    </xf>
    <xf numFmtId="0" fontId="26" fillId="0" borderId="49" xfId="3" applyFont="1" applyBorder="1" applyAlignment="1">
      <alignment horizontal="left" vertical="center" wrapText="1"/>
    </xf>
    <xf numFmtId="0" fontId="26" fillId="0" borderId="46" xfId="3" applyFont="1" applyBorder="1" applyAlignment="1">
      <alignment horizontal="left" vertical="center" wrapText="1"/>
    </xf>
    <xf numFmtId="0" fontId="14" fillId="4" borderId="8" xfId="3" applyFont="1" applyFill="1" applyBorder="1" applyAlignment="1">
      <alignment vertical="center"/>
    </xf>
    <xf numFmtId="0" fontId="14" fillId="4" borderId="1" xfId="3" applyFont="1" applyFill="1" applyAlignment="1">
      <alignment vertical="center"/>
    </xf>
    <xf numFmtId="0" fontId="13" fillId="4" borderId="15" xfId="2" applyFont="1" applyFill="1" applyBorder="1" applyAlignment="1">
      <alignment horizontal="center" vertical="center" wrapText="1"/>
    </xf>
    <xf numFmtId="0" fontId="12" fillId="0" borderId="0" xfId="0" applyFont="1" applyAlignment="1">
      <alignment vertical="center"/>
    </xf>
    <xf numFmtId="0" fontId="12" fillId="0" borderId="8" xfId="2" applyFont="1" applyBorder="1" applyAlignment="1">
      <alignment horizontal="center" vertical="center" wrapText="1"/>
    </xf>
    <xf numFmtId="0" fontId="13" fillId="0" borderId="1" xfId="2" applyFont="1" applyAlignment="1">
      <alignment horizontal="center" vertical="center"/>
    </xf>
    <xf numFmtId="0" fontId="36" fillId="0" borderId="1" xfId="0" applyFont="1" applyBorder="1" applyAlignment="1">
      <alignment horizontal="left" vertical="center" wrapText="1"/>
    </xf>
    <xf numFmtId="0" fontId="13" fillId="0" borderId="26" xfId="0" applyFont="1" applyBorder="1" applyAlignment="1">
      <alignment horizontal="left" vertical="center" wrapText="1"/>
    </xf>
    <xf numFmtId="0" fontId="13" fillId="0" borderId="1" xfId="2" applyFont="1" applyAlignment="1">
      <alignment vertical="center"/>
    </xf>
    <xf numFmtId="0" fontId="21" fillId="0" borderId="26" xfId="3" applyFont="1" applyBorder="1" applyAlignment="1">
      <alignment horizontal="center" vertical="center"/>
    </xf>
    <xf numFmtId="0" fontId="13" fillId="0" borderId="26" xfId="2" applyFont="1" applyBorder="1" applyAlignment="1">
      <alignment horizontal="center" vertical="center" wrapText="1"/>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32" fillId="3" borderId="22" xfId="3"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10" borderId="1" xfId="3" applyFont="1" applyFill="1" applyAlignment="1">
      <alignment vertical="center"/>
    </xf>
    <xf numFmtId="0" fontId="13" fillId="10" borderId="1" xfId="2" applyFont="1" applyFill="1" applyAlignment="1">
      <alignment vertical="center" wrapText="1"/>
    </xf>
    <xf numFmtId="0" fontId="14" fillId="10" borderId="1" xfId="3" applyFont="1" applyFill="1"/>
    <xf numFmtId="0" fontId="12" fillId="10" borderId="0" xfId="0" applyFont="1" applyFill="1" applyAlignment="1">
      <alignment vertical="center"/>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2" applyFont="1" applyFill="1" applyAlignment="1">
      <alignment horizontal="center" vertical="center"/>
    </xf>
    <xf numFmtId="0" fontId="4" fillId="0" borderId="1" xfId="19"/>
    <xf numFmtId="0" fontId="4" fillId="0" borderId="1" xfId="19" applyAlignment="1">
      <alignment horizontal="center"/>
    </xf>
    <xf numFmtId="37" fontId="23" fillId="0" borderId="53" xfId="11" applyNumberFormat="1" applyBorder="1" applyAlignment="1">
      <alignment horizontal="right" vertical="center"/>
    </xf>
    <xf numFmtId="0" fontId="4" fillId="10" borderId="1" xfId="19" applyFill="1" applyAlignment="1">
      <alignment horizontal="center"/>
    </xf>
    <xf numFmtId="0" fontId="4" fillId="10" borderId="1" xfId="19" applyFill="1"/>
    <xf numFmtId="0" fontId="12"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4" fillId="0" borderId="12" xfId="3" applyFont="1" applyBorder="1" applyAlignment="1">
      <alignment vertical="center"/>
    </xf>
    <xf numFmtId="0" fontId="14" fillId="0" borderId="13" xfId="3" applyFont="1" applyBorder="1" applyAlignment="1">
      <alignment vertical="center"/>
    </xf>
    <xf numFmtId="169" fontId="14" fillId="0" borderId="47" xfId="5" applyNumberFormat="1" applyFont="1" applyBorder="1" applyAlignment="1">
      <alignment vertical="center"/>
    </xf>
    <xf numFmtId="169" fontId="14" fillId="0" borderId="48" xfId="5" applyNumberFormat="1" applyFont="1" applyBorder="1" applyAlignment="1">
      <alignment vertical="center"/>
    </xf>
    <xf numFmtId="43" fontId="42" fillId="5" borderId="59" xfId="18" applyFont="1" applyFill="1" applyBorder="1" applyAlignment="1">
      <alignment horizontal="center" vertical="center" wrapText="1"/>
    </xf>
    <xf numFmtId="43" fontId="42" fillId="5" borderId="61"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169" fontId="14" fillId="0" borderId="40" xfId="5" applyNumberFormat="1" applyFont="1" applyBorder="1" applyAlignment="1">
      <alignment vertical="center"/>
    </xf>
    <xf numFmtId="169" fontId="14" fillId="0" borderId="21" xfId="5" applyNumberFormat="1" applyFont="1" applyBorder="1" applyAlignment="1">
      <alignment vertical="center"/>
    </xf>
    <xf numFmtId="0" fontId="14" fillId="4" borderId="1" xfId="3" applyFont="1" applyFill="1"/>
    <xf numFmtId="0" fontId="12" fillId="4" borderId="0" xfId="0" applyFont="1" applyFill="1" applyAlignment="1">
      <alignment vertical="center"/>
    </xf>
    <xf numFmtId="0" fontId="14" fillId="4" borderId="1" xfId="3" applyFont="1" applyFill="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26" xfId="3" applyFont="1" applyFill="1" applyBorder="1" applyAlignment="1">
      <alignment horizontal="center" vertical="center" wrapText="1"/>
    </xf>
    <xf numFmtId="0" fontId="13" fillId="3" borderId="26" xfId="3" applyFont="1" applyFill="1" applyBorder="1" applyAlignment="1">
      <alignment horizontal="center" vertical="center" wrapText="1"/>
    </xf>
    <xf numFmtId="0" fontId="12"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3" fillId="0" borderId="26" xfId="0" applyFont="1" applyBorder="1" applyAlignment="1">
      <alignment vertical="center" wrapText="1"/>
    </xf>
    <xf numFmtId="0" fontId="32" fillId="0" borderId="12" xfId="3" applyFont="1" applyBorder="1" applyAlignment="1">
      <alignment horizontal="center" vertical="center" wrapText="1"/>
    </xf>
    <xf numFmtId="0" fontId="32" fillId="0" borderId="56" xfId="3" applyFont="1" applyBorder="1" applyAlignment="1">
      <alignment horizontal="center" vertical="center" wrapText="1"/>
    </xf>
    <xf numFmtId="0" fontId="32" fillId="0" borderId="57" xfId="3" applyFont="1" applyBorder="1" applyAlignment="1">
      <alignment horizontal="center" vertical="center" wrapText="1"/>
    </xf>
    <xf numFmtId="0" fontId="32" fillId="0" borderId="42" xfId="3" applyFont="1" applyBorder="1" applyAlignment="1">
      <alignment horizontal="center" vertical="center" wrapText="1"/>
    </xf>
    <xf numFmtId="0" fontId="32" fillId="0" borderId="45" xfId="3" applyFont="1" applyBorder="1" applyAlignment="1">
      <alignment horizontal="center" vertical="center" wrapText="1"/>
    </xf>
    <xf numFmtId="0" fontId="13" fillId="5" borderId="63" xfId="3" applyFont="1" applyFill="1" applyBorder="1" applyAlignment="1">
      <alignment horizontal="center" vertical="center" wrapText="1"/>
    </xf>
    <xf numFmtId="0" fontId="12" fillId="10" borderId="1" xfId="0" applyFont="1" applyFill="1" applyBorder="1" applyAlignment="1">
      <alignment vertical="center"/>
    </xf>
    <xf numFmtId="0" fontId="12" fillId="0" borderId="26" xfId="0" applyFont="1" applyBorder="1" applyAlignment="1">
      <alignment vertical="center"/>
    </xf>
    <xf numFmtId="0" fontId="43" fillId="5" borderId="13" xfId="19" applyFont="1" applyFill="1" applyBorder="1" applyAlignment="1">
      <alignment horizontal="center" vertical="center" wrapText="1"/>
    </xf>
    <xf numFmtId="0" fontId="4" fillId="0" borderId="47" xfId="19" applyBorder="1" applyAlignment="1">
      <alignment horizontal="right" vertical="center"/>
    </xf>
    <xf numFmtId="0" fontId="12" fillId="5" borderId="26" xfId="2" applyFont="1" applyFill="1" applyBorder="1" applyAlignment="1">
      <alignment vertical="center" wrapText="1"/>
    </xf>
    <xf numFmtId="0" fontId="12" fillId="0" borderId="26" xfId="2" applyFont="1" applyBorder="1" applyAlignment="1">
      <alignment horizontal="center" wrapText="1"/>
    </xf>
    <xf numFmtId="0" fontId="12" fillId="5" borderId="26" xfId="0" applyFont="1" applyFill="1" applyBorder="1" applyAlignment="1">
      <alignment vertical="center"/>
    </xf>
    <xf numFmtId="0" fontId="12" fillId="0" borderId="26" xfId="2" applyFont="1" applyBorder="1" applyAlignment="1">
      <alignment vertical="center" wrapText="1"/>
    </xf>
    <xf numFmtId="0" fontId="12" fillId="0" borderId="16" xfId="0" applyFont="1" applyBorder="1" applyAlignment="1">
      <alignment vertical="center"/>
    </xf>
    <xf numFmtId="0" fontId="43" fillId="3" borderId="12" xfId="19"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28" xfId="3" applyFont="1" applyFill="1" applyBorder="1" applyAlignment="1">
      <alignment vertical="center" wrapText="1"/>
    </xf>
    <xf numFmtId="0" fontId="8" fillId="0" borderId="34"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36" xfId="3" applyFont="1" applyBorder="1" applyAlignment="1">
      <alignment horizontal="center" vertical="center" wrapText="1"/>
    </xf>
    <xf numFmtId="0" fontId="8" fillId="5" borderId="28" xfId="3" applyFont="1" applyFill="1" applyBorder="1" applyAlignment="1">
      <alignment horizontal="center" vertical="center" wrapText="1"/>
    </xf>
    <xf numFmtId="0" fontId="14" fillId="0" borderId="8" xfId="3" applyFont="1" applyBorder="1" applyAlignment="1">
      <alignment horizontal="center" vertical="center"/>
    </xf>
    <xf numFmtId="0" fontId="14" fillId="0" borderId="19" xfId="3" applyFont="1" applyBorder="1" applyAlignment="1">
      <alignment horizontal="center" vertical="center" wrapText="1"/>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3" fillId="0" borderId="26" xfId="0" applyFont="1" applyBorder="1" applyAlignment="1">
      <alignment horizontal="center" vertical="center"/>
    </xf>
    <xf numFmtId="0" fontId="13" fillId="0" borderId="26" xfId="2" applyFont="1" applyBorder="1" applyAlignment="1">
      <alignment horizontal="center" wrapText="1"/>
    </xf>
    <xf numFmtId="0" fontId="14" fillId="0" borderId="26" xfId="3" applyFont="1" applyBorder="1" applyAlignment="1">
      <alignment vertical="center"/>
    </xf>
    <xf numFmtId="0" fontId="12" fillId="5" borderId="26" xfId="2" applyFont="1" applyFill="1" applyBorder="1" applyAlignment="1">
      <alignment horizontal="center"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10" borderId="0" xfId="0" applyFont="1" applyFill="1" applyAlignment="1">
      <alignment horizontal="center" vertical="center"/>
    </xf>
    <xf numFmtId="0" fontId="13" fillId="0" borderId="1" xfId="0" applyFont="1" applyBorder="1" applyAlignment="1">
      <alignment vertical="center" wrapText="1"/>
    </xf>
    <xf numFmtId="0" fontId="32" fillId="0" borderId="41" xfId="3" applyFont="1" applyBorder="1" applyAlignment="1">
      <alignment horizontal="center" vertical="center" wrapText="1"/>
    </xf>
    <xf numFmtId="0" fontId="32" fillId="0" borderId="65" xfId="3" applyFont="1" applyBorder="1" applyAlignment="1">
      <alignment horizontal="center" vertical="center" wrapText="1"/>
    </xf>
    <xf numFmtId="0" fontId="32" fillId="0" borderId="51" xfId="3" applyFont="1" applyBorder="1" applyAlignment="1">
      <alignment horizontal="center" vertical="center" wrapText="1"/>
    </xf>
    <xf numFmtId="0" fontId="32" fillId="0" borderId="67" xfId="3" applyFont="1" applyBorder="1" applyAlignment="1">
      <alignment horizontal="center" vertical="center" wrapText="1"/>
    </xf>
    <xf numFmtId="0" fontId="32" fillId="0" borderId="68" xfId="3" applyFont="1" applyBorder="1" applyAlignment="1">
      <alignment horizontal="center" vertical="center" wrapText="1"/>
    </xf>
    <xf numFmtId="0" fontId="14" fillId="0" borderId="14" xfId="3" applyFont="1" applyBorder="1" applyAlignment="1">
      <alignment vertical="center"/>
    </xf>
    <xf numFmtId="0" fontId="14" fillId="10" borderId="12" xfId="3" applyFont="1" applyFill="1" applyBorder="1" applyAlignment="1">
      <alignment vertical="center"/>
    </xf>
    <xf numFmtId="0" fontId="14" fillId="10" borderId="14" xfId="3" applyFont="1" applyFill="1" applyBorder="1" applyAlignment="1">
      <alignment vertical="center"/>
    </xf>
    <xf numFmtId="0" fontId="26" fillId="0" borderId="38" xfId="3" applyFont="1" applyBorder="1" applyAlignment="1">
      <alignment horizontal="left" vertical="center" wrapText="1"/>
    </xf>
    <xf numFmtId="0" fontId="26" fillId="0" borderId="43" xfId="3" applyFont="1" applyBorder="1" applyAlignment="1">
      <alignment horizontal="left" vertical="center" wrapText="1"/>
    </xf>
    <xf numFmtId="0" fontId="26" fillId="0" borderId="52" xfId="3" applyFont="1" applyBorder="1" applyAlignment="1">
      <alignment horizontal="left" vertical="center" wrapText="1"/>
    </xf>
    <xf numFmtId="1" fontId="21" fillId="0" borderId="26" xfId="3" applyNumberFormat="1" applyFont="1" applyBorder="1" applyAlignment="1">
      <alignment horizontal="center" vertical="center"/>
    </xf>
    <xf numFmtId="1" fontId="20" fillId="0" borderId="8" xfId="3" applyNumberFormat="1" applyFont="1" applyBorder="1" applyAlignment="1">
      <alignment horizontal="center" vertical="center"/>
    </xf>
    <xf numFmtId="173" fontId="14" fillId="0" borderId="1" xfId="3" applyNumberFormat="1" applyFont="1" applyAlignment="1">
      <alignment vertical="center"/>
    </xf>
    <xf numFmtId="0" fontId="8" fillId="5" borderId="26" xfId="3" applyFont="1" applyFill="1" applyBorder="1" applyAlignment="1">
      <alignment vertical="center"/>
    </xf>
    <xf numFmtId="0" fontId="23" fillId="0" borderId="21" xfId="12" quotePrefix="1" applyNumberFormat="1" applyBorder="1" applyAlignment="1">
      <alignment horizontal="center" vertical="center" wrapText="1"/>
    </xf>
    <xf numFmtId="0" fontId="23" fillId="0" borderId="22" xfId="12" quotePrefix="1" applyNumberFormat="1" applyBorder="1" applyAlignment="1">
      <alignment horizontal="left" vertical="center" wrapText="1"/>
    </xf>
    <xf numFmtId="0" fontId="23" fillId="0" borderId="22" xfId="12" quotePrefix="1" applyNumberFormat="1" applyBorder="1" applyAlignment="1">
      <alignment horizontal="center" vertical="center" wrapText="1"/>
    </xf>
    <xf numFmtId="37" fontId="23" fillId="0" borderId="22" xfId="11" applyNumberFormat="1" applyBorder="1" applyAlignment="1">
      <alignment horizontal="center" vertical="center"/>
    </xf>
    <xf numFmtId="0" fontId="0" fillId="0" borderId="21" xfId="0" applyBorder="1" applyAlignment="1">
      <alignment horizontal="center" vertical="center"/>
    </xf>
    <xf numFmtId="0" fontId="4" fillId="0" borderId="25" xfId="19" applyBorder="1" applyAlignment="1">
      <alignment vertical="center"/>
    </xf>
    <xf numFmtId="0" fontId="0" fillId="0" borderId="22" xfId="0" applyBorder="1" applyAlignment="1">
      <alignment vertical="center"/>
    </xf>
    <xf numFmtId="0" fontId="4" fillId="0" borderId="22" xfId="19" applyBorder="1" applyAlignment="1">
      <alignment vertical="center"/>
    </xf>
    <xf numFmtId="37" fontId="23" fillId="0" borderId="42" xfId="19" applyNumberFormat="1" applyFont="1" applyBorder="1" applyAlignment="1">
      <alignment horizontal="center" vertical="center"/>
    </xf>
    <xf numFmtId="174" fontId="14" fillId="0" borderId="1" xfId="22" applyNumberFormat="1" applyFont="1" applyBorder="1" applyAlignment="1">
      <alignment vertical="center"/>
    </xf>
    <xf numFmtId="174" fontId="14" fillId="0" borderId="1" xfId="3" applyNumberFormat="1" applyFont="1" applyAlignment="1">
      <alignment vertical="center"/>
    </xf>
    <xf numFmtId="174" fontId="14" fillId="0" borderId="1" xfId="22" applyNumberFormat="1" applyFont="1" applyBorder="1" applyAlignment="1">
      <alignment horizontal="center" vertical="center" wrapText="1"/>
    </xf>
    <xf numFmtId="173" fontId="20" fillId="4" borderId="11" xfId="3" applyNumberFormat="1" applyFont="1" applyFill="1" applyBorder="1" applyAlignment="1">
      <alignment horizontal="center" vertical="center"/>
    </xf>
    <xf numFmtId="2" fontId="20" fillId="4" borderId="11" xfId="3" applyNumberFormat="1" applyFont="1" applyFill="1" applyBorder="1" applyAlignment="1">
      <alignment horizontal="center" vertical="center"/>
    </xf>
    <xf numFmtId="0" fontId="23" fillId="4" borderId="22" xfId="12" quotePrefix="1" applyNumberFormat="1" applyFill="1" applyBorder="1" applyAlignment="1">
      <alignment horizontal="left" vertical="center" wrapText="1"/>
    </xf>
    <xf numFmtId="0" fontId="40" fillId="5" borderId="26" xfId="2" applyFont="1" applyFill="1" applyBorder="1" applyAlignment="1">
      <alignment horizontal="center" vertical="center" wrapText="1"/>
    </xf>
    <xf numFmtId="0" fontId="14" fillId="0" borderId="5" xfId="3" applyFont="1" applyBorder="1" applyAlignment="1">
      <alignment horizontal="center" vertical="center"/>
    </xf>
    <xf numFmtId="0" fontId="8" fillId="5" borderId="29" xfId="3" applyFont="1" applyFill="1" applyBorder="1" applyAlignment="1">
      <alignment horizontal="left" vertical="center"/>
    </xf>
    <xf numFmtId="0" fontId="8" fillId="5" borderId="29" xfId="3" applyFont="1" applyFill="1" applyBorder="1" applyAlignment="1">
      <alignment horizontal="left" vertical="center" wrapText="1"/>
    </xf>
    <xf numFmtId="0" fontId="8" fillId="5" borderId="27" xfId="3" applyFont="1" applyFill="1" applyBorder="1" applyAlignment="1">
      <alignment horizontal="left" vertical="center"/>
    </xf>
    <xf numFmtId="0" fontId="8" fillId="5" borderId="27" xfId="3" applyFont="1" applyFill="1" applyBorder="1" applyAlignment="1">
      <alignment horizontal="left" vertical="center" wrapText="1"/>
    </xf>
    <xf numFmtId="0" fontId="8" fillId="5" borderId="28" xfId="3" applyFont="1" applyFill="1" applyBorder="1" applyAlignment="1">
      <alignment horizontal="left" vertical="center"/>
    </xf>
    <xf numFmtId="0" fontId="8" fillId="5" borderId="28" xfId="3" applyFont="1" applyFill="1" applyBorder="1" applyAlignment="1">
      <alignment horizontal="left" vertical="center" wrapText="1"/>
    </xf>
    <xf numFmtId="0" fontId="20" fillId="0" borderId="26" xfId="3" applyFont="1" applyBorder="1" applyAlignment="1">
      <alignment horizontal="center" vertical="center" wrapText="1"/>
    </xf>
    <xf numFmtId="0" fontId="8" fillId="0" borderId="1" xfId="3" applyFont="1" applyAlignment="1">
      <alignment horizontal="center" vertical="center" wrapText="1"/>
    </xf>
    <xf numFmtId="0" fontId="14" fillId="0" borderId="5" xfId="3" applyFont="1" applyBorder="1" applyAlignment="1">
      <alignment horizontal="left" vertical="center"/>
    </xf>
    <xf numFmtId="0" fontId="47" fillId="0" borderId="22" xfId="19" applyFont="1" applyBorder="1" applyAlignment="1">
      <alignment horizontal="justify" vertical="center" wrapText="1"/>
    </xf>
    <xf numFmtId="0" fontId="12" fillId="0" borderId="1" xfId="2" applyFont="1" applyAlignment="1">
      <alignment horizontal="center" vertical="center" wrapText="1"/>
    </xf>
    <xf numFmtId="0" fontId="4" fillId="0" borderId="1" xfId="19" applyAlignment="1">
      <alignment horizontal="right" wrapText="1"/>
    </xf>
    <xf numFmtId="0" fontId="14" fillId="0" borderId="0" xfId="0" applyFont="1" applyAlignment="1">
      <alignment horizontal="left" vertical="center"/>
    </xf>
    <xf numFmtId="0" fontId="49" fillId="0" borderId="50" xfId="0" applyFont="1" applyBorder="1" applyAlignment="1">
      <alignment horizontal="left" vertical="center" wrapText="1"/>
    </xf>
    <xf numFmtId="0" fontId="44" fillId="0" borderId="0" xfId="0" applyFont="1" applyAlignment="1">
      <alignment horizontal="left" vertical="center"/>
    </xf>
    <xf numFmtId="0" fontId="44" fillId="0" borderId="47" xfId="0" applyFont="1" applyBorder="1" applyAlignment="1">
      <alignment horizontal="left" vertical="center" wrapText="1"/>
    </xf>
    <xf numFmtId="0" fontId="51" fillId="0" borderId="22" xfId="0" applyFont="1" applyBorder="1" applyAlignment="1">
      <alignment horizontal="left" vertical="center"/>
    </xf>
    <xf numFmtId="0" fontId="52" fillId="0" borderId="22" xfId="0" applyFont="1" applyBorder="1" applyAlignment="1">
      <alignment vertical="center" wrapText="1"/>
    </xf>
    <xf numFmtId="0" fontId="52" fillId="0" borderId="50" xfId="0" applyFont="1" applyBorder="1" applyAlignment="1">
      <alignment horizontal="left" vertical="center" wrapText="1"/>
    </xf>
    <xf numFmtId="0" fontId="52" fillId="0" borderId="47" xfId="0" applyFont="1" applyBorder="1" applyAlignment="1">
      <alignment vertical="center" wrapText="1"/>
    </xf>
    <xf numFmtId="0" fontId="51" fillId="13" borderId="22" xfId="0" applyFont="1" applyFill="1" applyBorder="1" applyAlignment="1">
      <alignment horizontal="left" vertical="center"/>
    </xf>
    <xf numFmtId="0" fontId="52" fillId="13" borderId="47" xfId="0" applyFont="1" applyFill="1" applyBorder="1" applyAlignment="1">
      <alignment vertical="center" wrapText="1"/>
    </xf>
    <xf numFmtId="0" fontId="52" fillId="0" borderId="47" xfId="0" applyFont="1" applyBorder="1" applyAlignment="1">
      <alignment horizontal="left" vertical="center" wrapText="1"/>
    </xf>
    <xf numFmtId="0" fontId="52" fillId="13" borderId="47" xfId="0" applyFont="1" applyFill="1" applyBorder="1" applyAlignment="1">
      <alignment horizontal="left" vertical="center" wrapText="1"/>
    </xf>
    <xf numFmtId="0" fontId="49" fillId="0" borderId="47" xfId="0" applyFont="1" applyBorder="1" applyAlignment="1">
      <alignment horizontal="left" vertical="center" wrapText="1"/>
    </xf>
    <xf numFmtId="0" fontId="51" fillId="0" borderId="22" xfId="0" applyFont="1" applyBorder="1" applyAlignment="1">
      <alignment horizontal="left" vertical="center" wrapText="1"/>
    </xf>
    <xf numFmtId="0" fontId="52" fillId="0" borderId="22" xfId="0" applyFont="1" applyBorder="1" applyAlignment="1">
      <alignment horizontal="left" vertical="center" wrapText="1"/>
    </xf>
    <xf numFmtId="0" fontId="49" fillId="0" borderId="22" xfId="0" applyFont="1" applyBorder="1" applyAlignment="1">
      <alignment horizontal="left" vertical="center" wrapText="1"/>
    </xf>
    <xf numFmtId="0" fontId="52" fillId="4" borderId="25" xfId="0" applyFont="1" applyFill="1" applyBorder="1" applyAlignment="1">
      <alignment horizontal="left" vertical="center" wrapText="1"/>
    </xf>
    <xf numFmtId="0" fontId="52" fillId="4" borderId="22" xfId="0" applyFont="1" applyFill="1" applyBorder="1" applyAlignment="1">
      <alignment horizontal="left" vertical="center" wrapText="1"/>
    </xf>
    <xf numFmtId="0" fontId="14" fillId="0" borderId="1" xfId="0" applyFont="1" applyBorder="1"/>
    <xf numFmtId="0" fontId="0" fillId="0" borderId="1" xfId="0" applyBorder="1"/>
    <xf numFmtId="0" fontId="52" fillId="0" borderId="67" xfId="0" applyFont="1" applyBorder="1" applyAlignment="1">
      <alignment horizontal="left" vertical="center" wrapText="1"/>
    </xf>
    <xf numFmtId="0" fontId="51" fillId="0" borderId="22" xfId="0" quotePrefix="1" applyFont="1" applyBorder="1" applyAlignment="1">
      <alignment horizontal="left" vertical="center" wrapText="1"/>
    </xf>
    <xf numFmtId="0" fontId="51" fillId="0" borderId="52" xfId="0" applyFont="1" applyBorder="1" applyAlignment="1">
      <alignment horizontal="left" vertical="center"/>
    </xf>
    <xf numFmtId="0" fontId="8" fillId="13" borderId="22" xfId="0" applyFont="1" applyFill="1" applyBorder="1" applyAlignment="1">
      <alignment horizontal="left" vertical="center"/>
    </xf>
    <xf numFmtId="0" fontId="8" fillId="13" borderId="22" xfId="0" applyFont="1" applyFill="1" applyBorder="1" applyAlignment="1">
      <alignment horizontal="center" vertical="center"/>
    </xf>
    <xf numFmtId="0" fontId="51" fillId="13" borderId="22" xfId="0" applyFont="1" applyFill="1" applyBorder="1" applyAlignment="1">
      <alignment horizontal="center" vertical="center"/>
    </xf>
    <xf numFmtId="14" fontId="14" fillId="0" borderId="23" xfId="0" applyNumberFormat="1" applyFont="1" applyBorder="1" applyAlignment="1">
      <alignment horizontal="justify" vertical="center" wrapText="1"/>
    </xf>
    <xf numFmtId="0" fontId="14" fillId="0" borderId="26" xfId="23" applyFont="1" applyBorder="1" applyAlignment="1">
      <alignment horizontal="center" vertical="center"/>
    </xf>
    <xf numFmtId="3" fontId="52" fillId="0" borderId="47" xfId="0" applyNumberFormat="1" applyFont="1" applyBorder="1" applyAlignment="1">
      <alignment vertical="center"/>
    </xf>
    <xf numFmtId="169" fontId="14" fillId="0" borderId="9" xfId="5" applyNumberFormat="1" applyFont="1" applyBorder="1" applyAlignment="1">
      <alignment vertical="center"/>
    </xf>
    <xf numFmtId="169" fontId="14" fillId="0" borderId="10" xfId="5" applyNumberFormat="1" applyFont="1" applyBorder="1" applyAlignment="1">
      <alignment vertical="center"/>
    </xf>
    <xf numFmtId="3" fontId="52" fillId="0" borderId="22" xfId="0" applyNumberFormat="1" applyFont="1" applyBorder="1" applyAlignment="1">
      <alignment vertical="center"/>
    </xf>
    <xf numFmtId="9" fontId="14" fillId="0" borderId="24" xfId="1" applyFont="1" applyBorder="1" applyAlignment="1">
      <alignment vertical="center"/>
    </xf>
    <xf numFmtId="0" fontId="52" fillId="0" borderId="22" xfId="0" applyFont="1" applyBorder="1" applyAlignment="1">
      <alignment vertical="center"/>
    </xf>
    <xf numFmtId="3" fontId="52" fillId="0" borderId="13" xfId="0" applyNumberFormat="1" applyFont="1" applyBorder="1" applyAlignment="1">
      <alignment vertical="center"/>
    </xf>
    <xf numFmtId="43" fontId="20" fillId="0" borderId="26" xfId="18" applyFont="1" applyFill="1" applyBorder="1" applyAlignment="1">
      <alignment horizontal="center" vertical="center"/>
    </xf>
    <xf numFmtId="10" fontId="32" fillId="5" borderId="22" xfId="23" applyNumberFormat="1" applyFont="1" applyFill="1" applyBorder="1" applyAlignment="1">
      <alignment horizontal="center" vertical="center"/>
    </xf>
    <xf numFmtId="9" fontId="32" fillId="5" borderId="22" xfId="23" applyNumberFormat="1" applyFont="1" applyFill="1" applyBorder="1" applyAlignment="1">
      <alignment horizontal="center" vertical="center"/>
    </xf>
    <xf numFmtId="10" fontId="32" fillId="5" borderId="22" xfId="0" applyNumberFormat="1" applyFont="1" applyFill="1" applyBorder="1" applyAlignment="1">
      <alignment horizontal="center"/>
    </xf>
    <xf numFmtId="10" fontId="32" fillId="9" borderId="22" xfId="0" applyNumberFormat="1" applyFont="1" applyFill="1" applyBorder="1" applyAlignment="1">
      <alignment horizontal="center" vertical="center"/>
    </xf>
    <xf numFmtId="0" fontId="13" fillId="0" borderId="40" xfId="2" applyFont="1" applyBorder="1" applyAlignment="1">
      <alignment vertical="center" wrapText="1"/>
    </xf>
    <xf numFmtId="0" fontId="14" fillId="0" borderId="47" xfId="23" applyFont="1" applyBorder="1" applyAlignment="1">
      <alignment vertical="center" wrapText="1"/>
    </xf>
    <xf numFmtId="0" fontId="14" fillId="0" borderId="22" xfId="23" applyFont="1" applyBorder="1" applyAlignment="1">
      <alignment vertical="center" wrapText="1"/>
    </xf>
    <xf numFmtId="169" fontId="14" fillId="0" borderId="40" xfId="5" applyNumberFormat="1" applyFont="1" applyBorder="1" applyAlignment="1">
      <alignment horizontal="center" vertical="center"/>
    </xf>
    <xf numFmtId="169" fontId="14" fillId="0" borderId="47" xfId="5" applyNumberFormat="1" applyFont="1" applyBorder="1" applyAlignment="1">
      <alignment horizontal="center" vertical="center"/>
    </xf>
    <xf numFmtId="0" fontId="13" fillId="0" borderId="42" xfId="2" applyFont="1" applyBorder="1" applyAlignment="1">
      <alignment horizontal="center" vertical="center" wrapText="1"/>
    </xf>
    <xf numFmtId="9" fontId="14" fillId="0" borderId="48" xfId="1" applyFont="1" applyBorder="1" applyAlignment="1">
      <alignment horizontal="center" vertical="center"/>
    </xf>
    <xf numFmtId="169" fontId="14" fillId="0" borderId="40" xfId="5" applyNumberFormat="1" applyFont="1" applyFill="1" applyBorder="1" applyAlignment="1">
      <alignment vertical="center"/>
    </xf>
    <xf numFmtId="169" fontId="14" fillId="0" borderId="47" xfId="5" applyNumberFormat="1" applyFont="1" applyFill="1" applyBorder="1" applyAlignment="1">
      <alignment vertical="center"/>
    </xf>
    <xf numFmtId="0" fontId="13" fillId="0" borderId="41" xfId="2" applyFont="1" applyBorder="1" applyAlignment="1">
      <alignment vertical="center" wrapText="1"/>
    </xf>
    <xf numFmtId="3" fontId="52" fillId="0" borderId="22" xfId="0" applyNumberFormat="1" applyFont="1" applyBorder="1" applyAlignment="1">
      <alignment vertical="center" wrapText="1"/>
    </xf>
    <xf numFmtId="43" fontId="21" fillId="0" borderId="26" xfId="23" applyNumberFormat="1" applyFont="1" applyBorder="1" applyAlignment="1">
      <alignment horizontal="center" vertical="center"/>
    </xf>
    <xf numFmtId="0" fontId="20" fillId="0" borderId="8" xfId="23" applyFont="1" applyBorder="1" applyAlignment="1">
      <alignment horizontal="center" vertical="center"/>
    </xf>
    <xf numFmtId="0" fontId="20" fillId="0" borderId="27" xfId="23" applyFont="1" applyBorder="1" applyAlignment="1">
      <alignment horizontal="center" vertical="center"/>
    </xf>
    <xf numFmtId="0" fontId="20" fillId="0" borderId="26" xfId="23" applyFont="1" applyBorder="1" applyAlignment="1">
      <alignment horizontal="center" vertical="center"/>
    </xf>
    <xf numFmtId="0" fontId="20" fillId="0" borderId="19" xfId="23" applyFont="1" applyBorder="1" applyAlignment="1">
      <alignment horizontal="center" vertical="center" wrapText="1"/>
    </xf>
    <xf numFmtId="0" fontId="52" fillId="0" borderId="13" xfId="0" applyFont="1" applyBorder="1" applyAlignment="1">
      <alignment vertical="center"/>
    </xf>
    <xf numFmtId="43" fontId="21" fillId="0" borderId="26" xfId="23" applyNumberFormat="1" applyFont="1" applyBorder="1" applyAlignment="1">
      <alignment horizontal="left" vertical="center"/>
    </xf>
    <xf numFmtId="0" fontId="14" fillId="0" borderId="7" xfId="23" applyFont="1" applyBorder="1" applyAlignment="1">
      <alignment vertical="center" wrapText="1"/>
    </xf>
    <xf numFmtId="175" fontId="14" fillId="0" borderId="51" xfId="18" applyNumberFormat="1" applyFont="1" applyBorder="1" applyAlignment="1">
      <alignment horizontal="center" vertical="center" wrapText="1"/>
    </xf>
    <xf numFmtId="175" fontId="14" fillId="0" borderId="50" xfId="18" applyNumberFormat="1" applyFont="1" applyBorder="1" applyAlignment="1">
      <alignment horizontal="center" vertical="center" wrapText="1"/>
    </xf>
    <xf numFmtId="175" fontId="8" fillId="0" borderId="72" xfId="18" applyNumberFormat="1" applyFont="1" applyBorder="1" applyAlignment="1">
      <alignment horizontal="center" vertical="center" wrapText="1"/>
    </xf>
    <xf numFmtId="0" fontId="14" fillId="0" borderId="29" xfId="23" applyFont="1" applyBorder="1" applyAlignment="1">
      <alignment horizontal="center" vertical="center" wrapText="1"/>
    </xf>
    <xf numFmtId="0" fontId="14" fillId="0" borderId="8" xfId="23" applyFont="1" applyBorder="1" applyAlignment="1">
      <alignment horizontal="center" vertical="center"/>
    </xf>
    <xf numFmtId="0" fontId="14" fillId="0" borderId="27" xfId="23" applyFont="1" applyBorder="1" applyAlignment="1">
      <alignment horizontal="center" vertical="center"/>
    </xf>
    <xf numFmtId="0" fontId="14" fillId="0" borderId="19" xfId="23" applyFont="1" applyBorder="1" applyAlignment="1">
      <alignment horizontal="center" vertical="center" wrapText="1"/>
    </xf>
    <xf numFmtId="0" fontId="14" fillId="0" borderId="11" xfId="23" applyFont="1" applyBorder="1" applyAlignment="1">
      <alignment horizontal="center" vertical="center"/>
    </xf>
    <xf numFmtId="0" fontId="14" fillId="0" borderId="26" xfId="23" applyFont="1" applyBorder="1" applyAlignment="1">
      <alignment vertical="center"/>
    </xf>
    <xf numFmtId="175" fontId="14" fillId="0" borderId="51" xfId="18" applyNumberFormat="1" applyFont="1" applyFill="1" applyBorder="1" applyAlignment="1">
      <alignment horizontal="center" vertical="center" wrapText="1"/>
    </xf>
    <xf numFmtId="175" fontId="14" fillId="0" borderId="50" xfId="18" applyNumberFormat="1" applyFont="1" applyFill="1" applyBorder="1" applyAlignment="1">
      <alignment horizontal="center" vertical="center" wrapText="1"/>
    </xf>
    <xf numFmtId="175" fontId="14" fillId="0" borderId="29" xfId="23" applyNumberFormat="1" applyFont="1" applyBorder="1" applyAlignment="1">
      <alignment horizontal="center" vertical="center" wrapText="1"/>
    </xf>
    <xf numFmtId="0" fontId="14" fillId="0" borderId="26" xfId="23" applyFont="1" applyBorder="1" applyAlignment="1">
      <alignment horizontal="center" vertical="center" wrapText="1"/>
    </xf>
    <xf numFmtId="0" fontId="14" fillId="0" borderId="24" xfId="1" applyNumberFormat="1" applyFont="1" applyBorder="1" applyAlignment="1">
      <alignment vertical="center"/>
    </xf>
    <xf numFmtId="0" fontId="26" fillId="0" borderId="8" xfId="3" applyFont="1" applyBorder="1" applyAlignment="1">
      <alignment horizontal="left" vertical="center" wrapText="1"/>
    </xf>
    <xf numFmtId="0" fontId="32" fillId="0" borderId="34" xfId="3" applyFont="1" applyBorder="1" applyAlignment="1">
      <alignment horizontal="center" vertical="center" wrapText="1"/>
    </xf>
    <xf numFmtId="0" fontId="32" fillId="0" borderId="1" xfId="3" applyFont="1" applyAlignment="1">
      <alignment horizontal="center" vertical="center" wrapText="1"/>
    </xf>
    <xf numFmtId="0" fontId="32" fillId="0" borderId="16" xfId="3" applyFont="1" applyBorder="1" applyAlignment="1">
      <alignment horizontal="center" vertical="center" wrapText="1"/>
    </xf>
    <xf numFmtId="0" fontId="32" fillId="0" borderId="54" xfId="24" applyFont="1" applyBorder="1" applyAlignment="1">
      <alignment horizontal="center" vertical="center" wrapText="1"/>
    </xf>
    <xf numFmtId="175" fontId="26" fillId="0" borderId="56" xfId="25" applyNumberFormat="1" applyFont="1" applyBorder="1" applyAlignment="1">
      <alignment horizontal="center" vertical="center" wrapText="1"/>
    </xf>
    <xf numFmtId="175" fontId="26" fillId="0" borderId="54" xfId="26" applyNumberFormat="1" applyFont="1" applyBorder="1" applyAlignment="1">
      <alignment horizontal="center" vertical="center" wrapText="1"/>
    </xf>
    <xf numFmtId="175" fontId="26" fillId="0" borderId="54" xfId="25" applyNumberFormat="1" applyFont="1" applyBorder="1" applyAlignment="1">
      <alignment horizontal="center" vertical="center" wrapText="1"/>
    </xf>
    <xf numFmtId="43" fontId="32" fillId="0" borderId="56" xfId="25" applyFont="1" applyFill="1" applyBorder="1" applyAlignment="1">
      <alignment horizontal="center" vertical="center" wrapText="1"/>
    </xf>
    <xf numFmtId="43" fontId="0" fillId="0" borderId="22" xfId="25" applyFont="1" applyBorder="1"/>
    <xf numFmtId="0" fontId="32" fillId="0" borderId="40" xfId="24" applyFont="1" applyBorder="1" applyAlignment="1">
      <alignment horizontal="center" vertical="center" wrapText="1"/>
    </xf>
    <xf numFmtId="175" fontId="26" fillId="0" borderId="40" xfId="26" applyNumberFormat="1" applyFont="1" applyBorder="1" applyAlignment="1">
      <alignment horizontal="center" vertical="center" wrapText="1"/>
    </xf>
    <xf numFmtId="175" fontId="26" fillId="0" borderId="40" xfId="25" applyNumberFormat="1" applyFont="1" applyBorder="1" applyAlignment="1">
      <alignment horizontal="center" vertical="center" wrapText="1"/>
    </xf>
    <xf numFmtId="43" fontId="26" fillId="0" borderId="56" xfId="25" applyFont="1" applyFill="1" applyBorder="1" applyAlignment="1">
      <alignment horizontal="center" vertical="center" wrapText="1"/>
    </xf>
    <xf numFmtId="0" fontId="26" fillId="0" borderId="40" xfId="24" applyFont="1" applyBorder="1" applyAlignment="1">
      <alignment horizontal="center" vertical="center" wrapText="1"/>
    </xf>
    <xf numFmtId="175" fontId="26" fillId="0" borderId="56" xfId="25" applyNumberFormat="1" applyFont="1" applyFill="1" applyBorder="1" applyAlignment="1">
      <alignment horizontal="center" vertical="center" wrapText="1"/>
    </xf>
    <xf numFmtId="175" fontId="26" fillId="0" borderId="40" xfId="25" applyNumberFormat="1" applyFont="1" applyFill="1" applyBorder="1" applyAlignment="1">
      <alignment horizontal="center" vertical="center" wrapText="1"/>
    </xf>
    <xf numFmtId="43" fontId="1" fillId="0" borderId="22" xfId="27" applyFont="1" applyBorder="1"/>
    <xf numFmtId="0" fontId="32" fillId="0" borderId="56" xfId="24" applyFont="1" applyBorder="1" applyAlignment="1">
      <alignment horizontal="center" vertical="center" wrapText="1"/>
    </xf>
    <xf numFmtId="0" fontId="32" fillId="0" borderId="34" xfId="24" applyFont="1" applyBorder="1" applyAlignment="1">
      <alignment horizontal="center" vertical="center" wrapText="1"/>
    </xf>
    <xf numFmtId="175" fontId="26" fillId="0" borderId="32" xfId="25" applyNumberFormat="1" applyFont="1" applyFill="1" applyBorder="1" applyAlignment="1">
      <alignment horizontal="center" vertical="center" wrapText="1"/>
    </xf>
    <xf numFmtId="175" fontId="26" fillId="0" borderId="34" xfId="26" applyNumberFormat="1" applyFont="1" applyBorder="1" applyAlignment="1">
      <alignment horizontal="center" vertical="center" wrapText="1"/>
    </xf>
    <xf numFmtId="175" fontId="26" fillId="0" borderId="34" xfId="25" applyNumberFormat="1" applyFont="1" applyFill="1" applyBorder="1" applyAlignment="1">
      <alignment horizontal="center" vertical="center" wrapText="1"/>
    </xf>
    <xf numFmtId="43" fontId="26" fillId="0" borderId="32" xfId="25" applyFont="1" applyFill="1" applyBorder="1" applyAlignment="1">
      <alignment horizontal="center" vertical="center" wrapText="1"/>
    </xf>
    <xf numFmtId="0" fontId="26" fillId="0" borderId="34" xfId="24" applyFont="1" applyBorder="1" applyAlignment="1">
      <alignment horizontal="center" vertical="center" wrapText="1"/>
    </xf>
    <xf numFmtId="175" fontId="32" fillId="0" borderId="12" xfId="18" applyNumberFormat="1" applyFont="1" applyBorder="1" applyAlignment="1">
      <alignment horizontal="center" vertical="center" wrapText="1"/>
    </xf>
    <xf numFmtId="37" fontId="23" fillId="0" borderId="24" xfId="11" applyNumberFormat="1" applyBorder="1" applyAlignment="1">
      <alignment horizontal="center" vertical="center"/>
    </xf>
    <xf numFmtId="0" fontId="1" fillId="0" borderId="25" xfId="19" applyFont="1" applyBorder="1" applyAlignment="1">
      <alignment vertical="center"/>
    </xf>
    <xf numFmtId="0" fontId="1" fillId="0" borderId="22" xfId="19" applyFont="1" applyBorder="1" applyAlignment="1">
      <alignment vertical="center"/>
    </xf>
    <xf numFmtId="0" fontId="4" fillId="0" borderId="24" xfId="19" applyBorder="1" applyAlignment="1">
      <alignment horizontal="right" vertical="center" wrapText="1"/>
    </xf>
    <xf numFmtId="0" fontId="4" fillId="10" borderId="1" xfId="19" applyFill="1" applyAlignment="1">
      <alignment vertical="center"/>
    </xf>
    <xf numFmtId="0" fontId="4" fillId="0" borderId="1" xfId="19" applyAlignment="1">
      <alignment vertical="center"/>
    </xf>
    <xf numFmtId="0" fontId="53" fillId="0" borderId="22" xfId="19" applyFont="1" applyBorder="1" applyAlignment="1">
      <alignment horizontal="center" vertical="center" wrapText="1"/>
    </xf>
    <xf numFmtId="43" fontId="0" fillId="0" borderId="22" xfId="18" applyFont="1" applyBorder="1"/>
    <xf numFmtId="0" fontId="13" fillId="0" borderId="54" xfId="2" applyFont="1" applyBorder="1" applyAlignment="1">
      <alignment vertical="center" wrapText="1"/>
    </xf>
    <xf numFmtId="0" fontId="14" fillId="0" borderId="9" xfId="23" applyFont="1" applyBorder="1" applyAlignment="1">
      <alignment vertical="center" wrapText="1"/>
    </xf>
    <xf numFmtId="0" fontId="13" fillId="0" borderId="21" xfId="2" applyFont="1" applyBorder="1" applyAlignment="1">
      <alignment vertical="center" wrapText="1"/>
    </xf>
    <xf numFmtId="0" fontId="13" fillId="0" borderId="12" xfId="2" applyFont="1" applyBorder="1" applyAlignment="1">
      <alignment vertical="center" wrapText="1"/>
    </xf>
    <xf numFmtId="0" fontId="14" fillId="0" borderId="13" xfId="23" applyFont="1" applyBorder="1" applyAlignment="1">
      <alignment vertical="center" wrapText="1"/>
    </xf>
    <xf numFmtId="169" fontId="14" fillId="0" borderId="12" xfId="5" applyNumberFormat="1" applyFont="1" applyBorder="1" applyAlignment="1">
      <alignment vertical="center"/>
    </xf>
    <xf numFmtId="0" fontId="13" fillId="0" borderId="26" xfId="0" applyFont="1" applyBorder="1" applyAlignment="1">
      <alignment horizontal="center" vertical="center" wrapText="1"/>
    </xf>
    <xf numFmtId="0" fontId="13" fillId="0" borderId="14" xfId="2" applyFont="1" applyBorder="1" applyAlignment="1">
      <alignment horizontal="center" vertical="center" wrapText="1"/>
    </xf>
    <xf numFmtId="0" fontId="12" fillId="0" borderId="26" xfId="23" applyFont="1" applyBorder="1" applyAlignment="1">
      <alignment horizontal="center" vertical="center"/>
    </xf>
    <xf numFmtId="4" fontId="32" fillId="0" borderId="57" xfId="3" applyNumberFormat="1" applyFont="1" applyBorder="1" applyAlignment="1">
      <alignment horizontal="center" vertical="center" wrapText="1"/>
    </xf>
    <xf numFmtId="175" fontId="14" fillId="0" borderId="14" xfId="18" applyNumberFormat="1" applyFont="1" applyFill="1" applyBorder="1" applyAlignment="1">
      <alignment horizontal="center" vertical="center"/>
    </xf>
    <xf numFmtId="175" fontId="14" fillId="0" borderId="48" xfId="18" applyNumberFormat="1" applyFont="1" applyBorder="1" applyAlignment="1">
      <alignment horizontal="center" vertical="center"/>
    </xf>
    <xf numFmtId="10" fontId="32" fillId="5" borderId="50" xfId="23" applyNumberFormat="1" applyFont="1" applyFill="1" applyBorder="1" applyAlignment="1">
      <alignment horizontal="center" vertical="center"/>
    </xf>
    <xf numFmtId="0" fontId="48" fillId="12" borderId="23" xfId="0" applyFont="1" applyFill="1" applyBorder="1" applyAlignment="1">
      <alignment horizontal="center" vertical="center"/>
    </xf>
    <xf numFmtId="0" fontId="48" fillId="12" borderId="25" xfId="0" applyFont="1" applyFill="1" applyBorder="1" applyAlignment="1">
      <alignment horizontal="center" vertical="center"/>
    </xf>
    <xf numFmtId="0" fontId="8" fillId="5" borderId="23"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51" fillId="5" borderId="23" xfId="0" applyFont="1" applyFill="1" applyBorder="1" applyAlignment="1">
      <alignment horizontal="center" vertical="center" wrapText="1"/>
    </xf>
    <xf numFmtId="0" fontId="51" fillId="5" borderId="25" xfId="0" applyFont="1" applyFill="1" applyBorder="1" applyAlignment="1">
      <alignment horizontal="center" vertical="center" wrapText="1"/>
    </xf>
    <xf numFmtId="0" fontId="51" fillId="13" borderId="23" xfId="0" applyFont="1" applyFill="1" applyBorder="1" applyAlignment="1">
      <alignment horizontal="center" vertical="center"/>
    </xf>
    <xf numFmtId="0" fontId="51" fillId="13" borderId="25" xfId="0" applyFont="1" applyFill="1" applyBorder="1" applyAlignment="1">
      <alignment horizontal="center" vertical="center"/>
    </xf>
    <xf numFmtId="0" fontId="51" fillId="13" borderId="23" xfId="0" applyFont="1" applyFill="1" applyBorder="1" applyAlignment="1">
      <alignment horizontal="left" vertical="center"/>
    </xf>
    <xf numFmtId="0" fontId="51" fillId="13" borderId="25" xfId="0" applyFont="1" applyFill="1" applyBorder="1" applyAlignment="1">
      <alignment horizontal="left" vertical="center"/>
    </xf>
    <xf numFmtId="0" fontId="51" fillId="13" borderId="23" xfId="0" applyFont="1" applyFill="1" applyBorder="1" applyAlignment="1">
      <alignment horizontal="left" vertical="center" wrapText="1"/>
    </xf>
    <xf numFmtId="0" fontId="51" fillId="13" borderId="25" xfId="0" applyFont="1" applyFill="1" applyBorder="1" applyAlignment="1">
      <alignment horizontal="left" vertical="center" wrapText="1"/>
    </xf>
    <xf numFmtId="0" fontId="51" fillId="5" borderId="23" xfId="0" applyFont="1" applyFill="1" applyBorder="1" applyAlignment="1">
      <alignment horizontal="center" vertical="center"/>
    </xf>
    <xf numFmtId="0" fontId="51" fillId="5" borderId="25" xfId="0" applyFont="1" applyFill="1" applyBorder="1" applyAlignment="1">
      <alignment horizontal="center" vertical="center"/>
    </xf>
    <xf numFmtId="0" fontId="8" fillId="0" borderId="52" xfId="0" applyFont="1" applyBorder="1" applyAlignment="1">
      <alignment horizontal="center" vertical="center"/>
    </xf>
    <xf numFmtId="0" fontId="8" fillId="0" borderId="67" xfId="0" applyFont="1" applyBorder="1" applyAlignment="1">
      <alignment horizontal="center" vertical="center"/>
    </xf>
    <xf numFmtId="0" fontId="52" fillId="4" borderId="23" xfId="0" applyFont="1" applyFill="1" applyBorder="1" applyAlignment="1">
      <alignment horizontal="left" vertical="center" wrapText="1"/>
    </xf>
    <xf numFmtId="0" fontId="52" fillId="4" borderId="25" xfId="0" applyFont="1" applyFill="1" applyBorder="1" applyAlignment="1">
      <alignment horizontal="left" vertical="center" wrapText="1"/>
    </xf>
    <xf numFmtId="0" fontId="14" fillId="0" borderId="23" xfId="23" applyFont="1" applyBorder="1" applyAlignment="1">
      <alignment horizontal="center" vertical="center"/>
    </xf>
    <xf numFmtId="0" fontId="14" fillId="0" borderId="25" xfId="23" applyFont="1" applyBorder="1" applyAlignment="1">
      <alignment horizontal="center" vertical="center"/>
    </xf>
    <xf numFmtId="0" fontId="30" fillId="3" borderId="50" xfId="2" applyFont="1" applyFill="1" applyBorder="1" applyAlignment="1">
      <alignment horizontal="center" vertical="center" wrapText="1"/>
    </xf>
    <xf numFmtId="0" fontId="30" fillId="3" borderId="47" xfId="2" applyFont="1" applyFill="1" applyBorder="1" applyAlignment="1">
      <alignment horizontal="center" vertical="center" wrapText="1"/>
    </xf>
    <xf numFmtId="0" fontId="20" fillId="0" borderId="5" xfId="3" applyFont="1" applyBorder="1" applyAlignment="1">
      <alignment horizontal="center" vertical="center"/>
    </xf>
    <xf numFmtId="0" fontId="20" fillId="0" borderId="7" xfId="3" applyFont="1" applyBorder="1" applyAlignment="1">
      <alignment horizontal="center" vertical="center"/>
    </xf>
    <xf numFmtId="0" fontId="20" fillId="0" borderId="23" xfId="3" applyFont="1" applyBorder="1" applyAlignment="1">
      <alignment horizontal="center" vertical="center"/>
    </xf>
    <xf numFmtId="0" fontId="20" fillId="0" borderId="25" xfId="3" applyFont="1" applyBorder="1" applyAlignment="1">
      <alignment horizontal="center" vertical="center"/>
    </xf>
    <xf numFmtId="0" fontId="20" fillId="0" borderId="23" xfId="3" applyFont="1" applyBorder="1" applyAlignment="1">
      <alignment horizontal="center" vertical="center" wrapText="1"/>
    </xf>
    <xf numFmtId="0" fontId="20" fillId="0" borderId="25" xfId="3" applyFont="1" applyBorder="1" applyAlignment="1">
      <alignment horizontal="center" vertical="center" wrapText="1"/>
    </xf>
    <xf numFmtId="0" fontId="20" fillId="0" borderId="22" xfId="0" applyFont="1" applyBorder="1" applyAlignment="1">
      <alignment horizontal="center"/>
    </xf>
    <xf numFmtId="0" fontId="20" fillId="0" borderId="23" xfId="0" applyFont="1" applyBorder="1" applyAlignment="1">
      <alignment horizontal="center"/>
    </xf>
    <xf numFmtId="0" fontId="20" fillId="0" borderId="25" xfId="0" applyFont="1" applyBorder="1" applyAlignment="1">
      <alignment horizontal="center"/>
    </xf>
    <xf numFmtId="0" fontId="33" fillId="0" borderId="23" xfId="3" applyFont="1" applyBorder="1" applyAlignment="1">
      <alignment horizontal="center" vertical="center" wrapText="1"/>
    </xf>
    <xf numFmtId="0" fontId="33" fillId="0" borderId="25" xfId="3" applyFont="1" applyBorder="1" applyAlignment="1">
      <alignment horizontal="center" vertical="center" wrapText="1"/>
    </xf>
    <xf numFmtId="0" fontId="20" fillId="0" borderId="22" xfId="3" applyFont="1" applyBorder="1" applyAlignment="1">
      <alignment horizontal="center" vertical="center" wrapText="1"/>
    </xf>
    <xf numFmtId="0" fontId="20" fillId="0" borderId="22" xfId="3" applyFont="1" applyBorder="1" applyAlignment="1">
      <alignment horizontal="center" vertical="center"/>
    </xf>
    <xf numFmtId="0" fontId="13" fillId="0" borderId="26" xfId="0" applyFont="1" applyBorder="1" applyAlignment="1">
      <alignment horizontal="center" vertical="center" wrapText="1"/>
    </xf>
    <xf numFmtId="0" fontId="13" fillId="5" borderId="5"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20" fillId="0" borderId="23" xfId="23" applyFont="1" applyBorder="1" applyAlignment="1">
      <alignment horizontal="center" vertical="center" wrapText="1"/>
    </xf>
    <xf numFmtId="0" fontId="20" fillId="0" borderId="25" xfId="23" applyFont="1" applyBorder="1" applyAlignment="1">
      <alignment horizontal="center" vertical="center" wrapText="1"/>
    </xf>
    <xf numFmtId="0" fontId="26" fillId="0" borderId="23" xfId="23" applyFont="1" applyBorder="1" applyAlignment="1">
      <alignment horizontal="center" vertical="center" wrapText="1"/>
    </xf>
    <xf numFmtId="0" fontId="26" fillId="0" borderId="25" xfId="23" applyFont="1" applyBorder="1" applyAlignment="1">
      <alignment horizontal="center" vertical="center" wrapText="1"/>
    </xf>
    <xf numFmtId="0" fontId="33" fillId="0" borderId="23" xfId="23" applyFont="1" applyBorder="1" applyAlignment="1">
      <alignment horizontal="left" vertical="center" wrapText="1"/>
    </xf>
    <xf numFmtId="0" fontId="33" fillId="0" borderId="25" xfId="23"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3" fillId="0" borderId="2" xfId="2" applyFont="1" applyBorder="1" applyAlignment="1">
      <alignment horizontal="center" vertical="center"/>
    </xf>
    <xf numFmtId="0" fontId="13" fillId="0" borderId="18" xfId="2" applyFont="1" applyBorder="1" applyAlignment="1">
      <alignment horizontal="center" vertical="center"/>
    </xf>
    <xf numFmtId="0" fontId="13" fillId="0" borderId="1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Alignment="1">
      <alignment horizontal="center" vertical="center"/>
    </xf>
    <xf numFmtId="0" fontId="13" fillId="0" borderId="16" xfId="2" applyFont="1" applyBorder="1" applyAlignment="1">
      <alignment horizontal="center" vertical="center"/>
    </xf>
    <xf numFmtId="0" fontId="13" fillId="0" borderId="11"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pplyAlignment="1">
      <alignment horizontal="center" vertical="center"/>
    </xf>
    <xf numFmtId="0" fontId="13" fillId="0" borderId="2"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 xfId="2" applyFont="1" applyAlignment="1">
      <alignment horizontal="center" vertical="center" wrapText="1"/>
    </xf>
    <xf numFmtId="0" fontId="13" fillId="0" borderId="16"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1" xfId="2" applyFont="1" applyBorder="1" applyAlignment="1">
      <alignment horizontal="center" vertical="center" wrapText="1"/>
    </xf>
    <xf numFmtId="0" fontId="13" fillId="5" borderId="26" xfId="2" applyFont="1" applyFill="1" applyBorder="1" applyAlignment="1">
      <alignment horizontal="center" vertical="center" wrapText="1"/>
    </xf>
    <xf numFmtId="0" fontId="13" fillId="5" borderId="26" xfId="2" applyFont="1" applyFill="1" applyBorder="1" applyAlignment="1">
      <alignment horizontal="left" vertical="center" wrapText="1"/>
    </xf>
    <xf numFmtId="0" fontId="14" fillId="0" borderId="26" xfId="23" applyFont="1" applyBorder="1" applyAlignment="1">
      <alignment horizontal="center" vertical="center"/>
    </xf>
    <xf numFmtId="0" fontId="13" fillId="4" borderId="1" xfId="2" applyFont="1" applyFill="1" applyAlignment="1">
      <alignment horizontal="left" vertical="center" wrapText="1"/>
    </xf>
    <xf numFmtId="0" fontId="13" fillId="5" borderId="2" xfId="2" applyFont="1" applyFill="1" applyBorder="1" applyAlignment="1">
      <alignment horizontal="left" vertical="center" wrapText="1"/>
    </xf>
    <xf numFmtId="0" fontId="13" fillId="5" borderId="8"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7" fillId="4" borderId="5" xfId="3" applyNumberFormat="1" applyFont="1" applyFill="1" applyBorder="1" applyAlignment="1">
      <alignment horizontal="center" vertical="center"/>
    </xf>
    <xf numFmtId="1" fontId="7" fillId="4" borderId="6" xfId="3" applyNumberFormat="1" applyFont="1" applyFill="1" applyBorder="1" applyAlignment="1">
      <alignment horizontal="center" vertical="center"/>
    </xf>
    <xf numFmtId="1" fontId="7" fillId="4" borderId="7" xfId="3" applyNumberFormat="1" applyFont="1" applyFill="1" applyBorder="1" applyAlignment="1">
      <alignment horizontal="center" vertical="center"/>
    </xf>
    <xf numFmtId="0" fontId="33" fillId="2" borderId="23"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33" fillId="0" borderId="23" xfId="23" applyFont="1" applyBorder="1" applyAlignment="1">
      <alignment horizontal="center" vertical="center" wrapText="1"/>
    </xf>
    <xf numFmtId="0" fontId="33" fillId="0" borderId="25" xfId="23" applyFont="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21" fillId="5" borderId="5" xfId="3" applyFont="1" applyFill="1" applyBorder="1" applyAlignment="1">
      <alignment horizontal="center" vertical="center"/>
    </xf>
    <xf numFmtId="0" fontId="21" fillId="5" borderId="6" xfId="3" applyFont="1" applyFill="1" applyBorder="1" applyAlignment="1">
      <alignment horizontal="center" vertical="center"/>
    </xf>
    <xf numFmtId="0" fontId="21" fillId="5" borderId="7" xfId="3" applyFont="1" applyFill="1" applyBorder="1" applyAlignment="1">
      <alignment horizontal="center" vertical="center"/>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9" fontId="21" fillId="0" borderId="11" xfId="23" applyNumberFormat="1" applyFont="1" applyBorder="1" applyAlignment="1">
      <alignment horizontal="center" vertical="center"/>
    </xf>
    <xf numFmtId="9" fontId="21" fillId="0" borderId="19" xfId="23" applyNumberFormat="1" applyFont="1" applyBorder="1" applyAlignment="1">
      <alignment horizontal="center" vertical="center"/>
    </xf>
    <xf numFmtId="0" fontId="20" fillId="0" borderId="5" xfId="3" applyFont="1" applyBorder="1" applyAlignment="1">
      <alignment horizontal="justify" vertical="center" wrapText="1"/>
    </xf>
    <xf numFmtId="0" fontId="20" fillId="0" borderId="7" xfId="3" applyFont="1" applyBorder="1" applyAlignment="1">
      <alignment horizontal="justify" vertical="center" wrapText="1"/>
    </xf>
    <xf numFmtId="0" fontId="20" fillId="0" borderId="5" xfId="3" applyFont="1" applyBorder="1" applyAlignment="1">
      <alignment horizontal="justify" vertical="top" wrapText="1"/>
    </xf>
    <xf numFmtId="0" fontId="20" fillId="0" borderId="7" xfId="3" applyFont="1" applyBorder="1" applyAlignment="1">
      <alignment horizontal="justify" vertical="top" wrapText="1"/>
    </xf>
    <xf numFmtId="0" fontId="21" fillId="0" borderId="5"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32" fillId="5" borderId="29" xfId="3" applyFont="1" applyFill="1" applyBorder="1" applyAlignment="1">
      <alignment horizontal="center" vertical="center" wrapText="1"/>
    </xf>
    <xf numFmtId="0" fontId="32" fillId="5" borderId="28" xfId="3" applyFont="1" applyFill="1" applyBorder="1" applyAlignment="1">
      <alignment horizontal="center" vertical="center" wrapText="1"/>
    </xf>
    <xf numFmtId="0" fontId="21" fillId="0" borderId="26" xfId="3" applyFont="1" applyBorder="1" applyAlignment="1">
      <alignment horizontal="center" vertical="center"/>
    </xf>
    <xf numFmtId="0" fontId="21" fillId="4" borderId="26" xfId="23" applyFont="1" applyFill="1" applyBorder="1" applyAlignment="1">
      <alignment horizontal="center" vertical="center"/>
    </xf>
    <xf numFmtId="0" fontId="34" fillId="0" borderId="5" xfId="3" applyFont="1" applyBorder="1" applyAlignment="1">
      <alignment horizontal="center" vertical="center" wrapText="1"/>
    </xf>
    <xf numFmtId="0" fontId="34" fillId="0" borderId="7" xfId="3" applyFont="1" applyBorder="1" applyAlignment="1">
      <alignment horizontal="center" vertical="center" wrapText="1"/>
    </xf>
    <xf numFmtId="0" fontId="20" fillId="0" borderId="6" xfId="3" applyFont="1" applyBorder="1" applyAlignment="1">
      <alignment horizontal="center" vertical="center"/>
    </xf>
    <xf numFmtId="0" fontId="32" fillId="5" borderId="23" xfId="23" applyFont="1" applyFill="1" applyBorder="1" applyAlignment="1">
      <alignment horizontal="center" vertical="center" wrapText="1"/>
    </xf>
    <xf numFmtId="0" fontId="32" fillId="5" borderId="25" xfId="23"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5" xfId="0" applyFont="1" applyFill="1" applyBorder="1" applyAlignment="1">
      <alignment horizontal="center" vertical="center" wrapText="1"/>
    </xf>
    <xf numFmtId="43" fontId="20" fillId="0" borderId="22" xfId="18" applyFont="1" applyBorder="1" applyAlignment="1">
      <alignment horizontal="center"/>
    </xf>
    <xf numFmtId="0" fontId="20" fillId="0" borderId="5" xfId="23" applyFont="1" applyBorder="1" applyAlignment="1">
      <alignment horizontal="center" vertical="center" wrapText="1"/>
    </xf>
    <xf numFmtId="0" fontId="20" fillId="0" borderId="7" xfId="23" applyFont="1" applyBorder="1" applyAlignment="1">
      <alignment horizontal="center" vertical="center" wrapText="1"/>
    </xf>
    <xf numFmtId="0" fontId="21" fillId="0" borderId="26" xfId="23" applyFont="1" applyBorder="1" applyAlignment="1">
      <alignment horizontal="center" vertical="center"/>
    </xf>
    <xf numFmtId="0" fontId="26" fillId="0" borderId="5" xfId="23" applyFont="1" applyBorder="1" applyAlignment="1">
      <alignment horizontal="center" vertical="center" wrapText="1"/>
    </xf>
    <xf numFmtId="0" fontId="26" fillId="0" borderId="7" xfId="23" applyFont="1" applyBorder="1" applyAlignment="1">
      <alignment horizontal="center" vertical="center" wrapText="1"/>
    </xf>
    <xf numFmtId="0" fontId="20" fillId="4" borderId="5" xfId="23" applyFont="1" applyFill="1" applyBorder="1" applyAlignment="1">
      <alignment horizontal="center" vertical="center" wrapText="1"/>
    </xf>
    <xf numFmtId="0" fontId="20" fillId="4" borderId="7" xfId="23" applyFont="1" applyFill="1" applyBorder="1" applyAlignment="1">
      <alignment horizontal="center" vertical="center" wrapText="1"/>
    </xf>
    <xf numFmtId="0" fontId="26" fillId="0" borderId="5" xfId="3" applyFont="1" applyBorder="1" applyAlignment="1">
      <alignment horizontal="center" vertical="center" wrapText="1"/>
    </xf>
    <xf numFmtId="0" fontId="26" fillId="0" borderId="7" xfId="3" applyFont="1" applyBorder="1" applyAlignment="1">
      <alignment horizontal="center" vertical="center" wrapText="1"/>
    </xf>
    <xf numFmtId="171" fontId="32" fillId="5" borderId="23" xfId="3" applyNumberFormat="1" applyFont="1" applyFill="1" applyBorder="1" applyAlignment="1">
      <alignment horizontal="center" vertical="center"/>
    </xf>
    <xf numFmtId="171" fontId="32" fillId="5" borderId="25" xfId="3" applyNumberFormat="1" applyFont="1" applyFill="1" applyBorder="1" applyAlignment="1">
      <alignment horizontal="center" vertical="center"/>
    </xf>
    <xf numFmtId="0" fontId="33" fillId="2" borderId="43" xfId="0" applyFont="1" applyFill="1" applyBorder="1" applyAlignment="1">
      <alignment horizontal="center" vertical="center" wrapText="1"/>
    </xf>
    <xf numFmtId="0" fontId="31" fillId="0" borderId="25" xfId="23" applyFont="1" applyBorder="1" applyAlignment="1">
      <alignment horizontal="left" vertical="center" wrapText="1"/>
    </xf>
    <xf numFmtId="0" fontId="20" fillId="0" borderId="53" xfId="23" applyFont="1" applyBorder="1" applyAlignment="1">
      <alignment horizontal="center" vertical="center" wrapText="1"/>
    </xf>
    <xf numFmtId="0" fontId="20" fillId="0" borderId="56" xfId="23" applyFont="1" applyBorder="1" applyAlignment="1">
      <alignment horizontal="center" vertical="center" wrapText="1"/>
    </xf>
    <xf numFmtId="0" fontId="26" fillId="0" borderId="23" xfId="3" applyFont="1" applyBorder="1" applyAlignment="1">
      <alignment horizontal="left" vertical="center" wrapText="1"/>
    </xf>
    <xf numFmtId="0" fontId="26" fillId="0" borderId="25" xfId="3" applyFont="1" applyBorder="1" applyAlignment="1">
      <alignment horizontal="left" vertical="center" wrapText="1"/>
    </xf>
    <xf numFmtId="0" fontId="26" fillId="0" borderId="23" xfId="3" applyFont="1" applyBorder="1" applyAlignment="1">
      <alignment horizontal="center" vertical="center" wrapText="1"/>
    </xf>
    <xf numFmtId="0" fontId="26" fillId="0" borderId="25" xfId="3" applyFont="1" applyBorder="1" applyAlignment="1">
      <alignment horizontal="center" vertical="center" wrapText="1"/>
    </xf>
    <xf numFmtId="0" fontId="54" fillId="0" borderId="5" xfId="3" applyFont="1" applyBorder="1" applyAlignment="1">
      <alignment horizontal="center" vertical="center" wrapText="1"/>
    </xf>
    <xf numFmtId="0" fontId="54" fillId="0" borderId="7" xfId="3" applyFont="1" applyBorder="1" applyAlignment="1">
      <alignment horizontal="center" vertical="center"/>
    </xf>
    <xf numFmtId="171" fontId="32" fillId="5" borderId="23" xfId="3" applyNumberFormat="1" applyFont="1" applyFill="1" applyBorder="1" applyAlignment="1">
      <alignment horizontal="center" vertical="center" wrapText="1"/>
    </xf>
    <xf numFmtId="171" fontId="32" fillId="5" borderId="25" xfId="3" applyNumberFormat="1" applyFont="1" applyFill="1" applyBorder="1" applyAlignment="1">
      <alignment horizontal="center" vertical="center" wrapText="1"/>
    </xf>
    <xf numFmtId="0" fontId="26" fillId="0" borderId="23" xfId="0" applyFont="1" applyBorder="1" applyAlignment="1">
      <alignment horizontal="center" vertical="center" wrapText="1"/>
    </xf>
    <xf numFmtId="0" fontId="26" fillId="0" borderId="25" xfId="0" applyFont="1" applyBorder="1" applyAlignment="1">
      <alignment horizontal="center" vertical="center" wrapText="1"/>
    </xf>
    <xf numFmtId="0" fontId="20" fillId="4" borderId="23" xfId="23" applyFont="1" applyFill="1" applyBorder="1" applyAlignment="1">
      <alignment horizontal="center" vertical="center" wrapText="1"/>
    </xf>
    <xf numFmtId="0" fontId="20" fillId="4" borderId="25" xfId="23" applyFont="1" applyFill="1" applyBorder="1" applyAlignment="1">
      <alignment horizontal="center" vertical="center" wrapText="1"/>
    </xf>
    <xf numFmtId="0" fontId="33" fillId="0" borderId="23" xfId="3" applyFont="1" applyBorder="1" applyAlignment="1">
      <alignment horizontal="left" vertical="center" wrapText="1"/>
    </xf>
    <xf numFmtId="0" fontId="31" fillId="0" borderId="25" xfId="3" applyFont="1" applyBorder="1" applyAlignment="1">
      <alignment horizontal="left" vertical="center" wrapText="1"/>
    </xf>
    <xf numFmtId="0" fontId="14" fillId="0" borderId="22" xfId="3" applyFont="1" applyBorder="1" applyAlignment="1">
      <alignment horizontal="center" vertical="center" wrapText="1"/>
    </xf>
    <xf numFmtId="0" fontId="14" fillId="0" borderId="22" xfId="3" applyFont="1" applyBorder="1" applyAlignment="1">
      <alignment horizontal="center" vertical="center"/>
    </xf>
    <xf numFmtId="0" fontId="14" fillId="0" borderId="29"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13" fillId="5" borderId="2"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11" xfId="2" applyFont="1" applyFill="1" applyBorder="1" applyAlignment="1">
      <alignment horizontal="center" vertical="center" wrapText="1"/>
    </xf>
    <xf numFmtId="0" fontId="13" fillId="0" borderId="49" xfId="2" applyFont="1" applyBorder="1" applyAlignment="1">
      <alignment horizontal="center" vertical="center" wrapText="1"/>
    </xf>
    <xf numFmtId="0" fontId="13" fillId="0" borderId="46" xfId="2" applyFont="1" applyBorder="1" applyAlignment="1">
      <alignment horizontal="center" vertical="center" wrapText="1"/>
    </xf>
    <xf numFmtId="0" fontId="13" fillId="0" borderId="73" xfId="2" applyFont="1" applyBorder="1" applyAlignment="1">
      <alignment horizontal="center" vertical="center" wrapText="1"/>
    </xf>
    <xf numFmtId="1" fontId="13" fillId="0" borderId="29" xfId="2" applyNumberFormat="1" applyFont="1" applyBorder="1" applyAlignment="1">
      <alignment horizontal="center" vertical="center" wrapText="1"/>
    </xf>
    <xf numFmtId="1" fontId="13" fillId="0" borderId="27" xfId="2" applyNumberFormat="1" applyFont="1" applyBorder="1" applyAlignment="1">
      <alignment horizontal="center" vertical="center" wrapText="1"/>
    </xf>
    <xf numFmtId="1" fontId="13" fillId="0" borderId="28" xfId="2" applyNumberFormat="1" applyFont="1" applyBorder="1" applyAlignment="1">
      <alignment horizontal="center" vertical="center" wrapText="1"/>
    </xf>
    <xf numFmtId="0" fontId="8" fillId="5" borderId="26" xfId="3" applyFont="1" applyFill="1" applyBorder="1" applyAlignment="1">
      <alignment horizontal="center" vertical="center"/>
    </xf>
    <xf numFmtId="0" fontId="14" fillId="0" borderId="5" xfId="23" applyFont="1" applyBorder="1" applyAlignment="1">
      <alignment horizontal="center" vertical="center" wrapText="1"/>
    </xf>
    <xf numFmtId="0" fontId="14" fillId="0" borderId="6" xfId="23" applyFont="1" applyBorder="1" applyAlignment="1">
      <alignment horizontal="center" vertical="center" wrapText="1"/>
    </xf>
    <xf numFmtId="0" fontId="14" fillId="0" borderId="7" xfId="23" applyFont="1" applyBorder="1" applyAlignment="1">
      <alignment horizontal="center" vertical="center" wrapText="1"/>
    </xf>
    <xf numFmtId="0" fontId="13" fillId="5" borderId="29" xfId="3"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5"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0" borderId="5" xfId="23" applyFont="1" applyBorder="1" applyAlignment="1">
      <alignment horizontal="center" vertical="center"/>
    </xf>
    <xf numFmtId="0" fontId="8" fillId="0" borderId="6" xfId="23" applyFont="1" applyBorder="1" applyAlignment="1">
      <alignment horizontal="center" vertical="center"/>
    </xf>
    <xf numFmtId="0" fontId="8" fillId="0" borderId="7" xfId="23" applyFont="1" applyBorder="1" applyAlignment="1">
      <alignment horizontal="center" vertical="center"/>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4" fillId="4" borderId="5" xfId="23" applyFont="1" applyFill="1" applyBorder="1" applyAlignment="1">
      <alignment horizontal="center" vertical="center" wrapText="1"/>
    </xf>
    <xf numFmtId="0" fontId="14" fillId="4" borderId="7" xfId="23"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7" xfId="3" applyFont="1" applyBorder="1" applyAlignment="1">
      <alignment horizontal="center" vertical="center"/>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29" fillId="0" borderId="32" xfId="3" applyFont="1" applyBorder="1" applyAlignment="1">
      <alignment horizontal="center" vertical="center"/>
    </xf>
    <xf numFmtId="0" fontId="14" fillId="0" borderId="7" xfId="3" applyFont="1" applyBorder="1" applyAlignment="1">
      <alignment horizontal="center" vertical="center" wrapText="1"/>
    </xf>
    <xf numFmtId="0" fontId="14" fillId="4" borderId="6" xfId="23" applyFont="1" applyFill="1" applyBorder="1" applyAlignment="1">
      <alignment horizontal="center" vertical="center" wrapText="1"/>
    </xf>
    <xf numFmtId="0" fontId="14" fillId="0" borderId="5" xfId="3" applyFont="1" applyBorder="1" applyAlignment="1">
      <alignment horizontal="left" vertical="center" wrapText="1"/>
    </xf>
    <xf numFmtId="0" fontId="14" fillId="0" borderId="7" xfId="3" applyFont="1" applyBorder="1" applyAlignment="1">
      <alignment horizontal="left" vertical="center" wrapText="1"/>
    </xf>
    <xf numFmtId="169" fontId="14" fillId="0" borderId="60" xfId="5" applyNumberFormat="1" applyFont="1" applyBorder="1" applyAlignment="1">
      <alignment horizontal="center" vertical="center"/>
    </xf>
    <xf numFmtId="169" fontId="14" fillId="0" borderId="48" xfId="5" applyNumberFormat="1" applyFont="1" applyBorder="1" applyAlignment="1">
      <alignment horizontal="center" vertical="center"/>
    </xf>
    <xf numFmtId="0" fontId="13" fillId="5" borderId="54" xfId="2" applyFont="1" applyFill="1" applyBorder="1" applyAlignment="1">
      <alignment horizontal="center" vertical="center" wrapText="1"/>
    </xf>
    <xf numFmtId="0" fontId="13" fillId="5" borderId="12" xfId="2" applyFont="1" applyFill="1" applyBorder="1" applyAlignment="1">
      <alignment horizontal="center" vertical="center" wrapText="1"/>
    </xf>
    <xf numFmtId="0" fontId="13" fillId="5" borderId="9" xfId="2" applyFont="1" applyFill="1" applyBorder="1" applyAlignment="1">
      <alignment horizontal="center" vertical="center" wrapText="1"/>
    </xf>
    <xf numFmtId="0" fontId="13" fillId="5" borderId="13" xfId="2" applyFont="1" applyFill="1" applyBorder="1" applyAlignment="1">
      <alignment horizontal="center" vertical="center" wrapText="1"/>
    </xf>
    <xf numFmtId="0" fontId="13" fillId="5" borderId="51" xfId="2" applyFont="1" applyFill="1" applyBorder="1" applyAlignment="1">
      <alignment horizontal="center" vertical="center" wrapText="1"/>
    </xf>
    <xf numFmtId="0" fontId="13" fillId="0" borderId="60" xfId="2" applyFont="1" applyBorder="1" applyAlignment="1">
      <alignment horizontal="center" vertical="center" wrapText="1"/>
    </xf>
    <xf numFmtId="0" fontId="13" fillId="0" borderId="48" xfId="2" applyFont="1" applyBorder="1" applyAlignment="1">
      <alignment horizontal="center" vertical="center" wrapText="1"/>
    </xf>
    <xf numFmtId="0" fontId="13" fillId="5" borderId="37" xfId="2" applyFont="1" applyFill="1" applyBorder="1" applyAlignment="1">
      <alignment horizontal="center" vertical="center" wrapText="1"/>
    </xf>
    <xf numFmtId="0" fontId="13" fillId="5" borderId="38" xfId="2" applyFont="1" applyFill="1" applyBorder="1" applyAlignment="1">
      <alignment horizontal="center" vertical="center" wrapText="1"/>
    </xf>
    <xf numFmtId="0" fontId="13" fillId="5" borderId="39" xfId="2" applyFont="1" applyFill="1" applyBorder="1" applyAlignment="1">
      <alignment horizontal="center" vertical="center" wrapText="1"/>
    </xf>
    <xf numFmtId="0" fontId="13" fillId="0" borderId="10" xfId="2" applyFont="1" applyBorder="1" applyAlignment="1">
      <alignment horizontal="center" vertical="center" wrapText="1"/>
    </xf>
    <xf numFmtId="0" fontId="13" fillId="0" borderId="24" xfId="2" applyFont="1" applyBorder="1" applyAlignment="1">
      <alignment horizontal="center" vertical="center" wrapText="1"/>
    </xf>
    <xf numFmtId="169" fontId="14" fillId="0" borderId="66" xfId="5" applyNumberFormat="1" applyFont="1" applyBorder="1" applyAlignment="1">
      <alignment horizontal="center" vertical="center"/>
    </xf>
    <xf numFmtId="169" fontId="14" fillId="0" borderId="40" xfId="5" applyNumberFormat="1" applyFont="1" applyBorder="1" applyAlignment="1">
      <alignment horizontal="center" vertical="center"/>
    </xf>
    <xf numFmtId="169" fontId="14" fillId="0" borderId="33" xfId="5" applyNumberFormat="1" applyFont="1" applyBorder="1" applyAlignment="1">
      <alignment horizontal="center" vertical="center"/>
    </xf>
    <xf numFmtId="169" fontId="14" fillId="0" borderId="47" xfId="5" applyNumberFormat="1" applyFont="1" applyBorder="1" applyAlignment="1">
      <alignment horizontal="center" vertical="center"/>
    </xf>
    <xf numFmtId="175" fontId="14" fillId="0" borderId="60" xfId="18" applyNumberFormat="1" applyFont="1" applyFill="1" applyBorder="1" applyAlignment="1">
      <alignment horizontal="center" vertical="center"/>
    </xf>
    <xf numFmtId="175" fontId="14" fillId="0" borderId="48" xfId="18" applyNumberFormat="1" applyFont="1" applyFill="1" applyBorder="1" applyAlignment="1">
      <alignment horizontal="center" vertical="center"/>
    </xf>
    <xf numFmtId="0" fontId="13" fillId="0" borderId="1" xfId="0" applyFont="1" applyBorder="1" applyAlignment="1">
      <alignment horizontal="center" vertical="center" wrapText="1"/>
    </xf>
    <xf numFmtId="1" fontId="7" fillId="0" borderId="5" xfId="3" applyNumberFormat="1" applyFont="1" applyBorder="1" applyAlignment="1">
      <alignment horizontal="center" vertical="center"/>
    </xf>
    <xf numFmtId="1" fontId="7" fillId="0" borderId="7" xfId="3" applyNumberFormat="1" applyFont="1" applyBorder="1" applyAlignment="1">
      <alignment horizontal="center" vertical="center"/>
    </xf>
    <xf numFmtId="0" fontId="13" fillId="3" borderId="26" xfId="2" applyFont="1" applyFill="1" applyBorder="1" applyAlignment="1">
      <alignment horizontal="left"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7" xfId="2" applyFont="1" applyFill="1" applyBorder="1" applyAlignment="1">
      <alignment horizontal="center" vertical="center"/>
    </xf>
    <xf numFmtId="0" fontId="13" fillId="5" borderId="60" xfId="2" applyFont="1" applyFill="1" applyBorder="1" applyAlignment="1">
      <alignment horizontal="center" vertical="center" wrapText="1"/>
    </xf>
    <xf numFmtId="0" fontId="13" fillId="5" borderId="61" xfId="2" applyFont="1" applyFill="1" applyBorder="1" applyAlignment="1">
      <alignment horizontal="center" vertical="center" wrapText="1"/>
    </xf>
    <xf numFmtId="0" fontId="13" fillId="3" borderId="26" xfId="2" applyFont="1" applyFill="1" applyBorder="1" applyAlignment="1">
      <alignment horizontal="center" vertical="center" wrapText="1"/>
    </xf>
    <xf numFmtId="0" fontId="13" fillId="5" borderId="22" xfId="2" applyFont="1" applyFill="1" applyBorder="1" applyAlignment="1">
      <alignment horizontal="center" vertical="center" wrapText="1"/>
    </xf>
    <xf numFmtId="175" fontId="14" fillId="0" borderId="60" xfId="18" applyNumberFormat="1" applyFont="1" applyBorder="1" applyAlignment="1">
      <alignment horizontal="center" vertical="center"/>
    </xf>
    <xf numFmtId="175" fontId="14" fillId="0" borderId="48" xfId="18" applyNumberFormat="1" applyFont="1" applyBorder="1" applyAlignment="1">
      <alignment horizontal="center" vertical="center"/>
    </xf>
    <xf numFmtId="0" fontId="13" fillId="5" borderId="50" xfId="2" applyFont="1" applyFill="1" applyBorder="1" applyAlignment="1">
      <alignment horizontal="center" vertical="center" wrapText="1"/>
    </xf>
    <xf numFmtId="0" fontId="13" fillId="5" borderId="36" xfId="2" applyFont="1" applyFill="1" applyBorder="1" applyAlignment="1">
      <alignment horizontal="center" vertical="center" wrapText="1"/>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13" fillId="3" borderId="5" xfId="3" applyFont="1" applyFill="1" applyBorder="1" applyAlignment="1">
      <alignment horizontal="center" vertical="center" wrapText="1"/>
    </xf>
    <xf numFmtId="0" fontId="13" fillId="3" borderId="6"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13" fillId="5" borderId="6" xfId="3" applyFont="1" applyFill="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19" xfId="3" applyFont="1" applyFill="1" applyBorder="1" applyAlignment="1">
      <alignment horizontal="center" vertical="center" wrapText="1"/>
    </xf>
    <xf numFmtId="0" fontId="32" fillId="5" borderId="27"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13" fillId="3" borderId="11" xfId="3" applyFont="1" applyFill="1" applyBorder="1" applyAlignment="1">
      <alignment horizontal="center" vertical="center" wrapText="1"/>
    </xf>
    <xf numFmtId="0" fontId="13" fillId="3" borderId="20"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3" fillId="5" borderId="5" xfId="2" applyFont="1" applyFill="1" applyBorder="1" applyAlignment="1">
      <alignment horizontal="left" vertical="center" wrapText="1"/>
    </xf>
    <xf numFmtId="0" fontId="13" fillId="5" borderId="7" xfId="2" applyFont="1" applyFill="1" applyBorder="1" applyAlignment="1">
      <alignment horizontal="left" vertical="center" wrapText="1"/>
    </xf>
    <xf numFmtId="0" fontId="12" fillId="0" borderId="26" xfId="0" applyFont="1" applyBorder="1" applyAlignment="1">
      <alignment horizontal="left" vertical="center" wrapText="1"/>
    </xf>
    <xf numFmtId="1" fontId="40" fillId="0" borderId="29" xfId="18" applyNumberFormat="1" applyFont="1" applyBorder="1" applyAlignment="1">
      <alignment horizontal="center" vertical="center" wrapText="1"/>
    </xf>
    <xf numFmtId="1" fontId="40" fillId="0" borderId="27" xfId="18" applyNumberFormat="1" applyFont="1" applyBorder="1" applyAlignment="1">
      <alignment horizontal="center" vertical="center" wrapText="1"/>
    </xf>
    <xf numFmtId="1" fontId="40" fillId="0" borderId="28" xfId="18" applyNumberFormat="1" applyFont="1" applyBorder="1" applyAlignment="1">
      <alignment horizontal="center" vertical="center" wrapText="1"/>
    </xf>
    <xf numFmtId="0" fontId="32" fillId="5" borderId="17" xfId="3" applyFont="1" applyFill="1" applyBorder="1" applyAlignment="1">
      <alignment horizontal="center" vertical="center" wrapText="1"/>
    </xf>
    <xf numFmtId="0" fontId="32" fillId="5" borderId="1" xfId="3" applyFont="1" applyFill="1" applyAlignment="1">
      <alignment horizontal="center" vertical="center" wrapText="1"/>
    </xf>
    <xf numFmtId="0" fontId="32" fillId="5" borderId="20" xfId="3" applyFont="1" applyFill="1" applyBorder="1" applyAlignment="1">
      <alignment horizontal="center" vertical="center" wrapText="1"/>
    </xf>
    <xf numFmtId="1" fontId="7"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5" fillId="11" borderId="54" xfId="14" quotePrefix="1" applyNumberFormat="1" applyFill="1" applyBorder="1" applyAlignment="1">
      <alignment horizontal="center" vertical="center" wrapText="1"/>
    </xf>
    <xf numFmtId="0" fontId="25" fillId="11" borderId="12" xfId="14" quotePrefix="1" applyNumberFormat="1" applyFill="1" applyBorder="1" applyAlignment="1">
      <alignment horizontal="center" vertical="center" wrapText="1"/>
    </xf>
    <xf numFmtId="0" fontId="25" fillId="11" borderId="9" xfId="14" quotePrefix="1" applyNumberFormat="1" applyFill="1" applyBorder="1" applyAlignment="1">
      <alignment horizontal="center" vertical="center" wrapText="1"/>
    </xf>
    <xf numFmtId="0" fontId="25" fillId="11" borderId="13" xfId="14" quotePrefix="1" applyNumberFormat="1" applyFill="1" applyBorder="1" applyAlignment="1">
      <alignment horizontal="center" vertical="center" wrapText="1"/>
    </xf>
    <xf numFmtId="0" fontId="25" fillId="11" borderId="9" xfId="14" applyNumberFormat="1" applyFill="1" applyBorder="1" applyAlignment="1">
      <alignment horizontal="center" vertical="center" wrapText="1"/>
    </xf>
    <xf numFmtId="0" fontId="25" fillId="11" borderId="13" xfId="14" applyNumberFormat="1" applyFill="1" applyBorder="1" applyAlignment="1">
      <alignment horizontal="center" vertical="center" wrapText="1"/>
    </xf>
    <xf numFmtId="0" fontId="25" fillId="3" borderId="9" xfId="12" quotePrefix="1" applyNumberFormat="1" applyFont="1" applyFill="1" applyBorder="1" applyAlignment="1">
      <alignment horizontal="center" vertical="center" wrapText="1"/>
    </xf>
    <xf numFmtId="0" fontId="25"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5" xfId="19" applyFont="1" applyFill="1" applyBorder="1" applyAlignment="1">
      <alignment horizontal="center" vertical="center"/>
    </xf>
    <xf numFmtId="0" fontId="43" fillId="5" borderId="58" xfId="19" applyFont="1" applyFill="1" applyBorder="1" applyAlignment="1">
      <alignment horizontal="center" vertical="center"/>
    </xf>
    <xf numFmtId="0" fontId="43" fillId="0" borderId="1" xfId="19" applyFont="1" applyAlignment="1">
      <alignment horizontal="center" vertical="center" wrapText="1"/>
    </xf>
    <xf numFmtId="0" fontId="4" fillId="10" borderId="1" xfId="19" applyFill="1" applyAlignment="1">
      <alignment horizontal="center"/>
    </xf>
    <xf numFmtId="0" fontId="43" fillId="5" borderId="33" xfId="19" applyFont="1" applyFill="1" applyBorder="1" applyAlignment="1">
      <alignment horizontal="center" vertical="center" wrapText="1"/>
    </xf>
    <xf numFmtId="0" fontId="43" fillId="5" borderId="59" xfId="19" applyFon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12" fillId="0" borderId="1" xfId="2" applyFont="1" applyAlignment="1">
      <alignment horizontal="center" vertical="center" wrapText="1"/>
    </xf>
    <xf numFmtId="0" fontId="12" fillId="0" borderId="20" xfId="2" applyFont="1" applyBorder="1" applyAlignment="1">
      <alignment horizontal="center" vertical="center" wrapText="1"/>
    </xf>
    <xf numFmtId="0" fontId="13" fillId="10" borderId="11" xfId="2" applyFont="1" applyFill="1" applyBorder="1" applyAlignment="1">
      <alignment horizontal="center" vertical="center"/>
    </xf>
    <xf numFmtId="0" fontId="13" fillId="10" borderId="20" xfId="2" applyFont="1" applyFill="1" applyBorder="1" applyAlignment="1">
      <alignment horizontal="center" vertical="center"/>
    </xf>
    <xf numFmtId="0" fontId="13" fillId="10" borderId="19" xfId="2" applyFont="1" applyFill="1" applyBorder="1" applyAlignment="1">
      <alignment horizontal="center" vertical="center"/>
    </xf>
    <xf numFmtId="0" fontId="13" fillId="10" borderId="29" xfId="2" applyFont="1" applyFill="1" applyBorder="1" applyAlignment="1">
      <alignment horizontal="center" vertical="center"/>
    </xf>
    <xf numFmtId="0" fontId="13" fillId="10" borderId="27" xfId="2"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3"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64" xfId="0" applyFont="1" applyBorder="1" applyAlignment="1">
      <alignment horizontal="left" vertical="center" wrapText="1"/>
    </xf>
    <xf numFmtId="0" fontId="14" fillId="0" borderId="17" xfId="0" applyFont="1" applyBorder="1" applyAlignment="1">
      <alignment horizontal="left" vertical="center" wrapText="1"/>
    </xf>
    <xf numFmtId="0" fontId="13" fillId="5" borderId="44" xfId="2" applyFont="1" applyFill="1" applyBorder="1" applyAlignment="1">
      <alignment horizontal="center" vertical="center" wrapText="1"/>
    </xf>
    <xf numFmtId="0" fontId="13" fillId="5" borderId="45" xfId="2" applyFont="1" applyFill="1" applyBorder="1" applyAlignment="1">
      <alignment horizontal="center" vertical="center" wrapText="1"/>
    </xf>
    <xf numFmtId="0" fontId="12" fillId="0" borderId="26" xfId="2" applyFont="1" applyBorder="1" applyAlignment="1">
      <alignment horizontal="center" vertical="center" wrapText="1"/>
    </xf>
    <xf numFmtId="0" fontId="13" fillId="0" borderId="29" xfId="2" applyFont="1" applyBorder="1" applyAlignment="1">
      <alignment horizontal="center" vertical="center"/>
    </xf>
    <xf numFmtId="0" fontId="13" fillId="0" borderId="27" xfId="2" applyFont="1" applyBorder="1" applyAlignment="1">
      <alignment horizontal="center" vertical="center"/>
    </xf>
    <xf numFmtId="0" fontId="13" fillId="5" borderId="41" xfId="2" applyFont="1" applyFill="1" applyBorder="1" applyAlignment="1">
      <alignment horizontal="center" vertical="center" wrapText="1"/>
    </xf>
    <xf numFmtId="0" fontId="13" fillId="5" borderId="42" xfId="2" applyFont="1" applyFill="1" applyBorder="1" applyAlignment="1">
      <alignment horizontal="center" vertical="center" wrapText="1"/>
    </xf>
    <xf numFmtId="0" fontId="13" fillId="0" borderId="69" xfId="2" applyFont="1" applyBorder="1" applyAlignment="1">
      <alignment horizontal="center" vertical="center" wrapText="1"/>
    </xf>
    <xf numFmtId="0" fontId="13" fillId="0" borderId="70" xfId="2" applyFont="1" applyBorder="1" applyAlignment="1">
      <alignment horizontal="center" vertical="center" wrapText="1"/>
    </xf>
    <xf numFmtId="0" fontId="13" fillId="0" borderId="71" xfId="2" applyFont="1" applyBorder="1" applyAlignment="1">
      <alignment horizontal="center" vertical="center" wrapText="1"/>
    </xf>
    <xf numFmtId="0" fontId="20" fillId="0" borderId="5" xfId="3" applyFont="1" applyFill="1" applyBorder="1" applyAlignment="1">
      <alignment horizontal="center" vertical="center" wrapText="1"/>
    </xf>
    <xf numFmtId="0" fontId="20" fillId="0" borderId="7"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7" xfId="3" applyFont="1" applyFill="1" applyBorder="1" applyAlignment="1">
      <alignment horizontal="center" vertical="center" wrapText="1"/>
    </xf>
    <xf numFmtId="169" fontId="14" fillId="0" borderId="22" xfId="5" applyNumberFormat="1" applyFont="1" applyFill="1" applyBorder="1" applyAlignment="1">
      <alignment vertical="center"/>
    </xf>
    <xf numFmtId="169" fontId="14" fillId="0" borderId="13" xfId="5" applyNumberFormat="1" applyFont="1" applyFill="1" applyBorder="1" applyAlignment="1">
      <alignment vertical="center"/>
    </xf>
  </cellXfs>
  <cellStyles count="28">
    <cellStyle name="Hyperlink" xfId="16" xr:uid="{FF327CB4-B363-4859-B3D4-FEC05C720CF9}"/>
    <cellStyle name="Millares" xfId="18" builtinId="3"/>
    <cellStyle name="Millares [0] 2" xfId="7" xr:uid="{00000000-0005-0000-0000-000001000000}"/>
    <cellStyle name="Millares 2" xfId="5" xr:uid="{00000000-0005-0000-0000-000002000000}"/>
    <cellStyle name="Millares 3" xfId="25" xr:uid="{60B2248D-8217-4918-84B1-E94F216F3831}"/>
    <cellStyle name="Millares 4" xfId="27" xr:uid="{CB858F62-2130-44A5-84C2-CBBDC09319D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3 2" xfId="23" xr:uid="{22DFEC94-A05D-41E7-A037-DEE5C3D4AD8E}"/>
    <cellStyle name="Normal 3 2 2" xfId="26" xr:uid="{80B41AD4-1F38-4F74-8C01-F727D3180831}"/>
    <cellStyle name="Normal 3 3" xfId="24" xr:uid="{2BB8492F-88D2-4DF6-98A6-6B6E23145B8B}"/>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6AD86E-5475-44C0-BA57-30DBB9E0F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46D43C6-659F-409E-A7E0-2D04DBE35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D9BDD636-50A2-482E-82B6-343780FB0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nia-PC\Desktop\SECRETAR&#205;A%20DISTRITAL%20DE%20LA%20MUJER%20-%20LORE%20Y%20TANIA\2025\2.%20ABRIL\2.Mazo_SeguimientoPA_8219_09042025.xlsx" TargetMode="External"/><Relationship Id="rId1" Type="http://schemas.openxmlformats.org/officeDocument/2006/relationships/externalLinkPath" Target="file:///C:\Users\Tania-PC\Desktop\SECRETAR&#205;A%20DISTRITAL%20DE%20LA%20MUJER%20-%20LORE%20Y%20TANIA\2025\2.%20ABRIL\2.Mazo_SeguimientoPA_8219_090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ACTIVIDAD_1"/>
      <sheetName val="Hoja de vida_1 "/>
      <sheetName val="ACTIVIDAD_2"/>
      <sheetName val="Hoja de vida_2"/>
      <sheetName val="ACTIVIDAD_3"/>
      <sheetName val="Hoja de vida_3"/>
      <sheetName val="META_PDD 105"/>
      <sheetName val="Hoja de vida_MetaPDD 105"/>
      <sheetName val="META_PDD 432"/>
      <sheetName val="Hoja de vida_MetaPDD 432"/>
      <sheetName val="PRODUCTO_MGA"/>
      <sheetName val="TERRITORIALIZACIÓN"/>
      <sheetName val="PMR"/>
      <sheetName val="CONTROL DE CAMBIOS"/>
      <sheetName val="Listas"/>
      <sheetName val="Hoja3"/>
    </sheetNames>
    <sheetDataSet>
      <sheetData sheetId="0"/>
      <sheetData sheetId="1"/>
      <sheetData sheetId="2"/>
      <sheetData sheetId="3">
        <row r="26">
          <cell r="B26">
            <v>1019185000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baseColWidth="10" defaultColWidth="10.85546875" defaultRowHeight="14.25" x14ac:dyDescent="0.25"/>
  <cols>
    <col min="1" max="1" width="53" style="219" customWidth="1"/>
    <col min="2" max="2" width="78.5703125" style="219" customWidth="1"/>
    <col min="3" max="3" width="36.42578125" style="219" customWidth="1"/>
    <col min="4" max="4" width="31.140625" style="219" customWidth="1"/>
    <col min="5" max="5" width="70.140625" style="219" customWidth="1"/>
    <col min="6" max="6" width="17.42578125" style="219" customWidth="1"/>
    <col min="7" max="8" width="21.85546875" style="219" customWidth="1"/>
    <col min="9" max="9" width="19.42578125" style="219" customWidth="1"/>
    <col min="10" max="10" width="42" style="219" customWidth="1"/>
    <col min="11" max="256" width="10.85546875" style="219"/>
    <col min="257" max="257" width="72" style="219" bestFit="1" customWidth="1"/>
    <col min="258" max="258" width="78.5703125" style="219" customWidth="1"/>
    <col min="259" max="259" width="10.85546875" style="219"/>
    <col min="260" max="260" width="31.140625" style="219" customWidth="1"/>
    <col min="261" max="261" width="70.140625" style="219" customWidth="1"/>
    <col min="262" max="262" width="17.42578125" style="219" customWidth="1"/>
    <col min="263" max="264" width="21.85546875" style="219" customWidth="1"/>
    <col min="265" max="265" width="19.42578125" style="219" customWidth="1"/>
    <col min="266" max="266" width="42" style="219" customWidth="1"/>
    <col min="267" max="512" width="10.85546875" style="219"/>
    <col min="513" max="513" width="72" style="219" bestFit="1" customWidth="1"/>
    <col min="514" max="514" width="78.5703125" style="219" customWidth="1"/>
    <col min="515" max="515" width="10.85546875" style="219"/>
    <col min="516" max="516" width="31.140625" style="219" customWidth="1"/>
    <col min="517" max="517" width="70.140625" style="219" customWidth="1"/>
    <col min="518" max="518" width="17.42578125" style="219" customWidth="1"/>
    <col min="519" max="520" width="21.85546875" style="219" customWidth="1"/>
    <col min="521" max="521" width="19.42578125" style="219" customWidth="1"/>
    <col min="522" max="522" width="42" style="219" customWidth="1"/>
    <col min="523" max="768" width="10.85546875" style="219"/>
    <col min="769" max="769" width="72" style="219" bestFit="1" customWidth="1"/>
    <col min="770" max="770" width="78.5703125" style="219" customWidth="1"/>
    <col min="771" max="771" width="10.85546875" style="219"/>
    <col min="772" max="772" width="31.140625" style="219" customWidth="1"/>
    <col min="773" max="773" width="70.140625" style="219" customWidth="1"/>
    <col min="774" max="774" width="17.42578125" style="219" customWidth="1"/>
    <col min="775" max="776" width="21.85546875" style="219" customWidth="1"/>
    <col min="777" max="777" width="19.42578125" style="219" customWidth="1"/>
    <col min="778" max="778" width="42" style="219" customWidth="1"/>
    <col min="779" max="1024" width="10.85546875" style="219"/>
    <col min="1025" max="1025" width="72" style="219" bestFit="1" customWidth="1"/>
    <col min="1026" max="1026" width="78.5703125" style="219" customWidth="1"/>
    <col min="1027" max="1027" width="10.85546875" style="219"/>
    <col min="1028" max="1028" width="31.140625" style="219" customWidth="1"/>
    <col min="1029" max="1029" width="70.140625" style="219" customWidth="1"/>
    <col min="1030" max="1030" width="17.42578125" style="219" customWidth="1"/>
    <col min="1031" max="1032" width="21.85546875" style="219" customWidth="1"/>
    <col min="1033" max="1033" width="19.42578125" style="219" customWidth="1"/>
    <col min="1034" max="1034" width="42" style="219" customWidth="1"/>
    <col min="1035" max="1280" width="10.85546875" style="219"/>
    <col min="1281" max="1281" width="72" style="219" bestFit="1" customWidth="1"/>
    <col min="1282" max="1282" width="78.5703125" style="219" customWidth="1"/>
    <col min="1283" max="1283" width="10.85546875" style="219"/>
    <col min="1284" max="1284" width="31.140625" style="219" customWidth="1"/>
    <col min="1285" max="1285" width="70.140625" style="219" customWidth="1"/>
    <col min="1286" max="1286" width="17.42578125" style="219" customWidth="1"/>
    <col min="1287" max="1288" width="21.85546875" style="219" customWidth="1"/>
    <col min="1289" max="1289" width="19.42578125" style="219" customWidth="1"/>
    <col min="1290" max="1290" width="42" style="219" customWidth="1"/>
    <col min="1291" max="1536" width="10.85546875" style="219"/>
    <col min="1537" max="1537" width="72" style="219" bestFit="1" customWidth="1"/>
    <col min="1538" max="1538" width="78.5703125" style="219" customWidth="1"/>
    <col min="1539" max="1539" width="10.85546875" style="219"/>
    <col min="1540" max="1540" width="31.140625" style="219" customWidth="1"/>
    <col min="1541" max="1541" width="70.140625" style="219" customWidth="1"/>
    <col min="1542" max="1542" width="17.42578125" style="219" customWidth="1"/>
    <col min="1543" max="1544" width="21.85546875" style="219" customWidth="1"/>
    <col min="1545" max="1545" width="19.42578125" style="219" customWidth="1"/>
    <col min="1546" max="1546" width="42" style="219" customWidth="1"/>
    <col min="1547" max="1792" width="10.85546875" style="219"/>
    <col min="1793" max="1793" width="72" style="219" bestFit="1" customWidth="1"/>
    <col min="1794" max="1794" width="78.5703125" style="219" customWidth="1"/>
    <col min="1795" max="1795" width="10.85546875" style="219"/>
    <col min="1796" max="1796" width="31.140625" style="219" customWidth="1"/>
    <col min="1797" max="1797" width="70.140625" style="219" customWidth="1"/>
    <col min="1798" max="1798" width="17.42578125" style="219" customWidth="1"/>
    <col min="1799" max="1800" width="21.85546875" style="219" customWidth="1"/>
    <col min="1801" max="1801" width="19.42578125" style="219" customWidth="1"/>
    <col min="1802" max="1802" width="42" style="219" customWidth="1"/>
    <col min="1803" max="2048" width="10.85546875" style="219"/>
    <col min="2049" max="2049" width="72" style="219" bestFit="1" customWidth="1"/>
    <col min="2050" max="2050" width="78.5703125" style="219" customWidth="1"/>
    <col min="2051" max="2051" width="10.85546875" style="219"/>
    <col min="2052" max="2052" width="31.140625" style="219" customWidth="1"/>
    <col min="2053" max="2053" width="70.140625" style="219" customWidth="1"/>
    <col min="2054" max="2054" width="17.42578125" style="219" customWidth="1"/>
    <col min="2055" max="2056" width="21.85546875" style="219" customWidth="1"/>
    <col min="2057" max="2057" width="19.42578125" style="219" customWidth="1"/>
    <col min="2058" max="2058" width="42" style="219" customWidth="1"/>
    <col min="2059" max="2304" width="10.85546875" style="219"/>
    <col min="2305" max="2305" width="72" style="219" bestFit="1" customWidth="1"/>
    <col min="2306" max="2306" width="78.5703125" style="219" customWidth="1"/>
    <col min="2307" max="2307" width="10.85546875" style="219"/>
    <col min="2308" max="2308" width="31.140625" style="219" customWidth="1"/>
    <col min="2309" max="2309" width="70.140625" style="219" customWidth="1"/>
    <col min="2310" max="2310" width="17.42578125" style="219" customWidth="1"/>
    <col min="2311" max="2312" width="21.85546875" style="219" customWidth="1"/>
    <col min="2313" max="2313" width="19.42578125" style="219" customWidth="1"/>
    <col min="2314" max="2314" width="42" style="219" customWidth="1"/>
    <col min="2315" max="2560" width="10.85546875" style="219"/>
    <col min="2561" max="2561" width="72" style="219" bestFit="1" customWidth="1"/>
    <col min="2562" max="2562" width="78.5703125" style="219" customWidth="1"/>
    <col min="2563" max="2563" width="10.85546875" style="219"/>
    <col min="2564" max="2564" width="31.140625" style="219" customWidth="1"/>
    <col min="2565" max="2565" width="70.140625" style="219" customWidth="1"/>
    <col min="2566" max="2566" width="17.42578125" style="219" customWidth="1"/>
    <col min="2567" max="2568" width="21.85546875" style="219" customWidth="1"/>
    <col min="2569" max="2569" width="19.42578125" style="219" customWidth="1"/>
    <col min="2570" max="2570" width="42" style="219" customWidth="1"/>
    <col min="2571" max="2816" width="10.85546875" style="219"/>
    <col min="2817" max="2817" width="72" style="219" bestFit="1" customWidth="1"/>
    <col min="2818" max="2818" width="78.5703125" style="219" customWidth="1"/>
    <col min="2819" max="2819" width="10.85546875" style="219"/>
    <col min="2820" max="2820" width="31.140625" style="219" customWidth="1"/>
    <col min="2821" max="2821" width="70.140625" style="219" customWidth="1"/>
    <col min="2822" max="2822" width="17.42578125" style="219" customWidth="1"/>
    <col min="2823" max="2824" width="21.85546875" style="219" customWidth="1"/>
    <col min="2825" max="2825" width="19.42578125" style="219" customWidth="1"/>
    <col min="2826" max="2826" width="42" style="219" customWidth="1"/>
    <col min="2827" max="3072" width="10.85546875" style="219"/>
    <col min="3073" max="3073" width="72" style="219" bestFit="1" customWidth="1"/>
    <col min="3074" max="3074" width="78.5703125" style="219" customWidth="1"/>
    <col min="3075" max="3075" width="10.85546875" style="219"/>
    <col min="3076" max="3076" width="31.140625" style="219" customWidth="1"/>
    <col min="3077" max="3077" width="70.140625" style="219" customWidth="1"/>
    <col min="3078" max="3078" width="17.42578125" style="219" customWidth="1"/>
    <col min="3079" max="3080" width="21.85546875" style="219" customWidth="1"/>
    <col min="3081" max="3081" width="19.42578125" style="219" customWidth="1"/>
    <col min="3082" max="3082" width="42" style="219" customWidth="1"/>
    <col min="3083" max="3328" width="10.85546875" style="219"/>
    <col min="3329" max="3329" width="72" style="219" bestFit="1" customWidth="1"/>
    <col min="3330" max="3330" width="78.5703125" style="219" customWidth="1"/>
    <col min="3331" max="3331" width="10.85546875" style="219"/>
    <col min="3332" max="3332" width="31.140625" style="219" customWidth="1"/>
    <col min="3333" max="3333" width="70.140625" style="219" customWidth="1"/>
    <col min="3334" max="3334" width="17.42578125" style="219" customWidth="1"/>
    <col min="3335" max="3336" width="21.85546875" style="219" customWidth="1"/>
    <col min="3337" max="3337" width="19.42578125" style="219" customWidth="1"/>
    <col min="3338" max="3338" width="42" style="219" customWidth="1"/>
    <col min="3339" max="3584" width="10.85546875" style="219"/>
    <col min="3585" max="3585" width="72" style="219" bestFit="1" customWidth="1"/>
    <col min="3586" max="3586" width="78.5703125" style="219" customWidth="1"/>
    <col min="3587" max="3587" width="10.85546875" style="219"/>
    <col min="3588" max="3588" width="31.140625" style="219" customWidth="1"/>
    <col min="3589" max="3589" width="70.140625" style="219" customWidth="1"/>
    <col min="3590" max="3590" width="17.42578125" style="219" customWidth="1"/>
    <col min="3591" max="3592" width="21.85546875" style="219" customWidth="1"/>
    <col min="3593" max="3593" width="19.42578125" style="219" customWidth="1"/>
    <col min="3594" max="3594" width="42" style="219" customWidth="1"/>
    <col min="3595" max="3840" width="10.85546875" style="219"/>
    <col min="3841" max="3841" width="72" style="219" bestFit="1" customWidth="1"/>
    <col min="3842" max="3842" width="78.5703125" style="219" customWidth="1"/>
    <col min="3843" max="3843" width="10.85546875" style="219"/>
    <col min="3844" max="3844" width="31.140625" style="219" customWidth="1"/>
    <col min="3845" max="3845" width="70.140625" style="219" customWidth="1"/>
    <col min="3846" max="3846" width="17.42578125" style="219" customWidth="1"/>
    <col min="3847" max="3848" width="21.85546875" style="219" customWidth="1"/>
    <col min="3849" max="3849" width="19.42578125" style="219" customWidth="1"/>
    <col min="3850" max="3850" width="42" style="219" customWidth="1"/>
    <col min="3851" max="4096" width="10.85546875" style="219"/>
    <col min="4097" max="4097" width="72" style="219" bestFit="1" customWidth="1"/>
    <col min="4098" max="4098" width="78.5703125" style="219" customWidth="1"/>
    <col min="4099" max="4099" width="10.85546875" style="219"/>
    <col min="4100" max="4100" width="31.140625" style="219" customWidth="1"/>
    <col min="4101" max="4101" width="70.140625" style="219" customWidth="1"/>
    <col min="4102" max="4102" width="17.42578125" style="219" customWidth="1"/>
    <col min="4103" max="4104" width="21.85546875" style="219" customWidth="1"/>
    <col min="4105" max="4105" width="19.42578125" style="219" customWidth="1"/>
    <col min="4106" max="4106" width="42" style="219" customWidth="1"/>
    <col min="4107" max="4352" width="10.85546875" style="219"/>
    <col min="4353" max="4353" width="72" style="219" bestFit="1" customWidth="1"/>
    <col min="4354" max="4354" width="78.5703125" style="219" customWidth="1"/>
    <col min="4355" max="4355" width="10.85546875" style="219"/>
    <col min="4356" max="4356" width="31.140625" style="219" customWidth="1"/>
    <col min="4357" max="4357" width="70.140625" style="219" customWidth="1"/>
    <col min="4358" max="4358" width="17.42578125" style="219" customWidth="1"/>
    <col min="4359" max="4360" width="21.85546875" style="219" customWidth="1"/>
    <col min="4361" max="4361" width="19.42578125" style="219" customWidth="1"/>
    <col min="4362" max="4362" width="42" style="219" customWidth="1"/>
    <col min="4363" max="4608" width="10.85546875" style="219"/>
    <col min="4609" max="4609" width="72" style="219" bestFit="1" customWidth="1"/>
    <col min="4610" max="4610" width="78.5703125" style="219" customWidth="1"/>
    <col min="4611" max="4611" width="10.85546875" style="219"/>
    <col min="4612" max="4612" width="31.140625" style="219" customWidth="1"/>
    <col min="4613" max="4613" width="70.140625" style="219" customWidth="1"/>
    <col min="4614" max="4614" width="17.42578125" style="219" customWidth="1"/>
    <col min="4615" max="4616" width="21.85546875" style="219" customWidth="1"/>
    <col min="4617" max="4617" width="19.42578125" style="219" customWidth="1"/>
    <col min="4618" max="4618" width="42" style="219" customWidth="1"/>
    <col min="4619" max="4864" width="10.85546875" style="219"/>
    <col min="4865" max="4865" width="72" style="219" bestFit="1" customWidth="1"/>
    <col min="4866" max="4866" width="78.5703125" style="219" customWidth="1"/>
    <col min="4867" max="4867" width="10.85546875" style="219"/>
    <col min="4868" max="4868" width="31.140625" style="219" customWidth="1"/>
    <col min="4869" max="4869" width="70.140625" style="219" customWidth="1"/>
    <col min="4870" max="4870" width="17.42578125" style="219" customWidth="1"/>
    <col min="4871" max="4872" width="21.85546875" style="219" customWidth="1"/>
    <col min="4873" max="4873" width="19.42578125" style="219" customWidth="1"/>
    <col min="4874" max="4874" width="42" style="219" customWidth="1"/>
    <col min="4875" max="5120" width="10.85546875" style="219"/>
    <col min="5121" max="5121" width="72" style="219" bestFit="1" customWidth="1"/>
    <col min="5122" max="5122" width="78.5703125" style="219" customWidth="1"/>
    <col min="5123" max="5123" width="10.85546875" style="219"/>
    <col min="5124" max="5124" width="31.140625" style="219" customWidth="1"/>
    <col min="5125" max="5125" width="70.140625" style="219" customWidth="1"/>
    <col min="5126" max="5126" width="17.42578125" style="219" customWidth="1"/>
    <col min="5127" max="5128" width="21.85546875" style="219" customWidth="1"/>
    <col min="5129" max="5129" width="19.42578125" style="219" customWidth="1"/>
    <col min="5130" max="5130" width="42" style="219" customWidth="1"/>
    <col min="5131" max="5376" width="10.85546875" style="219"/>
    <col min="5377" max="5377" width="72" style="219" bestFit="1" customWidth="1"/>
    <col min="5378" max="5378" width="78.5703125" style="219" customWidth="1"/>
    <col min="5379" max="5379" width="10.85546875" style="219"/>
    <col min="5380" max="5380" width="31.140625" style="219" customWidth="1"/>
    <col min="5381" max="5381" width="70.140625" style="219" customWidth="1"/>
    <col min="5382" max="5382" width="17.42578125" style="219" customWidth="1"/>
    <col min="5383" max="5384" width="21.85546875" style="219" customWidth="1"/>
    <col min="5385" max="5385" width="19.42578125" style="219" customWidth="1"/>
    <col min="5386" max="5386" width="42" style="219" customWidth="1"/>
    <col min="5387" max="5632" width="10.85546875" style="219"/>
    <col min="5633" max="5633" width="72" style="219" bestFit="1" customWidth="1"/>
    <col min="5634" max="5634" width="78.5703125" style="219" customWidth="1"/>
    <col min="5635" max="5635" width="10.85546875" style="219"/>
    <col min="5636" max="5636" width="31.140625" style="219" customWidth="1"/>
    <col min="5637" max="5637" width="70.140625" style="219" customWidth="1"/>
    <col min="5638" max="5638" width="17.42578125" style="219" customWidth="1"/>
    <col min="5639" max="5640" width="21.85546875" style="219" customWidth="1"/>
    <col min="5641" max="5641" width="19.42578125" style="219" customWidth="1"/>
    <col min="5642" max="5642" width="42" style="219" customWidth="1"/>
    <col min="5643" max="5888" width="10.85546875" style="219"/>
    <col min="5889" max="5889" width="72" style="219" bestFit="1" customWidth="1"/>
    <col min="5890" max="5890" width="78.5703125" style="219" customWidth="1"/>
    <col min="5891" max="5891" width="10.85546875" style="219"/>
    <col min="5892" max="5892" width="31.140625" style="219" customWidth="1"/>
    <col min="5893" max="5893" width="70.140625" style="219" customWidth="1"/>
    <col min="5894" max="5894" width="17.42578125" style="219" customWidth="1"/>
    <col min="5895" max="5896" width="21.85546875" style="219" customWidth="1"/>
    <col min="5897" max="5897" width="19.42578125" style="219" customWidth="1"/>
    <col min="5898" max="5898" width="42" style="219" customWidth="1"/>
    <col min="5899" max="6144" width="10.85546875" style="219"/>
    <col min="6145" max="6145" width="72" style="219" bestFit="1" customWidth="1"/>
    <col min="6146" max="6146" width="78.5703125" style="219" customWidth="1"/>
    <col min="6147" max="6147" width="10.85546875" style="219"/>
    <col min="6148" max="6148" width="31.140625" style="219" customWidth="1"/>
    <col min="6149" max="6149" width="70.140625" style="219" customWidth="1"/>
    <col min="6150" max="6150" width="17.42578125" style="219" customWidth="1"/>
    <col min="6151" max="6152" width="21.85546875" style="219" customWidth="1"/>
    <col min="6153" max="6153" width="19.42578125" style="219" customWidth="1"/>
    <col min="6154" max="6154" width="42" style="219" customWidth="1"/>
    <col min="6155" max="6400" width="10.85546875" style="219"/>
    <col min="6401" max="6401" width="72" style="219" bestFit="1" customWidth="1"/>
    <col min="6402" max="6402" width="78.5703125" style="219" customWidth="1"/>
    <col min="6403" max="6403" width="10.85546875" style="219"/>
    <col min="6404" max="6404" width="31.140625" style="219" customWidth="1"/>
    <col min="6405" max="6405" width="70.140625" style="219" customWidth="1"/>
    <col min="6406" max="6406" width="17.42578125" style="219" customWidth="1"/>
    <col min="6407" max="6408" width="21.85546875" style="219" customWidth="1"/>
    <col min="6409" max="6409" width="19.42578125" style="219" customWidth="1"/>
    <col min="6410" max="6410" width="42" style="219" customWidth="1"/>
    <col min="6411" max="6656" width="10.85546875" style="219"/>
    <col min="6657" max="6657" width="72" style="219" bestFit="1" customWidth="1"/>
    <col min="6658" max="6658" width="78.5703125" style="219" customWidth="1"/>
    <col min="6659" max="6659" width="10.85546875" style="219"/>
    <col min="6660" max="6660" width="31.140625" style="219" customWidth="1"/>
    <col min="6661" max="6661" width="70.140625" style="219" customWidth="1"/>
    <col min="6662" max="6662" width="17.42578125" style="219" customWidth="1"/>
    <col min="6663" max="6664" width="21.85546875" style="219" customWidth="1"/>
    <col min="6665" max="6665" width="19.42578125" style="219" customWidth="1"/>
    <col min="6666" max="6666" width="42" style="219" customWidth="1"/>
    <col min="6667" max="6912" width="10.85546875" style="219"/>
    <col min="6913" max="6913" width="72" style="219" bestFit="1" customWidth="1"/>
    <col min="6914" max="6914" width="78.5703125" style="219" customWidth="1"/>
    <col min="6915" max="6915" width="10.85546875" style="219"/>
    <col min="6916" max="6916" width="31.140625" style="219" customWidth="1"/>
    <col min="6917" max="6917" width="70.140625" style="219" customWidth="1"/>
    <col min="6918" max="6918" width="17.42578125" style="219" customWidth="1"/>
    <col min="6919" max="6920" width="21.85546875" style="219" customWidth="1"/>
    <col min="6921" max="6921" width="19.42578125" style="219" customWidth="1"/>
    <col min="6922" max="6922" width="42" style="219" customWidth="1"/>
    <col min="6923" max="7168" width="10.85546875" style="219"/>
    <col min="7169" max="7169" width="72" style="219" bestFit="1" customWidth="1"/>
    <col min="7170" max="7170" width="78.5703125" style="219" customWidth="1"/>
    <col min="7171" max="7171" width="10.85546875" style="219"/>
    <col min="7172" max="7172" width="31.140625" style="219" customWidth="1"/>
    <col min="7173" max="7173" width="70.140625" style="219" customWidth="1"/>
    <col min="7174" max="7174" width="17.42578125" style="219" customWidth="1"/>
    <col min="7175" max="7176" width="21.85546875" style="219" customWidth="1"/>
    <col min="7177" max="7177" width="19.42578125" style="219" customWidth="1"/>
    <col min="7178" max="7178" width="42" style="219" customWidth="1"/>
    <col min="7179" max="7424" width="10.85546875" style="219"/>
    <col min="7425" max="7425" width="72" style="219" bestFit="1" customWidth="1"/>
    <col min="7426" max="7426" width="78.5703125" style="219" customWidth="1"/>
    <col min="7427" max="7427" width="10.85546875" style="219"/>
    <col min="7428" max="7428" width="31.140625" style="219" customWidth="1"/>
    <col min="7429" max="7429" width="70.140625" style="219" customWidth="1"/>
    <col min="7430" max="7430" width="17.42578125" style="219" customWidth="1"/>
    <col min="7431" max="7432" width="21.85546875" style="219" customWidth="1"/>
    <col min="7433" max="7433" width="19.42578125" style="219" customWidth="1"/>
    <col min="7434" max="7434" width="42" style="219" customWidth="1"/>
    <col min="7435" max="7680" width="10.85546875" style="219"/>
    <col min="7681" max="7681" width="72" style="219" bestFit="1" customWidth="1"/>
    <col min="7682" max="7682" width="78.5703125" style="219" customWidth="1"/>
    <col min="7683" max="7683" width="10.85546875" style="219"/>
    <col min="7684" max="7684" width="31.140625" style="219" customWidth="1"/>
    <col min="7685" max="7685" width="70.140625" style="219" customWidth="1"/>
    <col min="7686" max="7686" width="17.42578125" style="219" customWidth="1"/>
    <col min="7687" max="7688" width="21.85546875" style="219" customWidth="1"/>
    <col min="7689" max="7689" width="19.42578125" style="219" customWidth="1"/>
    <col min="7690" max="7690" width="42" style="219" customWidth="1"/>
    <col min="7691" max="7936" width="10.85546875" style="219"/>
    <col min="7937" max="7937" width="72" style="219" bestFit="1" customWidth="1"/>
    <col min="7938" max="7938" width="78.5703125" style="219" customWidth="1"/>
    <col min="7939" max="7939" width="10.85546875" style="219"/>
    <col min="7940" max="7940" width="31.140625" style="219" customWidth="1"/>
    <col min="7941" max="7941" width="70.140625" style="219" customWidth="1"/>
    <col min="7942" max="7942" width="17.42578125" style="219" customWidth="1"/>
    <col min="7943" max="7944" width="21.85546875" style="219" customWidth="1"/>
    <col min="7945" max="7945" width="19.42578125" style="219" customWidth="1"/>
    <col min="7946" max="7946" width="42" style="219" customWidth="1"/>
    <col min="7947" max="8192" width="10.85546875" style="219"/>
    <col min="8193" max="8193" width="72" style="219" bestFit="1" customWidth="1"/>
    <col min="8194" max="8194" width="78.5703125" style="219" customWidth="1"/>
    <col min="8195" max="8195" width="10.85546875" style="219"/>
    <col min="8196" max="8196" width="31.140625" style="219" customWidth="1"/>
    <col min="8197" max="8197" width="70.140625" style="219" customWidth="1"/>
    <col min="8198" max="8198" width="17.42578125" style="219" customWidth="1"/>
    <col min="8199" max="8200" width="21.85546875" style="219" customWidth="1"/>
    <col min="8201" max="8201" width="19.42578125" style="219" customWidth="1"/>
    <col min="8202" max="8202" width="42" style="219" customWidth="1"/>
    <col min="8203" max="8448" width="10.85546875" style="219"/>
    <col min="8449" max="8449" width="72" style="219" bestFit="1" customWidth="1"/>
    <col min="8450" max="8450" width="78.5703125" style="219" customWidth="1"/>
    <col min="8451" max="8451" width="10.85546875" style="219"/>
    <col min="8452" max="8452" width="31.140625" style="219" customWidth="1"/>
    <col min="8453" max="8453" width="70.140625" style="219" customWidth="1"/>
    <col min="8454" max="8454" width="17.42578125" style="219" customWidth="1"/>
    <col min="8455" max="8456" width="21.85546875" style="219" customWidth="1"/>
    <col min="8457" max="8457" width="19.42578125" style="219" customWidth="1"/>
    <col min="8458" max="8458" width="42" style="219" customWidth="1"/>
    <col min="8459" max="8704" width="10.85546875" style="219"/>
    <col min="8705" max="8705" width="72" style="219" bestFit="1" customWidth="1"/>
    <col min="8706" max="8706" width="78.5703125" style="219" customWidth="1"/>
    <col min="8707" max="8707" width="10.85546875" style="219"/>
    <col min="8708" max="8708" width="31.140625" style="219" customWidth="1"/>
    <col min="8709" max="8709" width="70.140625" style="219" customWidth="1"/>
    <col min="8710" max="8710" width="17.42578125" style="219" customWidth="1"/>
    <col min="8711" max="8712" width="21.85546875" style="219" customWidth="1"/>
    <col min="8713" max="8713" width="19.42578125" style="219" customWidth="1"/>
    <col min="8714" max="8714" width="42" style="219" customWidth="1"/>
    <col min="8715" max="8960" width="10.85546875" style="219"/>
    <col min="8961" max="8961" width="72" style="219" bestFit="1" customWidth="1"/>
    <col min="8962" max="8962" width="78.5703125" style="219" customWidth="1"/>
    <col min="8963" max="8963" width="10.85546875" style="219"/>
    <col min="8964" max="8964" width="31.140625" style="219" customWidth="1"/>
    <col min="8965" max="8965" width="70.140625" style="219" customWidth="1"/>
    <col min="8966" max="8966" width="17.42578125" style="219" customWidth="1"/>
    <col min="8967" max="8968" width="21.85546875" style="219" customWidth="1"/>
    <col min="8969" max="8969" width="19.42578125" style="219" customWidth="1"/>
    <col min="8970" max="8970" width="42" style="219" customWidth="1"/>
    <col min="8971" max="9216" width="10.85546875" style="219"/>
    <col min="9217" max="9217" width="72" style="219" bestFit="1" customWidth="1"/>
    <col min="9218" max="9218" width="78.5703125" style="219" customWidth="1"/>
    <col min="9219" max="9219" width="10.85546875" style="219"/>
    <col min="9220" max="9220" width="31.140625" style="219" customWidth="1"/>
    <col min="9221" max="9221" width="70.140625" style="219" customWidth="1"/>
    <col min="9222" max="9222" width="17.42578125" style="219" customWidth="1"/>
    <col min="9223" max="9224" width="21.85546875" style="219" customWidth="1"/>
    <col min="9225" max="9225" width="19.42578125" style="219" customWidth="1"/>
    <col min="9226" max="9226" width="42" style="219" customWidth="1"/>
    <col min="9227" max="9472" width="10.85546875" style="219"/>
    <col min="9473" max="9473" width="72" style="219" bestFit="1" customWidth="1"/>
    <col min="9474" max="9474" width="78.5703125" style="219" customWidth="1"/>
    <col min="9475" max="9475" width="10.85546875" style="219"/>
    <col min="9476" max="9476" width="31.140625" style="219" customWidth="1"/>
    <col min="9477" max="9477" width="70.140625" style="219" customWidth="1"/>
    <col min="9478" max="9478" width="17.42578125" style="219" customWidth="1"/>
    <col min="9479" max="9480" width="21.85546875" style="219" customWidth="1"/>
    <col min="9481" max="9481" width="19.42578125" style="219" customWidth="1"/>
    <col min="9482" max="9482" width="42" style="219" customWidth="1"/>
    <col min="9483" max="9728" width="10.85546875" style="219"/>
    <col min="9729" max="9729" width="72" style="219" bestFit="1" customWidth="1"/>
    <col min="9730" max="9730" width="78.5703125" style="219" customWidth="1"/>
    <col min="9731" max="9731" width="10.85546875" style="219"/>
    <col min="9732" max="9732" width="31.140625" style="219" customWidth="1"/>
    <col min="9733" max="9733" width="70.140625" style="219" customWidth="1"/>
    <col min="9734" max="9734" width="17.42578125" style="219" customWidth="1"/>
    <col min="9735" max="9736" width="21.85546875" style="219" customWidth="1"/>
    <col min="9737" max="9737" width="19.42578125" style="219" customWidth="1"/>
    <col min="9738" max="9738" width="42" style="219" customWidth="1"/>
    <col min="9739" max="9984" width="10.85546875" style="219"/>
    <col min="9985" max="9985" width="72" style="219" bestFit="1" customWidth="1"/>
    <col min="9986" max="9986" width="78.5703125" style="219" customWidth="1"/>
    <col min="9987" max="9987" width="10.85546875" style="219"/>
    <col min="9988" max="9988" width="31.140625" style="219" customWidth="1"/>
    <col min="9989" max="9989" width="70.140625" style="219" customWidth="1"/>
    <col min="9990" max="9990" width="17.42578125" style="219" customWidth="1"/>
    <col min="9991" max="9992" width="21.85546875" style="219" customWidth="1"/>
    <col min="9993" max="9993" width="19.42578125" style="219" customWidth="1"/>
    <col min="9994" max="9994" width="42" style="219" customWidth="1"/>
    <col min="9995" max="10240" width="10.85546875" style="219"/>
    <col min="10241" max="10241" width="72" style="219" bestFit="1" customWidth="1"/>
    <col min="10242" max="10242" width="78.5703125" style="219" customWidth="1"/>
    <col min="10243" max="10243" width="10.85546875" style="219"/>
    <col min="10244" max="10244" width="31.140625" style="219" customWidth="1"/>
    <col min="10245" max="10245" width="70.140625" style="219" customWidth="1"/>
    <col min="10246" max="10246" width="17.42578125" style="219" customWidth="1"/>
    <col min="10247" max="10248" width="21.85546875" style="219" customWidth="1"/>
    <col min="10249" max="10249" width="19.42578125" style="219" customWidth="1"/>
    <col min="10250" max="10250" width="42" style="219" customWidth="1"/>
    <col min="10251" max="10496" width="10.85546875" style="219"/>
    <col min="10497" max="10497" width="72" style="219" bestFit="1" customWidth="1"/>
    <col min="10498" max="10498" width="78.5703125" style="219" customWidth="1"/>
    <col min="10499" max="10499" width="10.85546875" style="219"/>
    <col min="10500" max="10500" width="31.140625" style="219" customWidth="1"/>
    <col min="10501" max="10501" width="70.140625" style="219" customWidth="1"/>
    <col min="10502" max="10502" width="17.42578125" style="219" customWidth="1"/>
    <col min="10503" max="10504" width="21.85546875" style="219" customWidth="1"/>
    <col min="10505" max="10505" width="19.42578125" style="219" customWidth="1"/>
    <col min="10506" max="10506" width="42" style="219" customWidth="1"/>
    <col min="10507" max="10752" width="10.85546875" style="219"/>
    <col min="10753" max="10753" width="72" style="219" bestFit="1" customWidth="1"/>
    <col min="10754" max="10754" width="78.5703125" style="219" customWidth="1"/>
    <col min="10755" max="10755" width="10.85546875" style="219"/>
    <col min="10756" max="10756" width="31.140625" style="219" customWidth="1"/>
    <col min="10757" max="10757" width="70.140625" style="219" customWidth="1"/>
    <col min="10758" max="10758" width="17.42578125" style="219" customWidth="1"/>
    <col min="10759" max="10760" width="21.85546875" style="219" customWidth="1"/>
    <col min="10761" max="10761" width="19.42578125" style="219" customWidth="1"/>
    <col min="10762" max="10762" width="42" style="219" customWidth="1"/>
    <col min="10763" max="11008" width="10.85546875" style="219"/>
    <col min="11009" max="11009" width="72" style="219" bestFit="1" customWidth="1"/>
    <col min="11010" max="11010" width="78.5703125" style="219" customWidth="1"/>
    <col min="11011" max="11011" width="10.85546875" style="219"/>
    <col min="11012" max="11012" width="31.140625" style="219" customWidth="1"/>
    <col min="11013" max="11013" width="70.140625" style="219" customWidth="1"/>
    <col min="11014" max="11014" width="17.42578125" style="219" customWidth="1"/>
    <col min="11015" max="11016" width="21.85546875" style="219" customWidth="1"/>
    <col min="11017" max="11017" width="19.42578125" style="219" customWidth="1"/>
    <col min="11018" max="11018" width="42" style="219" customWidth="1"/>
    <col min="11019" max="11264" width="10.85546875" style="219"/>
    <col min="11265" max="11265" width="72" style="219" bestFit="1" customWidth="1"/>
    <col min="11266" max="11266" width="78.5703125" style="219" customWidth="1"/>
    <col min="11267" max="11267" width="10.85546875" style="219"/>
    <col min="11268" max="11268" width="31.140625" style="219" customWidth="1"/>
    <col min="11269" max="11269" width="70.140625" style="219" customWidth="1"/>
    <col min="11270" max="11270" width="17.42578125" style="219" customWidth="1"/>
    <col min="11271" max="11272" width="21.85546875" style="219" customWidth="1"/>
    <col min="11273" max="11273" width="19.42578125" style="219" customWidth="1"/>
    <col min="11274" max="11274" width="42" style="219" customWidth="1"/>
    <col min="11275" max="11520" width="10.85546875" style="219"/>
    <col min="11521" max="11521" width="72" style="219" bestFit="1" customWidth="1"/>
    <col min="11522" max="11522" width="78.5703125" style="219" customWidth="1"/>
    <col min="11523" max="11523" width="10.85546875" style="219"/>
    <col min="11524" max="11524" width="31.140625" style="219" customWidth="1"/>
    <col min="11525" max="11525" width="70.140625" style="219" customWidth="1"/>
    <col min="11526" max="11526" width="17.42578125" style="219" customWidth="1"/>
    <col min="11527" max="11528" width="21.85546875" style="219" customWidth="1"/>
    <col min="11529" max="11529" width="19.42578125" style="219" customWidth="1"/>
    <col min="11530" max="11530" width="42" style="219" customWidth="1"/>
    <col min="11531" max="11776" width="10.85546875" style="219"/>
    <col min="11777" max="11777" width="72" style="219" bestFit="1" customWidth="1"/>
    <col min="11778" max="11778" width="78.5703125" style="219" customWidth="1"/>
    <col min="11779" max="11779" width="10.85546875" style="219"/>
    <col min="11780" max="11780" width="31.140625" style="219" customWidth="1"/>
    <col min="11781" max="11781" width="70.140625" style="219" customWidth="1"/>
    <col min="11782" max="11782" width="17.42578125" style="219" customWidth="1"/>
    <col min="11783" max="11784" width="21.85546875" style="219" customWidth="1"/>
    <col min="11785" max="11785" width="19.42578125" style="219" customWidth="1"/>
    <col min="11786" max="11786" width="42" style="219" customWidth="1"/>
    <col min="11787" max="12032" width="10.85546875" style="219"/>
    <col min="12033" max="12033" width="72" style="219" bestFit="1" customWidth="1"/>
    <col min="12034" max="12034" width="78.5703125" style="219" customWidth="1"/>
    <col min="12035" max="12035" width="10.85546875" style="219"/>
    <col min="12036" max="12036" width="31.140625" style="219" customWidth="1"/>
    <col min="12037" max="12037" width="70.140625" style="219" customWidth="1"/>
    <col min="12038" max="12038" width="17.42578125" style="219" customWidth="1"/>
    <col min="12039" max="12040" width="21.85546875" style="219" customWidth="1"/>
    <col min="12041" max="12041" width="19.42578125" style="219" customWidth="1"/>
    <col min="12042" max="12042" width="42" style="219" customWidth="1"/>
    <col min="12043" max="12288" width="10.85546875" style="219"/>
    <col min="12289" max="12289" width="72" style="219" bestFit="1" customWidth="1"/>
    <col min="12290" max="12290" width="78.5703125" style="219" customWidth="1"/>
    <col min="12291" max="12291" width="10.85546875" style="219"/>
    <col min="12292" max="12292" width="31.140625" style="219" customWidth="1"/>
    <col min="12293" max="12293" width="70.140625" style="219" customWidth="1"/>
    <col min="12294" max="12294" width="17.42578125" style="219" customWidth="1"/>
    <col min="12295" max="12296" width="21.85546875" style="219" customWidth="1"/>
    <col min="12297" max="12297" width="19.42578125" style="219" customWidth="1"/>
    <col min="12298" max="12298" width="42" style="219" customWidth="1"/>
    <col min="12299" max="12544" width="10.85546875" style="219"/>
    <col min="12545" max="12545" width="72" style="219" bestFit="1" customWidth="1"/>
    <col min="12546" max="12546" width="78.5703125" style="219" customWidth="1"/>
    <col min="12547" max="12547" width="10.85546875" style="219"/>
    <col min="12548" max="12548" width="31.140625" style="219" customWidth="1"/>
    <col min="12549" max="12549" width="70.140625" style="219" customWidth="1"/>
    <col min="12550" max="12550" width="17.42578125" style="219" customWidth="1"/>
    <col min="12551" max="12552" width="21.85546875" style="219" customWidth="1"/>
    <col min="12553" max="12553" width="19.42578125" style="219" customWidth="1"/>
    <col min="12554" max="12554" width="42" style="219" customWidth="1"/>
    <col min="12555" max="12800" width="10.85546875" style="219"/>
    <col min="12801" max="12801" width="72" style="219" bestFit="1" customWidth="1"/>
    <col min="12802" max="12802" width="78.5703125" style="219" customWidth="1"/>
    <col min="12803" max="12803" width="10.85546875" style="219"/>
    <col min="12804" max="12804" width="31.140625" style="219" customWidth="1"/>
    <col min="12805" max="12805" width="70.140625" style="219" customWidth="1"/>
    <col min="12806" max="12806" width="17.42578125" style="219" customWidth="1"/>
    <col min="12807" max="12808" width="21.85546875" style="219" customWidth="1"/>
    <col min="12809" max="12809" width="19.42578125" style="219" customWidth="1"/>
    <col min="12810" max="12810" width="42" style="219" customWidth="1"/>
    <col min="12811" max="13056" width="10.85546875" style="219"/>
    <col min="13057" max="13057" width="72" style="219" bestFit="1" customWidth="1"/>
    <col min="13058" max="13058" width="78.5703125" style="219" customWidth="1"/>
    <col min="13059" max="13059" width="10.85546875" style="219"/>
    <col min="13060" max="13060" width="31.140625" style="219" customWidth="1"/>
    <col min="13061" max="13061" width="70.140625" style="219" customWidth="1"/>
    <col min="13062" max="13062" width="17.42578125" style="219" customWidth="1"/>
    <col min="13063" max="13064" width="21.85546875" style="219" customWidth="1"/>
    <col min="13065" max="13065" width="19.42578125" style="219" customWidth="1"/>
    <col min="13066" max="13066" width="42" style="219" customWidth="1"/>
    <col min="13067" max="13312" width="10.85546875" style="219"/>
    <col min="13313" max="13313" width="72" style="219" bestFit="1" customWidth="1"/>
    <col min="13314" max="13314" width="78.5703125" style="219" customWidth="1"/>
    <col min="13315" max="13315" width="10.85546875" style="219"/>
    <col min="13316" max="13316" width="31.140625" style="219" customWidth="1"/>
    <col min="13317" max="13317" width="70.140625" style="219" customWidth="1"/>
    <col min="13318" max="13318" width="17.42578125" style="219" customWidth="1"/>
    <col min="13319" max="13320" width="21.85546875" style="219" customWidth="1"/>
    <col min="13321" max="13321" width="19.42578125" style="219" customWidth="1"/>
    <col min="13322" max="13322" width="42" style="219" customWidth="1"/>
    <col min="13323" max="13568" width="10.85546875" style="219"/>
    <col min="13569" max="13569" width="72" style="219" bestFit="1" customWidth="1"/>
    <col min="13570" max="13570" width="78.5703125" style="219" customWidth="1"/>
    <col min="13571" max="13571" width="10.85546875" style="219"/>
    <col min="13572" max="13572" width="31.140625" style="219" customWidth="1"/>
    <col min="13573" max="13573" width="70.140625" style="219" customWidth="1"/>
    <col min="13574" max="13574" width="17.42578125" style="219" customWidth="1"/>
    <col min="13575" max="13576" width="21.85546875" style="219" customWidth="1"/>
    <col min="13577" max="13577" width="19.42578125" style="219" customWidth="1"/>
    <col min="13578" max="13578" width="42" style="219" customWidth="1"/>
    <col min="13579" max="13824" width="10.85546875" style="219"/>
    <col min="13825" max="13825" width="72" style="219" bestFit="1" customWidth="1"/>
    <col min="13826" max="13826" width="78.5703125" style="219" customWidth="1"/>
    <col min="13827" max="13827" width="10.85546875" style="219"/>
    <col min="13828" max="13828" width="31.140625" style="219" customWidth="1"/>
    <col min="13829" max="13829" width="70.140625" style="219" customWidth="1"/>
    <col min="13830" max="13830" width="17.42578125" style="219" customWidth="1"/>
    <col min="13831" max="13832" width="21.85546875" style="219" customWidth="1"/>
    <col min="13833" max="13833" width="19.42578125" style="219" customWidth="1"/>
    <col min="13834" max="13834" width="42" style="219" customWidth="1"/>
    <col min="13835" max="14080" width="10.85546875" style="219"/>
    <col min="14081" max="14081" width="72" style="219" bestFit="1" customWidth="1"/>
    <col min="14082" max="14082" width="78.5703125" style="219" customWidth="1"/>
    <col min="14083" max="14083" width="10.85546875" style="219"/>
    <col min="14084" max="14084" width="31.140625" style="219" customWidth="1"/>
    <col min="14085" max="14085" width="70.140625" style="219" customWidth="1"/>
    <col min="14086" max="14086" width="17.42578125" style="219" customWidth="1"/>
    <col min="14087" max="14088" width="21.85546875" style="219" customWidth="1"/>
    <col min="14089" max="14089" width="19.42578125" style="219" customWidth="1"/>
    <col min="14090" max="14090" width="42" style="219" customWidth="1"/>
    <col min="14091" max="14336" width="10.85546875" style="219"/>
    <col min="14337" max="14337" width="72" style="219" bestFit="1" customWidth="1"/>
    <col min="14338" max="14338" width="78.5703125" style="219" customWidth="1"/>
    <col min="14339" max="14339" width="10.85546875" style="219"/>
    <col min="14340" max="14340" width="31.140625" style="219" customWidth="1"/>
    <col min="14341" max="14341" width="70.140625" style="219" customWidth="1"/>
    <col min="14342" max="14342" width="17.42578125" style="219" customWidth="1"/>
    <col min="14343" max="14344" width="21.85546875" style="219" customWidth="1"/>
    <col min="14345" max="14345" width="19.42578125" style="219" customWidth="1"/>
    <col min="14346" max="14346" width="42" style="219" customWidth="1"/>
    <col min="14347" max="14592" width="10.85546875" style="219"/>
    <col min="14593" max="14593" width="72" style="219" bestFit="1" customWidth="1"/>
    <col min="14594" max="14594" width="78.5703125" style="219" customWidth="1"/>
    <col min="14595" max="14595" width="10.85546875" style="219"/>
    <col min="14596" max="14596" width="31.140625" style="219" customWidth="1"/>
    <col min="14597" max="14597" width="70.140625" style="219" customWidth="1"/>
    <col min="14598" max="14598" width="17.42578125" style="219" customWidth="1"/>
    <col min="14599" max="14600" width="21.85546875" style="219" customWidth="1"/>
    <col min="14601" max="14601" width="19.42578125" style="219" customWidth="1"/>
    <col min="14602" max="14602" width="42" style="219" customWidth="1"/>
    <col min="14603" max="14848" width="10.85546875" style="219"/>
    <col min="14849" max="14849" width="72" style="219" bestFit="1" customWidth="1"/>
    <col min="14850" max="14850" width="78.5703125" style="219" customWidth="1"/>
    <col min="14851" max="14851" width="10.85546875" style="219"/>
    <col min="14852" max="14852" width="31.140625" style="219" customWidth="1"/>
    <col min="14853" max="14853" width="70.140625" style="219" customWidth="1"/>
    <col min="14854" max="14854" width="17.42578125" style="219" customWidth="1"/>
    <col min="14855" max="14856" width="21.85546875" style="219" customWidth="1"/>
    <col min="14857" max="14857" width="19.42578125" style="219" customWidth="1"/>
    <col min="14858" max="14858" width="42" style="219" customWidth="1"/>
    <col min="14859" max="15104" width="10.85546875" style="219"/>
    <col min="15105" max="15105" width="72" style="219" bestFit="1" customWidth="1"/>
    <col min="15106" max="15106" width="78.5703125" style="219" customWidth="1"/>
    <col min="15107" max="15107" width="10.85546875" style="219"/>
    <col min="15108" max="15108" width="31.140625" style="219" customWidth="1"/>
    <col min="15109" max="15109" width="70.140625" style="219" customWidth="1"/>
    <col min="15110" max="15110" width="17.42578125" style="219" customWidth="1"/>
    <col min="15111" max="15112" width="21.85546875" style="219" customWidth="1"/>
    <col min="15113" max="15113" width="19.42578125" style="219" customWidth="1"/>
    <col min="15114" max="15114" width="42" style="219" customWidth="1"/>
    <col min="15115" max="15360" width="10.85546875" style="219"/>
    <col min="15361" max="15361" width="72" style="219" bestFit="1" customWidth="1"/>
    <col min="15362" max="15362" width="78.5703125" style="219" customWidth="1"/>
    <col min="15363" max="15363" width="10.85546875" style="219"/>
    <col min="15364" max="15364" width="31.140625" style="219" customWidth="1"/>
    <col min="15365" max="15365" width="70.140625" style="219" customWidth="1"/>
    <col min="15366" max="15366" width="17.42578125" style="219" customWidth="1"/>
    <col min="15367" max="15368" width="21.85546875" style="219" customWidth="1"/>
    <col min="15369" max="15369" width="19.42578125" style="219" customWidth="1"/>
    <col min="15370" max="15370" width="42" style="219" customWidth="1"/>
    <col min="15371" max="15616" width="10.85546875" style="219"/>
    <col min="15617" max="15617" width="72" style="219" bestFit="1" customWidth="1"/>
    <col min="15618" max="15618" width="78.5703125" style="219" customWidth="1"/>
    <col min="15619" max="15619" width="10.85546875" style="219"/>
    <col min="15620" max="15620" width="31.140625" style="219" customWidth="1"/>
    <col min="15621" max="15621" width="70.140625" style="219" customWidth="1"/>
    <col min="15622" max="15622" width="17.42578125" style="219" customWidth="1"/>
    <col min="15623" max="15624" width="21.85546875" style="219" customWidth="1"/>
    <col min="15625" max="15625" width="19.42578125" style="219" customWidth="1"/>
    <col min="15626" max="15626" width="42" style="219" customWidth="1"/>
    <col min="15627" max="15872" width="10.85546875" style="219"/>
    <col min="15873" max="15873" width="72" style="219" bestFit="1" customWidth="1"/>
    <col min="15874" max="15874" width="78.5703125" style="219" customWidth="1"/>
    <col min="15875" max="15875" width="10.85546875" style="219"/>
    <col min="15876" max="15876" width="31.140625" style="219" customWidth="1"/>
    <col min="15877" max="15877" width="70.140625" style="219" customWidth="1"/>
    <col min="15878" max="15878" width="17.42578125" style="219" customWidth="1"/>
    <col min="15879" max="15880" width="21.85546875" style="219" customWidth="1"/>
    <col min="15881" max="15881" width="19.42578125" style="219" customWidth="1"/>
    <col min="15882" max="15882" width="42" style="219" customWidth="1"/>
    <col min="15883" max="16128" width="10.85546875" style="219"/>
    <col min="16129" max="16129" width="72" style="219" bestFit="1" customWidth="1"/>
    <col min="16130" max="16130" width="78.5703125" style="219" customWidth="1"/>
    <col min="16131" max="16131" width="10.85546875" style="219"/>
    <col min="16132" max="16132" width="31.140625" style="219" customWidth="1"/>
    <col min="16133" max="16133" width="70.140625" style="219" customWidth="1"/>
    <col min="16134" max="16134" width="17.42578125" style="219" customWidth="1"/>
    <col min="16135" max="16136" width="21.85546875" style="219" customWidth="1"/>
    <col min="16137" max="16137" width="19.42578125" style="219" customWidth="1"/>
    <col min="16138" max="16138" width="42" style="219" customWidth="1"/>
    <col min="16139" max="16384" width="10.85546875" style="219"/>
  </cols>
  <sheetData>
    <row r="1" spans="1:2" ht="25.5" customHeight="1" x14ac:dyDescent="0.25">
      <c r="A1" s="339" t="s">
        <v>0</v>
      </c>
      <c r="B1" s="340"/>
    </row>
    <row r="2" spans="1:2" ht="25.5" customHeight="1" x14ac:dyDescent="0.25">
      <c r="A2" s="341" t="s">
        <v>1</v>
      </c>
      <c r="B2" s="342"/>
    </row>
    <row r="3" spans="1:2" ht="15" x14ac:dyDescent="0.25">
      <c r="A3" s="242" t="s">
        <v>2</v>
      </c>
      <c r="B3" s="243" t="s">
        <v>3</v>
      </c>
    </row>
    <row r="4" spans="1:2" ht="40.5" customHeight="1" x14ac:dyDescent="0.25">
      <c r="A4" s="223" t="s">
        <v>4</v>
      </c>
      <c r="B4" s="224" t="s">
        <v>5</v>
      </c>
    </row>
    <row r="5" spans="1:2" ht="28.5" x14ac:dyDescent="0.25">
      <c r="A5" s="223" t="s">
        <v>6</v>
      </c>
      <c r="B5" s="225" t="s">
        <v>7</v>
      </c>
    </row>
    <row r="6" spans="1:2" ht="124.5" customHeight="1" x14ac:dyDescent="0.25">
      <c r="A6" s="223" t="s">
        <v>8</v>
      </c>
      <c r="B6" s="220" t="s">
        <v>9</v>
      </c>
    </row>
    <row r="7" spans="1:2" ht="26.45" customHeight="1" x14ac:dyDescent="0.25">
      <c r="A7" s="343" t="s">
        <v>10</v>
      </c>
      <c r="B7" s="344"/>
    </row>
    <row r="8" spans="1:2" ht="42.75" x14ac:dyDescent="0.25">
      <c r="A8" s="223" t="s">
        <v>11</v>
      </c>
      <c r="B8" s="225" t="s">
        <v>12</v>
      </c>
    </row>
    <row r="9" spans="1:2" ht="28.5" x14ac:dyDescent="0.25">
      <c r="A9" s="223" t="s">
        <v>13</v>
      </c>
      <c r="B9" s="225" t="s">
        <v>14</v>
      </c>
    </row>
    <row r="10" spans="1:2" ht="42.75" x14ac:dyDescent="0.25">
      <c r="A10" s="223" t="s">
        <v>15</v>
      </c>
      <c r="B10" s="225" t="s">
        <v>16</v>
      </c>
    </row>
    <row r="11" spans="1:2" ht="40.5" customHeight="1" x14ac:dyDescent="0.25">
      <c r="A11" s="223" t="s">
        <v>17</v>
      </c>
      <c r="B11" s="224" t="s">
        <v>18</v>
      </c>
    </row>
    <row r="12" spans="1:2" ht="38.25" customHeight="1" x14ac:dyDescent="0.25">
      <c r="A12" s="223" t="s">
        <v>19</v>
      </c>
      <c r="B12" s="224" t="s">
        <v>20</v>
      </c>
    </row>
    <row r="13" spans="1:2" ht="42.75" x14ac:dyDescent="0.25">
      <c r="A13" s="223" t="s">
        <v>21</v>
      </c>
      <c r="B13" s="226" t="s">
        <v>22</v>
      </c>
    </row>
    <row r="14" spans="1:2" ht="23.45" customHeight="1" x14ac:dyDescent="0.25">
      <c r="A14" s="227" t="s">
        <v>23</v>
      </c>
      <c r="B14" s="228"/>
    </row>
    <row r="15" spans="1:2" ht="42.75" x14ac:dyDescent="0.25">
      <c r="A15" s="223" t="s">
        <v>24</v>
      </c>
      <c r="B15" s="229" t="s">
        <v>25</v>
      </c>
    </row>
    <row r="16" spans="1:2" ht="42.75" x14ac:dyDescent="0.25">
      <c r="A16" s="223" t="s">
        <v>26</v>
      </c>
      <c r="B16" s="229" t="s">
        <v>27</v>
      </c>
    </row>
    <row r="17" spans="1:3" ht="42.75" x14ac:dyDescent="0.25">
      <c r="A17" s="223" t="s">
        <v>28</v>
      </c>
      <c r="B17" s="229" t="s">
        <v>29</v>
      </c>
    </row>
    <row r="18" spans="1:3" ht="8.25" customHeight="1" x14ac:dyDescent="0.25">
      <c r="A18" s="227"/>
      <c r="B18" s="230"/>
    </row>
    <row r="19" spans="1:3" ht="28.5" x14ac:dyDescent="0.25">
      <c r="A19" s="223" t="s">
        <v>30</v>
      </c>
      <c r="B19" s="229" t="s">
        <v>31</v>
      </c>
    </row>
    <row r="20" spans="1:3" ht="28.5" x14ac:dyDescent="0.25">
      <c r="A20" s="223" t="s">
        <v>32</v>
      </c>
      <c r="B20" s="229" t="s">
        <v>33</v>
      </c>
    </row>
    <row r="21" spans="1:3" ht="42.75" x14ac:dyDescent="0.25">
      <c r="A21" s="223" t="s">
        <v>34</v>
      </c>
      <c r="B21" s="229" t="s">
        <v>35</v>
      </c>
    </row>
    <row r="22" spans="1:3" ht="20.25" customHeight="1" x14ac:dyDescent="0.25">
      <c r="A22" s="347" t="s">
        <v>269</v>
      </c>
      <c r="B22" s="348"/>
    </row>
    <row r="23" spans="1:3" ht="42.75" x14ac:dyDescent="0.25">
      <c r="A23" s="223" t="s">
        <v>36</v>
      </c>
      <c r="B23" s="229" t="s">
        <v>37</v>
      </c>
    </row>
    <row r="24" spans="1:3" ht="54" customHeight="1" x14ac:dyDescent="0.25">
      <c r="A24" s="223" t="s">
        <v>38</v>
      </c>
      <c r="B24" s="229" t="s">
        <v>39</v>
      </c>
    </row>
    <row r="25" spans="1:3" ht="144" customHeight="1" x14ac:dyDescent="0.25">
      <c r="A25" s="223" t="s">
        <v>40</v>
      </c>
      <c r="B25" s="231" t="s">
        <v>41</v>
      </c>
    </row>
    <row r="26" spans="1:3" ht="57" x14ac:dyDescent="0.25">
      <c r="A26" s="223" t="s">
        <v>42</v>
      </c>
      <c r="B26" s="229" t="s">
        <v>43</v>
      </c>
    </row>
    <row r="27" spans="1:3" ht="57" x14ac:dyDescent="0.25">
      <c r="A27" s="223" t="s">
        <v>44</v>
      </c>
      <c r="B27" s="229" t="s">
        <v>45</v>
      </c>
    </row>
    <row r="28" spans="1:3" ht="28.5" x14ac:dyDescent="0.25">
      <c r="A28" s="223" t="s">
        <v>46</v>
      </c>
      <c r="B28" s="229" t="s">
        <v>47</v>
      </c>
    </row>
    <row r="29" spans="1:3" ht="57" x14ac:dyDescent="0.25">
      <c r="A29" s="223" t="s">
        <v>48</v>
      </c>
      <c r="B29" s="229" t="s">
        <v>49</v>
      </c>
      <c r="C29" s="221"/>
    </row>
    <row r="30" spans="1:3" ht="90" customHeight="1" x14ac:dyDescent="0.25">
      <c r="A30" s="232" t="s">
        <v>50</v>
      </c>
      <c r="B30" s="229" t="s">
        <v>51</v>
      </c>
    </row>
    <row r="31" spans="1:3" ht="81.599999999999994" customHeight="1" x14ac:dyDescent="0.25">
      <c r="A31" s="232" t="s">
        <v>52</v>
      </c>
      <c r="B31" s="229" t="s">
        <v>53</v>
      </c>
    </row>
    <row r="32" spans="1:3" ht="54" customHeight="1" x14ac:dyDescent="0.25">
      <c r="A32" s="232" t="s">
        <v>54</v>
      </c>
      <c r="B32" s="229" t="s">
        <v>55</v>
      </c>
    </row>
    <row r="33" spans="1:3" ht="28.5" customHeight="1" x14ac:dyDescent="0.25">
      <c r="A33" s="349" t="s">
        <v>56</v>
      </c>
      <c r="B33" s="350"/>
    </row>
    <row r="34" spans="1:3" ht="71.25" x14ac:dyDescent="0.25">
      <c r="A34" s="232" t="s">
        <v>57</v>
      </c>
      <c r="B34" s="229" t="s">
        <v>58</v>
      </c>
    </row>
    <row r="35" spans="1:3" ht="57" x14ac:dyDescent="0.25">
      <c r="A35" s="232" t="s">
        <v>59</v>
      </c>
      <c r="B35" s="229" t="s">
        <v>60</v>
      </c>
    </row>
    <row r="36" spans="1:3" ht="36" customHeight="1" x14ac:dyDescent="0.25">
      <c r="A36" s="232" t="s">
        <v>61</v>
      </c>
      <c r="B36" s="229" t="s">
        <v>62</v>
      </c>
      <c r="C36" s="222"/>
    </row>
    <row r="37" spans="1:3" ht="28.5" x14ac:dyDescent="0.25">
      <c r="A37" s="232" t="s">
        <v>63</v>
      </c>
      <c r="B37" s="229" t="s">
        <v>64</v>
      </c>
    </row>
    <row r="38" spans="1:3" ht="71.25" x14ac:dyDescent="0.25">
      <c r="A38" s="232" t="s">
        <v>65</v>
      </c>
      <c r="B38" s="229" t="s">
        <v>66</v>
      </c>
    </row>
    <row r="39" spans="1:3" ht="28.5" x14ac:dyDescent="0.25">
      <c r="A39" s="223" t="s">
        <v>67</v>
      </c>
      <c r="B39" s="229" t="s">
        <v>68</v>
      </c>
    </row>
    <row r="40" spans="1:3" ht="25.5" customHeight="1" x14ac:dyDescent="0.25">
      <c r="A40" s="343" t="s">
        <v>69</v>
      </c>
      <c r="B40" s="344"/>
    </row>
    <row r="41" spans="1:3" ht="24" customHeight="1" x14ac:dyDescent="0.25">
      <c r="A41" s="227" t="s">
        <v>2</v>
      </c>
      <c r="B41" s="244" t="s">
        <v>3</v>
      </c>
    </row>
    <row r="42" spans="1:3" ht="28.5" x14ac:dyDescent="0.25">
      <c r="A42" s="223" t="s">
        <v>21</v>
      </c>
      <c r="B42" s="233" t="s">
        <v>70</v>
      </c>
    </row>
    <row r="43" spans="1:3" ht="42.75" x14ac:dyDescent="0.25">
      <c r="A43" s="223" t="s">
        <v>71</v>
      </c>
      <c r="B43" s="233" t="s">
        <v>72</v>
      </c>
    </row>
    <row r="44" spans="1:3" ht="42.75" x14ac:dyDescent="0.25">
      <c r="A44" s="223" t="s">
        <v>73</v>
      </c>
      <c r="B44" s="233" t="s">
        <v>74</v>
      </c>
    </row>
    <row r="45" spans="1:3" ht="42.75" x14ac:dyDescent="0.25">
      <c r="A45" s="223" t="s">
        <v>75</v>
      </c>
      <c r="B45" s="233" t="s">
        <v>76</v>
      </c>
    </row>
    <row r="46" spans="1:3" ht="42.75" x14ac:dyDescent="0.25">
      <c r="A46" s="223" t="s">
        <v>77</v>
      </c>
      <c r="B46" s="233" t="s">
        <v>78</v>
      </c>
    </row>
    <row r="47" spans="1:3" ht="28.5" x14ac:dyDescent="0.25">
      <c r="A47" s="223" t="s">
        <v>79</v>
      </c>
      <c r="B47" s="233" t="s">
        <v>80</v>
      </c>
    </row>
    <row r="48" spans="1:3" ht="152.25" customHeight="1" x14ac:dyDescent="0.25">
      <c r="A48" s="223" t="s">
        <v>81</v>
      </c>
      <c r="B48" s="234" t="s">
        <v>82</v>
      </c>
    </row>
    <row r="49" spans="1:2" ht="22.9" customHeight="1" x14ac:dyDescent="0.25">
      <c r="A49" s="347" t="s">
        <v>83</v>
      </c>
      <c r="B49" s="348"/>
    </row>
    <row r="50" spans="1:2" ht="71.25" x14ac:dyDescent="0.25">
      <c r="A50" s="223" t="s">
        <v>84</v>
      </c>
      <c r="B50" s="229" t="s">
        <v>85</v>
      </c>
    </row>
    <row r="51" spans="1:2" ht="28.5" x14ac:dyDescent="0.25">
      <c r="A51" s="223" t="s">
        <v>86</v>
      </c>
      <c r="B51" s="229" t="s">
        <v>87</v>
      </c>
    </row>
    <row r="52" spans="1:2" ht="57" x14ac:dyDescent="0.25">
      <c r="A52" s="223" t="s">
        <v>88</v>
      </c>
      <c r="B52" s="229" t="s">
        <v>89</v>
      </c>
    </row>
    <row r="53" spans="1:2" ht="99.75" x14ac:dyDescent="0.25">
      <c r="A53" s="223" t="s">
        <v>90</v>
      </c>
      <c r="B53" s="229" t="s">
        <v>91</v>
      </c>
    </row>
    <row r="54" spans="1:2" ht="85.5" x14ac:dyDescent="0.25">
      <c r="A54" s="223" t="s">
        <v>92</v>
      </c>
      <c r="B54" s="229" t="s">
        <v>53</v>
      </c>
    </row>
    <row r="55" spans="1:2" ht="71.25" x14ac:dyDescent="0.25">
      <c r="A55" s="223" t="s">
        <v>93</v>
      </c>
      <c r="B55" s="229" t="s">
        <v>94</v>
      </c>
    </row>
    <row r="56" spans="1:2" ht="28.5" x14ac:dyDescent="0.25">
      <c r="A56" s="223" t="s">
        <v>95</v>
      </c>
      <c r="B56" s="229" t="s">
        <v>96</v>
      </c>
    </row>
    <row r="57" spans="1:2" ht="24" customHeight="1" x14ac:dyDescent="0.25">
      <c r="A57" s="351" t="s">
        <v>97</v>
      </c>
      <c r="B57" s="352"/>
    </row>
    <row r="58" spans="1:2" ht="23.45" customHeight="1" x14ac:dyDescent="0.25">
      <c r="A58" s="347" t="s">
        <v>98</v>
      </c>
      <c r="B58" s="348"/>
    </row>
    <row r="59" spans="1:2" ht="42.75" x14ac:dyDescent="0.25">
      <c r="A59" s="223" t="s">
        <v>99</v>
      </c>
      <c r="B59" s="233" t="s">
        <v>100</v>
      </c>
    </row>
    <row r="60" spans="1:2" ht="28.5" x14ac:dyDescent="0.25">
      <c r="A60" s="223" t="s">
        <v>101</v>
      </c>
      <c r="B60" s="233" t="s">
        <v>102</v>
      </c>
    </row>
    <row r="61" spans="1:2" ht="42.75" x14ac:dyDescent="0.25">
      <c r="A61" s="223" t="s">
        <v>13</v>
      </c>
      <c r="B61" s="233" t="s">
        <v>103</v>
      </c>
    </row>
    <row r="62" spans="1:2" ht="57" x14ac:dyDescent="0.25">
      <c r="A62" s="223" t="s">
        <v>26</v>
      </c>
      <c r="B62" s="229" t="s">
        <v>104</v>
      </c>
    </row>
    <row r="63" spans="1:2" ht="57" x14ac:dyDescent="0.25">
      <c r="A63" s="223" t="s">
        <v>28</v>
      </c>
      <c r="B63" s="229" t="s">
        <v>105</v>
      </c>
    </row>
    <row r="64" spans="1:2" ht="42.75" x14ac:dyDescent="0.25">
      <c r="A64" s="223" t="s">
        <v>106</v>
      </c>
      <c r="B64" s="233" t="s">
        <v>107</v>
      </c>
    </row>
    <row r="65" spans="1:2" ht="25.5" customHeight="1" x14ac:dyDescent="0.25">
      <c r="A65" s="343" t="s">
        <v>108</v>
      </c>
      <c r="B65" s="344"/>
    </row>
    <row r="66" spans="1:2" ht="22.9" customHeight="1" x14ac:dyDescent="0.25">
      <c r="A66" s="345" t="s">
        <v>109</v>
      </c>
      <c r="B66" s="346"/>
    </row>
    <row r="67" spans="1:2" ht="94.15" customHeight="1" x14ac:dyDescent="0.25">
      <c r="A67" s="355" t="s">
        <v>110</v>
      </c>
      <c r="B67" s="356"/>
    </row>
    <row r="68" spans="1:2" ht="39.75" customHeight="1" x14ac:dyDescent="0.25">
      <c r="A68" s="223" t="s">
        <v>111</v>
      </c>
      <c r="B68" s="235" t="s">
        <v>112</v>
      </c>
    </row>
    <row r="69" spans="1:2" ht="42.75" x14ac:dyDescent="0.25">
      <c r="A69" s="223" t="s">
        <v>113</v>
      </c>
      <c r="B69" s="236" t="s">
        <v>114</v>
      </c>
    </row>
    <row r="70" spans="1:2" ht="37.5" customHeight="1" x14ac:dyDescent="0.25">
      <c r="A70" s="232" t="s">
        <v>115</v>
      </c>
      <c r="B70" s="236" t="s">
        <v>116</v>
      </c>
    </row>
    <row r="71" spans="1:2" ht="37.5" customHeight="1" x14ac:dyDescent="0.25">
      <c r="A71" s="223" t="s">
        <v>117</v>
      </c>
      <c r="B71" s="236" t="s">
        <v>118</v>
      </c>
    </row>
    <row r="72" spans="1:2" ht="37.5" customHeight="1" x14ac:dyDescent="0.25">
      <c r="A72" s="232" t="s">
        <v>119</v>
      </c>
      <c r="B72" s="236" t="s">
        <v>120</v>
      </c>
    </row>
    <row r="73" spans="1:2" ht="25.5" customHeight="1" x14ac:dyDescent="0.25">
      <c r="A73" s="343" t="s">
        <v>121</v>
      </c>
      <c r="B73" s="344"/>
    </row>
    <row r="74" spans="1:2" ht="28.5" x14ac:dyDescent="0.25">
      <c r="A74" s="223" t="s">
        <v>122</v>
      </c>
      <c r="B74" s="233" t="s">
        <v>123</v>
      </c>
    </row>
    <row r="75" spans="1:2" ht="28.5" x14ac:dyDescent="0.25">
      <c r="A75" s="223" t="s">
        <v>124</v>
      </c>
      <c r="B75" s="233" t="s">
        <v>125</v>
      </c>
    </row>
    <row r="76" spans="1:2" ht="28.5" x14ac:dyDescent="0.25">
      <c r="A76" s="223" t="s">
        <v>126</v>
      </c>
      <c r="B76" s="233" t="s">
        <v>127</v>
      </c>
    </row>
    <row r="77" spans="1:2" ht="28.5" x14ac:dyDescent="0.25">
      <c r="A77" s="223" t="s">
        <v>128</v>
      </c>
      <c r="B77" s="233" t="s">
        <v>129</v>
      </c>
    </row>
    <row r="78" spans="1:2" ht="28.5" x14ac:dyDescent="0.25">
      <c r="A78" s="223" t="s">
        <v>130</v>
      </c>
      <c r="B78" s="233" t="s">
        <v>131</v>
      </c>
    </row>
    <row r="79" spans="1:2" ht="42.75" x14ac:dyDescent="0.25">
      <c r="A79" s="223" t="s">
        <v>132</v>
      </c>
      <c r="B79" s="233" t="s">
        <v>133</v>
      </c>
    </row>
    <row r="80" spans="1:2" ht="28.5" x14ac:dyDescent="0.25">
      <c r="A80" s="223" t="s">
        <v>134</v>
      </c>
      <c r="B80" s="233" t="s">
        <v>135</v>
      </c>
    </row>
    <row r="81" spans="1:2" ht="15" x14ac:dyDescent="0.25">
      <c r="A81" s="223" t="s">
        <v>136</v>
      </c>
      <c r="B81" s="233" t="s">
        <v>137</v>
      </c>
    </row>
    <row r="82" spans="1:2" ht="42.75" x14ac:dyDescent="0.25">
      <c r="A82" s="240" t="s">
        <v>138</v>
      </c>
      <c r="B82" s="233" t="s">
        <v>139</v>
      </c>
    </row>
    <row r="83" spans="1:2" ht="42.75" x14ac:dyDescent="0.25">
      <c r="A83" s="232" t="s">
        <v>140</v>
      </c>
      <c r="B83" s="233" t="s">
        <v>141</v>
      </c>
    </row>
    <row r="84" spans="1:2" ht="42.75" x14ac:dyDescent="0.25">
      <c r="A84" s="223" t="s">
        <v>142</v>
      </c>
      <c r="B84" s="233" t="s">
        <v>143</v>
      </c>
    </row>
    <row r="85" spans="1:2" ht="28.5" x14ac:dyDescent="0.25">
      <c r="A85" s="223" t="s">
        <v>44</v>
      </c>
      <c r="B85" s="233" t="s">
        <v>144</v>
      </c>
    </row>
    <row r="86" spans="1:2" ht="28.5" x14ac:dyDescent="0.25">
      <c r="A86" s="223" t="s">
        <v>145</v>
      </c>
      <c r="B86" s="233" t="s">
        <v>146</v>
      </c>
    </row>
    <row r="87" spans="1:2" ht="42.75" x14ac:dyDescent="0.25">
      <c r="A87" s="223" t="s">
        <v>147</v>
      </c>
      <c r="B87" s="233" t="s">
        <v>148</v>
      </c>
    </row>
    <row r="88" spans="1:2" ht="18.600000000000001" customHeight="1" x14ac:dyDescent="0.25">
      <c r="A88" s="343" t="s">
        <v>264</v>
      </c>
      <c r="B88" s="344"/>
    </row>
    <row r="89" spans="1:2" ht="28.5" x14ac:dyDescent="0.25">
      <c r="A89" s="241" t="s">
        <v>260</v>
      </c>
      <c r="B89" s="239" t="s">
        <v>265</v>
      </c>
    </row>
    <row r="90" spans="1:2" ht="15" x14ac:dyDescent="0.25">
      <c r="A90" s="241" t="s">
        <v>261</v>
      </c>
      <c r="B90" s="239" t="s">
        <v>266</v>
      </c>
    </row>
    <row r="91" spans="1:2" ht="15" x14ac:dyDescent="0.25">
      <c r="A91" s="241" t="s">
        <v>262</v>
      </c>
      <c r="B91" s="239" t="s">
        <v>267</v>
      </c>
    </row>
    <row r="92" spans="1:2" ht="15" x14ac:dyDescent="0.25">
      <c r="A92" s="241" t="s">
        <v>263</v>
      </c>
      <c r="B92" s="239" t="s">
        <v>268</v>
      </c>
    </row>
    <row r="93" spans="1:2" ht="15" x14ac:dyDescent="0.25">
      <c r="A93" s="353" t="s">
        <v>149</v>
      </c>
      <c r="B93" s="354"/>
    </row>
  </sheetData>
  <mergeCells count="15">
    <mergeCell ref="A93:B93"/>
    <mergeCell ref="A58:B58"/>
    <mergeCell ref="A73:B73"/>
    <mergeCell ref="A67:B67"/>
    <mergeCell ref="A88:B88"/>
    <mergeCell ref="A1:B1"/>
    <mergeCell ref="A2:B2"/>
    <mergeCell ref="A40:B40"/>
    <mergeCell ref="A65:B65"/>
    <mergeCell ref="A66:B66"/>
    <mergeCell ref="A7:B7"/>
    <mergeCell ref="A22:B22"/>
    <mergeCell ref="A33:B33"/>
    <mergeCell ref="A57:B57"/>
    <mergeCell ref="A49:B4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tabSelected="1" topLeftCell="A6" zoomScale="70" zoomScaleNormal="70" workbookViewId="0">
      <selection activeCell="D10" sqref="D10:E10"/>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4" ht="22.5" customHeight="1" thickBot="1" x14ac:dyDescent="0.3">
      <c r="A1" s="661"/>
      <c r="B1" s="662" t="s">
        <v>150</v>
      </c>
      <c r="C1" s="662"/>
      <c r="D1" s="662"/>
      <c r="E1" s="387" t="s">
        <v>270</v>
      </c>
      <c r="F1" s="388"/>
      <c r="G1" s="389"/>
    </row>
    <row r="2" spans="1:84" ht="22.5" customHeight="1" thickBot="1" x14ac:dyDescent="0.3">
      <c r="A2" s="661"/>
      <c r="B2" s="663" t="s">
        <v>151</v>
      </c>
      <c r="C2" s="663"/>
      <c r="D2" s="663"/>
      <c r="E2" s="387" t="s">
        <v>271</v>
      </c>
      <c r="F2" s="388"/>
      <c r="G2" s="389"/>
    </row>
    <row r="3" spans="1:84" ht="31.5" customHeight="1" thickBot="1" x14ac:dyDescent="0.3">
      <c r="A3" s="661"/>
      <c r="B3" s="402" t="s">
        <v>0</v>
      </c>
      <c r="C3" s="403"/>
      <c r="D3" s="404"/>
      <c r="E3" s="387" t="s">
        <v>272</v>
      </c>
      <c r="F3" s="388"/>
      <c r="G3" s="389"/>
    </row>
    <row r="4" spans="1:84" ht="22.5" customHeight="1" thickBot="1" x14ac:dyDescent="0.3">
      <c r="A4" s="661"/>
      <c r="B4" s="405" t="s">
        <v>258</v>
      </c>
      <c r="C4" s="406"/>
      <c r="D4" s="407"/>
      <c r="E4" s="387" t="s">
        <v>278</v>
      </c>
      <c r="F4" s="388"/>
      <c r="G4" s="389"/>
    </row>
    <row r="5" spans="1:84" ht="15.75" thickBot="1" x14ac:dyDescent="0.3">
      <c r="A5" s="57"/>
      <c r="B5" s="57"/>
      <c r="C5" s="237"/>
      <c r="D5" s="237"/>
      <c r="E5" s="237"/>
      <c r="F5" s="238"/>
      <c r="G5" s="238"/>
      <c r="H5" s="238"/>
      <c r="I5" s="238"/>
      <c r="J5" s="238"/>
      <c r="K5" s="238"/>
    </row>
    <row r="6" spans="1:84" ht="52.5" customHeight="1" x14ac:dyDescent="0.25">
      <c r="A6" s="375" t="s">
        <v>154</v>
      </c>
      <c r="B6" s="376"/>
      <c r="C6" s="666" t="str">
        <f>+PMR!C6</f>
        <v>8219 - Fortalecimiento a la implementación, seguimiento y coordinación del Sistema Distrital de Cuidado en Bogotá D.C.</v>
      </c>
      <c r="D6" s="667"/>
      <c r="E6" s="668"/>
      <c r="F6" s="7"/>
      <c r="G6" s="7"/>
      <c r="H6" s="7"/>
      <c r="I6" s="7"/>
      <c r="J6" s="7"/>
      <c r="K6" s="7"/>
      <c r="L6" s="1"/>
      <c r="M6" s="174"/>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25">
      <c r="A7" s="541" t="s">
        <v>259</v>
      </c>
      <c r="B7" s="542"/>
      <c r="C7" s="664"/>
      <c r="D7" s="664"/>
      <c r="E7" s="665"/>
      <c r="F7" s="238"/>
      <c r="G7" s="238"/>
      <c r="H7" s="238"/>
      <c r="I7" s="238"/>
      <c r="J7" s="238"/>
      <c r="K7" s="238"/>
    </row>
    <row r="8" spans="1:84" ht="45.75" customHeight="1" thickBot="1" x14ac:dyDescent="0.3">
      <c r="A8" s="58" t="s">
        <v>260</v>
      </c>
      <c r="B8" s="58" t="s">
        <v>261</v>
      </c>
      <c r="C8" s="59" t="s">
        <v>262</v>
      </c>
      <c r="D8" s="659" t="s">
        <v>263</v>
      </c>
      <c r="E8" s="660"/>
    </row>
    <row r="9" spans="1:84" ht="42.75" x14ac:dyDescent="0.25">
      <c r="A9" s="60">
        <v>45736</v>
      </c>
      <c r="B9" s="245">
        <v>45741</v>
      </c>
      <c r="C9" s="74" t="s">
        <v>379</v>
      </c>
      <c r="D9" s="657" t="s">
        <v>380</v>
      </c>
      <c r="E9" s="658"/>
    </row>
    <row r="10" spans="1:84" ht="88.9" customHeight="1" x14ac:dyDescent="0.25">
      <c r="A10" s="60">
        <v>45784</v>
      </c>
      <c r="B10" s="61"/>
      <c r="C10" s="75" t="s">
        <v>413</v>
      </c>
      <c r="D10" s="653" t="s">
        <v>412</v>
      </c>
      <c r="E10" s="654"/>
    </row>
    <row r="11" spans="1:84" x14ac:dyDescent="0.25">
      <c r="A11" s="60"/>
      <c r="B11" s="61"/>
      <c r="C11" s="75"/>
      <c r="D11" s="653"/>
      <c r="E11" s="654"/>
    </row>
    <row r="12" spans="1:84" x14ac:dyDescent="0.25">
      <c r="A12" s="62"/>
      <c r="B12" s="63"/>
      <c r="C12" s="75"/>
      <c r="D12" s="653"/>
      <c r="E12" s="654"/>
    </row>
    <row r="13" spans="1:84" x14ac:dyDescent="0.25">
      <c r="A13" s="64"/>
      <c r="B13" s="63"/>
      <c r="C13" s="75"/>
      <c r="D13" s="653"/>
      <c r="E13" s="654"/>
    </row>
    <row r="14" spans="1:84" x14ac:dyDescent="0.25">
      <c r="A14" s="64"/>
      <c r="B14" s="63"/>
      <c r="C14" s="76"/>
      <c r="D14" s="653"/>
      <c r="E14" s="654"/>
    </row>
    <row r="15" spans="1:84" x14ac:dyDescent="0.25">
      <c r="A15" s="64"/>
      <c r="B15" s="63"/>
      <c r="C15" s="76"/>
      <c r="D15" s="653"/>
      <c r="E15" s="654"/>
    </row>
    <row r="16" spans="1:84" x14ac:dyDescent="0.25">
      <c r="A16" s="65"/>
      <c r="B16" s="63"/>
      <c r="C16" s="75"/>
      <c r="D16" s="653"/>
      <c r="E16" s="654"/>
    </row>
    <row r="17" spans="1:5" x14ac:dyDescent="0.25">
      <c r="A17" s="66"/>
      <c r="B17" s="67"/>
      <c r="C17" s="77"/>
      <c r="D17" s="653"/>
      <c r="E17" s="654"/>
    </row>
    <row r="18" spans="1:5" x14ac:dyDescent="0.25">
      <c r="A18" s="66"/>
      <c r="B18" s="67"/>
      <c r="C18" s="77"/>
      <c r="D18" s="653"/>
      <c r="E18" s="654"/>
    </row>
    <row r="19" spans="1:5" x14ac:dyDescent="0.25">
      <c r="A19" s="68"/>
      <c r="B19" s="69"/>
      <c r="C19" s="71"/>
      <c r="D19" s="653"/>
      <c r="E19" s="654"/>
    </row>
    <row r="20" spans="1:5" x14ac:dyDescent="0.25">
      <c r="A20" s="70"/>
      <c r="B20" s="71"/>
      <c r="C20" s="71"/>
      <c r="D20" s="653"/>
      <c r="E20" s="654"/>
    </row>
    <row r="21" spans="1:5" x14ac:dyDescent="0.25">
      <c r="A21" s="70"/>
      <c r="B21" s="71"/>
      <c r="C21" s="71"/>
      <c r="D21" s="653"/>
      <c r="E21" s="654"/>
    </row>
    <row r="22" spans="1:5" x14ac:dyDescent="0.25">
      <c r="A22" s="70"/>
      <c r="B22" s="71"/>
      <c r="C22" s="71"/>
      <c r="D22" s="653"/>
      <c r="E22" s="654"/>
    </row>
    <row r="23" spans="1:5" x14ac:dyDescent="0.25">
      <c r="A23" s="70"/>
      <c r="B23" s="71"/>
      <c r="C23" s="71"/>
      <c r="D23" s="653"/>
      <c r="E23" s="654"/>
    </row>
    <row r="24" spans="1:5" x14ac:dyDescent="0.25">
      <c r="A24" s="70"/>
      <c r="B24" s="71"/>
      <c r="C24" s="71"/>
      <c r="D24" s="653"/>
      <c r="E24" s="654"/>
    </row>
    <row r="25" spans="1:5" x14ac:dyDescent="0.25">
      <c r="A25" s="70"/>
      <c r="B25" s="71"/>
      <c r="C25" s="71"/>
      <c r="D25" s="653"/>
      <c r="E25" s="654"/>
    </row>
    <row r="26" spans="1:5" x14ac:dyDescent="0.25">
      <c r="A26" s="70"/>
      <c r="B26" s="71"/>
      <c r="C26" s="71"/>
      <c r="D26" s="653"/>
      <c r="E26" s="654"/>
    </row>
    <row r="27" spans="1:5" x14ac:dyDescent="0.25">
      <c r="A27" s="70"/>
      <c r="B27" s="71"/>
      <c r="C27" s="71"/>
      <c r="D27" s="653"/>
      <c r="E27" s="654"/>
    </row>
    <row r="28" spans="1:5" x14ac:dyDescent="0.25">
      <c r="A28" s="70"/>
      <c r="B28" s="71"/>
      <c r="C28" s="71"/>
      <c r="D28" s="653"/>
      <c r="E28" s="654"/>
    </row>
    <row r="29" spans="1:5" x14ac:dyDescent="0.25">
      <c r="A29" s="70"/>
      <c r="B29" s="71"/>
      <c r="C29" s="71"/>
      <c r="D29" s="653"/>
      <c r="E29" s="654"/>
    </row>
    <row r="30" spans="1:5" x14ac:dyDescent="0.25">
      <c r="A30" s="70"/>
      <c r="B30" s="71"/>
      <c r="C30" s="71"/>
      <c r="D30" s="653"/>
      <c r="E30" s="654"/>
    </row>
    <row r="31" spans="1:5" x14ac:dyDescent="0.25">
      <c r="A31" s="70"/>
      <c r="B31" s="71"/>
      <c r="C31" s="71"/>
      <c r="D31" s="653"/>
      <c r="E31" s="654"/>
    </row>
    <row r="32" spans="1:5" x14ac:dyDescent="0.25">
      <c r="A32" s="70"/>
      <c r="B32" s="71"/>
      <c r="C32" s="71"/>
      <c r="D32" s="653"/>
      <c r="E32" s="654"/>
    </row>
    <row r="33" spans="1:5" x14ac:dyDescent="0.25">
      <c r="A33" s="70"/>
      <c r="B33" s="71"/>
      <c r="C33" s="71"/>
      <c r="D33" s="653"/>
      <c r="E33" s="654"/>
    </row>
    <row r="34" spans="1:5" x14ac:dyDescent="0.25">
      <c r="A34" s="70"/>
      <c r="B34" s="71"/>
      <c r="C34" s="71"/>
      <c r="D34" s="653"/>
      <c r="E34" s="654"/>
    </row>
    <row r="35" spans="1:5" x14ac:dyDescent="0.25">
      <c r="A35" s="70"/>
      <c r="B35" s="71"/>
      <c r="C35" s="71"/>
      <c r="D35" s="653"/>
      <c r="E35" s="654"/>
    </row>
    <row r="36" spans="1:5" x14ac:dyDescent="0.25">
      <c r="A36" s="72"/>
      <c r="B36" s="73"/>
      <c r="C36" s="73"/>
      <c r="D36" s="655"/>
      <c r="E36" s="656"/>
    </row>
  </sheetData>
  <mergeCells count="41">
    <mergeCell ref="D8:E8"/>
    <mergeCell ref="A1:A4"/>
    <mergeCell ref="B1:D1"/>
    <mergeCell ref="B2:D2"/>
    <mergeCell ref="A7:E7"/>
    <mergeCell ref="B3:D3"/>
    <mergeCell ref="B4:D4"/>
    <mergeCell ref="A6:B6"/>
    <mergeCell ref="C6:E6"/>
    <mergeCell ref="E1:G1"/>
    <mergeCell ref="E2:G2"/>
    <mergeCell ref="E3:G3"/>
    <mergeCell ref="E4:G4"/>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A90" zoomScale="70" zoomScaleNormal="70" workbookViewId="0">
      <selection activeCell="N24" sqref="N24:N29"/>
    </sheetView>
  </sheetViews>
  <sheetFormatPr baseColWidth="10" defaultColWidth="10.855468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22.15" customHeight="1" thickBot="1" x14ac:dyDescent="0.3">
      <c r="A1" s="409"/>
      <c r="B1" s="390" t="s">
        <v>150</v>
      </c>
      <c r="C1" s="391"/>
      <c r="D1" s="391"/>
      <c r="E1" s="391"/>
      <c r="F1" s="391"/>
      <c r="G1" s="391"/>
      <c r="H1" s="391"/>
      <c r="I1" s="391"/>
      <c r="J1" s="391"/>
      <c r="K1" s="391"/>
      <c r="L1" s="392"/>
      <c r="M1" s="387" t="s">
        <v>270</v>
      </c>
      <c r="N1" s="388"/>
      <c r="O1" s="389"/>
    </row>
    <row r="2" spans="1:15" s="85" customFormat="1" ht="18" customHeight="1" thickBot="1" x14ac:dyDescent="0.3">
      <c r="A2" s="410"/>
      <c r="B2" s="393" t="s">
        <v>151</v>
      </c>
      <c r="C2" s="394"/>
      <c r="D2" s="394"/>
      <c r="E2" s="394"/>
      <c r="F2" s="394"/>
      <c r="G2" s="394"/>
      <c r="H2" s="394"/>
      <c r="I2" s="394"/>
      <c r="J2" s="394"/>
      <c r="K2" s="394"/>
      <c r="L2" s="395"/>
      <c r="M2" s="387" t="s">
        <v>271</v>
      </c>
      <c r="N2" s="388"/>
      <c r="O2" s="389"/>
    </row>
    <row r="3" spans="1:15" s="85" customFormat="1" ht="19.899999999999999" customHeight="1" thickBot="1" x14ac:dyDescent="0.3">
      <c r="A3" s="410"/>
      <c r="B3" s="393" t="s">
        <v>0</v>
      </c>
      <c r="C3" s="394"/>
      <c r="D3" s="394"/>
      <c r="E3" s="394"/>
      <c r="F3" s="394"/>
      <c r="G3" s="394"/>
      <c r="H3" s="394"/>
      <c r="I3" s="394"/>
      <c r="J3" s="394"/>
      <c r="K3" s="394"/>
      <c r="L3" s="395"/>
      <c r="M3" s="387" t="s">
        <v>272</v>
      </c>
      <c r="N3" s="388"/>
      <c r="O3" s="389"/>
    </row>
    <row r="4" spans="1:15" s="85" customFormat="1" ht="21.75" customHeight="1" thickBot="1" x14ac:dyDescent="0.3">
      <c r="A4" s="411"/>
      <c r="B4" s="396" t="s">
        <v>152</v>
      </c>
      <c r="C4" s="397"/>
      <c r="D4" s="397"/>
      <c r="E4" s="397"/>
      <c r="F4" s="397"/>
      <c r="G4" s="397"/>
      <c r="H4" s="397"/>
      <c r="I4" s="397"/>
      <c r="J4" s="397"/>
      <c r="K4" s="397"/>
      <c r="L4" s="398"/>
      <c r="M4" s="387" t="s">
        <v>273</v>
      </c>
      <c r="N4" s="388"/>
      <c r="O4" s="389"/>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19" t="s">
        <v>307</v>
      </c>
      <c r="C6" s="420"/>
      <c r="D6" s="420"/>
      <c r="E6" s="420"/>
      <c r="F6" s="420"/>
      <c r="G6" s="420"/>
      <c r="H6" s="420"/>
      <c r="I6" s="420"/>
      <c r="J6" s="420"/>
      <c r="K6" s="421"/>
      <c r="L6" s="165" t="s">
        <v>155</v>
      </c>
      <c r="M6" s="422">
        <v>2024110010309</v>
      </c>
      <c r="N6" s="423"/>
      <c r="O6" s="424"/>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13" t="s">
        <v>6</v>
      </c>
      <c r="B8" s="165" t="s">
        <v>156</v>
      </c>
      <c r="C8" s="132"/>
      <c r="D8" s="165" t="s">
        <v>157</v>
      </c>
      <c r="E8" s="132"/>
      <c r="F8" s="165" t="s">
        <v>158</v>
      </c>
      <c r="G8" s="132"/>
      <c r="H8" s="165" t="s">
        <v>159</v>
      </c>
      <c r="I8" s="134"/>
      <c r="J8" s="377" t="s">
        <v>8</v>
      </c>
      <c r="K8" s="412"/>
      <c r="L8" s="164" t="s">
        <v>160</v>
      </c>
      <c r="M8" s="374"/>
      <c r="N8" s="374"/>
      <c r="O8" s="374"/>
    </row>
    <row r="9" spans="1:15" s="85" customFormat="1" ht="21.75" customHeight="1" thickBot="1" x14ac:dyDescent="0.3">
      <c r="A9" s="413"/>
      <c r="B9" s="166" t="s">
        <v>161</v>
      </c>
      <c r="C9" s="135" t="s">
        <v>280</v>
      </c>
      <c r="D9" s="165" t="s">
        <v>162</v>
      </c>
      <c r="E9" s="136"/>
      <c r="F9" s="165" t="s">
        <v>163</v>
      </c>
      <c r="G9" s="136"/>
      <c r="H9" s="165" t="s">
        <v>164</v>
      </c>
      <c r="I9" s="134"/>
      <c r="J9" s="377"/>
      <c r="K9" s="412"/>
      <c r="L9" s="164" t="s">
        <v>165</v>
      </c>
      <c r="M9" s="374"/>
      <c r="N9" s="374"/>
      <c r="O9" s="374"/>
    </row>
    <row r="10" spans="1:15" s="85" customFormat="1" ht="21.75" customHeight="1" thickBot="1" x14ac:dyDescent="0.3">
      <c r="A10" s="413"/>
      <c r="B10" s="165" t="s">
        <v>166</v>
      </c>
      <c r="C10" s="132"/>
      <c r="D10" s="165" t="s">
        <v>167</v>
      </c>
      <c r="E10" s="136"/>
      <c r="F10" s="165" t="s">
        <v>168</v>
      </c>
      <c r="G10" s="136"/>
      <c r="H10" s="165" t="s">
        <v>169</v>
      </c>
      <c r="I10" s="134"/>
      <c r="J10" s="377"/>
      <c r="K10" s="412"/>
      <c r="L10" s="164" t="s">
        <v>170</v>
      </c>
      <c r="M10" s="374" t="s">
        <v>280</v>
      </c>
      <c r="N10" s="374"/>
      <c r="O10" s="374"/>
    </row>
    <row r="11" spans="1:15" ht="15" customHeight="1" thickBot="1" x14ac:dyDescent="0.3">
      <c r="A11" s="6"/>
      <c r="B11" s="7"/>
      <c r="C11" s="7"/>
      <c r="D11" s="9"/>
      <c r="E11" s="8"/>
      <c r="F11" s="8"/>
      <c r="G11" s="214"/>
      <c r="H11" s="214"/>
      <c r="I11" s="10"/>
      <c r="J11" s="10"/>
      <c r="K11" s="7"/>
      <c r="L11" s="7"/>
      <c r="M11" s="7"/>
      <c r="N11" s="7"/>
      <c r="O11" s="7"/>
    </row>
    <row r="12" spans="1:15" ht="15" customHeight="1" x14ac:dyDescent="0.25">
      <c r="A12" s="416" t="s">
        <v>171</v>
      </c>
      <c r="B12" s="399" t="s">
        <v>281</v>
      </c>
      <c r="C12" s="400"/>
      <c r="D12" s="400"/>
      <c r="E12" s="400"/>
      <c r="F12" s="400"/>
      <c r="G12" s="400"/>
      <c r="H12" s="400"/>
      <c r="I12" s="400"/>
      <c r="J12" s="400"/>
      <c r="K12" s="400"/>
      <c r="L12" s="400"/>
      <c r="M12" s="400"/>
      <c r="N12" s="400"/>
      <c r="O12" s="401"/>
    </row>
    <row r="13" spans="1:15" ht="15" customHeight="1" x14ac:dyDescent="0.25">
      <c r="A13" s="417"/>
      <c r="B13" s="402"/>
      <c r="C13" s="403"/>
      <c r="D13" s="403"/>
      <c r="E13" s="403"/>
      <c r="F13" s="403"/>
      <c r="G13" s="403"/>
      <c r="H13" s="403"/>
      <c r="I13" s="403"/>
      <c r="J13" s="403"/>
      <c r="K13" s="403"/>
      <c r="L13" s="403"/>
      <c r="M13" s="403"/>
      <c r="N13" s="403"/>
      <c r="O13" s="404"/>
    </row>
    <row r="14" spans="1:15" ht="15" customHeight="1" thickBot="1" x14ac:dyDescent="0.3">
      <c r="A14" s="418"/>
      <c r="B14" s="405"/>
      <c r="C14" s="406"/>
      <c r="D14" s="406"/>
      <c r="E14" s="406"/>
      <c r="F14" s="406"/>
      <c r="G14" s="406"/>
      <c r="H14" s="406"/>
      <c r="I14" s="406"/>
      <c r="J14" s="406"/>
      <c r="K14" s="406"/>
      <c r="L14" s="406"/>
      <c r="M14" s="406"/>
      <c r="N14" s="406"/>
      <c r="O14" s="407"/>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08" t="s">
        <v>282</v>
      </c>
      <c r="C16" s="408"/>
      <c r="D16" s="408"/>
      <c r="E16" s="408"/>
      <c r="F16" s="408"/>
      <c r="G16" s="413" t="s">
        <v>15</v>
      </c>
      <c r="H16" s="413"/>
      <c r="I16" s="408" t="s">
        <v>283</v>
      </c>
      <c r="J16" s="408"/>
      <c r="K16" s="408"/>
      <c r="L16" s="408"/>
      <c r="M16" s="408"/>
      <c r="N16" s="408"/>
      <c r="O16" s="408"/>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08" t="s">
        <v>284</v>
      </c>
      <c r="C18" s="408"/>
      <c r="D18" s="408"/>
      <c r="E18" s="408"/>
      <c r="F18" s="55" t="s">
        <v>19</v>
      </c>
      <c r="G18" s="414" t="s">
        <v>285</v>
      </c>
      <c r="H18" s="414"/>
      <c r="I18" s="414"/>
      <c r="J18" s="55" t="s">
        <v>21</v>
      </c>
      <c r="K18" s="408" t="s">
        <v>286</v>
      </c>
      <c r="L18" s="408"/>
      <c r="M18" s="408"/>
      <c r="N18" s="408"/>
      <c r="O18" s="408"/>
    </row>
    <row r="19" spans="1:15" ht="9" customHeight="1" x14ac:dyDescent="0.25">
      <c r="A19" s="5"/>
      <c r="B19" s="2"/>
      <c r="C19" s="415"/>
      <c r="D19" s="415"/>
      <c r="E19" s="415"/>
      <c r="F19" s="415"/>
      <c r="G19" s="415"/>
      <c r="H19" s="415"/>
      <c r="I19" s="415"/>
      <c r="J19" s="415"/>
      <c r="K19" s="415"/>
      <c r="L19" s="415"/>
      <c r="M19" s="415"/>
      <c r="N19" s="415"/>
      <c r="O19" s="415"/>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75" t="s">
        <v>23</v>
      </c>
      <c r="B21" s="376"/>
      <c r="C21" s="376"/>
      <c r="D21" s="376"/>
      <c r="E21" s="376"/>
      <c r="F21" s="376"/>
      <c r="G21" s="376"/>
      <c r="H21" s="376"/>
      <c r="I21" s="376"/>
      <c r="J21" s="376"/>
      <c r="K21" s="376"/>
      <c r="L21" s="376"/>
      <c r="M21" s="376"/>
      <c r="N21" s="376"/>
      <c r="O21" s="377"/>
    </row>
    <row r="22" spans="1:15" ht="32.1" customHeight="1" thickBot="1" x14ac:dyDescent="0.3">
      <c r="A22" s="375" t="s">
        <v>172</v>
      </c>
      <c r="B22" s="376"/>
      <c r="C22" s="376"/>
      <c r="D22" s="376"/>
      <c r="E22" s="376"/>
      <c r="F22" s="376"/>
      <c r="G22" s="376"/>
      <c r="H22" s="376"/>
      <c r="I22" s="376"/>
      <c r="J22" s="376"/>
      <c r="K22" s="376"/>
      <c r="L22" s="376"/>
      <c r="M22" s="376"/>
      <c r="N22" s="376"/>
      <c r="O22" s="377"/>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2">
        <v>1076004000</v>
      </c>
      <c r="C24" s="22">
        <v>4144401000</v>
      </c>
      <c r="D24" s="247">
        <v>202530937</v>
      </c>
      <c r="E24" s="22">
        <v>597420000</v>
      </c>
      <c r="F24" s="22">
        <v>152772000</v>
      </c>
      <c r="G24" s="22">
        <v>2311231000</v>
      </c>
      <c r="H24" s="248">
        <v>163914000</v>
      </c>
      <c r="I24" s="248"/>
      <c r="J24" s="248"/>
      <c r="K24" s="248"/>
      <c r="L24" s="248"/>
      <c r="M24" s="248"/>
      <c r="N24" s="673">
        <f>SUM(B24:M24)</f>
        <v>8648272937</v>
      </c>
      <c r="O24" s="249"/>
    </row>
    <row r="25" spans="1:15" ht="32.1" customHeight="1" x14ac:dyDescent="0.25">
      <c r="A25" s="21" t="s">
        <v>26</v>
      </c>
      <c r="B25" s="250">
        <v>1075999750</v>
      </c>
      <c r="C25" s="250">
        <v>3854788144</v>
      </c>
      <c r="D25" s="250">
        <v>57378586</v>
      </c>
      <c r="E25" s="250">
        <v>-56643194</v>
      </c>
      <c r="F25" s="250">
        <v>391411001</v>
      </c>
      <c r="G25" s="22"/>
      <c r="H25" s="22"/>
      <c r="I25" s="22"/>
      <c r="J25" s="22"/>
      <c r="K25" s="22"/>
      <c r="L25" s="22"/>
      <c r="M25" s="22"/>
      <c r="N25" s="673">
        <f t="shared" ref="N25:N29" si="0">SUM(B25:M25)</f>
        <v>5322934287</v>
      </c>
      <c r="O25" s="251">
        <f>+(B25+C25+D25+E25+F25+G25+H25+I25+J25+K25+L25+M25)/N24</f>
        <v>0.61549101488539204</v>
      </c>
    </row>
    <row r="26" spans="1:15" ht="32.1" customHeight="1" x14ac:dyDescent="0.25">
      <c r="A26" s="21" t="s">
        <v>28</v>
      </c>
      <c r="B26" s="252">
        <v>0</v>
      </c>
      <c r="C26" s="250">
        <v>2996364</v>
      </c>
      <c r="D26" s="250">
        <v>284490908</v>
      </c>
      <c r="E26" s="250">
        <v>497059052</v>
      </c>
      <c r="F26" s="250">
        <v>465516700</v>
      </c>
      <c r="G26" s="22"/>
      <c r="H26" s="22"/>
      <c r="I26" s="22"/>
      <c r="J26" s="22"/>
      <c r="K26" s="22"/>
      <c r="L26" s="22"/>
      <c r="M26" s="22"/>
      <c r="N26" s="673">
        <f t="shared" si="0"/>
        <v>1250063024</v>
      </c>
      <c r="O26" s="251"/>
    </row>
    <row r="27" spans="1:15" ht="32.1" customHeight="1" x14ac:dyDescent="0.25">
      <c r="A27" s="21" t="s">
        <v>175</v>
      </c>
      <c r="B27" s="250">
        <v>323745281</v>
      </c>
      <c r="C27" s="250">
        <v>295554336</v>
      </c>
      <c r="D27" s="250">
        <v>125358769</v>
      </c>
      <c r="E27" s="252"/>
      <c r="F27" s="22"/>
      <c r="G27" s="22"/>
      <c r="H27" s="22"/>
      <c r="I27" s="22"/>
      <c r="J27" s="22"/>
      <c r="K27" s="22"/>
      <c r="L27" s="22"/>
      <c r="M27" s="22"/>
      <c r="N27" s="673">
        <f t="shared" si="0"/>
        <v>744658386</v>
      </c>
      <c r="O27" s="23"/>
    </row>
    <row r="28" spans="1:15" ht="32.1" customHeight="1" x14ac:dyDescent="0.25">
      <c r="A28" s="21" t="s">
        <v>176</v>
      </c>
      <c r="B28" s="252">
        <v>0</v>
      </c>
      <c r="C28" s="252">
        <v>0</v>
      </c>
      <c r="D28" s="252">
        <v>0</v>
      </c>
      <c r="E28" s="252" t="s">
        <v>287</v>
      </c>
      <c r="F28" s="22"/>
      <c r="G28" s="22"/>
      <c r="H28" s="22"/>
      <c r="I28" s="22"/>
      <c r="J28" s="22"/>
      <c r="K28" s="22"/>
      <c r="L28" s="22"/>
      <c r="M28" s="22"/>
      <c r="N28" s="673">
        <f t="shared" si="0"/>
        <v>0</v>
      </c>
      <c r="O28" s="23"/>
    </row>
    <row r="29" spans="1:15" ht="32.1" customHeight="1" thickBot="1" x14ac:dyDescent="0.3">
      <c r="A29" s="24" t="s">
        <v>34</v>
      </c>
      <c r="B29" s="253">
        <v>323745281</v>
      </c>
      <c r="C29" s="253">
        <v>203692800</v>
      </c>
      <c r="D29" s="253">
        <v>125358769</v>
      </c>
      <c r="E29" s="253">
        <v>42282073</v>
      </c>
      <c r="F29" s="25"/>
      <c r="G29" s="25"/>
      <c r="H29" s="25"/>
      <c r="I29" s="25"/>
      <c r="J29" s="25"/>
      <c r="K29" s="25"/>
      <c r="L29" s="25"/>
      <c r="M29" s="25"/>
      <c r="N29" s="674">
        <f t="shared" si="0"/>
        <v>695078923</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33" t="s">
        <v>177</v>
      </c>
      <c r="B33" s="434"/>
      <c r="C33" s="434"/>
      <c r="D33" s="434"/>
      <c r="E33" s="434"/>
      <c r="F33" s="434"/>
      <c r="G33" s="434"/>
      <c r="H33" s="434"/>
      <c r="I33" s="435"/>
      <c r="J33" s="31"/>
    </row>
    <row r="34" spans="1:13" ht="50.25" customHeight="1" thickBot="1" x14ac:dyDescent="0.3">
      <c r="A34" s="40" t="s">
        <v>178</v>
      </c>
      <c r="B34" s="436" t="str">
        <f>+B12</f>
        <v>Implementar cuatro (4) modelos de operación (a nivel urbano y rural) que fortalezcan el cumplimiento de los objetivos del Sistema de Cuidado de acuerdo a su marco normativo Distrital y las necesidades identificadas a nivel social, cultural, ecónómicas, formativas y políticas.</v>
      </c>
      <c r="C34" s="437"/>
      <c r="D34" s="437"/>
      <c r="E34" s="437"/>
      <c r="F34" s="437"/>
      <c r="G34" s="437"/>
      <c r="H34" s="437"/>
      <c r="I34" s="438"/>
      <c r="J34" s="29"/>
      <c r="M34" s="199"/>
    </row>
    <row r="35" spans="1:13" ht="18.75" customHeight="1" thickBot="1" x14ac:dyDescent="0.3">
      <c r="A35" s="450" t="s">
        <v>38</v>
      </c>
      <c r="B35" s="91">
        <v>2024</v>
      </c>
      <c r="C35" s="91">
        <v>2025</v>
      </c>
      <c r="D35" s="91">
        <v>2026</v>
      </c>
      <c r="E35" s="91">
        <v>2027</v>
      </c>
      <c r="F35" s="91" t="s">
        <v>179</v>
      </c>
      <c r="G35" s="452" t="s">
        <v>40</v>
      </c>
      <c r="H35" s="453" t="s">
        <v>288</v>
      </c>
      <c r="I35" s="453"/>
      <c r="J35" s="29"/>
      <c r="M35" s="199"/>
    </row>
    <row r="36" spans="1:13" ht="50.25" customHeight="1" thickBot="1" x14ac:dyDescent="0.3">
      <c r="A36" s="451"/>
      <c r="B36" s="254">
        <v>0.5</v>
      </c>
      <c r="C36" s="254">
        <v>2</v>
      </c>
      <c r="D36" s="254">
        <v>1</v>
      </c>
      <c r="E36" s="254">
        <v>0.5</v>
      </c>
      <c r="F36" s="186">
        <f>B36+C36+D36+E36</f>
        <v>4</v>
      </c>
      <c r="G36" s="452"/>
      <c r="H36" s="453"/>
      <c r="I36" s="453"/>
      <c r="J36" s="29"/>
      <c r="M36" s="200"/>
    </row>
    <row r="37" spans="1:13" ht="52.5" customHeight="1" thickBot="1" x14ac:dyDescent="0.3">
      <c r="A37" s="41" t="s">
        <v>42</v>
      </c>
      <c r="B37" s="439" t="s">
        <v>289</v>
      </c>
      <c r="C37" s="440"/>
      <c r="D37" s="445" t="s">
        <v>180</v>
      </c>
      <c r="E37" s="446"/>
      <c r="F37" s="446"/>
      <c r="G37" s="446"/>
      <c r="H37" s="446"/>
      <c r="I37" s="447"/>
    </row>
    <row r="38" spans="1:13" s="30" customFormat="1" ht="48" customHeight="1" thickBot="1" x14ac:dyDescent="0.3">
      <c r="A38" s="450" t="s">
        <v>181</v>
      </c>
      <c r="B38" s="41" t="s">
        <v>182</v>
      </c>
      <c r="C38" s="40" t="s">
        <v>86</v>
      </c>
      <c r="D38" s="431" t="s">
        <v>88</v>
      </c>
      <c r="E38" s="432"/>
      <c r="F38" s="431" t="s">
        <v>90</v>
      </c>
      <c r="G38" s="432"/>
      <c r="H38" s="42" t="s">
        <v>92</v>
      </c>
      <c r="I38" s="44" t="s">
        <v>93</v>
      </c>
      <c r="M38" s="201"/>
    </row>
    <row r="39" spans="1:13" ht="211.5" customHeight="1" x14ac:dyDescent="0.25">
      <c r="A39" s="451"/>
      <c r="B39" s="187">
        <v>0</v>
      </c>
      <c r="C39" s="35">
        <v>0</v>
      </c>
      <c r="D39" s="441"/>
      <c r="E39" s="442"/>
      <c r="F39" s="448"/>
      <c r="G39" s="449"/>
      <c r="H39" s="213"/>
      <c r="I39" s="33"/>
      <c r="M39" s="199"/>
    </row>
    <row r="40" spans="1:13" s="30" customFormat="1" ht="54" customHeight="1" x14ac:dyDescent="0.25">
      <c r="A40" s="450" t="s">
        <v>183</v>
      </c>
      <c r="B40" s="43" t="s">
        <v>182</v>
      </c>
      <c r="C40" s="42" t="s">
        <v>86</v>
      </c>
      <c r="D40" s="431" t="s">
        <v>88</v>
      </c>
      <c r="E40" s="432"/>
      <c r="F40" s="431" t="s">
        <v>90</v>
      </c>
      <c r="G40" s="432"/>
      <c r="H40" s="42" t="s">
        <v>92</v>
      </c>
      <c r="I40" s="44" t="s">
        <v>93</v>
      </c>
    </row>
    <row r="41" spans="1:13" ht="223.5" customHeight="1" x14ac:dyDescent="0.25">
      <c r="A41" s="451"/>
      <c r="B41" s="203">
        <v>0</v>
      </c>
      <c r="C41" s="35">
        <v>0</v>
      </c>
      <c r="D41" s="443"/>
      <c r="E41" s="444"/>
      <c r="F41" s="448"/>
      <c r="G41" s="449"/>
      <c r="H41" s="213"/>
      <c r="I41" s="33"/>
    </row>
    <row r="42" spans="1:13" s="30" customFormat="1" ht="45" customHeight="1" thickBot="1" x14ac:dyDescent="0.3">
      <c r="A42" s="450" t="s">
        <v>184</v>
      </c>
      <c r="B42" s="43" t="s">
        <v>182</v>
      </c>
      <c r="C42" s="42" t="s">
        <v>86</v>
      </c>
      <c r="D42" s="431" t="s">
        <v>88</v>
      </c>
      <c r="E42" s="432"/>
      <c r="F42" s="431" t="s">
        <v>90</v>
      </c>
      <c r="G42" s="432"/>
      <c r="H42" s="42" t="s">
        <v>92</v>
      </c>
      <c r="I42" s="44" t="s">
        <v>93</v>
      </c>
    </row>
    <row r="43" spans="1:13" ht="205.5" customHeight="1" thickBot="1" x14ac:dyDescent="0.3">
      <c r="A43" s="451"/>
      <c r="B43" s="202">
        <v>0</v>
      </c>
      <c r="C43" s="202">
        <v>0</v>
      </c>
      <c r="D43" s="443"/>
      <c r="E43" s="444"/>
      <c r="F43" s="448"/>
      <c r="G43" s="449"/>
      <c r="H43" s="213"/>
      <c r="I43" s="33"/>
    </row>
    <row r="44" spans="1:13" s="30" customFormat="1" ht="44.25" customHeight="1" thickBot="1" x14ac:dyDescent="0.3">
      <c r="A44" s="450" t="s">
        <v>185</v>
      </c>
      <c r="B44" s="43" t="s">
        <v>182</v>
      </c>
      <c r="C44" s="43" t="s">
        <v>86</v>
      </c>
      <c r="D44" s="431" t="s">
        <v>88</v>
      </c>
      <c r="E44" s="432"/>
      <c r="F44" s="431" t="s">
        <v>90</v>
      </c>
      <c r="G44" s="432"/>
      <c r="H44" s="42" t="s">
        <v>92</v>
      </c>
      <c r="I44" s="42" t="s">
        <v>93</v>
      </c>
    </row>
    <row r="45" spans="1:13" ht="120.75" customHeight="1" thickBot="1" x14ac:dyDescent="0.3">
      <c r="A45" s="451"/>
      <c r="B45" s="202">
        <v>0</v>
      </c>
      <c r="C45" s="35"/>
      <c r="D45" s="454"/>
      <c r="E45" s="455"/>
      <c r="F45" s="454"/>
      <c r="G45" s="455"/>
      <c r="H45" s="50"/>
      <c r="I45" s="51"/>
    </row>
    <row r="46" spans="1:13" s="30" customFormat="1" ht="47.25" customHeight="1" thickBot="1" x14ac:dyDescent="0.3">
      <c r="A46" s="450" t="s">
        <v>186</v>
      </c>
      <c r="B46" s="43" t="s">
        <v>182</v>
      </c>
      <c r="C46" s="42" t="s">
        <v>86</v>
      </c>
      <c r="D46" s="431" t="s">
        <v>88</v>
      </c>
      <c r="E46" s="432"/>
      <c r="F46" s="431" t="s">
        <v>90</v>
      </c>
      <c r="G46" s="432"/>
      <c r="H46" s="42" t="s">
        <v>92</v>
      </c>
      <c r="I46" s="44" t="s">
        <v>93</v>
      </c>
    </row>
    <row r="47" spans="1:13" ht="120.75" customHeight="1" thickBot="1" x14ac:dyDescent="0.3">
      <c r="A47" s="451"/>
      <c r="B47" s="202">
        <v>0</v>
      </c>
      <c r="C47" s="35"/>
      <c r="D47" s="361"/>
      <c r="E47" s="362"/>
      <c r="F47" s="361"/>
      <c r="G47" s="362"/>
      <c r="H47" s="32"/>
      <c r="I47" s="34"/>
    </row>
    <row r="48" spans="1:13" s="30" customFormat="1" ht="52.5" customHeight="1" thickBot="1" x14ac:dyDescent="0.3">
      <c r="A48" s="450" t="s">
        <v>187</v>
      </c>
      <c r="B48" s="43" t="s">
        <v>182</v>
      </c>
      <c r="C48" s="42" t="s">
        <v>86</v>
      </c>
      <c r="D48" s="431" t="s">
        <v>88</v>
      </c>
      <c r="E48" s="432"/>
      <c r="F48" s="431" t="s">
        <v>90</v>
      </c>
      <c r="G48" s="432"/>
      <c r="H48" s="42" t="s">
        <v>92</v>
      </c>
      <c r="I48" s="44" t="s">
        <v>93</v>
      </c>
    </row>
    <row r="49" spans="1:9" ht="120.75" customHeight="1" thickBot="1" x14ac:dyDescent="0.3">
      <c r="A49" s="451"/>
      <c r="B49" s="202">
        <v>0</v>
      </c>
      <c r="C49" s="36"/>
      <c r="D49" s="361"/>
      <c r="E49" s="362"/>
      <c r="F49" s="361"/>
      <c r="G49" s="362"/>
      <c r="H49" s="32"/>
      <c r="I49" s="34"/>
    </row>
    <row r="50" spans="1:9" ht="35.1" customHeight="1" thickBot="1" x14ac:dyDescent="0.3">
      <c r="A50" s="450" t="s">
        <v>188</v>
      </c>
      <c r="B50" s="41" t="s">
        <v>182</v>
      </c>
      <c r="C50" s="40" t="s">
        <v>86</v>
      </c>
      <c r="D50" s="431" t="s">
        <v>88</v>
      </c>
      <c r="E50" s="432"/>
      <c r="F50" s="431" t="s">
        <v>90</v>
      </c>
      <c r="G50" s="432"/>
      <c r="H50" s="42" t="s">
        <v>92</v>
      </c>
      <c r="I50" s="44" t="s">
        <v>93</v>
      </c>
    </row>
    <row r="51" spans="1:9" ht="120.75" customHeight="1" thickBot="1" x14ac:dyDescent="0.3">
      <c r="A51" s="451"/>
      <c r="B51" s="202">
        <v>1</v>
      </c>
      <c r="C51" s="36"/>
      <c r="D51" s="361"/>
      <c r="E51" s="456"/>
      <c r="F51" s="361"/>
      <c r="G51" s="362"/>
      <c r="H51" s="32"/>
      <c r="I51" s="34"/>
    </row>
    <row r="52" spans="1:9" ht="35.1" customHeight="1" thickBot="1" x14ac:dyDescent="0.3">
      <c r="A52" s="450" t="s">
        <v>189</v>
      </c>
      <c r="B52" s="41" t="s">
        <v>182</v>
      </c>
      <c r="C52" s="40" t="s">
        <v>86</v>
      </c>
      <c r="D52" s="431" t="s">
        <v>88</v>
      </c>
      <c r="E52" s="432"/>
      <c r="F52" s="431" t="s">
        <v>90</v>
      </c>
      <c r="G52" s="432"/>
      <c r="H52" s="42" t="s">
        <v>92</v>
      </c>
      <c r="I52" s="44" t="s">
        <v>93</v>
      </c>
    </row>
    <row r="53" spans="1:9" ht="120.75" customHeight="1" thickBot="1" x14ac:dyDescent="0.3">
      <c r="A53" s="451"/>
      <c r="B53" s="202">
        <v>0</v>
      </c>
      <c r="C53" s="36"/>
      <c r="D53" s="361"/>
      <c r="E53" s="456"/>
      <c r="F53" s="361"/>
      <c r="G53" s="362"/>
      <c r="H53" s="52"/>
      <c r="I53" s="34"/>
    </row>
    <row r="54" spans="1:9" ht="35.1" customHeight="1" thickBot="1" x14ac:dyDescent="0.3">
      <c r="A54" s="450" t="s">
        <v>190</v>
      </c>
      <c r="B54" s="41" t="s">
        <v>182</v>
      </c>
      <c r="C54" s="40" t="s">
        <v>86</v>
      </c>
      <c r="D54" s="431" t="s">
        <v>88</v>
      </c>
      <c r="E54" s="432"/>
      <c r="F54" s="431" t="s">
        <v>90</v>
      </c>
      <c r="G54" s="432"/>
      <c r="H54" s="42" t="s">
        <v>92</v>
      </c>
      <c r="I54" s="44" t="s">
        <v>93</v>
      </c>
    </row>
    <row r="55" spans="1:9" ht="120.75" customHeight="1" thickBot="1" x14ac:dyDescent="0.3">
      <c r="A55" s="451"/>
      <c r="B55" s="202">
        <v>0</v>
      </c>
      <c r="C55" s="36"/>
      <c r="D55" s="361"/>
      <c r="E55" s="362"/>
      <c r="F55" s="361"/>
      <c r="G55" s="362"/>
      <c r="H55" s="32"/>
      <c r="I55" s="32"/>
    </row>
    <row r="56" spans="1:9" ht="35.1" customHeight="1" thickBot="1" x14ac:dyDescent="0.3">
      <c r="A56" s="450" t="s">
        <v>191</v>
      </c>
      <c r="B56" s="41" t="s">
        <v>182</v>
      </c>
      <c r="C56" s="40" t="s">
        <v>86</v>
      </c>
      <c r="D56" s="431" t="s">
        <v>88</v>
      </c>
      <c r="E56" s="432"/>
      <c r="F56" s="431" t="s">
        <v>90</v>
      </c>
      <c r="G56" s="432"/>
      <c r="H56" s="42" t="s">
        <v>92</v>
      </c>
      <c r="I56" s="44" t="s">
        <v>93</v>
      </c>
    </row>
    <row r="57" spans="1:9" ht="120.75" customHeight="1" thickBot="1" x14ac:dyDescent="0.3">
      <c r="A57" s="451"/>
      <c r="B57" s="202">
        <v>0</v>
      </c>
      <c r="C57" s="36"/>
      <c r="D57" s="361"/>
      <c r="E57" s="362"/>
      <c r="F57" s="361"/>
      <c r="G57" s="362"/>
      <c r="H57" s="32"/>
      <c r="I57" s="34"/>
    </row>
    <row r="58" spans="1:9" ht="35.1" customHeight="1" thickBot="1" x14ac:dyDescent="0.3">
      <c r="A58" s="450" t="s">
        <v>192</v>
      </c>
      <c r="B58" s="41" t="s">
        <v>182</v>
      </c>
      <c r="C58" s="40" t="s">
        <v>86</v>
      </c>
      <c r="D58" s="431" t="s">
        <v>88</v>
      </c>
      <c r="E58" s="432"/>
      <c r="F58" s="431" t="s">
        <v>90</v>
      </c>
      <c r="G58" s="432"/>
      <c r="H58" s="42" t="s">
        <v>92</v>
      </c>
      <c r="I58" s="44" t="s">
        <v>93</v>
      </c>
    </row>
    <row r="59" spans="1:9" ht="120.75" customHeight="1" thickBot="1" x14ac:dyDescent="0.3">
      <c r="A59" s="451"/>
      <c r="B59" s="202">
        <v>0</v>
      </c>
      <c r="C59" s="36"/>
      <c r="D59" s="361"/>
      <c r="E59" s="362"/>
      <c r="F59" s="456"/>
      <c r="G59" s="456"/>
      <c r="H59" s="32"/>
      <c r="I59" s="32"/>
    </row>
    <row r="60" spans="1:9" ht="35.1" customHeight="1" thickBot="1" x14ac:dyDescent="0.3">
      <c r="A60" s="450" t="s">
        <v>193</v>
      </c>
      <c r="B60" s="41" t="s">
        <v>182</v>
      </c>
      <c r="C60" s="40" t="s">
        <v>86</v>
      </c>
      <c r="D60" s="431" t="s">
        <v>88</v>
      </c>
      <c r="E60" s="432"/>
      <c r="F60" s="431" t="s">
        <v>90</v>
      </c>
      <c r="G60" s="432"/>
      <c r="H60" s="42" t="s">
        <v>92</v>
      </c>
      <c r="I60" s="44" t="s">
        <v>93</v>
      </c>
    </row>
    <row r="61" spans="1:9" ht="120.75" customHeight="1" thickBot="1" x14ac:dyDescent="0.3">
      <c r="A61" s="451"/>
      <c r="B61" s="203">
        <v>1</v>
      </c>
      <c r="C61" s="36"/>
      <c r="D61" s="361"/>
      <c r="E61" s="362"/>
      <c r="F61" s="361"/>
      <c r="G61" s="362"/>
      <c r="H61" s="32"/>
      <c r="I61" s="32"/>
    </row>
    <row r="62" spans="1:9" x14ac:dyDescent="0.25">
      <c r="B62" s="188">
        <f>+B47+B43+B41+B45+B49+B51+B53+B55+B57+B59+B61</f>
        <v>2</v>
      </c>
    </row>
    <row r="64" spans="1:9" s="29" customFormat="1" ht="30" customHeight="1" x14ac:dyDescent="0.25">
      <c r="A64" s="1"/>
      <c r="B64" s="1"/>
      <c r="C64" s="1"/>
      <c r="D64" s="1"/>
      <c r="E64" s="1"/>
      <c r="F64" s="1"/>
      <c r="G64" s="1"/>
      <c r="H64" s="1"/>
      <c r="I64" s="1"/>
    </row>
    <row r="65" spans="1:9" ht="34.5" customHeight="1" x14ac:dyDescent="0.25">
      <c r="A65" s="378" t="s">
        <v>56</v>
      </c>
      <c r="B65" s="378"/>
      <c r="C65" s="378"/>
      <c r="D65" s="378"/>
      <c r="E65" s="378"/>
      <c r="F65" s="378"/>
      <c r="G65" s="378"/>
      <c r="H65" s="378"/>
      <c r="I65" s="378"/>
    </row>
    <row r="66" spans="1:9" ht="90" customHeight="1" x14ac:dyDescent="0.25">
      <c r="A66" s="45" t="s">
        <v>57</v>
      </c>
      <c r="B66" s="457" t="s">
        <v>381</v>
      </c>
      <c r="C66" s="458"/>
      <c r="D66" s="379" t="s">
        <v>382</v>
      </c>
      <c r="E66" s="380"/>
      <c r="F66" s="379" t="s">
        <v>383</v>
      </c>
      <c r="G66" s="380"/>
      <c r="H66" s="379" t="s">
        <v>384</v>
      </c>
      <c r="I66" s="380"/>
    </row>
    <row r="67" spans="1:9" ht="45.75" hidden="1" customHeight="1" x14ac:dyDescent="0.25">
      <c r="A67" s="45" t="s">
        <v>194</v>
      </c>
      <c r="B67" s="357">
        <v>8.3350000000000009</v>
      </c>
      <c r="C67" s="358"/>
      <c r="D67" s="357">
        <v>8.3350000000000009</v>
      </c>
      <c r="E67" s="358"/>
      <c r="F67" s="357">
        <v>8.3350000000000009</v>
      </c>
      <c r="G67" s="358"/>
      <c r="H67" s="357">
        <v>8.3350000000000009</v>
      </c>
      <c r="I67" s="358"/>
    </row>
    <row r="68" spans="1:9" ht="30" hidden="1" customHeight="1" x14ac:dyDescent="0.25">
      <c r="A68" s="359" t="s">
        <v>156</v>
      </c>
      <c r="B68" s="96" t="s">
        <v>84</v>
      </c>
      <c r="C68" s="96" t="s">
        <v>86</v>
      </c>
      <c r="D68" s="96" t="s">
        <v>84</v>
      </c>
      <c r="E68" s="96" t="s">
        <v>86</v>
      </c>
      <c r="F68" s="96" t="s">
        <v>84</v>
      </c>
      <c r="G68" s="96" t="s">
        <v>86</v>
      </c>
      <c r="H68" s="96" t="s">
        <v>84</v>
      </c>
      <c r="I68" s="96" t="s">
        <v>86</v>
      </c>
    </row>
    <row r="69" spans="1:9" ht="30" hidden="1" customHeight="1" x14ac:dyDescent="0.25">
      <c r="A69" s="360"/>
      <c r="B69" s="255">
        <v>0.05</v>
      </c>
      <c r="C69" s="256">
        <v>0.05</v>
      </c>
      <c r="D69" s="255">
        <v>0.03</v>
      </c>
      <c r="E69" s="256">
        <v>0.03</v>
      </c>
      <c r="F69" s="53">
        <v>0.05</v>
      </c>
      <c r="G69" s="256">
        <v>0.05</v>
      </c>
      <c r="H69" s="53">
        <v>0</v>
      </c>
      <c r="I69" s="256"/>
    </row>
    <row r="70" spans="1:9" ht="276.75" hidden="1" customHeight="1" x14ac:dyDescent="0.25">
      <c r="A70" s="45" t="s">
        <v>195</v>
      </c>
      <c r="B70" s="381" t="s">
        <v>290</v>
      </c>
      <c r="C70" s="382"/>
      <c r="D70" s="383" t="s">
        <v>291</v>
      </c>
      <c r="E70" s="384"/>
      <c r="F70" s="383" t="s">
        <v>292</v>
      </c>
      <c r="G70" s="384"/>
      <c r="H70" s="385"/>
      <c r="I70" s="386"/>
    </row>
    <row r="71" spans="1:9" ht="167.25" hidden="1" customHeight="1" x14ac:dyDescent="0.25">
      <c r="A71" s="45" t="s">
        <v>196</v>
      </c>
      <c r="B71" s="381" t="s">
        <v>293</v>
      </c>
      <c r="C71" s="382"/>
      <c r="D71" s="383" t="s">
        <v>294</v>
      </c>
      <c r="E71" s="384"/>
      <c r="F71" s="383" t="s">
        <v>295</v>
      </c>
      <c r="G71" s="384"/>
      <c r="H71" s="429"/>
      <c r="I71" s="430"/>
    </row>
    <row r="72" spans="1:9" ht="30.75" hidden="1" customHeight="1" x14ac:dyDescent="0.25">
      <c r="A72" s="359" t="s">
        <v>157</v>
      </c>
      <c r="B72" s="96" t="s">
        <v>84</v>
      </c>
      <c r="C72" s="96" t="s">
        <v>86</v>
      </c>
      <c r="D72" s="96" t="s">
        <v>84</v>
      </c>
      <c r="E72" s="96" t="s">
        <v>86</v>
      </c>
      <c r="F72" s="96" t="s">
        <v>84</v>
      </c>
      <c r="G72" s="96" t="s">
        <v>86</v>
      </c>
      <c r="H72" s="96" t="s">
        <v>84</v>
      </c>
      <c r="I72" s="96" t="s">
        <v>86</v>
      </c>
    </row>
    <row r="73" spans="1:9" ht="30.75" hidden="1" customHeight="1" x14ac:dyDescent="0.25">
      <c r="A73" s="360"/>
      <c r="B73" s="256">
        <v>0.1</v>
      </c>
      <c r="C73" s="256">
        <v>0.1</v>
      </c>
      <c r="D73" s="256">
        <v>0.05</v>
      </c>
      <c r="E73" s="256">
        <v>0.05</v>
      </c>
      <c r="F73" s="53">
        <v>0.05</v>
      </c>
      <c r="G73" s="47">
        <v>0.05</v>
      </c>
      <c r="H73" s="53">
        <v>0</v>
      </c>
      <c r="I73" s="47"/>
    </row>
    <row r="74" spans="1:9" ht="244.5" hidden="1" customHeight="1" x14ac:dyDescent="0.25">
      <c r="A74" s="45" t="s">
        <v>195</v>
      </c>
      <c r="B74" s="381" t="s">
        <v>296</v>
      </c>
      <c r="C74" s="382"/>
      <c r="D74" s="427" t="s">
        <v>297</v>
      </c>
      <c r="E74" s="428"/>
      <c r="F74" s="383" t="s">
        <v>298</v>
      </c>
      <c r="G74" s="384"/>
      <c r="H74" s="425"/>
      <c r="I74" s="426"/>
    </row>
    <row r="75" spans="1:9" ht="312" hidden="1" customHeight="1" x14ac:dyDescent="0.25">
      <c r="A75" s="45" t="s">
        <v>196</v>
      </c>
      <c r="B75" s="381" t="s">
        <v>293</v>
      </c>
      <c r="C75" s="382"/>
      <c r="D75" s="383" t="s">
        <v>294</v>
      </c>
      <c r="E75" s="384"/>
      <c r="F75" s="383" t="s">
        <v>299</v>
      </c>
      <c r="G75" s="384"/>
      <c r="H75" s="429"/>
      <c r="I75" s="430"/>
    </row>
    <row r="76" spans="1:9" ht="30.75" hidden="1" customHeight="1" x14ac:dyDescent="0.25">
      <c r="A76" s="359" t="s">
        <v>158</v>
      </c>
      <c r="B76" s="96" t="s">
        <v>84</v>
      </c>
      <c r="C76" s="96" t="s">
        <v>86</v>
      </c>
      <c r="D76" s="96" t="s">
        <v>84</v>
      </c>
      <c r="E76" s="96" t="s">
        <v>86</v>
      </c>
      <c r="F76" s="96" t="s">
        <v>84</v>
      </c>
      <c r="G76" s="96" t="s">
        <v>86</v>
      </c>
      <c r="H76" s="96" t="s">
        <v>84</v>
      </c>
      <c r="I76" s="96" t="s">
        <v>86</v>
      </c>
    </row>
    <row r="77" spans="1:9" ht="30.75" hidden="1" customHeight="1" x14ac:dyDescent="0.25">
      <c r="A77" s="360"/>
      <c r="B77" s="255">
        <v>7.0000000000000007E-2</v>
      </c>
      <c r="C77" s="255">
        <v>7.0000000000000007E-2</v>
      </c>
      <c r="D77" s="255">
        <v>0.05</v>
      </c>
      <c r="E77" s="255">
        <v>0.05</v>
      </c>
      <c r="F77" s="255">
        <v>0.09</v>
      </c>
      <c r="G77" s="255">
        <v>0.09</v>
      </c>
      <c r="H77" s="255">
        <v>0.1</v>
      </c>
      <c r="I77" s="255">
        <v>0.1</v>
      </c>
    </row>
    <row r="78" spans="1:9" ht="206.25" hidden="1" customHeight="1" x14ac:dyDescent="0.25">
      <c r="A78" s="45" t="s">
        <v>195</v>
      </c>
      <c r="B78" s="381" t="s">
        <v>300</v>
      </c>
      <c r="C78" s="382"/>
      <c r="D78" s="383" t="s">
        <v>301</v>
      </c>
      <c r="E78" s="384"/>
      <c r="F78" s="383" t="s">
        <v>302</v>
      </c>
      <c r="G78" s="384"/>
      <c r="H78" s="383" t="s">
        <v>303</v>
      </c>
      <c r="I78" s="384"/>
    </row>
    <row r="79" spans="1:9" ht="255.75" hidden="1" customHeight="1" x14ac:dyDescent="0.25">
      <c r="A79" s="45" t="s">
        <v>196</v>
      </c>
      <c r="B79" s="381" t="s">
        <v>304</v>
      </c>
      <c r="C79" s="382"/>
      <c r="D79" s="381" t="s">
        <v>305</v>
      </c>
      <c r="E79" s="382"/>
      <c r="F79" s="383" t="s">
        <v>299</v>
      </c>
      <c r="G79" s="384"/>
      <c r="H79" s="383" t="s">
        <v>306</v>
      </c>
      <c r="I79" s="384"/>
    </row>
    <row r="80" spans="1:9" ht="30.75" hidden="1" customHeight="1" x14ac:dyDescent="0.25">
      <c r="A80" s="359" t="s">
        <v>159</v>
      </c>
      <c r="B80" s="96" t="s">
        <v>84</v>
      </c>
      <c r="C80" s="96" t="s">
        <v>86</v>
      </c>
      <c r="D80" s="96" t="s">
        <v>84</v>
      </c>
      <c r="E80" s="96" t="s">
        <v>86</v>
      </c>
      <c r="F80" s="96" t="s">
        <v>84</v>
      </c>
      <c r="G80" s="96" t="s">
        <v>86</v>
      </c>
      <c r="H80" s="96" t="s">
        <v>84</v>
      </c>
      <c r="I80" s="96" t="s">
        <v>86</v>
      </c>
    </row>
    <row r="81" spans="1:9" ht="30.75" hidden="1" customHeight="1" x14ac:dyDescent="0.25">
      <c r="A81" s="360"/>
      <c r="B81" s="256">
        <v>0.1</v>
      </c>
      <c r="C81" s="256">
        <v>0.1</v>
      </c>
      <c r="D81" s="256">
        <v>0.05</v>
      </c>
      <c r="E81" s="256">
        <v>0.05</v>
      </c>
      <c r="F81" s="48">
        <v>0.09</v>
      </c>
      <c r="G81" s="48">
        <v>0.09</v>
      </c>
      <c r="H81" s="257"/>
      <c r="I81" s="47"/>
    </row>
    <row r="82" spans="1:9" ht="409.6" hidden="1" customHeight="1" x14ac:dyDescent="0.25">
      <c r="A82" s="45" t="s">
        <v>195</v>
      </c>
      <c r="B82" s="459" t="s">
        <v>390</v>
      </c>
      <c r="C82" s="460"/>
      <c r="D82" s="459" t="s">
        <v>391</v>
      </c>
      <c r="E82" s="460"/>
      <c r="F82" s="459" t="s">
        <v>392</v>
      </c>
      <c r="G82" s="460"/>
      <c r="H82" s="370"/>
      <c r="I82" s="371"/>
    </row>
    <row r="83" spans="1:9" ht="117" hidden="1" customHeight="1" x14ac:dyDescent="0.25">
      <c r="A83" s="45" t="s">
        <v>196</v>
      </c>
      <c r="B83" s="365" t="s">
        <v>394</v>
      </c>
      <c r="C83" s="366"/>
      <c r="D83" s="365" t="s">
        <v>395</v>
      </c>
      <c r="E83" s="366"/>
      <c r="F83" s="365" t="s">
        <v>393</v>
      </c>
      <c r="G83" s="366"/>
      <c r="H83" s="370"/>
      <c r="I83" s="371"/>
    </row>
    <row r="84" spans="1:9" ht="30" customHeight="1" x14ac:dyDescent="0.25">
      <c r="A84" s="359" t="s">
        <v>161</v>
      </c>
      <c r="B84" s="96" t="s">
        <v>84</v>
      </c>
      <c r="C84" s="96" t="s">
        <v>86</v>
      </c>
      <c r="D84" s="96" t="s">
        <v>84</v>
      </c>
      <c r="E84" s="96" t="s">
        <v>86</v>
      </c>
      <c r="F84" s="96" t="s">
        <v>84</v>
      </c>
      <c r="G84" s="96" t="s">
        <v>86</v>
      </c>
      <c r="H84" s="96" t="s">
        <v>84</v>
      </c>
      <c r="I84" s="96" t="s">
        <v>86</v>
      </c>
    </row>
    <row r="85" spans="1:9" ht="30" customHeight="1" x14ac:dyDescent="0.25">
      <c r="A85" s="360"/>
      <c r="B85" s="255">
        <v>7.0000000000000007E-2</v>
      </c>
      <c r="C85" s="256">
        <v>7.0000000000000007E-2</v>
      </c>
      <c r="D85" s="255">
        <v>0.05</v>
      </c>
      <c r="E85" s="256">
        <v>0.05</v>
      </c>
      <c r="F85" s="257">
        <v>0.09</v>
      </c>
      <c r="G85" s="47">
        <v>0.09</v>
      </c>
      <c r="H85" s="257"/>
      <c r="I85" s="47"/>
    </row>
    <row r="86" spans="1:9" ht="409.15" customHeight="1" x14ac:dyDescent="0.25">
      <c r="A86" s="45" t="s">
        <v>195</v>
      </c>
      <c r="B86" s="372" t="s">
        <v>430</v>
      </c>
      <c r="C86" s="373"/>
      <c r="D86" s="372" t="s">
        <v>414</v>
      </c>
      <c r="E86" s="373"/>
      <c r="F86" s="459" t="s">
        <v>431</v>
      </c>
      <c r="G86" s="460"/>
      <c r="H86" s="373"/>
      <c r="I86" s="373"/>
    </row>
    <row r="87" spans="1:9" ht="80.25" customHeight="1" x14ac:dyDescent="0.25">
      <c r="A87" s="45" t="s">
        <v>196</v>
      </c>
      <c r="B87" s="365" t="s">
        <v>434</v>
      </c>
      <c r="C87" s="366"/>
      <c r="D87" s="365" t="s">
        <v>435</v>
      </c>
      <c r="E87" s="366"/>
      <c r="F87" s="365" t="s">
        <v>393</v>
      </c>
      <c r="G87" s="366"/>
      <c r="H87" s="363"/>
      <c r="I87" s="364"/>
    </row>
    <row r="88" spans="1:9" ht="29.25" customHeight="1" x14ac:dyDescent="0.25">
      <c r="A88" s="359" t="s">
        <v>162</v>
      </c>
      <c r="B88" s="96" t="s">
        <v>84</v>
      </c>
      <c r="C88" s="96" t="s">
        <v>86</v>
      </c>
      <c r="D88" s="96" t="s">
        <v>84</v>
      </c>
      <c r="E88" s="96" t="s">
        <v>86</v>
      </c>
      <c r="F88" s="96" t="s">
        <v>84</v>
      </c>
      <c r="G88" s="96" t="s">
        <v>86</v>
      </c>
      <c r="H88" s="96" t="s">
        <v>84</v>
      </c>
      <c r="I88" s="96" t="s">
        <v>86</v>
      </c>
    </row>
    <row r="89" spans="1:9" ht="29.25" customHeight="1" x14ac:dyDescent="0.25">
      <c r="A89" s="360"/>
      <c r="B89" s="257">
        <v>0.1</v>
      </c>
      <c r="C89" s="48"/>
      <c r="D89" s="257">
        <v>0.11</v>
      </c>
      <c r="E89" s="48"/>
      <c r="F89" s="255">
        <v>0.09</v>
      </c>
      <c r="G89" s="47"/>
      <c r="H89" s="255">
        <v>0.3</v>
      </c>
      <c r="I89" s="47"/>
    </row>
    <row r="90" spans="1:9" ht="80.25" customHeight="1" x14ac:dyDescent="0.25">
      <c r="A90" s="45" t="s">
        <v>195</v>
      </c>
      <c r="B90" s="367"/>
      <c r="C90" s="367"/>
      <c r="D90" s="367"/>
      <c r="E90" s="367"/>
      <c r="F90" s="368"/>
      <c r="G90" s="369"/>
      <c r="H90" s="367"/>
      <c r="I90" s="367"/>
    </row>
    <row r="91" spans="1:9" ht="80.25" customHeight="1" x14ac:dyDescent="0.25">
      <c r="A91" s="45" t="s">
        <v>196</v>
      </c>
      <c r="B91" s="363"/>
      <c r="C91" s="364"/>
      <c r="D91" s="363"/>
      <c r="E91" s="364"/>
      <c r="F91" s="363"/>
      <c r="G91" s="364"/>
      <c r="H91" s="363"/>
      <c r="I91" s="364"/>
    </row>
    <row r="92" spans="1:9" ht="24.95" customHeight="1" x14ac:dyDescent="0.25">
      <c r="A92" s="359" t="s">
        <v>163</v>
      </c>
      <c r="B92" s="96" t="s">
        <v>84</v>
      </c>
      <c r="C92" s="96" t="s">
        <v>86</v>
      </c>
      <c r="D92" s="96" t="s">
        <v>84</v>
      </c>
      <c r="E92" s="96" t="s">
        <v>86</v>
      </c>
      <c r="F92" s="96" t="s">
        <v>84</v>
      </c>
      <c r="G92" s="96" t="s">
        <v>86</v>
      </c>
      <c r="H92" s="96" t="s">
        <v>84</v>
      </c>
      <c r="I92" s="96" t="s">
        <v>86</v>
      </c>
    </row>
    <row r="93" spans="1:9" ht="24.95" customHeight="1" x14ac:dyDescent="0.25">
      <c r="A93" s="360"/>
      <c r="B93" s="257">
        <v>7.0000000000000007E-2</v>
      </c>
      <c r="C93" s="48"/>
      <c r="D93" s="257">
        <v>0.11</v>
      </c>
      <c r="E93" s="48"/>
      <c r="F93" s="257">
        <v>0.09</v>
      </c>
      <c r="G93" s="47"/>
      <c r="H93" s="257"/>
      <c r="I93" s="47"/>
    </row>
    <row r="94" spans="1:9" ht="80.25" customHeight="1" x14ac:dyDescent="0.25">
      <c r="A94" s="45" t="s">
        <v>195</v>
      </c>
      <c r="B94" s="367"/>
      <c r="C94" s="367"/>
      <c r="D94" s="367"/>
      <c r="E94" s="367"/>
      <c r="F94" s="368"/>
      <c r="G94" s="369"/>
      <c r="H94" s="367"/>
      <c r="I94" s="367"/>
    </row>
    <row r="95" spans="1:9" ht="80.25" customHeight="1" x14ac:dyDescent="0.25">
      <c r="A95" s="45" t="s">
        <v>196</v>
      </c>
      <c r="B95" s="363"/>
      <c r="C95" s="364"/>
      <c r="D95" s="363"/>
      <c r="E95" s="364"/>
      <c r="F95" s="363"/>
      <c r="G95" s="364"/>
      <c r="H95" s="363"/>
      <c r="I95" s="364"/>
    </row>
    <row r="96" spans="1:9" ht="24.95" customHeight="1" x14ac:dyDescent="0.25">
      <c r="A96" s="359" t="s">
        <v>164</v>
      </c>
      <c r="B96" s="96" t="s">
        <v>84</v>
      </c>
      <c r="C96" s="96" t="s">
        <v>86</v>
      </c>
      <c r="D96" s="96" t="s">
        <v>84</v>
      </c>
      <c r="E96" s="96" t="s">
        <v>86</v>
      </c>
      <c r="F96" s="96" t="s">
        <v>84</v>
      </c>
      <c r="G96" s="96" t="s">
        <v>86</v>
      </c>
      <c r="H96" s="96" t="s">
        <v>84</v>
      </c>
      <c r="I96" s="96" t="s">
        <v>86</v>
      </c>
    </row>
    <row r="97" spans="1:9" ht="24.95" customHeight="1" x14ac:dyDescent="0.25">
      <c r="A97" s="360"/>
      <c r="B97" s="257">
        <v>0.1</v>
      </c>
      <c r="C97" s="48"/>
      <c r="D97" s="257">
        <v>0.11</v>
      </c>
      <c r="E97" s="48"/>
      <c r="F97" s="257">
        <v>0.09</v>
      </c>
      <c r="G97" s="47"/>
      <c r="H97" s="257"/>
      <c r="I97" s="47"/>
    </row>
    <row r="98" spans="1:9" ht="80.25" customHeight="1" x14ac:dyDescent="0.25">
      <c r="A98" s="45" t="s">
        <v>195</v>
      </c>
      <c r="B98" s="367"/>
      <c r="C98" s="367"/>
      <c r="D98" s="367"/>
      <c r="E98" s="367"/>
      <c r="F98" s="367"/>
      <c r="G98" s="367"/>
      <c r="H98" s="367"/>
      <c r="I98" s="367"/>
    </row>
    <row r="99" spans="1:9" ht="80.25" customHeight="1" x14ac:dyDescent="0.25">
      <c r="A99" s="45" t="s">
        <v>196</v>
      </c>
      <c r="B99" s="363"/>
      <c r="C99" s="364"/>
      <c r="D99" s="363"/>
      <c r="E99" s="364"/>
      <c r="F99" s="363"/>
      <c r="G99" s="364"/>
      <c r="H99" s="363"/>
      <c r="I99" s="364"/>
    </row>
    <row r="100" spans="1:9" ht="24.95" customHeight="1" x14ac:dyDescent="0.25">
      <c r="A100" s="359" t="s">
        <v>166</v>
      </c>
      <c r="B100" s="96" t="s">
        <v>84</v>
      </c>
      <c r="C100" s="96" t="s">
        <v>86</v>
      </c>
      <c r="D100" s="96" t="s">
        <v>84</v>
      </c>
      <c r="E100" s="96" t="s">
        <v>86</v>
      </c>
      <c r="F100" s="96" t="s">
        <v>84</v>
      </c>
      <c r="G100" s="96" t="s">
        <v>86</v>
      </c>
      <c r="H100" s="96" t="s">
        <v>84</v>
      </c>
      <c r="I100" s="96" t="s">
        <v>86</v>
      </c>
    </row>
    <row r="101" spans="1:9" ht="24.95" customHeight="1" x14ac:dyDescent="0.25">
      <c r="A101" s="360"/>
      <c r="B101" s="257">
        <v>7.0000000000000007E-2</v>
      </c>
      <c r="C101" s="48"/>
      <c r="D101" s="257">
        <v>0.11</v>
      </c>
      <c r="E101" s="48"/>
      <c r="F101" s="255">
        <v>0.09</v>
      </c>
      <c r="G101" s="47"/>
      <c r="H101" s="255">
        <v>0.3</v>
      </c>
      <c r="I101" s="47"/>
    </row>
    <row r="102" spans="1:9" ht="80.25" customHeight="1" x14ac:dyDescent="0.25">
      <c r="A102" s="45" t="s">
        <v>195</v>
      </c>
      <c r="B102" s="367"/>
      <c r="C102" s="367"/>
      <c r="D102" s="367"/>
      <c r="E102" s="367"/>
      <c r="F102" s="367"/>
      <c r="G102" s="367"/>
      <c r="H102" s="367"/>
      <c r="I102" s="367"/>
    </row>
    <row r="103" spans="1:9" ht="80.25" customHeight="1" x14ac:dyDescent="0.25">
      <c r="A103" s="45" t="s">
        <v>196</v>
      </c>
      <c r="B103" s="363"/>
      <c r="C103" s="364"/>
      <c r="D103" s="363"/>
      <c r="E103" s="364"/>
      <c r="F103" s="363"/>
      <c r="G103" s="364"/>
      <c r="H103" s="363"/>
      <c r="I103" s="364"/>
    </row>
    <row r="104" spans="1:9" ht="24.95" customHeight="1" x14ac:dyDescent="0.25">
      <c r="A104" s="359" t="s">
        <v>167</v>
      </c>
      <c r="B104" s="96" t="s">
        <v>84</v>
      </c>
      <c r="C104" s="96" t="s">
        <v>86</v>
      </c>
      <c r="D104" s="96" t="s">
        <v>84</v>
      </c>
      <c r="E104" s="96" t="s">
        <v>86</v>
      </c>
      <c r="F104" s="96" t="s">
        <v>84</v>
      </c>
      <c r="G104" s="96" t="s">
        <v>86</v>
      </c>
      <c r="H104" s="96" t="s">
        <v>84</v>
      </c>
      <c r="I104" s="96" t="s">
        <v>86</v>
      </c>
    </row>
    <row r="105" spans="1:9" ht="24.95" customHeight="1" x14ac:dyDescent="0.25">
      <c r="A105" s="360"/>
      <c r="B105" s="257">
        <v>0.1</v>
      </c>
      <c r="C105" s="48"/>
      <c r="D105" s="257">
        <v>0.11</v>
      </c>
      <c r="E105" s="48"/>
      <c r="F105" s="257">
        <v>0.09</v>
      </c>
      <c r="G105" s="47"/>
      <c r="H105" s="257"/>
      <c r="I105" s="47"/>
    </row>
    <row r="106" spans="1:9" ht="80.25" customHeight="1" x14ac:dyDescent="0.25">
      <c r="A106" s="45" t="s">
        <v>195</v>
      </c>
      <c r="B106" s="367"/>
      <c r="C106" s="367"/>
      <c r="D106" s="367"/>
      <c r="E106" s="367"/>
      <c r="F106" s="367"/>
      <c r="G106" s="367"/>
      <c r="H106" s="367"/>
      <c r="I106" s="367"/>
    </row>
    <row r="107" spans="1:9" ht="80.25" customHeight="1" x14ac:dyDescent="0.25">
      <c r="A107" s="45" t="s">
        <v>196</v>
      </c>
      <c r="B107" s="363"/>
      <c r="C107" s="364"/>
      <c r="D107" s="363"/>
      <c r="E107" s="364"/>
      <c r="F107" s="363"/>
      <c r="G107" s="364"/>
      <c r="H107" s="363"/>
      <c r="I107" s="364"/>
    </row>
    <row r="108" spans="1:9" ht="24.95" customHeight="1" x14ac:dyDescent="0.25">
      <c r="A108" s="359" t="s">
        <v>168</v>
      </c>
      <c r="B108" s="96" t="s">
        <v>84</v>
      </c>
      <c r="C108" s="96" t="s">
        <v>86</v>
      </c>
      <c r="D108" s="96" t="s">
        <v>84</v>
      </c>
      <c r="E108" s="96" t="s">
        <v>86</v>
      </c>
      <c r="F108" s="96" t="s">
        <v>84</v>
      </c>
      <c r="G108" s="96" t="s">
        <v>86</v>
      </c>
      <c r="H108" s="96" t="s">
        <v>84</v>
      </c>
      <c r="I108" s="96" t="s">
        <v>86</v>
      </c>
    </row>
    <row r="109" spans="1:9" ht="24.95" customHeight="1" x14ac:dyDescent="0.25">
      <c r="A109" s="360"/>
      <c r="B109" s="257">
        <v>7.0000000000000007E-2</v>
      </c>
      <c r="C109" s="48"/>
      <c r="D109" s="257">
        <v>0.11</v>
      </c>
      <c r="E109" s="48"/>
      <c r="F109" s="257">
        <v>0.09</v>
      </c>
      <c r="G109" s="47"/>
      <c r="H109" s="258"/>
      <c r="I109" s="47"/>
    </row>
    <row r="110" spans="1:9" ht="80.25" customHeight="1" x14ac:dyDescent="0.25">
      <c r="A110" s="45" t="s">
        <v>195</v>
      </c>
      <c r="B110" s="367"/>
      <c r="C110" s="367"/>
      <c r="D110" s="367"/>
      <c r="E110" s="367"/>
      <c r="F110" s="367"/>
      <c r="G110" s="367"/>
      <c r="H110" s="367"/>
      <c r="I110" s="367"/>
    </row>
    <row r="111" spans="1:9" ht="80.25" customHeight="1" x14ac:dyDescent="0.25">
      <c r="A111" s="45" t="s">
        <v>196</v>
      </c>
      <c r="B111" s="363"/>
      <c r="C111" s="364"/>
      <c r="D111" s="363"/>
      <c r="E111" s="364"/>
      <c r="F111" s="363"/>
      <c r="G111" s="364"/>
      <c r="H111" s="363"/>
      <c r="I111" s="364"/>
    </row>
    <row r="112" spans="1:9" ht="24.95" customHeight="1" x14ac:dyDescent="0.25">
      <c r="A112" s="359" t="s">
        <v>169</v>
      </c>
      <c r="B112" s="96" t="s">
        <v>84</v>
      </c>
      <c r="C112" s="96" t="s">
        <v>86</v>
      </c>
      <c r="D112" s="96" t="s">
        <v>84</v>
      </c>
      <c r="E112" s="96" t="s">
        <v>86</v>
      </c>
      <c r="F112" s="96" t="s">
        <v>84</v>
      </c>
      <c r="G112" s="96" t="s">
        <v>86</v>
      </c>
      <c r="H112" s="96" t="s">
        <v>84</v>
      </c>
      <c r="I112" s="96" t="s">
        <v>86</v>
      </c>
    </row>
    <row r="113" spans="1:9" ht="24.95" customHeight="1" x14ac:dyDescent="0.25">
      <c r="A113" s="360"/>
      <c r="B113" s="257">
        <v>0.1</v>
      </c>
      <c r="C113" s="48"/>
      <c r="D113" s="257">
        <v>0.11</v>
      </c>
      <c r="E113" s="48"/>
      <c r="F113" s="257">
        <v>0.09</v>
      </c>
      <c r="G113" s="47"/>
      <c r="H113" s="257">
        <v>0.3</v>
      </c>
      <c r="I113" s="47"/>
    </row>
    <row r="114" spans="1:9" ht="80.25" customHeight="1" x14ac:dyDescent="0.25">
      <c r="A114" s="45" t="s">
        <v>195</v>
      </c>
      <c r="B114" s="461"/>
      <c r="C114" s="461"/>
      <c r="D114" s="461"/>
      <c r="E114" s="461"/>
      <c r="F114" s="461"/>
      <c r="G114" s="461"/>
      <c r="H114" s="461"/>
      <c r="I114" s="461"/>
    </row>
    <row r="115" spans="1:9" ht="80.25" customHeight="1" x14ac:dyDescent="0.25">
      <c r="A115" s="45" t="s">
        <v>196</v>
      </c>
      <c r="B115" s="363"/>
      <c r="C115" s="364"/>
      <c r="D115" s="363"/>
      <c r="E115" s="364"/>
      <c r="F115" s="363"/>
      <c r="G115" s="364"/>
      <c r="H115" s="363"/>
      <c r="I115" s="364"/>
    </row>
    <row r="116" spans="1:9" ht="16.5" x14ac:dyDescent="0.25">
      <c r="A116" s="46" t="s">
        <v>197</v>
      </c>
      <c r="B116" s="49">
        <f t="shared" ref="B116:I116" si="1">(B69+B73+B77+B81+B85+B89+B93+B97+B101+B105+B109+B113)</f>
        <v>0.99999999999999989</v>
      </c>
      <c r="C116" s="49">
        <f t="shared" si="1"/>
        <v>0.39000000000000007</v>
      </c>
      <c r="D116" s="49">
        <f t="shared" si="1"/>
        <v>0.99999999999999989</v>
      </c>
      <c r="E116" s="49">
        <f t="shared" si="1"/>
        <v>0.22999999999999998</v>
      </c>
      <c r="F116" s="49">
        <f t="shared" si="1"/>
        <v>0.99999999999999978</v>
      </c>
      <c r="G116" s="49">
        <f t="shared" si="1"/>
        <v>0.37</v>
      </c>
      <c r="H116" s="49">
        <f t="shared" si="1"/>
        <v>1</v>
      </c>
      <c r="I116" s="49">
        <f t="shared" si="1"/>
        <v>0.1</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s>
  <phoneticPr fontId="35" type="noConversion"/>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434E-968A-4FA4-8F6A-84C318CA50EE}">
  <sheetPr>
    <tabColor theme="5" tint="0.59999389629810485"/>
    <pageSetUpPr fitToPage="1"/>
  </sheetPr>
  <dimension ref="A1:O126"/>
  <sheetViews>
    <sheetView showGridLines="0" topLeftCell="E18" zoomScale="70" zoomScaleNormal="70" workbookViewId="0">
      <selection activeCell="N24" sqref="N24:N29"/>
    </sheetView>
  </sheetViews>
  <sheetFormatPr baseColWidth="10" defaultColWidth="10.85546875" defaultRowHeight="14.25" x14ac:dyDescent="0.25"/>
  <cols>
    <col min="1" max="1" width="49.7109375" style="1" customWidth="1"/>
    <col min="2" max="3" width="46.7109375" style="1" customWidth="1"/>
    <col min="4"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22.15" customHeight="1" thickBot="1" x14ac:dyDescent="0.3">
      <c r="A1" s="409"/>
      <c r="B1" s="390" t="s">
        <v>150</v>
      </c>
      <c r="C1" s="391"/>
      <c r="D1" s="391"/>
      <c r="E1" s="391"/>
      <c r="F1" s="391"/>
      <c r="G1" s="391"/>
      <c r="H1" s="391"/>
      <c r="I1" s="391"/>
      <c r="J1" s="391"/>
      <c r="K1" s="391"/>
      <c r="L1" s="392"/>
      <c r="M1" s="387" t="s">
        <v>270</v>
      </c>
      <c r="N1" s="388"/>
      <c r="O1" s="389"/>
    </row>
    <row r="2" spans="1:15" s="85" customFormat="1" ht="18" customHeight="1" thickBot="1" x14ac:dyDescent="0.3">
      <c r="A2" s="410"/>
      <c r="B2" s="393" t="s">
        <v>151</v>
      </c>
      <c r="C2" s="394"/>
      <c r="D2" s="394"/>
      <c r="E2" s="394"/>
      <c r="F2" s="394"/>
      <c r="G2" s="394"/>
      <c r="H2" s="394"/>
      <c r="I2" s="394"/>
      <c r="J2" s="394"/>
      <c r="K2" s="394"/>
      <c r="L2" s="395"/>
      <c r="M2" s="387" t="s">
        <v>271</v>
      </c>
      <c r="N2" s="388"/>
      <c r="O2" s="389"/>
    </row>
    <row r="3" spans="1:15" s="85" customFormat="1" ht="19.899999999999999" customHeight="1" thickBot="1" x14ac:dyDescent="0.3">
      <c r="A3" s="410"/>
      <c r="B3" s="393" t="s">
        <v>0</v>
      </c>
      <c r="C3" s="394"/>
      <c r="D3" s="394"/>
      <c r="E3" s="394"/>
      <c r="F3" s="394"/>
      <c r="G3" s="394"/>
      <c r="H3" s="394"/>
      <c r="I3" s="394"/>
      <c r="J3" s="394"/>
      <c r="K3" s="394"/>
      <c r="L3" s="395"/>
      <c r="M3" s="387" t="s">
        <v>272</v>
      </c>
      <c r="N3" s="388"/>
      <c r="O3" s="389"/>
    </row>
    <row r="4" spans="1:15" s="85" customFormat="1" ht="21.75" customHeight="1" thickBot="1" x14ac:dyDescent="0.3">
      <c r="A4" s="411"/>
      <c r="B4" s="396" t="s">
        <v>152</v>
      </c>
      <c r="C4" s="397"/>
      <c r="D4" s="397"/>
      <c r="E4" s="397"/>
      <c r="F4" s="397"/>
      <c r="G4" s="397"/>
      <c r="H4" s="397"/>
      <c r="I4" s="397"/>
      <c r="J4" s="397"/>
      <c r="K4" s="397"/>
      <c r="L4" s="398"/>
      <c r="M4" s="387" t="s">
        <v>273</v>
      </c>
      <c r="N4" s="388"/>
      <c r="O4" s="389"/>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19" t="s">
        <v>307</v>
      </c>
      <c r="C6" s="420"/>
      <c r="D6" s="420"/>
      <c r="E6" s="420"/>
      <c r="F6" s="420"/>
      <c r="G6" s="420"/>
      <c r="H6" s="420"/>
      <c r="I6" s="420"/>
      <c r="J6" s="420"/>
      <c r="K6" s="421"/>
      <c r="L6" s="165" t="s">
        <v>155</v>
      </c>
      <c r="M6" s="422">
        <v>2024110010309</v>
      </c>
      <c r="N6" s="423"/>
      <c r="O6" s="424"/>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13" t="s">
        <v>6</v>
      </c>
      <c r="B8" s="165" t="s">
        <v>156</v>
      </c>
      <c r="C8" s="132"/>
      <c r="D8" s="165" t="s">
        <v>157</v>
      </c>
      <c r="E8" s="132"/>
      <c r="F8" s="165" t="s">
        <v>158</v>
      </c>
      <c r="G8" s="132"/>
      <c r="H8" s="165" t="s">
        <v>159</v>
      </c>
      <c r="I8" s="134"/>
      <c r="J8" s="377" t="s">
        <v>8</v>
      </c>
      <c r="K8" s="412"/>
      <c r="L8" s="164" t="s">
        <v>160</v>
      </c>
      <c r="M8" s="374"/>
      <c r="N8" s="374"/>
      <c r="O8" s="374"/>
    </row>
    <row r="9" spans="1:15" s="85" customFormat="1" ht="21.75" customHeight="1" thickBot="1" x14ac:dyDescent="0.3">
      <c r="A9" s="413"/>
      <c r="B9" s="166" t="s">
        <v>161</v>
      </c>
      <c r="C9" s="135" t="s">
        <v>280</v>
      </c>
      <c r="D9" s="165" t="s">
        <v>162</v>
      </c>
      <c r="E9" s="136"/>
      <c r="F9" s="165" t="s">
        <v>163</v>
      </c>
      <c r="G9" s="136"/>
      <c r="H9" s="165" t="s">
        <v>164</v>
      </c>
      <c r="I9" s="134"/>
      <c r="J9" s="377"/>
      <c r="K9" s="412"/>
      <c r="L9" s="164" t="s">
        <v>165</v>
      </c>
      <c r="M9" s="374"/>
      <c r="N9" s="374"/>
      <c r="O9" s="374"/>
    </row>
    <row r="10" spans="1:15" s="85" customFormat="1" ht="21.75" customHeight="1" thickBot="1" x14ac:dyDescent="0.3">
      <c r="A10" s="413"/>
      <c r="B10" s="165" t="s">
        <v>166</v>
      </c>
      <c r="C10" s="132"/>
      <c r="D10" s="165" t="s">
        <v>167</v>
      </c>
      <c r="E10" s="136"/>
      <c r="F10" s="165" t="s">
        <v>168</v>
      </c>
      <c r="G10" s="136"/>
      <c r="H10" s="165" t="s">
        <v>169</v>
      </c>
      <c r="I10" s="134"/>
      <c r="J10" s="377"/>
      <c r="K10" s="412"/>
      <c r="L10" s="164" t="s">
        <v>170</v>
      </c>
      <c r="M10" s="374" t="s">
        <v>280</v>
      </c>
      <c r="N10" s="374"/>
      <c r="O10" s="374"/>
    </row>
    <row r="11" spans="1:15" ht="15" customHeight="1" thickBot="1" x14ac:dyDescent="0.3">
      <c r="A11" s="6"/>
      <c r="B11" s="7"/>
      <c r="C11" s="7"/>
      <c r="D11" s="9"/>
      <c r="E11" s="8"/>
      <c r="F11" s="8"/>
      <c r="G11" s="214"/>
      <c r="H11" s="214"/>
      <c r="I11" s="10"/>
      <c r="J11" s="10"/>
      <c r="K11" s="7"/>
      <c r="L11" s="7"/>
      <c r="M11" s="7"/>
      <c r="N11" s="7"/>
      <c r="O11" s="7"/>
    </row>
    <row r="12" spans="1:15" ht="15" customHeight="1" x14ac:dyDescent="0.25">
      <c r="A12" s="416" t="s">
        <v>171</v>
      </c>
      <c r="B12" s="399" t="s">
        <v>311</v>
      </c>
      <c r="C12" s="400"/>
      <c r="D12" s="400"/>
      <c r="E12" s="400"/>
      <c r="F12" s="400"/>
      <c r="G12" s="400"/>
      <c r="H12" s="400"/>
      <c r="I12" s="400"/>
      <c r="J12" s="400"/>
      <c r="K12" s="400"/>
      <c r="L12" s="400"/>
      <c r="M12" s="400"/>
      <c r="N12" s="400"/>
      <c r="O12" s="401"/>
    </row>
    <row r="13" spans="1:15" ht="15" customHeight="1" x14ac:dyDescent="0.25">
      <c r="A13" s="417"/>
      <c r="B13" s="402"/>
      <c r="C13" s="403"/>
      <c r="D13" s="403"/>
      <c r="E13" s="403"/>
      <c r="F13" s="403"/>
      <c r="G13" s="403"/>
      <c r="H13" s="403"/>
      <c r="I13" s="403"/>
      <c r="J13" s="403"/>
      <c r="K13" s="403"/>
      <c r="L13" s="403"/>
      <c r="M13" s="403"/>
      <c r="N13" s="403"/>
      <c r="O13" s="404"/>
    </row>
    <row r="14" spans="1:15" ht="15" customHeight="1" thickBot="1" x14ac:dyDescent="0.3">
      <c r="A14" s="418"/>
      <c r="B14" s="405"/>
      <c r="C14" s="406"/>
      <c r="D14" s="406"/>
      <c r="E14" s="406"/>
      <c r="F14" s="406"/>
      <c r="G14" s="406"/>
      <c r="H14" s="406"/>
      <c r="I14" s="406"/>
      <c r="J14" s="406"/>
      <c r="K14" s="406"/>
      <c r="L14" s="406"/>
      <c r="M14" s="406"/>
      <c r="N14" s="406"/>
      <c r="O14" s="407"/>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08" t="s">
        <v>282</v>
      </c>
      <c r="C16" s="408"/>
      <c r="D16" s="408"/>
      <c r="E16" s="408"/>
      <c r="F16" s="408"/>
      <c r="G16" s="413" t="s">
        <v>15</v>
      </c>
      <c r="H16" s="413"/>
      <c r="I16" s="408" t="s">
        <v>315</v>
      </c>
      <c r="J16" s="408"/>
      <c r="K16" s="408"/>
      <c r="L16" s="408"/>
      <c r="M16" s="408"/>
      <c r="N16" s="408"/>
      <c r="O16" s="408"/>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08" t="s">
        <v>284</v>
      </c>
      <c r="C18" s="408"/>
      <c r="D18" s="408"/>
      <c r="E18" s="408"/>
      <c r="F18" s="55" t="s">
        <v>19</v>
      </c>
      <c r="G18" s="414" t="s">
        <v>285</v>
      </c>
      <c r="H18" s="414"/>
      <c r="I18" s="414"/>
      <c r="J18" s="55" t="s">
        <v>21</v>
      </c>
      <c r="K18" s="408" t="s">
        <v>286</v>
      </c>
      <c r="L18" s="408"/>
      <c r="M18" s="408"/>
      <c r="N18" s="408"/>
      <c r="O18" s="408"/>
    </row>
    <row r="19" spans="1:15" ht="9" customHeight="1" x14ac:dyDescent="0.25">
      <c r="A19" s="5"/>
      <c r="B19" s="2"/>
      <c r="C19" s="415"/>
      <c r="D19" s="415"/>
      <c r="E19" s="415"/>
      <c r="F19" s="415"/>
      <c r="G19" s="415"/>
      <c r="H19" s="415"/>
      <c r="I19" s="415"/>
      <c r="J19" s="415"/>
      <c r="K19" s="415"/>
      <c r="L19" s="415"/>
      <c r="M19" s="415"/>
      <c r="N19" s="415"/>
      <c r="O19" s="415"/>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75" t="s">
        <v>23</v>
      </c>
      <c r="B21" s="376"/>
      <c r="C21" s="376"/>
      <c r="D21" s="376"/>
      <c r="E21" s="376"/>
      <c r="F21" s="376"/>
      <c r="G21" s="376"/>
      <c r="H21" s="376"/>
      <c r="I21" s="376"/>
      <c r="J21" s="376"/>
      <c r="K21" s="376"/>
      <c r="L21" s="376"/>
      <c r="M21" s="376"/>
      <c r="N21" s="376"/>
      <c r="O21" s="377"/>
    </row>
    <row r="22" spans="1:15" ht="32.1" customHeight="1" thickBot="1" x14ac:dyDescent="0.3">
      <c r="A22" s="375" t="s">
        <v>172</v>
      </c>
      <c r="B22" s="376"/>
      <c r="C22" s="376"/>
      <c r="D22" s="376"/>
      <c r="E22" s="376"/>
      <c r="F22" s="376"/>
      <c r="G22" s="376"/>
      <c r="H22" s="376"/>
      <c r="I22" s="376"/>
      <c r="J22" s="376"/>
      <c r="K22" s="376"/>
      <c r="L22" s="376"/>
      <c r="M22" s="376"/>
      <c r="N22" s="376"/>
      <c r="O22" s="377"/>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50">
        <v>1019185000</v>
      </c>
      <c r="C24" s="250">
        <v>786017000</v>
      </c>
      <c r="D24" s="269">
        <v>33828063</v>
      </c>
      <c r="E24" s="252"/>
      <c r="F24" s="22"/>
      <c r="G24" s="22"/>
      <c r="H24" s="248"/>
      <c r="I24" s="248"/>
      <c r="J24" s="248"/>
      <c r="K24" s="248"/>
      <c r="L24" s="248"/>
      <c r="M24" s="248"/>
      <c r="N24" s="673">
        <f>SUM(B24:M24)</f>
        <v>1839030063</v>
      </c>
      <c r="O24" s="249"/>
    </row>
    <row r="25" spans="1:15" ht="32.1" customHeight="1" x14ac:dyDescent="0.25">
      <c r="A25" s="21" t="s">
        <v>26</v>
      </c>
      <c r="B25" s="250">
        <v>1019184190</v>
      </c>
      <c r="C25" s="250">
        <v>786482624</v>
      </c>
      <c r="D25" s="252">
        <v>0</v>
      </c>
      <c r="E25" s="250">
        <v>-5676039</v>
      </c>
      <c r="F25" s="250">
        <v>-764878</v>
      </c>
      <c r="G25" s="22"/>
      <c r="H25" s="22"/>
      <c r="I25" s="22"/>
      <c r="J25" s="22"/>
      <c r="K25" s="22"/>
      <c r="L25" s="22"/>
      <c r="M25" s="22"/>
      <c r="N25" s="673">
        <f t="shared" ref="N25:N29" si="0">SUM(B25:M25)</f>
        <v>1799225897</v>
      </c>
      <c r="O25" s="291">
        <f>+(B25+C25+D25+E25+F25+G25+H25+I25+J25+K25+L25+M25)/N24</f>
        <v>0.97835589161872227</v>
      </c>
    </row>
    <row r="26" spans="1:15" ht="32.1" customHeight="1" x14ac:dyDescent="0.25">
      <c r="A26" s="21" t="s">
        <v>28</v>
      </c>
      <c r="B26" s="252">
        <v>0</v>
      </c>
      <c r="C26" s="250">
        <v>7821677</v>
      </c>
      <c r="D26" s="250">
        <v>122502612</v>
      </c>
      <c r="E26" s="250">
        <v>176141402</v>
      </c>
      <c r="F26" s="250">
        <v>173591808</v>
      </c>
      <c r="G26" s="22"/>
      <c r="H26" s="22"/>
      <c r="I26" s="22"/>
      <c r="J26" s="22"/>
      <c r="K26" s="22"/>
      <c r="L26" s="22"/>
      <c r="M26" s="22"/>
      <c r="N26" s="673">
        <f t="shared" si="0"/>
        <v>480057499</v>
      </c>
      <c r="O26" s="251"/>
    </row>
    <row r="27" spans="1:15" ht="32.1" customHeight="1" x14ac:dyDescent="0.25">
      <c r="A27" s="21" t="s">
        <v>175</v>
      </c>
      <c r="B27" s="250">
        <v>8400000</v>
      </c>
      <c r="C27" s="250">
        <v>51833333</v>
      </c>
      <c r="D27" s="252"/>
      <c r="E27" s="252"/>
      <c r="F27" s="22"/>
      <c r="G27" s="22"/>
      <c r="H27" s="22"/>
      <c r="I27" s="22"/>
      <c r="J27" s="22"/>
      <c r="K27" s="22"/>
      <c r="L27" s="22"/>
      <c r="M27" s="22"/>
      <c r="N27" s="673">
        <f t="shared" si="0"/>
        <v>60233333</v>
      </c>
      <c r="O27" s="23"/>
    </row>
    <row r="28" spans="1:15" ht="32.1" customHeight="1" x14ac:dyDescent="0.25">
      <c r="A28" s="21" t="s">
        <v>176</v>
      </c>
      <c r="B28" s="252">
        <v>0</v>
      </c>
      <c r="C28" s="250">
        <v>8400000</v>
      </c>
      <c r="D28" s="252">
        <v>0</v>
      </c>
      <c r="E28" s="252" t="s">
        <v>287</v>
      </c>
      <c r="F28" s="22"/>
      <c r="G28" s="22"/>
      <c r="H28" s="22"/>
      <c r="I28" s="22"/>
      <c r="J28" s="22"/>
      <c r="K28" s="22"/>
      <c r="L28" s="22"/>
      <c r="M28" s="22"/>
      <c r="N28" s="673">
        <f t="shared" si="0"/>
        <v>8400000</v>
      </c>
      <c r="O28" s="23"/>
    </row>
    <row r="29" spans="1:15" ht="32.1" customHeight="1" thickBot="1" x14ac:dyDescent="0.3">
      <c r="A29" s="24" t="s">
        <v>34</v>
      </c>
      <c r="B29" s="253">
        <v>8400000</v>
      </c>
      <c r="C29" s="253">
        <v>35033333</v>
      </c>
      <c r="D29" s="253">
        <v>8400000</v>
      </c>
      <c r="E29" s="275" t="s">
        <v>287</v>
      </c>
      <c r="F29" s="25"/>
      <c r="G29" s="25"/>
      <c r="H29" s="25"/>
      <c r="I29" s="25"/>
      <c r="J29" s="25"/>
      <c r="K29" s="25"/>
      <c r="L29" s="25"/>
      <c r="M29" s="25"/>
      <c r="N29" s="674">
        <f t="shared" si="0"/>
        <v>51833333</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33" t="s">
        <v>177</v>
      </c>
      <c r="B33" s="434"/>
      <c r="C33" s="434"/>
      <c r="D33" s="434"/>
      <c r="E33" s="434"/>
      <c r="F33" s="434"/>
      <c r="G33" s="434"/>
      <c r="H33" s="434"/>
      <c r="I33" s="435"/>
      <c r="J33" s="31"/>
    </row>
    <row r="34" spans="1:13" ht="50.25" customHeight="1" thickBot="1" x14ac:dyDescent="0.3">
      <c r="A34" s="40" t="s">
        <v>178</v>
      </c>
      <c r="B34" s="436" t="str">
        <f>+B12</f>
        <v>Coordinar un (1) mecanismo de Gobernanza para la articulación y gestión intersectorial con las entidades e instancias que permita la implementación, seguimiento y evaluación del Sistema Distrital de Cuidado.</v>
      </c>
      <c r="C34" s="437"/>
      <c r="D34" s="437"/>
      <c r="E34" s="437"/>
      <c r="F34" s="437"/>
      <c r="G34" s="437"/>
      <c r="H34" s="437"/>
      <c r="I34" s="438"/>
      <c r="J34" s="29"/>
      <c r="M34" s="199"/>
    </row>
    <row r="35" spans="1:13" ht="18.75" customHeight="1" thickBot="1" x14ac:dyDescent="0.3">
      <c r="A35" s="450" t="s">
        <v>38</v>
      </c>
      <c r="B35" s="91">
        <v>2024</v>
      </c>
      <c r="C35" s="91">
        <v>2025</v>
      </c>
      <c r="D35" s="91">
        <v>2026</v>
      </c>
      <c r="E35" s="91">
        <v>2027</v>
      </c>
      <c r="F35" s="91" t="s">
        <v>179</v>
      </c>
      <c r="G35" s="452" t="s">
        <v>40</v>
      </c>
      <c r="H35" s="464" t="s">
        <v>316</v>
      </c>
      <c r="I35" s="464"/>
      <c r="J35" s="29"/>
      <c r="M35" s="199"/>
    </row>
    <row r="36" spans="1:13" ht="50.25" customHeight="1" thickBot="1" x14ac:dyDescent="0.3">
      <c r="A36" s="451"/>
      <c r="B36" s="254">
        <v>1</v>
      </c>
      <c r="C36" s="254">
        <v>1</v>
      </c>
      <c r="D36" s="254">
        <v>1</v>
      </c>
      <c r="E36" s="254">
        <v>1</v>
      </c>
      <c r="F36" s="270">
        <v>1</v>
      </c>
      <c r="G36" s="452"/>
      <c r="H36" s="464"/>
      <c r="I36" s="464"/>
      <c r="J36" s="29"/>
      <c r="M36" s="200"/>
    </row>
    <row r="37" spans="1:13" ht="52.5" customHeight="1" thickBot="1" x14ac:dyDescent="0.3">
      <c r="A37" s="41" t="s">
        <v>42</v>
      </c>
      <c r="B37" s="439" t="s">
        <v>289</v>
      </c>
      <c r="C37" s="440"/>
      <c r="D37" s="445" t="s">
        <v>180</v>
      </c>
      <c r="E37" s="446"/>
      <c r="F37" s="446"/>
      <c r="G37" s="446"/>
      <c r="H37" s="446"/>
      <c r="I37" s="447"/>
    </row>
    <row r="38" spans="1:13" s="30" customFormat="1" ht="48" customHeight="1" thickBot="1" x14ac:dyDescent="0.3">
      <c r="A38" s="450" t="s">
        <v>181</v>
      </c>
      <c r="B38" s="41" t="s">
        <v>182</v>
      </c>
      <c r="C38" s="40" t="s">
        <v>86</v>
      </c>
      <c r="D38" s="431" t="s">
        <v>88</v>
      </c>
      <c r="E38" s="432"/>
      <c r="F38" s="431" t="s">
        <v>90</v>
      </c>
      <c r="G38" s="432"/>
      <c r="H38" s="42" t="s">
        <v>92</v>
      </c>
      <c r="I38" s="44" t="s">
        <v>93</v>
      </c>
      <c r="M38" s="201"/>
    </row>
    <row r="39" spans="1:13" ht="211.5" customHeight="1" thickBot="1" x14ac:dyDescent="0.3">
      <c r="A39" s="451"/>
      <c r="B39" s="271">
        <v>8.3400000000000002E-2</v>
      </c>
      <c r="C39" s="272">
        <v>8.3400000000000002E-2</v>
      </c>
      <c r="D39" s="462" t="s">
        <v>317</v>
      </c>
      <c r="E39" s="463"/>
      <c r="F39" s="462" t="s">
        <v>318</v>
      </c>
      <c r="G39" s="463"/>
      <c r="H39" s="273" t="s">
        <v>319</v>
      </c>
      <c r="I39" s="274" t="s">
        <v>320</v>
      </c>
      <c r="M39" s="199"/>
    </row>
    <row r="40" spans="1:13" s="30" customFormat="1" ht="54" customHeight="1" thickBot="1" x14ac:dyDescent="0.3">
      <c r="A40" s="450" t="s">
        <v>183</v>
      </c>
      <c r="B40" s="43" t="s">
        <v>182</v>
      </c>
      <c r="C40" s="42" t="s">
        <v>86</v>
      </c>
      <c r="D40" s="431" t="s">
        <v>88</v>
      </c>
      <c r="E40" s="432"/>
      <c r="F40" s="431" t="s">
        <v>90</v>
      </c>
      <c r="G40" s="432"/>
      <c r="H40" s="42" t="s">
        <v>92</v>
      </c>
      <c r="I40" s="44" t="s">
        <v>93</v>
      </c>
    </row>
    <row r="41" spans="1:13" ht="223.5" customHeight="1" thickBot="1" x14ac:dyDescent="0.3">
      <c r="A41" s="451"/>
      <c r="B41" s="271">
        <v>8.3400000000000002E-2</v>
      </c>
      <c r="C41" s="272">
        <v>8.3400000000000002E-2</v>
      </c>
      <c r="D41" s="462" t="s">
        <v>321</v>
      </c>
      <c r="E41" s="463"/>
      <c r="F41" s="465" t="s">
        <v>322</v>
      </c>
      <c r="G41" s="466"/>
      <c r="H41" s="273" t="s">
        <v>319</v>
      </c>
      <c r="I41" s="274" t="s">
        <v>320</v>
      </c>
    </row>
    <row r="42" spans="1:13" s="30" customFormat="1" ht="45" customHeight="1" thickBot="1" x14ac:dyDescent="0.3">
      <c r="A42" s="450" t="s">
        <v>184</v>
      </c>
      <c r="B42" s="43" t="s">
        <v>182</v>
      </c>
      <c r="C42" s="42" t="s">
        <v>86</v>
      </c>
      <c r="D42" s="431" t="s">
        <v>88</v>
      </c>
      <c r="E42" s="432"/>
      <c r="F42" s="431" t="s">
        <v>90</v>
      </c>
      <c r="G42" s="432"/>
      <c r="H42" s="42" t="s">
        <v>92</v>
      </c>
      <c r="I42" s="44" t="s">
        <v>93</v>
      </c>
    </row>
    <row r="43" spans="1:13" ht="205.5" customHeight="1" thickBot="1" x14ac:dyDescent="0.3">
      <c r="A43" s="451"/>
      <c r="B43" s="271">
        <v>8.3400000000000002E-2</v>
      </c>
      <c r="C43" s="271">
        <v>8.3400000000000002E-2</v>
      </c>
      <c r="D43" s="462" t="s">
        <v>323</v>
      </c>
      <c r="E43" s="463"/>
      <c r="F43" s="467" t="s">
        <v>324</v>
      </c>
      <c r="G43" s="468"/>
      <c r="H43" s="273" t="s">
        <v>319</v>
      </c>
      <c r="I43" s="274" t="s">
        <v>320</v>
      </c>
    </row>
    <row r="44" spans="1:13" s="30" customFormat="1" ht="44.25" customHeight="1" thickBot="1" x14ac:dyDescent="0.3">
      <c r="A44" s="450" t="s">
        <v>185</v>
      </c>
      <c r="B44" s="43" t="s">
        <v>182</v>
      </c>
      <c r="C44" s="43" t="s">
        <v>86</v>
      </c>
      <c r="D44" s="431" t="s">
        <v>88</v>
      </c>
      <c r="E44" s="432"/>
      <c r="F44" s="431" t="s">
        <v>90</v>
      </c>
      <c r="G44" s="432"/>
      <c r="H44" s="42" t="s">
        <v>92</v>
      </c>
      <c r="I44" s="42" t="s">
        <v>93</v>
      </c>
    </row>
    <row r="45" spans="1:13" ht="120.75" customHeight="1" thickBot="1" x14ac:dyDescent="0.3">
      <c r="A45" s="451"/>
      <c r="B45" s="271">
        <v>8.3400000000000002E-2</v>
      </c>
      <c r="C45" s="271">
        <v>8.3400000000000002E-2</v>
      </c>
      <c r="D45" s="469" t="s">
        <v>396</v>
      </c>
      <c r="E45" s="470"/>
      <c r="F45" s="469" t="s">
        <v>397</v>
      </c>
      <c r="G45" s="470"/>
      <c r="H45" s="273" t="s">
        <v>319</v>
      </c>
      <c r="I45" s="274" t="s">
        <v>320</v>
      </c>
    </row>
    <row r="46" spans="1:13" s="30" customFormat="1" ht="47.25" customHeight="1" thickBot="1" x14ac:dyDescent="0.3">
      <c r="A46" s="450" t="s">
        <v>186</v>
      </c>
      <c r="B46" s="43" t="s">
        <v>182</v>
      </c>
      <c r="C46" s="42" t="s">
        <v>86</v>
      </c>
      <c r="D46" s="431" t="s">
        <v>88</v>
      </c>
      <c r="E46" s="432"/>
      <c r="F46" s="431" t="s">
        <v>90</v>
      </c>
      <c r="G46" s="432"/>
      <c r="H46" s="42" t="s">
        <v>92</v>
      </c>
      <c r="I46" s="44" t="s">
        <v>93</v>
      </c>
    </row>
    <row r="47" spans="1:13" ht="144" customHeight="1" thickBot="1" x14ac:dyDescent="0.3">
      <c r="A47" s="451"/>
      <c r="B47" s="271">
        <v>8.3400000000000002E-2</v>
      </c>
      <c r="C47" s="271">
        <v>8.3400000000000002E-2</v>
      </c>
      <c r="D47" s="448" t="s">
        <v>424</v>
      </c>
      <c r="E47" s="449"/>
      <c r="F47" s="448" t="s">
        <v>425</v>
      </c>
      <c r="G47" s="449"/>
      <c r="H47" s="273" t="s">
        <v>319</v>
      </c>
      <c r="I47" s="274" t="s">
        <v>320</v>
      </c>
    </row>
    <row r="48" spans="1:13" s="30" customFormat="1" ht="52.5" customHeight="1" thickBot="1" x14ac:dyDescent="0.3">
      <c r="A48" s="450" t="s">
        <v>187</v>
      </c>
      <c r="B48" s="43" t="s">
        <v>182</v>
      </c>
      <c r="C48" s="42" t="s">
        <v>86</v>
      </c>
      <c r="D48" s="431" t="s">
        <v>88</v>
      </c>
      <c r="E48" s="432"/>
      <c r="F48" s="431" t="s">
        <v>90</v>
      </c>
      <c r="G48" s="432"/>
      <c r="H48" s="42" t="s">
        <v>92</v>
      </c>
      <c r="I48" s="44" t="s">
        <v>93</v>
      </c>
    </row>
    <row r="49" spans="1:9" ht="120.75" customHeight="1" thickBot="1" x14ac:dyDescent="0.3">
      <c r="A49" s="451"/>
      <c r="B49" s="271">
        <v>8.3400000000000002E-2</v>
      </c>
      <c r="C49" s="36"/>
      <c r="D49" s="361"/>
      <c r="E49" s="362"/>
      <c r="F49" s="361"/>
      <c r="G49" s="362"/>
      <c r="H49" s="32"/>
      <c r="I49" s="34"/>
    </row>
    <row r="50" spans="1:9" ht="35.1" customHeight="1" thickBot="1" x14ac:dyDescent="0.3">
      <c r="A50" s="450" t="s">
        <v>188</v>
      </c>
      <c r="B50" s="41" t="s">
        <v>182</v>
      </c>
      <c r="C50" s="40" t="s">
        <v>86</v>
      </c>
      <c r="D50" s="431" t="s">
        <v>88</v>
      </c>
      <c r="E50" s="432"/>
      <c r="F50" s="431" t="s">
        <v>90</v>
      </c>
      <c r="G50" s="432"/>
      <c r="H50" s="42" t="s">
        <v>92</v>
      </c>
      <c r="I50" s="44" t="s">
        <v>93</v>
      </c>
    </row>
    <row r="51" spans="1:9" ht="120.75" customHeight="1" thickBot="1" x14ac:dyDescent="0.3">
      <c r="A51" s="451"/>
      <c r="B51" s="271">
        <v>8.3400000000000002E-2</v>
      </c>
      <c r="C51" s="36"/>
      <c r="D51" s="361"/>
      <c r="E51" s="362"/>
      <c r="F51" s="361"/>
      <c r="G51" s="362"/>
      <c r="H51" s="32"/>
      <c r="I51" s="34"/>
    </row>
    <row r="52" spans="1:9" ht="35.1" customHeight="1" thickBot="1" x14ac:dyDescent="0.3">
      <c r="A52" s="450" t="s">
        <v>189</v>
      </c>
      <c r="B52" s="41" t="s">
        <v>182</v>
      </c>
      <c r="C52" s="40" t="s">
        <v>86</v>
      </c>
      <c r="D52" s="431" t="s">
        <v>88</v>
      </c>
      <c r="E52" s="432"/>
      <c r="F52" s="431" t="s">
        <v>90</v>
      </c>
      <c r="G52" s="432"/>
      <c r="H52" s="42" t="s">
        <v>92</v>
      </c>
      <c r="I52" s="44" t="s">
        <v>93</v>
      </c>
    </row>
    <row r="53" spans="1:9" ht="120.75" customHeight="1" thickBot="1" x14ac:dyDescent="0.3">
      <c r="A53" s="451"/>
      <c r="B53" s="271">
        <v>8.3400000000000002E-2</v>
      </c>
      <c r="C53" s="36"/>
      <c r="D53" s="361"/>
      <c r="E53" s="362"/>
      <c r="F53" s="361"/>
      <c r="G53" s="362"/>
      <c r="H53" s="52"/>
      <c r="I53" s="34"/>
    </row>
    <row r="54" spans="1:9" ht="35.1" customHeight="1" thickBot="1" x14ac:dyDescent="0.3">
      <c r="A54" s="450" t="s">
        <v>190</v>
      </c>
      <c r="B54" s="41" t="s">
        <v>182</v>
      </c>
      <c r="C54" s="40" t="s">
        <v>86</v>
      </c>
      <c r="D54" s="431" t="s">
        <v>88</v>
      </c>
      <c r="E54" s="432"/>
      <c r="F54" s="431" t="s">
        <v>90</v>
      </c>
      <c r="G54" s="432"/>
      <c r="H54" s="42" t="s">
        <v>92</v>
      </c>
      <c r="I54" s="44" t="s">
        <v>93</v>
      </c>
    </row>
    <row r="55" spans="1:9" ht="120.75" customHeight="1" thickBot="1" x14ac:dyDescent="0.3">
      <c r="A55" s="451"/>
      <c r="B55" s="271">
        <v>8.3400000000000002E-2</v>
      </c>
      <c r="C55" s="36"/>
      <c r="D55" s="361"/>
      <c r="E55" s="362"/>
      <c r="F55" s="361"/>
      <c r="G55" s="362"/>
      <c r="H55" s="32"/>
      <c r="I55" s="32"/>
    </row>
    <row r="56" spans="1:9" ht="35.1" customHeight="1" thickBot="1" x14ac:dyDescent="0.3">
      <c r="A56" s="450" t="s">
        <v>191</v>
      </c>
      <c r="B56" s="41" t="s">
        <v>182</v>
      </c>
      <c r="C56" s="40" t="s">
        <v>86</v>
      </c>
      <c r="D56" s="431" t="s">
        <v>88</v>
      </c>
      <c r="E56" s="432"/>
      <c r="F56" s="431" t="s">
        <v>90</v>
      </c>
      <c r="G56" s="432"/>
      <c r="H56" s="42" t="s">
        <v>92</v>
      </c>
      <c r="I56" s="44" t="s">
        <v>93</v>
      </c>
    </row>
    <row r="57" spans="1:9" ht="120.75" customHeight="1" thickBot="1" x14ac:dyDescent="0.3">
      <c r="A57" s="451"/>
      <c r="B57" s="271">
        <v>8.3400000000000002E-2</v>
      </c>
      <c r="C57" s="36"/>
      <c r="D57" s="361"/>
      <c r="E57" s="362"/>
      <c r="F57" s="361"/>
      <c r="G57" s="362"/>
      <c r="H57" s="32"/>
      <c r="I57" s="34"/>
    </row>
    <row r="58" spans="1:9" ht="35.1" customHeight="1" thickBot="1" x14ac:dyDescent="0.3">
      <c r="A58" s="450" t="s">
        <v>192</v>
      </c>
      <c r="B58" s="41" t="s">
        <v>182</v>
      </c>
      <c r="C58" s="40" t="s">
        <v>86</v>
      </c>
      <c r="D58" s="431" t="s">
        <v>88</v>
      </c>
      <c r="E58" s="432"/>
      <c r="F58" s="431" t="s">
        <v>90</v>
      </c>
      <c r="G58" s="432"/>
      <c r="H58" s="42" t="s">
        <v>92</v>
      </c>
      <c r="I58" s="44" t="s">
        <v>93</v>
      </c>
    </row>
    <row r="59" spans="1:9" ht="120.75" customHeight="1" thickBot="1" x14ac:dyDescent="0.3">
      <c r="A59" s="451"/>
      <c r="B59" s="271">
        <v>8.3400000000000002E-2</v>
      </c>
      <c r="C59" s="36"/>
      <c r="D59" s="361"/>
      <c r="E59" s="362"/>
      <c r="F59" s="456"/>
      <c r="G59" s="456"/>
      <c r="H59" s="32"/>
      <c r="I59" s="32"/>
    </row>
    <row r="60" spans="1:9" ht="35.1" customHeight="1" thickBot="1" x14ac:dyDescent="0.3">
      <c r="A60" s="450" t="s">
        <v>193</v>
      </c>
      <c r="B60" s="41" t="s">
        <v>182</v>
      </c>
      <c r="C60" s="40" t="s">
        <v>86</v>
      </c>
      <c r="D60" s="431" t="s">
        <v>88</v>
      </c>
      <c r="E60" s="432"/>
      <c r="F60" s="431" t="s">
        <v>90</v>
      </c>
      <c r="G60" s="432"/>
      <c r="H60" s="42" t="s">
        <v>92</v>
      </c>
      <c r="I60" s="44" t="s">
        <v>93</v>
      </c>
    </row>
    <row r="61" spans="1:9" ht="120.75" customHeight="1" thickBot="1" x14ac:dyDescent="0.3">
      <c r="A61" s="451"/>
      <c r="B61" s="273">
        <v>8.3400000000000002E-2</v>
      </c>
      <c r="C61" s="36"/>
      <c r="D61" s="361"/>
      <c r="E61" s="362"/>
      <c r="F61" s="361"/>
      <c r="G61" s="362"/>
      <c r="H61" s="32"/>
      <c r="I61" s="32"/>
    </row>
    <row r="62" spans="1:9" x14ac:dyDescent="0.25">
      <c r="B62" s="188">
        <f>+B47+B43+B41+B45+B49+B51+B53+B55+B57+B59+B61</f>
        <v>0.91740000000000022</v>
      </c>
    </row>
    <row r="64" spans="1:9" s="29" customFormat="1" ht="30" customHeight="1" x14ac:dyDescent="0.25">
      <c r="A64" s="1"/>
      <c r="B64" s="1"/>
      <c r="C64" s="1"/>
      <c r="D64" s="1"/>
      <c r="E64" s="1"/>
      <c r="F64" s="1"/>
      <c r="G64" s="1"/>
      <c r="H64" s="1"/>
      <c r="I64" s="1"/>
    </row>
    <row r="65" spans="1:9" ht="34.5" customHeight="1" x14ac:dyDescent="0.25">
      <c r="A65" s="378" t="s">
        <v>56</v>
      </c>
      <c r="B65" s="378"/>
      <c r="C65" s="378"/>
      <c r="D65" s="378"/>
      <c r="E65" s="378"/>
      <c r="F65" s="378"/>
      <c r="G65" s="378"/>
      <c r="H65" s="378"/>
      <c r="I65" s="378"/>
    </row>
    <row r="66" spans="1:9" ht="86.45" customHeight="1" x14ac:dyDescent="0.25">
      <c r="A66" s="45" t="s">
        <v>57</v>
      </c>
      <c r="B66" s="457" t="s">
        <v>385</v>
      </c>
      <c r="C66" s="458"/>
      <c r="D66" s="379" t="s">
        <v>386</v>
      </c>
      <c r="E66" s="380"/>
      <c r="F66" s="379" t="s">
        <v>387</v>
      </c>
      <c r="G66" s="380"/>
      <c r="H66" s="471"/>
      <c r="I66" s="472"/>
    </row>
    <row r="67" spans="1:9" ht="45.75" customHeight="1" x14ac:dyDescent="0.25">
      <c r="A67" s="45" t="s">
        <v>194</v>
      </c>
      <c r="B67" s="357">
        <v>8.3350000000000009</v>
      </c>
      <c r="C67" s="358"/>
      <c r="D67" s="357">
        <v>8.3350000000000009</v>
      </c>
      <c r="E67" s="358"/>
      <c r="F67" s="357">
        <v>8.3350000000000009</v>
      </c>
      <c r="G67" s="358"/>
      <c r="H67" s="357"/>
      <c r="I67" s="358"/>
    </row>
    <row r="68" spans="1:9" ht="30" customHeight="1" x14ac:dyDescent="0.25">
      <c r="A68" s="359" t="s">
        <v>156</v>
      </c>
      <c r="B68" s="96" t="s">
        <v>84</v>
      </c>
      <c r="C68" s="96" t="s">
        <v>86</v>
      </c>
      <c r="D68" s="96" t="s">
        <v>84</v>
      </c>
      <c r="E68" s="96" t="s">
        <v>86</v>
      </c>
      <c r="F68" s="96" t="s">
        <v>84</v>
      </c>
      <c r="G68" s="96" t="s">
        <v>86</v>
      </c>
      <c r="H68" s="96" t="s">
        <v>84</v>
      </c>
      <c r="I68" s="96" t="s">
        <v>86</v>
      </c>
    </row>
    <row r="69" spans="1:9" ht="30" customHeight="1" x14ac:dyDescent="0.25">
      <c r="A69" s="360"/>
      <c r="B69" s="338">
        <v>8.3000000000000004E-2</v>
      </c>
      <c r="C69" s="338">
        <v>8.3000000000000004E-2</v>
      </c>
      <c r="D69" s="255"/>
      <c r="E69" s="256"/>
      <c r="F69" s="53"/>
      <c r="G69" s="256"/>
      <c r="H69" s="53">
        <v>0</v>
      </c>
      <c r="I69" s="256"/>
    </row>
    <row r="70" spans="1:9" ht="276.75" customHeight="1" x14ac:dyDescent="0.25">
      <c r="A70" s="45" t="s">
        <v>195</v>
      </c>
      <c r="B70" s="365" t="s">
        <v>416</v>
      </c>
      <c r="C70" s="366"/>
      <c r="D70" s="383"/>
      <c r="E70" s="384"/>
      <c r="F70" s="383"/>
      <c r="G70" s="384"/>
      <c r="H70" s="385"/>
      <c r="I70" s="386"/>
    </row>
    <row r="71" spans="1:9" ht="167.25" customHeight="1" x14ac:dyDescent="0.25">
      <c r="A71" s="45" t="s">
        <v>196</v>
      </c>
      <c r="B71" s="381" t="s">
        <v>417</v>
      </c>
      <c r="C71" s="382"/>
      <c r="D71" s="383"/>
      <c r="E71" s="384"/>
      <c r="F71" s="383"/>
      <c r="G71" s="384"/>
      <c r="H71" s="429"/>
      <c r="I71" s="430"/>
    </row>
    <row r="72" spans="1:9" ht="30.75" customHeight="1" x14ac:dyDescent="0.25">
      <c r="A72" s="359" t="s">
        <v>157</v>
      </c>
      <c r="B72" s="96" t="s">
        <v>84</v>
      </c>
      <c r="C72" s="96" t="s">
        <v>86</v>
      </c>
      <c r="D72" s="96" t="s">
        <v>84</v>
      </c>
      <c r="E72" s="96" t="s">
        <v>86</v>
      </c>
      <c r="F72" s="96" t="s">
        <v>84</v>
      </c>
      <c r="G72" s="96" t="s">
        <v>86</v>
      </c>
      <c r="H72" s="96" t="s">
        <v>84</v>
      </c>
      <c r="I72" s="96" t="s">
        <v>86</v>
      </c>
    </row>
    <row r="73" spans="1:9" ht="30.75" customHeight="1" x14ac:dyDescent="0.25">
      <c r="A73" s="360"/>
      <c r="B73" s="338">
        <v>8.3000000000000004E-2</v>
      </c>
      <c r="C73" s="338">
        <v>8.3000000000000004E-2</v>
      </c>
      <c r="D73" s="255"/>
      <c r="E73" s="256"/>
      <c r="F73" s="53"/>
      <c r="G73" s="47"/>
      <c r="H73" s="53">
        <v>0</v>
      </c>
      <c r="I73" s="47"/>
    </row>
    <row r="74" spans="1:9" ht="244.5" customHeight="1" x14ac:dyDescent="0.25">
      <c r="A74" s="45" t="s">
        <v>195</v>
      </c>
      <c r="B74" s="372" t="s">
        <v>418</v>
      </c>
      <c r="C74" s="372"/>
      <c r="D74" s="473"/>
      <c r="E74" s="426"/>
      <c r="F74" s="385"/>
      <c r="G74" s="474"/>
      <c r="H74" s="425"/>
      <c r="I74" s="426"/>
    </row>
    <row r="75" spans="1:9" ht="312" customHeight="1" x14ac:dyDescent="0.25">
      <c r="A75" s="45" t="s">
        <v>196</v>
      </c>
      <c r="B75" s="475" t="s">
        <v>417</v>
      </c>
      <c r="C75" s="476"/>
      <c r="D75" s="381"/>
      <c r="E75" s="382"/>
      <c r="F75" s="429"/>
      <c r="G75" s="430"/>
      <c r="H75" s="429"/>
      <c r="I75" s="430"/>
    </row>
    <row r="76" spans="1:9" ht="30.75" customHeight="1" x14ac:dyDescent="0.25">
      <c r="A76" s="359" t="s">
        <v>158</v>
      </c>
      <c r="B76" s="96" t="s">
        <v>84</v>
      </c>
      <c r="C76" s="96" t="s">
        <v>86</v>
      </c>
      <c r="D76" s="96" t="s">
        <v>84</v>
      </c>
      <c r="E76" s="96" t="s">
        <v>86</v>
      </c>
      <c r="F76" s="96" t="s">
        <v>84</v>
      </c>
      <c r="G76" s="96" t="s">
        <v>86</v>
      </c>
      <c r="H76" s="96" t="s">
        <v>84</v>
      </c>
      <c r="I76" s="96" t="s">
        <v>86</v>
      </c>
    </row>
    <row r="77" spans="1:9" ht="30.75" customHeight="1" x14ac:dyDescent="0.25">
      <c r="A77" s="360"/>
      <c r="B77" s="255">
        <v>8.3000000000000004E-2</v>
      </c>
      <c r="C77" s="255">
        <v>8.3000000000000004E-2</v>
      </c>
      <c r="D77" s="255">
        <v>0.25</v>
      </c>
      <c r="E77" s="255">
        <v>0.25</v>
      </c>
      <c r="F77" s="255">
        <v>0.1</v>
      </c>
      <c r="G77" s="255">
        <v>0.1</v>
      </c>
      <c r="H77" s="255">
        <v>0.1</v>
      </c>
      <c r="I77" s="255">
        <v>0.1</v>
      </c>
    </row>
    <row r="78" spans="1:9" ht="206.25" customHeight="1" x14ac:dyDescent="0.25">
      <c r="A78" s="45" t="s">
        <v>195</v>
      </c>
      <c r="B78" s="381" t="s">
        <v>419</v>
      </c>
      <c r="C78" s="382"/>
      <c r="D78" s="383" t="s">
        <v>420</v>
      </c>
      <c r="E78" s="384"/>
      <c r="F78" s="383" t="s">
        <v>421</v>
      </c>
      <c r="G78" s="384"/>
      <c r="H78" s="383" t="s">
        <v>303</v>
      </c>
      <c r="I78" s="384"/>
    </row>
    <row r="79" spans="1:9" ht="176.65" customHeight="1" x14ac:dyDescent="0.25">
      <c r="A79" s="45" t="s">
        <v>196</v>
      </c>
      <c r="B79" s="381" t="s">
        <v>422</v>
      </c>
      <c r="C79" s="382"/>
      <c r="D79" s="381" t="s">
        <v>422</v>
      </c>
      <c r="E79" s="382"/>
      <c r="F79" s="381" t="s">
        <v>423</v>
      </c>
      <c r="G79" s="382"/>
      <c r="H79" s="383" t="s">
        <v>306</v>
      </c>
      <c r="I79" s="384"/>
    </row>
    <row r="80" spans="1:9" ht="30.75" customHeight="1" x14ac:dyDescent="0.25">
      <c r="A80" s="359" t="s">
        <v>159</v>
      </c>
      <c r="B80" s="96" t="s">
        <v>84</v>
      </c>
      <c r="C80" s="96" t="s">
        <v>86</v>
      </c>
      <c r="D80" s="96" t="s">
        <v>84</v>
      </c>
      <c r="E80" s="96" t="s">
        <v>86</v>
      </c>
      <c r="F80" s="96" t="s">
        <v>84</v>
      </c>
      <c r="G80" s="96" t="s">
        <v>86</v>
      </c>
      <c r="H80" s="96" t="s">
        <v>84</v>
      </c>
      <c r="I80" s="96" t="s">
        <v>86</v>
      </c>
    </row>
    <row r="81" spans="1:9" ht="30.75" customHeight="1" x14ac:dyDescent="0.25">
      <c r="A81" s="360"/>
      <c r="B81" s="338">
        <v>8.3000000000000004E-2</v>
      </c>
      <c r="C81" s="338">
        <v>8.3000000000000004E-2</v>
      </c>
      <c r="D81" s="256"/>
      <c r="E81" s="256"/>
      <c r="F81" s="48">
        <v>0.15</v>
      </c>
      <c r="G81" s="48">
        <v>0.15</v>
      </c>
      <c r="H81" s="257"/>
      <c r="I81" s="47"/>
    </row>
    <row r="82" spans="1:9" ht="148.9" customHeight="1" x14ac:dyDescent="0.25">
      <c r="A82" s="45" t="s">
        <v>195</v>
      </c>
      <c r="B82" s="459" t="s">
        <v>398</v>
      </c>
      <c r="C82" s="460"/>
      <c r="D82" s="459"/>
      <c r="E82" s="460"/>
      <c r="F82" s="477" t="s">
        <v>400</v>
      </c>
      <c r="G82" s="478"/>
      <c r="H82" s="370"/>
      <c r="I82" s="371"/>
    </row>
    <row r="83" spans="1:9" ht="81" customHeight="1" x14ac:dyDescent="0.25">
      <c r="A83" s="45" t="s">
        <v>196</v>
      </c>
      <c r="B83" s="365" t="s">
        <v>399</v>
      </c>
      <c r="C83" s="366"/>
      <c r="D83" s="365"/>
      <c r="E83" s="366"/>
      <c r="F83" s="479" t="s">
        <v>401</v>
      </c>
      <c r="G83" s="480"/>
      <c r="H83" s="370"/>
      <c r="I83" s="371"/>
    </row>
    <row r="84" spans="1:9" ht="30" customHeight="1" x14ac:dyDescent="0.25">
      <c r="A84" s="359" t="s">
        <v>161</v>
      </c>
      <c r="B84" s="96" t="s">
        <v>84</v>
      </c>
      <c r="C84" s="96" t="s">
        <v>86</v>
      </c>
      <c r="D84" s="96" t="s">
        <v>84</v>
      </c>
      <c r="E84" s="96" t="s">
        <v>86</v>
      </c>
      <c r="F84" s="96" t="s">
        <v>84</v>
      </c>
      <c r="G84" s="96" t="s">
        <v>86</v>
      </c>
      <c r="H84" s="96" t="s">
        <v>84</v>
      </c>
      <c r="I84" s="96" t="s">
        <v>86</v>
      </c>
    </row>
    <row r="85" spans="1:9" ht="30" customHeight="1" x14ac:dyDescent="0.25">
      <c r="A85" s="360"/>
      <c r="B85" s="338">
        <v>8.3000000000000004E-2</v>
      </c>
      <c r="C85" s="338">
        <v>8.3000000000000004E-2</v>
      </c>
      <c r="D85" s="255"/>
      <c r="E85" s="256"/>
      <c r="F85" s="257"/>
      <c r="G85" s="47"/>
      <c r="H85" s="257"/>
      <c r="I85" s="47"/>
    </row>
    <row r="86" spans="1:9" ht="360.6" customHeight="1" x14ac:dyDescent="0.25">
      <c r="A86" s="45" t="s">
        <v>195</v>
      </c>
      <c r="B86" s="372" t="s">
        <v>415</v>
      </c>
      <c r="C86" s="373"/>
      <c r="D86" s="372"/>
      <c r="E86" s="373"/>
      <c r="F86" s="372"/>
      <c r="G86" s="373"/>
      <c r="H86" s="373"/>
      <c r="I86" s="373"/>
    </row>
    <row r="87" spans="1:9" ht="80.25" customHeight="1" x14ac:dyDescent="0.25">
      <c r="A87" s="45" t="s">
        <v>196</v>
      </c>
      <c r="B87" s="365" t="s">
        <v>436</v>
      </c>
      <c r="C87" s="366"/>
      <c r="D87" s="363"/>
      <c r="E87" s="364"/>
      <c r="F87" s="363"/>
      <c r="G87" s="364"/>
      <c r="H87" s="363"/>
      <c r="I87" s="364"/>
    </row>
    <row r="88" spans="1:9" ht="29.25" customHeight="1" x14ac:dyDescent="0.25">
      <c r="A88" s="359" t="s">
        <v>162</v>
      </c>
      <c r="B88" s="96" t="s">
        <v>84</v>
      </c>
      <c r="C88" s="96" t="s">
        <v>86</v>
      </c>
      <c r="D88" s="96" t="s">
        <v>84</v>
      </c>
      <c r="E88" s="96" t="s">
        <v>86</v>
      </c>
      <c r="F88" s="96" t="s">
        <v>84</v>
      </c>
      <c r="G88" s="96" t="s">
        <v>86</v>
      </c>
      <c r="H88" s="96" t="s">
        <v>84</v>
      </c>
      <c r="I88" s="96" t="s">
        <v>86</v>
      </c>
    </row>
    <row r="89" spans="1:9" ht="29.25" customHeight="1" x14ac:dyDescent="0.25">
      <c r="A89" s="360"/>
      <c r="B89" s="338">
        <v>8.3000000000000004E-2</v>
      </c>
      <c r="C89" s="48"/>
      <c r="D89" s="257">
        <v>0.25</v>
      </c>
      <c r="E89" s="48"/>
      <c r="F89" s="255">
        <v>0.15</v>
      </c>
      <c r="G89" s="47"/>
      <c r="H89" s="255">
        <v>0.3</v>
      </c>
      <c r="I89" s="47"/>
    </row>
    <row r="90" spans="1:9" ht="80.25" customHeight="1" x14ac:dyDescent="0.25">
      <c r="A90" s="45" t="s">
        <v>195</v>
      </c>
      <c r="B90" s="367"/>
      <c r="C90" s="367"/>
      <c r="D90" s="367"/>
      <c r="E90" s="367"/>
      <c r="F90" s="368"/>
      <c r="G90" s="369"/>
      <c r="H90" s="367"/>
      <c r="I90" s="367"/>
    </row>
    <row r="91" spans="1:9" ht="80.25" customHeight="1" x14ac:dyDescent="0.25">
      <c r="A91" s="45" t="s">
        <v>196</v>
      </c>
      <c r="B91" s="363"/>
      <c r="C91" s="364"/>
      <c r="D91" s="363"/>
      <c r="E91" s="364"/>
      <c r="F91" s="363"/>
      <c r="G91" s="364"/>
      <c r="H91" s="363"/>
      <c r="I91" s="364"/>
    </row>
    <row r="92" spans="1:9" ht="24.95" customHeight="1" x14ac:dyDescent="0.25">
      <c r="A92" s="359" t="s">
        <v>163</v>
      </c>
      <c r="B92" s="96" t="s">
        <v>84</v>
      </c>
      <c r="C92" s="96" t="s">
        <v>86</v>
      </c>
      <c r="D92" s="96" t="s">
        <v>84</v>
      </c>
      <c r="E92" s="96" t="s">
        <v>86</v>
      </c>
      <c r="F92" s="96" t="s">
        <v>84</v>
      </c>
      <c r="G92" s="96" t="s">
        <v>86</v>
      </c>
      <c r="H92" s="96" t="s">
        <v>84</v>
      </c>
      <c r="I92" s="96" t="s">
        <v>86</v>
      </c>
    </row>
    <row r="93" spans="1:9" ht="24.95" customHeight="1" x14ac:dyDescent="0.25">
      <c r="A93" s="360"/>
      <c r="B93" s="338">
        <v>8.3000000000000004E-2</v>
      </c>
      <c r="C93" s="48"/>
      <c r="D93" s="257"/>
      <c r="E93" s="48"/>
      <c r="F93" s="257">
        <v>0.15</v>
      </c>
      <c r="G93" s="47"/>
      <c r="H93" s="257"/>
      <c r="I93" s="47"/>
    </row>
    <row r="94" spans="1:9" ht="80.25" customHeight="1" x14ac:dyDescent="0.25">
      <c r="A94" s="45" t="s">
        <v>195</v>
      </c>
      <c r="B94" s="367"/>
      <c r="C94" s="367"/>
      <c r="D94" s="367"/>
      <c r="E94" s="367"/>
      <c r="F94" s="368"/>
      <c r="G94" s="369"/>
      <c r="H94" s="367"/>
      <c r="I94" s="367"/>
    </row>
    <row r="95" spans="1:9" ht="80.25" customHeight="1" x14ac:dyDescent="0.25">
      <c r="A95" s="45" t="s">
        <v>196</v>
      </c>
      <c r="B95" s="363"/>
      <c r="C95" s="364"/>
      <c r="D95" s="363"/>
      <c r="E95" s="364"/>
      <c r="F95" s="363"/>
      <c r="G95" s="364"/>
      <c r="H95" s="363"/>
      <c r="I95" s="364"/>
    </row>
    <row r="96" spans="1:9" ht="24.95" customHeight="1" x14ac:dyDescent="0.25">
      <c r="A96" s="359" t="s">
        <v>164</v>
      </c>
      <c r="B96" s="96" t="s">
        <v>84</v>
      </c>
      <c r="C96" s="96" t="s">
        <v>86</v>
      </c>
      <c r="D96" s="96" t="s">
        <v>84</v>
      </c>
      <c r="E96" s="96" t="s">
        <v>86</v>
      </c>
      <c r="F96" s="96" t="s">
        <v>84</v>
      </c>
      <c r="G96" s="96" t="s">
        <v>86</v>
      </c>
      <c r="H96" s="96" t="s">
        <v>84</v>
      </c>
      <c r="I96" s="96" t="s">
        <v>86</v>
      </c>
    </row>
    <row r="97" spans="1:9" ht="24.95" customHeight="1" x14ac:dyDescent="0.25">
      <c r="A97" s="360"/>
      <c r="B97" s="338">
        <v>8.3000000000000004E-2</v>
      </c>
      <c r="C97" s="48"/>
      <c r="D97" s="257"/>
      <c r="E97" s="48"/>
      <c r="F97" s="257"/>
      <c r="G97" s="47"/>
      <c r="H97" s="257"/>
      <c r="I97" s="47"/>
    </row>
    <row r="98" spans="1:9" ht="80.25" customHeight="1" x14ac:dyDescent="0.25">
      <c r="A98" s="45" t="s">
        <v>195</v>
      </c>
      <c r="B98" s="367"/>
      <c r="C98" s="367"/>
      <c r="D98" s="367"/>
      <c r="E98" s="367"/>
      <c r="F98" s="367"/>
      <c r="G98" s="367"/>
      <c r="H98" s="367"/>
      <c r="I98" s="367"/>
    </row>
    <row r="99" spans="1:9" ht="80.25" customHeight="1" x14ac:dyDescent="0.25">
      <c r="A99" s="45" t="s">
        <v>196</v>
      </c>
      <c r="B99" s="363"/>
      <c r="C99" s="364"/>
      <c r="D99" s="363"/>
      <c r="E99" s="364"/>
      <c r="F99" s="363"/>
      <c r="G99" s="364"/>
      <c r="H99" s="363"/>
      <c r="I99" s="364"/>
    </row>
    <row r="100" spans="1:9" ht="24.95" customHeight="1" x14ac:dyDescent="0.25">
      <c r="A100" s="359" t="s">
        <v>166</v>
      </c>
      <c r="B100" s="96" t="s">
        <v>84</v>
      </c>
      <c r="C100" s="96" t="s">
        <v>86</v>
      </c>
      <c r="D100" s="96" t="s">
        <v>84</v>
      </c>
      <c r="E100" s="96" t="s">
        <v>86</v>
      </c>
      <c r="F100" s="96" t="s">
        <v>84</v>
      </c>
      <c r="G100" s="96" t="s">
        <v>86</v>
      </c>
      <c r="H100" s="96" t="s">
        <v>84</v>
      </c>
      <c r="I100" s="96" t="s">
        <v>86</v>
      </c>
    </row>
    <row r="101" spans="1:9" ht="24.95" customHeight="1" x14ac:dyDescent="0.25">
      <c r="A101" s="360"/>
      <c r="B101" s="338">
        <v>8.3000000000000004E-2</v>
      </c>
      <c r="C101" s="48"/>
      <c r="D101" s="257">
        <v>0.25</v>
      </c>
      <c r="E101" s="48"/>
      <c r="F101" s="255">
        <v>0.15</v>
      </c>
      <c r="G101" s="47"/>
      <c r="H101" s="255">
        <v>0.3</v>
      </c>
      <c r="I101" s="47"/>
    </row>
    <row r="102" spans="1:9" ht="80.25" customHeight="1" x14ac:dyDescent="0.25">
      <c r="A102" s="45" t="s">
        <v>195</v>
      </c>
      <c r="B102" s="367"/>
      <c r="C102" s="367"/>
      <c r="D102" s="367"/>
      <c r="E102" s="367"/>
      <c r="F102" s="367"/>
      <c r="G102" s="367"/>
      <c r="H102" s="367"/>
      <c r="I102" s="367"/>
    </row>
    <row r="103" spans="1:9" ht="80.25" customHeight="1" x14ac:dyDescent="0.25">
      <c r="A103" s="45" t="s">
        <v>196</v>
      </c>
      <c r="B103" s="363"/>
      <c r="C103" s="364"/>
      <c r="D103" s="363"/>
      <c r="E103" s="364"/>
      <c r="F103" s="363"/>
      <c r="G103" s="364"/>
      <c r="H103" s="363"/>
      <c r="I103" s="364"/>
    </row>
    <row r="104" spans="1:9" ht="24.95" customHeight="1" x14ac:dyDescent="0.25">
      <c r="A104" s="359" t="s">
        <v>167</v>
      </c>
      <c r="B104" s="96" t="s">
        <v>84</v>
      </c>
      <c r="C104" s="96" t="s">
        <v>86</v>
      </c>
      <c r="D104" s="96" t="s">
        <v>84</v>
      </c>
      <c r="E104" s="96" t="s">
        <v>86</v>
      </c>
      <c r="F104" s="96" t="s">
        <v>84</v>
      </c>
      <c r="G104" s="96" t="s">
        <v>86</v>
      </c>
      <c r="H104" s="96" t="s">
        <v>84</v>
      </c>
      <c r="I104" s="96" t="s">
        <v>86</v>
      </c>
    </row>
    <row r="105" spans="1:9" ht="24.95" customHeight="1" x14ac:dyDescent="0.25">
      <c r="A105" s="360"/>
      <c r="B105" s="338">
        <v>8.3000000000000004E-2</v>
      </c>
      <c r="C105" s="48"/>
      <c r="D105" s="257">
        <v>0</v>
      </c>
      <c r="E105" s="48"/>
      <c r="F105" s="257"/>
      <c r="G105" s="47"/>
      <c r="H105" s="257"/>
      <c r="I105" s="47"/>
    </row>
    <row r="106" spans="1:9" ht="80.25" customHeight="1" x14ac:dyDescent="0.25">
      <c r="A106" s="45" t="s">
        <v>195</v>
      </c>
      <c r="B106" s="367"/>
      <c r="C106" s="367"/>
      <c r="D106" s="367"/>
      <c r="E106" s="367"/>
      <c r="F106" s="367"/>
      <c r="G106" s="367"/>
      <c r="H106" s="367"/>
      <c r="I106" s="367"/>
    </row>
    <row r="107" spans="1:9" ht="80.25" customHeight="1" x14ac:dyDescent="0.25">
      <c r="A107" s="45" t="s">
        <v>196</v>
      </c>
      <c r="B107" s="363"/>
      <c r="C107" s="364"/>
      <c r="D107" s="363"/>
      <c r="E107" s="364"/>
      <c r="F107" s="363"/>
      <c r="G107" s="364"/>
      <c r="H107" s="363"/>
      <c r="I107" s="364"/>
    </row>
    <row r="108" spans="1:9" ht="24.95" customHeight="1" x14ac:dyDescent="0.25">
      <c r="A108" s="359" t="s">
        <v>168</v>
      </c>
      <c r="B108" s="96" t="s">
        <v>84</v>
      </c>
      <c r="C108" s="96" t="s">
        <v>86</v>
      </c>
      <c r="D108" s="96" t="s">
        <v>84</v>
      </c>
      <c r="E108" s="96" t="s">
        <v>86</v>
      </c>
      <c r="F108" s="96" t="s">
        <v>84</v>
      </c>
      <c r="G108" s="96" t="s">
        <v>86</v>
      </c>
      <c r="H108" s="96" t="s">
        <v>84</v>
      </c>
      <c r="I108" s="96" t="s">
        <v>86</v>
      </c>
    </row>
    <row r="109" spans="1:9" ht="24.95" customHeight="1" x14ac:dyDescent="0.25">
      <c r="A109" s="360"/>
      <c r="B109" s="338">
        <v>8.3000000000000004E-2</v>
      </c>
      <c r="C109" s="48"/>
      <c r="D109" s="257">
        <v>0</v>
      </c>
      <c r="E109" s="48"/>
      <c r="F109" s="257"/>
      <c r="G109" s="47"/>
      <c r="H109" s="258"/>
      <c r="I109" s="47"/>
    </row>
    <row r="110" spans="1:9" ht="80.25" customHeight="1" x14ac:dyDescent="0.25">
      <c r="A110" s="45" t="s">
        <v>195</v>
      </c>
      <c r="B110" s="367"/>
      <c r="C110" s="367"/>
      <c r="D110" s="367"/>
      <c r="E110" s="367"/>
      <c r="F110" s="367"/>
      <c r="G110" s="367"/>
      <c r="H110" s="367"/>
      <c r="I110" s="367"/>
    </row>
    <row r="111" spans="1:9" ht="80.25" customHeight="1" x14ac:dyDescent="0.25">
      <c r="A111" s="45" t="s">
        <v>196</v>
      </c>
      <c r="B111" s="363"/>
      <c r="C111" s="364"/>
      <c r="D111" s="363"/>
      <c r="E111" s="364"/>
      <c r="F111" s="363"/>
      <c r="G111" s="364"/>
      <c r="H111" s="363"/>
      <c r="I111" s="364"/>
    </row>
    <row r="112" spans="1:9" ht="24.95" customHeight="1" x14ac:dyDescent="0.25">
      <c r="A112" s="359" t="s">
        <v>169</v>
      </c>
      <c r="B112" s="96" t="s">
        <v>84</v>
      </c>
      <c r="C112" s="96" t="s">
        <v>86</v>
      </c>
      <c r="D112" s="96" t="s">
        <v>84</v>
      </c>
      <c r="E112" s="96" t="s">
        <v>86</v>
      </c>
      <c r="F112" s="96" t="s">
        <v>84</v>
      </c>
      <c r="G112" s="96" t="s">
        <v>86</v>
      </c>
      <c r="H112" s="96" t="s">
        <v>84</v>
      </c>
      <c r="I112" s="96" t="s">
        <v>86</v>
      </c>
    </row>
    <row r="113" spans="1:9" ht="24.95" customHeight="1" x14ac:dyDescent="0.25">
      <c r="A113" s="360"/>
      <c r="B113" s="338">
        <v>8.3000000000000004E-2</v>
      </c>
      <c r="C113" s="48"/>
      <c r="D113" s="257">
        <v>0.25</v>
      </c>
      <c r="E113" s="48"/>
      <c r="F113" s="257">
        <v>0.3</v>
      </c>
      <c r="G113" s="47"/>
      <c r="H113" s="257">
        <v>0.3</v>
      </c>
      <c r="I113" s="47"/>
    </row>
    <row r="114" spans="1:9" ht="80.25" customHeight="1" x14ac:dyDescent="0.25">
      <c r="A114" s="45" t="s">
        <v>195</v>
      </c>
      <c r="B114" s="461"/>
      <c r="C114" s="461"/>
      <c r="D114" s="461"/>
      <c r="E114" s="461"/>
      <c r="F114" s="461"/>
      <c r="G114" s="461"/>
      <c r="H114" s="461"/>
      <c r="I114" s="461"/>
    </row>
    <row r="115" spans="1:9" ht="80.25" customHeight="1" x14ac:dyDescent="0.25">
      <c r="A115" s="45" t="s">
        <v>196</v>
      </c>
      <c r="B115" s="363"/>
      <c r="C115" s="364"/>
      <c r="D115" s="363"/>
      <c r="E115" s="364"/>
      <c r="F115" s="363"/>
      <c r="G115" s="364"/>
      <c r="H115" s="363"/>
      <c r="I115" s="364"/>
    </row>
    <row r="116" spans="1:9" ht="16.5" x14ac:dyDescent="0.25">
      <c r="A116" s="46" t="s">
        <v>197</v>
      </c>
      <c r="B116" s="49">
        <f t="shared" ref="B116:I116" si="1">(B69+B73+B77+B81+B85+B89+B93+B97+B101+B105+B109+B113)</f>
        <v>0.99599999999999989</v>
      </c>
      <c r="C116" s="49">
        <f t="shared" si="1"/>
        <v>0.41500000000000004</v>
      </c>
      <c r="D116" s="49">
        <f t="shared" si="1"/>
        <v>1</v>
      </c>
      <c r="E116" s="49">
        <f t="shared" si="1"/>
        <v>0.25</v>
      </c>
      <c r="F116" s="49">
        <f t="shared" si="1"/>
        <v>1</v>
      </c>
      <c r="G116" s="49">
        <f t="shared" si="1"/>
        <v>0.25</v>
      </c>
      <c r="H116" s="49">
        <f t="shared" si="1"/>
        <v>1</v>
      </c>
      <c r="I116" s="49">
        <f t="shared" si="1"/>
        <v>0.1</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25" right="0.25" top="0.75" bottom="0.75" header="0.3" footer="0.3"/>
  <pageSetup scale="2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AE4E9-8ED8-43E3-88DF-C0AA21C9ECB4}">
  <sheetPr>
    <tabColor theme="5" tint="0.59999389629810485"/>
    <pageSetUpPr fitToPage="1"/>
  </sheetPr>
  <dimension ref="A1:O126"/>
  <sheetViews>
    <sheetView showGridLines="0" topLeftCell="G11" zoomScale="85" zoomScaleNormal="85" workbookViewId="0">
      <selection activeCell="N24" sqref="N24:N29"/>
    </sheetView>
  </sheetViews>
  <sheetFormatPr baseColWidth="10" defaultColWidth="10.85546875" defaultRowHeight="14.25" x14ac:dyDescent="0.25"/>
  <cols>
    <col min="1" max="1" width="49.7109375" style="1" customWidth="1"/>
    <col min="2" max="4" width="35.7109375" style="1" customWidth="1"/>
    <col min="5" max="5" width="4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22.15" customHeight="1" thickBot="1" x14ac:dyDescent="0.3">
      <c r="A1" s="409"/>
      <c r="B1" s="390" t="s">
        <v>150</v>
      </c>
      <c r="C1" s="391"/>
      <c r="D1" s="391"/>
      <c r="E1" s="391"/>
      <c r="F1" s="391"/>
      <c r="G1" s="391"/>
      <c r="H1" s="391"/>
      <c r="I1" s="391"/>
      <c r="J1" s="391"/>
      <c r="K1" s="391"/>
      <c r="L1" s="392"/>
      <c r="M1" s="387" t="s">
        <v>270</v>
      </c>
      <c r="N1" s="388"/>
      <c r="O1" s="389"/>
    </row>
    <row r="2" spans="1:15" s="85" customFormat="1" ht="18" customHeight="1" thickBot="1" x14ac:dyDescent="0.3">
      <c r="A2" s="410"/>
      <c r="B2" s="393" t="s">
        <v>151</v>
      </c>
      <c r="C2" s="394"/>
      <c r="D2" s="394"/>
      <c r="E2" s="394"/>
      <c r="F2" s="394"/>
      <c r="G2" s="394"/>
      <c r="H2" s="394"/>
      <c r="I2" s="394"/>
      <c r="J2" s="394"/>
      <c r="K2" s="394"/>
      <c r="L2" s="395"/>
      <c r="M2" s="387" t="s">
        <v>271</v>
      </c>
      <c r="N2" s="388"/>
      <c r="O2" s="389"/>
    </row>
    <row r="3" spans="1:15" s="85" customFormat="1" ht="19.899999999999999" customHeight="1" thickBot="1" x14ac:dyDescent="0.3">
      <c r="A3" s="410"/>
      <c r="B3" s="393" t="s">
        <v>0</v>
      </c>
      <c r="C3" s="394"/>
      <c r="D3" s="394"/>
      <c r="E3" s="394"/>
      <c r="F3" s="394"/>
      <c r="G3" s="394"/>
      <c r="H3" s="394"/>
      <c r="I3" s="394"/>
      <c r="J3" s="394"/>
      <c r="K3" s="394"/>
      <c r="L3" s="395"/>
      <c r="M3" s="387" t="s">
        <v>272</v>
      </c>
      <c r="N3" s="388"/>
      <c r="O3" s="389"/>
    </row>
    <row r="4" spans="1:15" s="85" customFormat="1" ht="21.75" customHeight="1" thickBot="1" x14ac:dyDescent="0.3">
      <c r="A4" s="411"/>
      <c r="B4" s="396" t="s">
        <v>152</v>
      </c>
      <c r="C4" s="397"/>
      <c r="D4" s="397"/>
      <c r="E4" s="397"/>
      <c r="F4" s="397"/>
      <c r="G4" s="397"/>
      <c r="H4" s="397"/>
      <c r="I4" s="397"/>
      <c r="J4" s="397"/>
      <c r="K4" s="397"/>
      <c r="L4" s="398"/>
      <c r="M4" s="387" t="s">
        <v>273</v>
      </c>
      <c r="N4" s="388"/>
      <c r="O4" s="389"/>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19" t="s">
        <v>307</v>
      </c>
      <c r="C6" s="420"/>
      <c r="D6" s="420"/>
      <c r="E6" s="420"/>
      <c r="F6" s="420"/>
      <c r="G6" s="420"/>
      <c r="H6" s="420"/>
      <c r="I6" s="420"/>
      <c r="J6" s="420"/>
      <c r="K6" s="421"/>
      <c r="L6" s="165" t="s">
        <v>155</v>
      </c>
      <c r="M6" s="422">
        <v>2024110010309</v>
      </c>
      <c r="N6" s="423"/>
      <c r="O6" s="424"/>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13" t="s">
        <v>6</v>
      </c>
      <c r="B8" s="165" t="s">
        <v>156</v>
      </c>
      <c r="C8" s="132"/>
      <c r="D8" s="165" t="s">
        <v>157</v>
      </c>
      <c r="E8" s="132"/>
      <c r="F8" s="165" t="s">
        <v>158</v>
      </c>
      <c r="G8" s="132"/>
      <c r="H8" s="165" t="s">
        <v>159</v>
      </c>
      <c r="I8" s="134"/>
      <c r="J8" s="377" t="s">
        <v>8</v>
      </c>
      <c r="K8" s="412"/>
      <c r="L8" s="164" t="s">
        <v>160</v>
      </c>
      <c r="M8" s="374"/>
      <c r="N8" s="374"/>
      <c r="O8" s="374"/>
    </row>
    <row r="9" spans="1:15" s="85" customFormat="1" ht="21.75" customHeight="1" thickBot="1" x14ac:dyDescent="0.3">
      <c r="A9" s="413"/>
      <c r="B9" s="166" t="s">
        <v>161</v>
      </c>
      <c r="C9" s="135" t="s">
        <v>280</v>
      </c>
      <c r="D9" s="165" t="s">
        <v>162</v>
      </c>
      <c r="E9" s="136"/>
      <c r="F9" s="165" t="s">
        <v>163</v>
      </c>
      <c r="G9" s="136"/>
      <c r="H9" s="165" t="s">
        <v>164</v>
      </c>
      <c r="I9" s="134"/>
      <c r="J9" s="377"/>
      <c r="K9" s="412"/>
      <c r="L9" s="164" t="s">
        <v>165</v>
      </c>
      <c r="M9" s="374"/>
      <c r="N9" s="374"/>
      <c r="O9" s="374"/>
    </row>
    <row r="10" spans="1:15" s="85" customFormat="1" ht="21.75" customHeight="1" thickBot="1" x14ac:dyDescent="0.3">
      <c r="A10" s="413"/>
      <c r="B10" s="165" t="s">
        <v>166</v>
      </c>
      <c r="C10" s="132"/>
      <c r="D10" s="165" t="s">
        <v>167</v>
      </c>
      <c r="E10" s="136"/>
      <c r="F10" s="165" t="s">
        <v>168</v>
      </c>
      <c r="G10" s="136"/>
      <c r="H10" s="165" t="s">
        <v>169</v>
      </c>
      <c r="I10" s="134"/>
      <c r="J10" s="377"/>
      <c r="K10" s="412"/>
      <c r="L10" s="164" t="s">
        <v>170</v>
      </c>
      <c r="M10" s="374" t="s">
        <v>280</v>
      </c>
      <c r="N10" s="374"/>
      <c r="O10" s="374"/>
    </row>
    <row r="11" spans="1:15" ht="15" customHeight="1" thickBot="1" x14ac:dyDescent="0.3">
      <c r="A11" s="6"/>
      <c r="B11" s="7"/>
      <c r="C11" s="7"/>
      <c r="D11" s="9"/>
      <c r="E11" s="8"/>
      <c r="F11" s="8"/>
      <c r="G11" s="214"/>
      <c r="H11" s="214"/>
      <c r="I11" s="10"/>
      <c r="J11" s="10"/>
      <c r="K11" s="7"/>
      <c r="L11" s="7"/>
      <c r="M11" s="7"/>
      <c r="N11" s="7"/>
      <c r="O11" s="7"/>
    </row>
    <row r="12" spans="1:15" ht="15" customHeight="1" x14ac:dyDescent="0.25">
      <c r="A12" s="416" t="s">
        <v>171</v>
      </c>
      <c r="B12" s="399" t="s">
        <v>313</v>
      </c>
      <c r="C12" s="400"/>
      <c r="D12" s="400"/>
      <c r="E12" s="400"/>
      <c r="F12" s="400"/>
      <c r="G12" s="400"/>
      <c r="H12" s="400"/>
      <c r="I12" s="400"/>
      <c r="J12" s="400"/>
      <c r="K12" s="400"/>
      <c r="L12" s="400"/>
      <c r="M12" s="400"/>
      <c r="N12" s="400"/>
      <c r="O12" s="401"/>
    </row>
    <row r="13" spans="1:15" ht="15" customHeight="1" x14ac:dyDescent="0.25">
      <c r="A13" s="417"/>
      <c r="B13" s="402"/>
      <c r="C13" s="403"/>
      <c r="D13" s="403"/>
      <c r="E13" s="403"/>
      <c r="F13" s="403"/>
      <c r="G13" s="403"/>
      <c r="H13" s="403"/>
      <c r="I13" s="403"/>
      <c r="J13" s="403"/>
      <c r="K13" s="403"/>
      <c r="L13" s="403"/>
      <c r="M13" s="403"/>
      <c r="N13" s="403"/>
      <c r="O13" s="404"/>
    </row>
    <row r="14" spans="1:15" ht="15" customHeight="1" thickBot="1" x14ac:dyDescent="0.3">
      <c r="A14" s="418"/>
      <c r="B14" s="405"/>
      <c r="C14" s="406"/>
      <c r="D14" s="406"/>
      <c r="E14" s="406"/>
      <c r="F14" s="406"/>
      <c r="G14" s="406"/>
      <c r="H14" s="406"/>
      <c r="I14" s="406"/>
      <c r="J14" s="406"/>
      <c r="K14" s="406"/>
      <c r="L14" s="406"/>
      <c r="M14" s="406"/>
      <c r="N14" s="406"/>
      <c r="O14" s="407"/>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08" t="s">
        <v>314</v>
      </c>
      <c r="C16" s="408"/>
      <c r="D16" s="408"/>
      <c r="E16" s="408"/>
      <c r="F16" s="408"/>
      <c r="G16" s="413" t="s">
        <v>15</v>
      </c>
      <c r="H16" s="413"/>
      <c r="I16" s="408" t="s">
        <v>325</v>
      </c>
      <c r="J16" s="408"/>
      <c r="K16" s="408"/>
      <c r="L16" s="408"/>
      <c r="M16" s="408"/>
      <c r="N16" s="408"/>
      <c r="O16" s="408"/>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08" t="s">
        <v>284</v>
      </c>
      <c r="C18" s="408"/>
      <c r="D18" s="408"/>
      <c r="E18" s="408"/>
      <c r="F18" s="55" t="s">
        <v>19</v>
      </c>
      <c r="G18" s="414" t="s">
        <v>285</v>
      </c>
      <c r="H18" s="414"/>
      <c r="I18" s="414"/>
      <c r="J18" s="55" t="s">
        <v>21</v>
      </c>
      <c r="K18" s="408" t="s">
        <v>326</v>
      </c>
      <c r="L18" s="408"/>
      <c r="M18" s="408"/>
      <c r="N18" s="408"/>
      <c r="O18" s="408"/>
    </row>
    <row r="19" spans="1:15" ht="9" customHeight="1" x14ac:dyDescent="0.25">
      <c r="A19" s="5"/>
      <c r="B19" s="2"/>
      <c r="C19" s="415"/>
      <c r="D19" s="415"/>
      <c r="E19" s="415"/>
      <c r="F19" s="415"/>
      <c r="G19" s="415"/>
      <c r="H19" s="415"/>
      <c r="I19" s="415"/>
      <c r="J19" s="415"/>
      <c r="K19" s="415"/>
      <c r="L19" s="415"/>
      <c r="M19" s="415"/>
      <c r="N19" s="415"/>
      <c r="O19" s="415"/>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75" t="s">
        <v>23</v>
      </c>
      <c r="B21" s="376"/>
      <c r="C21" s="376"/>
      <c r="D21" s="376"/>
      <c r="E21" s="376"/>
      <c r="F21" s="376"/>
      <c r="G21" s="376"/>
      <c r="H21" s="376"/>
      <c r="I21" s="376"/>
      <c r="J21" s="376"/>
      <c r="K21" s="376"/>
      <c r="L21" s="376"/>
      <c r="M21" s="376"/>
      <c r="N21" s="376"/>
      <c r="O21" s="377"/>
    </row>
    <row r="22" spans="1:15" ht="32.1" customHeight="1" thickBot="1" x14ac:dyDescent="0.3">
      <c r="A22" s="375" t="s">
        <v>172</v>
      </c>
      <c r="B22" s="376"/>
      <c r="C22" s="376"/>
      <c r="D22" s="376"/>
      <c r="E22" s="376"/>
      <c r="F22" s="376"/>
      <c r="G22" s="376"/>
      <c r="H22" s="376"/>
      <c r="I22" s="376"/>
      <c r="J22" s="376"/>
      <c r="K22" s="376"/>
      <c r="L22" s="376"/>
      <c r="M22" s="376"/>
      <c r="N22" s="376"/>
      <c r="O22" s="377"/>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50">
        <v>356145000</v>
      </c>
      <c r="C24" s="250">
        <v>1372193000</v>
      </c>
      <c r="D24" s="250">
        <v>37080000</v>
      </c>
      <c r="E24" s="22"/>
      <c r="F24" s="22">
        <v>61200000</v>
      </c>
      <c r="G24" s="22">
        <v>49440000</v>
      </c>
      <c r="H24" s="248">
        <v>61800000</v>
      </c>
      <c r="I24" s="248"/>
      <c r="J24" s="248"/>
      <c r="K24" s="248"/>
      <c r="L24" s="248"/>
      <c r="M24" s="248"/>
      <c r="N24" s="673">
        <f>SUM(B24:M24)</f>
        <v>1937858000</v>
      </c>
      <c r="O24" s="249"/>
    </row>
    <row r="25" spans="1:15" ht="32.1" customHeight="1" x14ac:dyDescent="0.25">
      <c r="A25" s="21" t="s">
        <v>26</v>
      </c>
      <c r="B25" s="250">
        <v>356144475</v>
      </c>
      <c r="C25" s="250">
        <v>1291607700</v>
      </c>
      <c r="D25" s="250">
        <v>36050000</v>
      </c>
      <c r="E25" s="250">
        <v>-44938096</v>
      </c>
      <c r="F25" s="250">
        <v>21127696</v>
      </c>
      <c r="G25" s="22"/>
      <c r="H25" s="22"/>
      <c r="I25" s="22"/>
      <c r="J25" s="22"/>
      <c r="K25" s="22"/>
      <c r="L25" s="22"/>
      <c r="M25" s="22"/>
      <c r="N25" s="673">
        <f t="shared" ref="N25:N29" si="0">SUM(B25:M25)</f>
        <v>1659991775</v>
      </c>
      <c r="O25" s="251">
        <f>+(B25+C25+D25+E25+F25+G25+H25+I25+J25+K25+L25+M25)/N24</f>
        <v>0.85661166865683658</v>
      </c>
    </row>
    <row r="26" spans="1:15" ht="32.1" customHeight="1" x14ac:dyDescent="0.25">
      <c r="A26" s="21" t="s">
        <v>28</v>
      </c>
      <c r="B26" s="252" t="s">
        <v>287</v>
      </c>
      <c r="C26" s="250">
        <v>1400000</v>
      </c>
      <c r="D26" s="250">
        <v>91327020</v>
      </c>
      <c r="E26" s="250">
        <v>158600224</v>
      </c>
      <c r="F26" s="250">
        <v>156866390</v>
      </c>
      <c r="G26" s="22"/>
      <c r="H26" s="22"/>
      <c r="I26" s="22"/>
      <c r="J26" s="22"/>
      <c r="K26" s="22"/>
      <c r="L26" s="22"/>
      <c r="M26" s="22"/>
      <c r="N26" s="673">
        <f t="shared" si="0"/>
        <v>408193634</v>
      </c>
      <c r="O26" s="251"/>
    </row>
    <row r="27" spans="1:15" ht="32.1" customHeight="1" x14ac:dyDescent="0.25">
      <c r="A27" s="21" t="s">
        <v>175</v>
      </c>
      <c r="B27" s="250">
        <v>2619000</v>
      </c>
      <c r="C27" s="252"/>
      <c r="D27" s="252"/>
      <c r="E27" s="22"/>
      <c r="F27" s="22"/>
      <c r="G27" s="22"/>
      <c r="H27" s="22"/>
      <c r="I27" s="22"/>
      <c r="J27" s="22"/>
      <c r="K27" s="22"/>
      <c r="L27" s="22"/>
      <c r="M27" s="22"/>
      <c r="N27" s="673">
        <f t="shared" si="0"/>
        <v>2619000</v>
      </c>
      <c r="O27" s="23"/>
    </row>
    <row r="28" spans="1:15" ht="32.1" customHeight="1" x14ac:dyDescent="0.25">
      <c r="A28" s="21" t="s">
        <v>176</v>
      </c>
      <c r="B28" s="252" t="s">
        <v>287</v>
      </c>
      <c r="C28" s="252" t="s">
        <v>287</v>
      </c>
      <c r="D28" s="252" t="s">
        <v>287</v>
      </c>
      <c r="E28" s="22"/>
      <c r="F28" s="22"/>
      <c r="G28" s="22"/>
      <c r="H28" s="22"/>
      <c r="I28" s="22"/>
      <c r="J28" s="22"/>
      <c r="K28" s="22"/>
      <c r="L28" s="22"/>
      <c r="M28" s="22"/>
      <c r="N28" s="673">
        <f t="shared" si="0"/>
        <v>0</v>
      </c>
      <c r="O28" s="23"/>
    </row>
    <row r="29" spans="1:15" ht="32.1" customHeight="1" thickBot="1" x14ac:dyDescent="0.3">
      <c r="A29" s="24" t="s">
        <v>34</v>
      </c>
      <c r="B29" s="253">
        <v>2619000</v>
      </c>
      <c r="C29" s="275" t="s">
        <v>287</v>
      </c>
      <c r="D29" s="275" t="s">
        <v>287</v>
      </c>
      <c r="E29" s="25"/>
      <c r="F29" s="25"/>
      <c r="G29" s="25"/>
      <c r="H29" s="25"/>
      <c r="I29" s="25"/>
      <c r="J29" s="25"/>
      <c r="K29" s="25"/>
      <c r="L29" s="25"/>
      <c r="M29" s="25"/>
      <c r="N29" s="674">
        <f t="shared" si="0"/>
        <v>2619000</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33" t="s">
        <v>177</v>
      </c>
      <c r="B33" s="434"/>
      <c r="C33" s="434"/>
      <c r="D33" s="434"/>
      <c r="E33" s="434"/>
      <c r="F33" s="434"/>
      <c r="G33" s="434"/>
      <c r="H33" s="434"/>
      <c r="I33" s="435"/>
      <c r="J33" s="31"/>
    </row>
    <row r="34" spans="1:13" ht="50.25" customHeight="1" thickBot="1" x14ac:dyDescent="0.3">
      <c r="A34" s="40" t="s">
        <v>178</v>
      </c>
      <c r="B34" s="436" t="str">
        <f>+B12</f>
        <v>Implementrar una (1) estrategia de formación para mujeres, en el reconocimiento, empoderamiento y garantía de sus derechos que fomenten la autonomía en condiciones de equidad.</v>
      </c>
      <c r="C34" s="437"/>
      <c r="D34" s="437"/>
      <c r="E34" s="437"/>
      <c r="F34" s="437"/>
      <c r="G34" s="437"/>
      <c r="H34" s="437"/>
      <c r="I34" s="438"/>
      <c r="J34" s="29"/>
      <c r="M34" s="199"/>
    </row>
    <row r="35" spans="1:13" ht="18.75" customHeight="1" thickBot="1" x14ac:dyDescent="0.3">
      <c r="A35" s="450" t="s">
        <v>38</v>
      </c>
      <c r="B35" s="91">
        <v>2024</v>
      </c>
      <c r="C35" s="91">
        <v>2025</v>
      </c>
      <c r="D35" s="91">
        <v>2026</v>
      </c>
      <c r="E35" s="91">
        <v>2027</v>
      </c>
      <c r="F35" s="91" t="s">
        <v>179</v>
      </c>
      <c r="G35" s="452" t="s">
        <v>40</v>
      </c>
      <c r="H35" s="464" t="s">
        <v>316</v>
      </c>
      <c r="I35" s="464"/>
      <c r="J35" s="29"/>
      <c r="M35" s="199"/>
    </row>
    <row r="36" spans="1:13" ht="50.25" customHeight="1" thickBot="1" x14ac:dyDescent="0.3">
      <c r="A36" s="451"/>
      <c r="B36" s="254">
        <v>1</v>
      </c>
      <c r="C36" s="254">
        <v>1</v>
      </c>
      <c r="D36" s="254">
        <v>1</v>
      </c>
      <c r="E36" s="254">
        <v>1</v>
      </c>
      <c r="F36" s="276">
        <v>1</v>
      </c>
      <c r="G36" s="452"/>
      <c r="H36" s="464"/>
      <c r="I36" s="464"/>
      <c r="J36" s="29"/>
      <c r="M36" s="200"/>
    </row>
    <row r="37" spans="1:13" ht="52.5" customHeight="1" thickBot="1" x14ac:dyDescent="0.3">
      <c r="A37" s="41" t="s">
        <v>42</v>
      </c>
      <c r="B37" s="439" t="s">
        <v>289</v>
      </c>
      <c r="C37" s="440"/>
      <c r="D37" s="445" t="s">
        <v>180</v>
      </c>
      <c r="E37" s="446"/>
      <c r="F37" s="446"/>
      <c r="G37" s="446"/>
      <c r="H37" s="446"/>
      <c r="I37" s="447"/>
    </row>
    <row r="38" spans="1:13" s="30" customFormat="1" ht="48" customHeight="1" thickBot="1" x14ac:dyDescent="0.3">
      <c r="A38" s="450" t="s">
        <v>181</v>
      </c>
      <c r="B38" s="41" t="s">
        <v>182</v>
      </c>
      <c r="C38" s="40" t="s">
        <v>86</v>
      </c>
      <c r="D38" s="431" t="s">
        <v>88</v>
      </c>
      <c r="E38" s="432"/>
      <c r="F38" s="431" t="s">
        <v>90</v>
      </c>
      <c r="G38" s="432"/>
      <c r="H38" s="42" t="s">
        <v>92</v>
      </c>
      <c r="I38" s="44" t="s">
        <v>93</v>
      </c>
      <c r="M38" s="201"/>
    </row>
    <row r="39" spans="1:13" ht="211.5" customHeight="1" thickBot="1" x14ac:dyDescent="0.3">
      <c r="A39" s="451"/>
      <c r="B39" s="271">
        <v>8.3400000000000002E-2</v>
      </c>
      <c r="C39" s="271">
        <v>8.3400000000000002E-2</v>
      </c>
      <c r="D39" s="462" t="s">
        <v>327</v>
      </c>
      <c r="E39" s="463"/>
      <c r="F39" s="462" t="s">
        <v>327</v>
      </c>
      <c r="G39" s="463"/>
      <c r="H39" s="273" t="s">
        <v>319</v>
      </c>
      <c r="I39" s="274" t="s">
        <v>328</v>
      </c>
      <c r="M39" s="199"/>
    </row>
    <row r="40" spans="1:13" s="30" customFormat="1" ht="54" customHeight="1" thickBot="1" x14ac:dyDescent="0.3">
      <c r="A40" s="450" t="s">
        <v>183</v>
      </c>
      <c r="B40" s="43" t="s">
        <v>182</v>
      </c>
      <c r="C40" s="42" t="s">
        <v>86</v>
      </c>
      <c r="D40" s="431" t="s">
        <v>88</v>
      </c>
      <c r="E40" s="432"/>
      <c r="F40" s="431" t="s">
        <v>90</v>
      </c>
      <c r="G40" s="432"/>
      <c r="H40" s="42" t="s">
        <v>92</v>
      </c>
      <c r="I40" s="44" t="s">
        <v>93</v>
      </c>
    </row>
    <row r="41" spans="1:13" ht="223.5" customHeight="1" thickBot="1" x14ac:dyDescent="0.3">
      <c r="A41" s="451"/>
      <c r="B41" s="271">
        <v>8.3400000000000002E-2</v>
      </c>
      <c r="C41" s="271">
        <v>8.3400000000000002E-2</v>
      </c>
      <c r="D41" s="462" t="s">
        <v>329</v>
      </c>
      <c r="E41" s="463"/>
      <c r="F41" s="462" t="s">
        <v>330</v>
      </c>
      <c r="G41" s="463"/>
      <c r="H41" s="273" t="s">
        <v>319</v>
      </c>
      <c r="I41" s="274" t="s">
        <v>328</v>
      </c>
    </row>
    <row r="42" spans="1:13" s="30" customFormat="1" ht="45" customHeight="1" thickBot="1" x14ac:dyDescent="0.3">
      <c r="A42" s="450" t="s">
        <v>184</v>
      </c>
      <c r="B42" s="43" t="s">
        <v>182</v>
      </c>
      <c r="C42" s="42" t="s">
        <v>86</v>
      </c>
      <c r="D42" s="431" t="s">
        <v>88</v>
      </c>
      <c r="E42" s="432"/>
      <c r="F42" s="431" t="s">
        <v>90</v>
      </c>
      <c r="G42" s="432"/>
      <c r="H42" s="42" t="s">
        <v>92</v>
      </c>
      <c r="I42" s="44" t="s">
        <v>93</v>
      </c>
    </row>
    <row r="43" spans="1:13" ht="205.5" customHeight="1" thickBot="1" x14ac:dyDescent="0.3">
      <c r="A43" s="451"/>
      <c r="B43" s="271">
        <v>8.3400000000000002E-2</v>
      </c>
      <c r="C43" s="271">
        <v>8.3400000000000002E-2</v>
      </c>
      <c r="D43" s="462" t="s">
        <v>323</v>
      </c>
      <c r="E43" s="463"/>
      <c r="F43" s="467" t="s">
        <v>324</v>
      </c>
      <c r="G43" s="468"/>
      <c r="H43" s="273" t="s">
        <v>319</v>
      </c>
      <c r="I43" s="274" t="s">
        <v>320</v>
      </c>
    </row>
    <row r="44" spans="1:13" s="30" customFormat="1" ht="44.25" customHeight="1" thickBot="1" x14ac:dyDescent="0.3">
      <c r="A44" s="450" t="s">
        <v>185</v>
      </c>
      <c r="B44" s="43" t="s">
        <v>182</v>
      </c>
      <c r="C44" s="43" t="s">
        <v>86</v>
      </c>
      <c r="D44" s="431" t="s">
        <v>88</v>
      </c>
      <c r="E44" s="432"/>
      <c r="F44" s="431" t="s">
        <v>90</v>
      </c>
      <c r="G44" s="432"/>
      <c r="H44" s="42" t="s">
        <v>92</v>
      </c>
      <c r="I44" s="42" t="s">
        <v>93</v>
      </c>
    </row>
    <row r="45" spans="1:13" ht="211.9" customHeight="1" thickBot="1" x14ac:dyDescent="0.3">
      <c r="A45" s="451"/>
      <c r="B45" s="271">
        <v>8.3400000000000002E-2</v>
      </c>
      <c r="C45" s="271">
        <v>8.3400000000000002E-2</v>
      </c>
      <c r="D45" s="469" t="s">
        <v>402</v>
      </c>
      <c r="E45" s="470"/>
      <c r="F45" s="469" t="s">
        <v>409</v>
      </c>
      <c r="G45" s="470"/>
      <c r="H45" s="273" t="s">
        <v>319</v>
      </c>
      <c r="I45" s="274" t="s">
        <v>320</v>
      </c>
    </row>
    <row r="46" spans="1:13" s="30" customFormat="1" ht="47.25" customHeight="1" thickBot="1" x14ac:dyDescent="0.3">
      <c r="A46" s="450" t="s">
        <v>186</v>
      </c>
      <c r="B46" s="43" t="s">
        <v>182</v>
      </c>
      <c r="C46" s="42" t="s">
        <v>86</v>
      </c>
      <c r="D46" s="431" t="s">
        <v>88</v>
      </c>
      <c r="E46" s="432"/>
      <c r="F46" s="431" t="s">
        <v>90</v>
      </c>
      <c r="G46" s="432"/>
      <c r="H46" s="42" t="s">
        <v>92</v>
      </c>
      <c r="I46" s="44" t="s">
        <v>93</v>
      </c>
    </row>
    <row r="47" spans="1:13" ht="237" customHeight="1" thickBot="1" x14ac:dyDescent="0.3">
      <c r="A47" s="451"/>
      <c r="B47" s="271">
        <v>8.3400000000000002E-2</v>
      </c>
      <c r="C47" s="271">
        <v>8.3400000000000002E-2</v>
      </c>
      <c r="D47" s="481" t="s">
        <v>427</v>
      </c>
      <c r="E47" s="482"/>
      <c r="F47" s="669" t="s">
        <v>439</v>
      </c>
      <c r="G47" s="670"/>
      <c r="H47" s="273" t="s">
        <v>319</v>
      </c>
      <c r="I47" s="274" t="s">
        <v>320</v>
      </c>
    </row>
    <row r="48" spans="1:13" s="30" customFormat="1" ht="52.5" customHeight="1" thickBot="1" x14ac:dyDescent="0.3">
      <c r="A48" s="450" t="s">
        <v>187</v>
      </c>
      <c r="B48" s="43" t="s">
        <v>182</v>
      </c>
      <c r="C48" s="42" t="s">
        <v>86</v>
      </c>
      <c r="D48" s="431" t="s">
        <v>88</v>
      </c>
      <c r="E48" s="432"/>
      <c r="F48" s="431" t="s">
        <v>90</v>
      </c>
      <c r="G48" s="432"/>
      <c r="H48" s="42" t="s">
        <v>92</v>
      </c>
      <c r="I48" s="44" t="s">
        <v>93</v>
      </c>
    </row>
    <row r="49" spans="1:9" ht="120.75" customHeight="1" thickBot="1" x14ac:dyDescent="0.3">
      <c r="A49" s="451"/>
      <c r="B49" s="271">
        <v>8.3400000000000002E-2</v>
      </c>
      <c r="C49" s="36"/>
      <c r="D49" s="361"/>
      <c r="E49" s="362"/>
      <c r="F49" s="361"/>
      <c r="G49" s="362"/>
      <c r="H49" s="32"/>
      <c r="I49" s="34"/>
    </row>
    <row r="50" spans="1:9" ht="35.1" customHeight="1" thickBot="1" x14ac:dyDescent="0.3">
      <c r="A50" s="450" t="s">
        <v>188</v>
      </c>
      <c r="B50" s="41" t="s">
        <v>182</v>
      </c>
      <c r="C50" s="40" t="s">
        <v>86</v>
      </c>
      <c r="D50" s="431" t="s">
        <v>88</v>
      </c>
      <c r="E50" s="432"/>
      <c r="F50" s="431" t="s">
        <v>90</v>
      </c>
      <c r="G50" s="432"/>
      <c r="H50" s="42" t="s">
        <v>92</v>
      </c>
      <c r="I50" s="44" t="s">
        <v>93</v>
      </c>
    </row>
    <row r="51" spans="1:9" ht="120.75" customHeight="1" thickBot="1" x14ac:dyDescent="0.3">
      <c r="A51" s="451"/>
      <c r="B51" s="271">
        <v>8.3400000000000002E-2</v>
      </c>
      <c r="C51" s="36"/>
      <c r="D51" s="361"/>
      <c r="E51" s="456"/>
      <c r="F51" s="361"/>
      <c r="G51" s="362"/>
      <c r="H51" s="32"/>
      <c r="I51" s="34"/>
    </row>
    <row r="52" spans="1:9" ht="35.1" customHeight="1" thickBot="1" x14ac:dyDescent="0.3">
      <c r="A52" s="450" t="s">
        <v>189</v>
      </c>
      <c r="B52" s="41" t="s">
        <v>182</v>
      </c>
      <c r="C52" s="40" t="s">
        <v>86</v>
      </c>
      <c r="D52" s="431" t="s">
        <v>88</v>
      </c>
      <c r="E52" s="432"/>
      <c r="F52" s="431" t="s">
        <v>90</v>
      </c>
      <c r="G52" s="432"/>
      <c r="H52" s="42" t="s">
        <v>92</v>
      </c>
      <c r="I52" s="44" t="s">
        <v>93</v>
      </c>
    </row>
    <row r="53" spans="1:9" ht="120.75" customHeight="1" thickBot="1" x14ac:dyDescent="0.3">
      <c r="A53" s="451"/>
      <c r="B53" s="271">
        <v>8.3400000000000002E-2</v>
      </c>
      <c r="C53" s="36"/>
      <c r="D53" s="361"/>
      <c r="E53" s="456"/>
      <c r="F53" s="361"/>
      <c r="G53" s="362"/>
      <c r="H53" s="52"/>
      <c r="I53" s="34"/>
    </row>
    <row r="54" spans="1:9" ht="35.1" customHeight="1" thickBot="1" x14ac:dyDescent="0.3">
      <c r="A54" s="450" t="s">
        <v>190</v>
      </c>
      <c r="B54" s="41" t="s">
        <v>182</v>
      </c>
      <c r="C54" s="40" t="s">
        <v>86</v>
      </c>
      <c r="D54" s="431" t="s">
        <v>88</v>
      </c>
      <c r="E54" s="432"/>
      <c r="F54" s="431" t="s">
        <v>90</v>
      </c>
      <c r="G54" s="432"/>
      <c r="H54" s="42" t="s">
        <v>92</v>
      </c>
      <c r="I54" s="44" t="s">
        <v>93</v>
      </c>
    </row>
    <row r="55" spans="1:9" ht="120.75" customHeight="1" thickBot="1" x14ac:dyDescent="0.3">
      <c r="A55" s="451"/>
      <c r="B55" s="271">
        <v>8.3400000000000002E-2</v>
      </c>
      <c r="C55" s="36"/>
      <c r="D55" s="361"/>
      <c r="E55" s="362"/>
      <c r="F55" s="361"/>
      <c r="G55" s="362"/>
      <c r="H55" s="32"/>
      <c r="I55" s="32"/>
    </row>
    <row r="56" spans="1:9" ht="35.1" customHeight="1" thickBot="1" x14ac:dyDescent="0.3">
      <c r="A56" s="450" t="s">
        <v>191</v>
      </c>
      <c r="B56" s="41" t="s">
        <v>182</v>
      </c>
      <c r="C56" s="40" t="s">
        <v>86</v>
      </c>
      <c r="D56" s="431" t="s">
        <v>88</v>
      </c>
      <c r="E56" s="432"/>
      <c r="F56" s="431" t="s">
        <v>90</v>
      </c>
      <c r="G56" s="432"/>
      <c r="H56" s="42" t="s">
        <v>92</v>
      </c>
      <c r="I56" s="44" t="s">
        <v>93</v>
      </c>
    </row>
    <row r="57" spans="1:9" ht="120.75" customHeight="1" thickBot="1" x14ac:dyDescent="0.3">
      <c r="A57" s="451"/>
      <c r="B57" s="271">
        <v>8.3400000000000002E-2</v>
      </c>
      <c r="C57" s="36"/>
      <c r="D57" s="361"/>
      <c r="E57" s="362"/>
      <c r="F57" s="361"/>
      <c r="G57" s="362"/>
      <c r="H57" s="32"/>
      <c r="I57" s="34"/>
    </row>
    <row r="58" spans="1:9" ht="35.1" customHeight="1" thickBot="1" x14ac:dyDescent="0.3">
      <c r="A58" s="450" t="s">
        <v>192</v>
      </c>
      <c r="B58" s="41" t="s">
        <v>182</v>
      </c>
      <c r="C58" s="40" t="s">
        <v>86</v>
      </c>
      <c r="D58" s="431" t="s">
        <v>88</v>
      </c>
      <c r="E58" s="432"/>
      <c r="F58" s="431" t="s">
        <v>90</v>
      </c>
      <c r="G58" s="432"/>
      <c r="H58" s="42" t="s">
        <v>92</v>
      </c>
      <c r="I58" s="44" t="s">
        <v>93</v>
      </c>
    </row>
    <row r="59" spans="1:9" ht="120.75" customHeight="1" thickBot="1" x14ac:dyDescent="0.3">
      <c r="A59" s="451"/>
      <c r="B59" s="271">
        <v>8.3400000000000002E-2</v>
      </c>
      <c r="C59" s="36"/>
      <c r="D59" s="361"/>
      <c r="E59" s="362"/>
      <c r="F59" s="456"/>
      <c r="G59" s="456"/>
      <c r="H59" s="32"/>
      <c r="I59" s="32"/>
    </row>
    <row r="60" spans="1:9" ht="35.1" customHeight="1" thickBot="1" x14ac:dyDescent="0.3">
      <c r="A60" s="450" t="s">
        <v>193</v>
      </c>
      <c r="B60" s="42" t="s">
        <v>182</v>
      </c>
      <c r="C60" s="40" t="s">
        <v>86</v>
      </c>
      <c r="D60" s="431" t="s">
        <v>88</v>
      </c>
      <c r="E60" s="432"/>
      <c r="F60" s="431" t="s">
        <v>90</v>
      </c>
      <c r="G60" s="432"/>
      <c r="H60" s="42" t="s">
        <v>92</v>
      </c>
      <c r="I60" s="44" t="s">
        <v>93</v>
      </c>
    </row>
    <row r="61" spans="1:9" ht="120.75" customHeight="1" thickBot="1" x14ac:dyDescent="0.3">
      <c r="A61" s="451"/>
      <c r="B61" s="273">
        <v>8.3400000000000002E-2</v>
      </c>
      <c r="C61" s="36"/>
      <c r="D61" s="361"/>
      <c r="E61" s="362"/>
      <c r="F61" s="361"/>
      <c r="G61" s="362"/>
      <c r="H61" s="32"/>
      <c r="I61" s="32"/>
    </row>
    <row r="62" spans="1:9" x14ac:dyDescent="0.25">
      <c r="B62" s="188">
        <f>+B47+B43+B41+B45+B49+B51+B53+B55+B57+B59+B61</f>
        <v>0.91740000000000022</v>
      </c>
    </row>
    <row r="64" spans="1:9" s="29" customFormat="1" ht="30" customHeight="1" x14ac:dyDescent="0.25">
      <c r="A64" s="1"/>
      <c r="B64" s="1"/>
      <c r="C64" s="1"/>
      <c r="D64" s="1"/>
      <c r="E64" s="1"/>
      <c r="F64" s="1"/>
      <c r="G64" s="1"/>
      <c r="H64" s="1"/>
      <c r="I64" s="1"/>
    </row>
    <row r="65" spans="1:9" ht="34.5" customHeight="1" x14ac:dyDescent="0.25">
      <c r="A65" s="378" t="s">
        <v>56</v>
      </c>
      <c r="B65" s="378"/>
      <c r="C65" s="378"/>
      <c r="D65" s="378"/>
      <c r="E65" s="378"/>
      <c r="F65" s="378"/>
      <c r="G65" s="378"/>
      <c r="H65" s="378"/>
      <c r="I65" s="378"/>
    </row>
    <row r="66" spans="1:9" ht="67.5" customHeight="1" x14ac:dyDescent="0.25">
      <c r="A66" s="45" t="s">
        <v>57</v>
      </c>
      <c r="B66" s="483" t="s">
        <v>388</v>
      </c>
      <c r="C66" s="484"/>
      <c r="D66" s="483" t="s">
        <v>389</v>
      </c>
      <c r="E66" s="484"/>
      <c r="F66" s="483"/>
      <c r="G66" s="484"/>
      <c r="H66" s="471"/>
      <c r="I66" s="472"/>
    </row>
    <row r="67" spans="1:9" ht="45.75" customHeight="1" x14ac:dyDescent="0.25">
      <c r="A67" s="45" t="s">
        <v>194</v>
      </c>
      <c r="B67" s="357">
        <v>16.664999999999999</v>
      </c>
      <c r="C67" s="358"/>
      <c r="D67" s="357">
        <v>16.664999999999999</v>
      </c>
      <c r="E67" s="358"/>
      <c r="F67" s="357"/>
      <c r="G67" s="358"/>
      <c r="H67" s="357"/>
      <c r="I67" s="358"/>
    </row>
    <row r="68" spans="1:9" ht="30" customHeight="1" x14ac:dyDescent="0.25">
      <c r="A68" s="359" t="s">
        <v>156</v>
      </c>
      <c r="B68" s="96" t="s">
        <v>84</v>
      </c>
      <c r="C68" s="96" t="s">
        <v>86</v>
      </c>
      <c r="D68" s="96" t="s">
        <v>84</v>
      </c>
      <c r="E68" s="96" t="s">
        <v>86</v>
      </c>
      <c r="F68" s="96" t="s">
        <v>84</v>
      </c>
      <c r="G68" s="96" t="s">
        <v>86</v>
      </c>
      <c r="H68" s="96" t="s">
        <v>84</v>
      </c>
      <c r="I68" s="96" t="s">
        <v>86</v>
      </c>
    </row>
    <row r="69" spans="1:9" ht="30" customHeight="1" x14ac:dyDescent="0.25">
      <c r="A69" s="360"/>
      <c r="B69" s="255">
        <v>0.05</v>
      </c>
      <c r="C69" s="256">
        <v>0.05</v>
      </c>
      <c r="D69" s="255">
        <v>0.03</v>
      </c>
      <c r="E69" s="256">
        <v>0.03</v>
      </c>
      <c r="F69" s="53"/>
      <c r="G69" s="256"/>
      <c r="H69" s="53">
        <v>0</v>
      </c>
      <c r="I69" s="256"/>
    </row>
    <row r="70" spans="1:9" ht="124.9" customHeight="1" x14ac:dyDescent="0.25">
      <c r="A70" s="45" t="s">
        <v>195</v>
      </c>
      <c r="B70" s="381" t="s">
        <v>331</v>
      </c>
      <c r="C70" s="382"/>
      <c r="D70" s="381" t="s">
        <v>332</v>
      </c>
      <c r="E70" s="382"/>
      <c r="F70" s="385"/>
      <c r="G70" s="474"/>
      <c r="H70" s="385"/>
      <c r="I70" s="386"/>
    </row>
    <row r="71" spans="1:9" ht="124.9" customHeight="1" x14ac:dyDescent="0.25">
      <c r="A71" s="45" t="s">
        <v>196</v>
      </c>
      <c r="B71" s="381" t="s">
        <v>333</v>
      </c>
      <c r="C71" s="382"/>
      <c r="D71" s="381" t="s">
        <v>334</v>
      </c>
      <c r="E71" s="382"/>
      <c r="F71" s="429"/>
      <c r="G71" s="430"/>
      <c r="H71" s="429"/>
      <c r="I71" s="430"/>
    </row>
    <row r="72" spans="1:9" ht="30.75" customHeight="1" x14ac:dyDescent="0.25">
      <c r="A72" s="359" t="s">
        <v>157</v>
      </c>
      <c r="B72" s="96" t="s">
        <v>84</v>
      </c>
      <c r="C72" s="96" t="s">
        <v>86</v>
      </c>
      <c r="D72" s="96" t="s">
        <v>84</v>
      </c>
      <c r="E72" s="96" t="s">
        <v>86</v>
      </c>
      <c r="F72" s="96" t="s">
        <v>84</v>
      </c>
      <c r="G72" s="96" t="s">
        <v>86</v>
      </c>
      <c r="H72" s="96" t="s">
        <v>84</v>
      </c>
      <c r="I72" s="96" t="s">
        <v>86</v>
      </c>
    </row>
    <row r="73" spans="1:9" ht="30.75" customHeight="1" x14ac:dyDescent="0.25">
      <c r="A73" s="360"/>
      <c r="B73" s="255">
        <v>0.03</v>
      </c>
      <c r="C73" s="255">
        <v>0.03</v>
      </c>
      <c r="D73" s="255">
        <v>0.05</v>
      </c>
      <c r="E73" s="255">
        <v>0.05</v>
      </c>
      <c r="F73" s="53"/>
      <c r="G73" s="47"/>
      <c r="H73" s="53"/>
      <c r="I73" s="47"/>
    </row>
    <row r="74" spans="1:9" ht="244.5" customHeight="1" x14ac:dyDescent="0.25">
      <c r="A74" s="45" t="s">
        <v>195</v>
      </c>
      <c r="B74" s="381" t="s">
        <v>335</v>
      </c>
      <c r="C74" s="382"/>
      <c r="D74" s="485" t="s">
        <v>336</v>
      </c>
      <c r="E74" s="486"/>
      <c r="F74" s="385"/>
      <c r="G74" s="474"/>
      <c r="H74" s="425"/>
      <c r="I74" s="426"/>
    </row>
    <row r="75" spans="1:9" ht="79.150000000000006" customHeight="1" x14ac:dyDescent="0.25">
      <c r="A75" s="45" t="s">
        <v>196</v>
      </c>
      <c r="B75" s="381" t="s">
        <v>337</v>
      </c>
      <c r="C75" s="382"/>
      <c r="D75" s="381" t="s">
        <v>338</v>
      </c>
      <c r="E75" s="382"/>
      <c r="F75" s="429"/>
      <c r="G75" s="430"/>
      <c r="H75" s="429"/>
      <c r="I75" s="430"/>
    </row>
    <row r="76" spans="1:9" ht="30.75" customHeight="1" x14ac:dyDescent="0.25">
      <c r="A76" s="359" t="s">
        <v>158</v>
      </c>
      <c r="B76" s="96" t="s">
        <v>84</v>
      </c>
      <c r="C76" s="96" t="s">
        <v>86</v>
      </c>
      <c r="D76" s="96" t="s">
        <v>84</v>
      </c>
      <c r="E76" s="96" t="s">
        <v>86</v>
      </c>
      <c r="F76" s="96" t="s">
        <v>84</v>
      </c>
      <c r="G76" s="96" t="s">
        <v>86</v>
      </c>
      <c r="H76" s="96" t="s">
        <v>84</v>
      </c>
      <c r="I76" s="96" t="s">
        <v>86</v>
      </c>
    </row>
    <row r="77" spans="1:9" ht="30.75" customHeight="1" x14ac:dyDescent="0.25">
      <c r="A77" s="360"/>
      <c r="B77" s="255">
        <v>0.05</v>
      </c>
      <c r="C77" s="256">
        <v>0.05</v>
      </c>
      <c r="D77" s="255">
        <v>0.09</v>
      </c>
      <c r="E77" s="256">
        <v>0.09</v>
      </c>
      <c r="F77" s="255"/>
      <c r="G77" s="47"/>
      <c r="H77" s="255">
        <v>0.1</v>
      </c>
      <c r="I77" s="47"/>
    </row>
    <row r="78" spans="1:9" ht="206.25" customHeight="1" x14ac:dyDescent="0.25">
      <c r="A78" s="45" t="s">
        <v>195</v>
      </c>
      <c r="B78" s="487" t="s">
        <v>339</v>
      </c>
      <c r="C78" s="488"/>
      <c r="D78" s="383" t="s">
        <v>340</v>
      </c>
      <c r="E78" s="384"/>
      <c r="F78" s="385"/>
      <c r="G78" s="474"/>
      <c r="H78" s="429"/>
      <c r="I78" s="430"/>
    </row>
    <row r="79" spans="1:9" ht="255.75" customHeight="1" x14ac:dyDescent="0.25">
      <c r="A79" s="45" t="s">
        <v>196</v>
      </c>
      <c r="B79" s="381" t="s">
        <v>341</v>
      </c>
      <c r="C79" s="382"/>
      <c r="D79" s="381" t="s">
        <v>342</v>
      </c>
      <c r="E79" s="382"/>
      <c r="F79" s="429"/>
      <c r="G79" s="430"/>
      <c r="H79" s="429"/>
      <c r="I79" s="430"/>
    </row>
    <row r="80" spans="1:9" ht="30.75" customHeight="1" x14ac:dyDescent="0.25">
      <c r="A80" s="359" t="s">
        <v>159</v>
      </c>
      <c r="B80" s="96" t="s">
        <v>84</v>
      </c>
      <c r="C80" s="96" t="s">
        <v>86</v>
      </c>
      <c r="D80" s="96" t="s">
        <v>84</v>
      </c>
      <c r="E80" s="96" t="s">
        <v>86</v>
      </c>
      <c r="F80" s="96" t="s">
        <v>84</v>
      </c>
      <c r="G80" s="96" t="s">
        <v>86</v>
      </c>
      <c r="H80" s="96" t="s">
        <v>84</v>
      </c>
      <c r="I80" s="96" t="s">
        <v>86</v>
      </c>
    </row>
    <row r="81" spans="1:9" ht="30.75" customHeight="1" x14ac:dyDescent="0.25">
      <c r="A81" s="360"/>
      <c r="B81" s="256">
        <v>0.1</v>
      </c>
      <c r="C81" s="256">
        <v>0.1</v>
      </c>
      <c r="D81" s="256">
        <v>0.09</v>
      </c>
      <c r="E81" s="256">
        <v>0.09</v>
      </c>
      <c r="F81" s="257"/>
      <c r="G81" s="47"/>
      <c r="H81" s="257"/>
      <c r="I81" s="47"/>
    </row>
    <row r="82" spans="1:9" ht="253.9" customHeight="1" x14ac:dyDescent="0.25">
      <c r="A82" s="45" t="s">
        <v>195</v>
      </c>
      <c r="B82" s="459" t="s">
        <v>403</v>
      </c>
      <c r="C82" s="460"/>
      <c r="D82" s="459" t="s">
        <v>405</v>
      </c>
      <c r="E82" s="460"/>
      <c r="F82" s="489"/>
      <c r="G82" s="490"/>
      <c r="H82" s="370"/>
      <c r="I82" s="371"/>
    </row>
    <row r="83" spans="1:9" ht="81" customHeight="1" x14ac:dyDescent="0.25">
      <c r="A83" s="45" t="s">
        <v>196</v>
      </c>
      <c r="B83" s="365" t="s">
        <v>404</v>
      </c>
      <c r="C83" s="366"/>
      <c r="D83" s="365" t="s">
        <v>406</v>
      </c>
      <c r="E83" s="366"/>
      <c r="F83" s="370"/>
      <c r="G83" s="371"/>
      <c r="H83" s="370"/>
      <c r="I83" s="371"/>
    </row>
    <row r="84" spans="1:9" ht="30" customHeight="1" x14ac:dyDescent="0.25">
      <c r="A84" s="359" t="s">
        <v>161</v>
      </c>
      <c r="B84" s="96" t="s">
        <v>84</v>
      </c>
      <c r="C84" s="96" t="s">
        <v>86</v>
      </c>
      <c r="D84" s="96" t="s">
        <v>84</v>
      </c>
      <c r="E84" s="96" t="s">
        <v>86</v>
      </c>
      <c r="F84" s="96" t="s">
        <v>84</v>
      </c>
      <c r="G84" s="96" t="s">
        <v>86</v>
      </c>
      <c r="H84" s="96" t="s">
        <v>84</v>
      </c>
      <c r="I84" s="96" t="s">
        <v>86</v>
      </c>
    </row>
    <row r="85" spans="1:9" ht="30" customHeight="1" x14ac:dyDescent="0.25">
      <c r="A85" s="360"/>
      <c r="B85" s="255">
        <v>0.1</v>
      </c>
      <c r="C85" s="256">
        <v>0.1</v>
      </c>
      <c r="D85" s="255">
        <v>0.09</v>
      </c>
      <c r="E85" s="256">
        <v>0.09</v>
      </c>
      <c r="F85" s="257"/>
      <c r="G85" s="47"/>
      <c r="H85" s="257"/>
      <c r="I85" s="47"/>
    </row>
    <row r="86" spans="1:9" ht="408.6" customHeight="1" x14ac:dyDescent="0.25">
      <c r="A86" s="45" t="s">
        <v>195</v>
      </c>
      <c r="B86" s="491" t="s">
        <v>428</v>
      </c>
      <c r="C86" s="492"/>
      <c r="D86" s="372" t="s">
        <v>426</v>
      </c>
      <c r="E86" s="373"/>
      <c r="F86" s="363"/>
      <c r="G86" s="364"/>
      <c r="H86" s="373"/>
      <c r="I86" s="373"/>
    </row>
    <row r="87" spans="1:9" ht="80.25" customHeight="1" x14ac:dyDescent="0.25">
      <c r="A87" s="45" t="s">
        <v>196</v>
      </c>
      <c r="B87" s="365" t="s">
        <v>437</v>
      </c>
      <c r="C87" s="366"/>
      <c r="D87" s="365" t="s">
        <v>438</v>
      </c>
      <c r="E87" s="366"/>
      <c r="F87" s="363"/>
      <c r="G87" s="364"/>
      <c r="H87" s="363"/>
      <c r="I87" s="364"/>
    </row>
    <row r="88" spans="1:9" ht="29.25" customHeight="1" x14ac:dyDescent="0.25">
      <c r="A88" s="359" t="s">
        <v>162</v>
      </c>
      <c r="B88" s="96" t="s">
        <v>84</v>
      </c>
      <c r="C88" s="96" t="s">
        <v>86</v>
      </c>
      <c r="D88" s="96" t="s">
        <v>84</v>
      </c>
      <c r="E88" s="96" t="s">
        <v>86</v>
      </c>
      <c r="F88" s="96" t="s">
        <v>84</v>
      </c>
      <c r="G88" s="96" t="s">
        <v>86</v>
      </c>
      <c r="H88" s="96" t="s">
        <v>84</v>
      </c>
      <c r="I88" s="96" t="s">
        <v>86</v>
      </c>
    </row>
    <row r="89" spans="1:9" ht="29.25" customHeight="1" x14ac:dyDescent="0.25">
      <c r="A89" s="360"/>
      <c r="B89" s="257">
        <v>0.1</v>
      </c>
      <c r="C89" s="48"/>
      <c r="D89" s="257">
        <v>0.09</v>
      </c>
      <c r="E89" s="48"/>
      <c r="F89" s="255"/>
      <c r="G89" s="47"/>
      <c r="H89" s="255">
        <v>0.3</v>
      </c>
      <c r="I89" s="47"/>
    </row>
    <row r="90" spans="1:9" ht="80.25" customHeight="1" x14ac:dyDescent="0.25">
      <c r="A90" s="45" t="s">
        <v>195</v>
      </c>
      <c r="B90" s="367"/>
      <c r="C90" s="367"/>
      <c r="D90" s="367"/>
      <c r="E90" s="367"/>
      <c r="F90" s="368"/>
      <c r="G90" s="369"/>
      <c r="H90" s="367"/>
      <c r="I90" s="367"/>
    </row>
    <row r="91" spans="1:9" ht="80.25" customHeight="1" x14ac:dyDescent="0.25">
      <c r="A91" s="45" t="s">
        <v>196</v>
      </c>
      <c r="B91" s="363"/>
      <c r="C91" s="364"/>
      <c r="D91" s="363"/>
      <c r="E91" s="364"/>
      <c r="F91" s="363"/>
      <c r="G91" s="364"/>
      <c r="H91" s="363"/>
      <c r="I91" s="364"/>
    </row>
    <row r="92" spans="1:9" ht="24.95" customHeight="1" x14ac:dyDescent="0.25">
      <c r="A92" s="359" t="s">
        <v>163</v>
      </c>
      <c r="B92" s="96" t="s">
        <v>84</v>
      </c>
      <c r="C92" s="96" t="s">
        <v>86</v>
      </c>
      <c r="D92" s="96" t="s">
        <v>84</v>
      </c>
      <c r="E92" s="96" t="s">
        <v>86</v>
      </c>
      <c r="F92" s="96" t="s">
        <v>84</v>
      </c>
      <c r="G92" s="96" t="s">
        <v>86</v>
      </c>
      <c r="H92" s="96" t="s">
        <v>84</v>
      </c>
      <c r="I92" s="96" t="s">
        <v>86</v>
      </c>
    </row>
    <row r="93" spans="1:9" ht="24.95" customHeight="1" x14ac:dyDescent="0.25">
      <c r="A93" s="360"/>
      <c r="B93" s="257">
        <v>0.1</v>
      </c>
      <c r="C93" s="48"/>
      <c r="D93" s="257">
        <v>0.09</v>
      </c>
      <c r="E93" s="48"/>
      <c r="F93" s="257"/>
      <c r="G93" s="47"/>
      <c r="H93" s="257"/>
      <c r="I93" s="47"/>
    </row>
    <row r="94" spans="1:9" ht="80.25" customHeight="1" x14ac:dyDescent="0.25">
      <c r="A94" s="45" t="s">
        <v>195</v>
      </c>
      <c r="B94" s="367"/>
      <c r="C94" s="367"/>
      <c r="D94" s="367"/>
      <c r="E94" s="367"/>
      <c r="F94" s="368"/>
      <c r="G94" s="369"/>
      <c r="H94" s="367"/>
      <c r="I94" s="367"/>
    </row>
    <row r="95" spans="1:9" ht="80.25" customHeight="1" x14ac:dyDescent="0.25">
      <c r="A95" s="45" t="s">
        <v>196</v>
      </c>
      <c r="B95" s="363"/>
      <c r="C95" s="364"/>
      <c r="D95" s="363"/>
      <c r="E95" s="364"/>
      <c r="F95" s="363"/>
      <c r="G95" s="364"/>
      <c r="H95" s="363"/>
      <c r="I95" s="364"/>
    </row>
    <row r="96" spans="1:9" ht="24.95" customHeight="1" x14ac:dyDescent="0.25">
      <c r="A96" s="359" t="s">
        <v>164</v>
      </c>
      <c r="B96" s="96" t="s">
        <v>84</v>
      </c>
      <c r="C96" s="96" t="s">
        <v>86</v>
      </c>
      <c r="D96" s="96" t="s">
        <v>84</v>
      </c>
      <c r="E96" s="96" t="s">
        <v>86</v>
      </c>
      <c r="F96" s="96" t="s">
        <v>84</v>
      </c>
      <c r="G96" s="96" t="s">
        <v>86</v>
      </c>
      <c r="H96" s="96" t="s">
        <v>84</v>
      </c>
      <c r="I96" s="96" t="s">
        <v>86</v>
      </c>
    </row>
    <row r="97" spans="1:9" ht="24.95" customHeight="1" x14ac:dyDescent="0.25">
      <c r="A97" s="360"/>
      <c r="B97" s="257">
        <v>0.1</v>
      </c>
      <c r="C97" s="48"/>
      <c r="D97" s="257">
        <v>0.09</v>
      </c>
      <c r="E97" s="48"/>
      <c r="F97" s="257"/>
      <c r="G97" s="47"/>
      <c r="H97" s="257"/>
      <c r="I97" s="47"/>
    </row>
    <row r="98" spans="1:9" ht="80.25" customHeight="1" x14ac:dyDescent="0.25">
      <c r="A98" s="45" t="s">
        <v>195</v>
      </c>
      <c r="B98" s="367"/>
      <c r="C98" s="367"/>
      <c r="D98" s="367"/>
      <c r="E98" s="367"/>
      <c r="F98" s="367"/>
      <c r="G98" s="367"/>
      <c r="H98" s="367"/>
      <c r="I98" s="367"/>
    </row>
    <row r="99" spans="1:9" ht="80.25" customHeight="1" x14ac:dyDescent="0.25">
      <c r="A99" s="45" t="s">
        <v>196</v>
      </c>
      <c r="B99" s="363"/>
      <c r="C99" s="364"/>
      <c r="D99" s="363"/>
      <c r="E99" s="364"/>
      <c r="F99" s="363"/>
      <c r="G99" s="364"/>
      <c r="H99" s="363"/>
      <c r="I99" s="364"/>
    </row>
    <row r="100" spans="1:9" ht="24.95" customHeight="1" x14ac:dyDescent="0.25">
      <c r="A100" s="359" t="s">
        <v>166</v>
      </c>
      <c r="B100" s="96" t="s">
        <v>84</v>
      </c>
      <c r="C100" s="96" t="s">
        <v>86</v>
      </c>
      <c r="D100" s="96" t="s">
        <v>84</v>
      </c>
      <c r="E100" s="96" t="s">
        <v>86</v>
      </c>
      <c r="F100" s="96" t="s">
        <v>84</v>
      </c>
      <c r="G100" s="96" t="s">
        <v>86</v>
      </c>
      <c r="H100" s="96" t="s">
        <v>84</v>
      </c>
      <c r="I100" s="96" t="s">
        <v>86</v>
      </c>
    </row>
    <row r="101" spans="1:9" ht="24.95" customHeight="1" x14ac:dyDescent="0.25">
      <c r="A101" s="360"/>
      <c r="B101" s="257">
        <v>0.1</v>
      </c>
      <c r="C101" s="48"/>
      <c r="D101" s="257">
        <v>0.09</v>
      </c>
      <c r="E101" s="48"/>
      <c r="F101" s="255"/>
      <c r="G101" s="47"/>
      <c r="H101" s="255">
        <v>0.3</v>
      </c>
      <c r="I101" s="47"/>
    </row>
    <row r="102" spans="1:9" ht="80.25" customHeight="1" x14ac:dyDescent="0.25">
      <c r="A102" s="45" t="s">
        <v>195</v>
      </c>
      <c r="B102" s="367"/>
      <c r="C102" s="367"/>
      <c r="D102" s="367"/>
      <c r="E102" s="367"/>
      <c r="F102" s="367"/>
      <c r="G102" s="367"/>
      <c r="H102" s="367"/>
      <c r="I102" s="367"/>
    </row>
    <row r="103" spans="1:9" ht="80.25" customHeight="1" x14ac:dyDescent="0.25">
      <c r="A103" s="45" t="s">
        <v>196</v>
      </c>
      <c r="B103" s="363"/>
      <c r="C103" s="364"/>
      <c r="D103" s="363"/>
      <c r="E103" s="364"/>
      <c r="F103" s="363"/>
      <c r="G103" s="364"/>
      <c r="H103" s="363"/>
      <c r="I103" s="364"/>
    </row>
    <row r="104" spans="1:9" ht="24.95" customHeight="1" x14ac:dyDescent="0.25">
      <c r="A104" s="359" t="s">
        <v>167</v>
      </c>
      <c r="B104" s="96" t="s">
        <v>84</v>
      </c>
      <c r="C104" s="96" t="s">
        <v>86</v>
      </c>
      <c r="D104" s="96" t="s">
        <v>84</v>
      </c>
      <c r="E104" s="96" t="s">
        <v>86</v>
      </c>
      <c r="F104" s="96" t="s">
        <v>84</v>
      </c>
      <c r="G104" s="96" t="s">
        <v>86</v>
      </c>
      <c r="H104" s="96" t="s">
        <v>84</v>
      </c>
      <c r="I104" s="96" t="s">
        <v>86</v>
      </c>
    </row>
    <row r="105" spans="1:9" ht="24.95" customHeight="1" x14ac:dyDescent="0.25">
      <c r="A105" s="360"/>
      <c r="B105" s="257">
        <v>0.1</v>
      </c>
      <c r="C105" s="48"/>
      <c r="D105" s="257">
        <v>0.09</v>
      </c>
      <c r="E105" s="48"/>
      <c r="F105" s="257"/>
      <c r="G105" s="47"/>
      <c r="H105" s="257"/>
      <c r="I105" s="47"/>
    </row>
    <row r="106" spans="1:9" ht="80.25" customHeight="1" x14ac:dyDescent="0.25">
      <c r="A106" s="45" t="s">
        <v>195</v>
      </c>
      <c r="B106" s="367"/>
      <c r="C106" s="367"/>
      <c r="D106" s="367"/>
      <c r="E106" s="367"/>
      <c r="F106" s="367"/>
      <c r="G106" s="367"/>
      <c r="H106" s="367"/>
      <c r="I106" s="367"/>
    </row>
    <row r="107" spans="1:9" ht="80.25" customHeight="1" x14ac:dyDescent="0.25">
      <c r="A107" s="45" t="s">
        <v>196</v>
      </c>
      <c r="B107" s="363"/>
      <c r="C107" s="364"/>
      <c r="D107" s="363"/>
      <c r="E107" s="364"/>
      <c r="F107" s="363"/>
      <c r="G107" s="364"/>
      <c r="H107" s="363"/>
      <c r="I107" s="364"/>
    </row>
    <row r="108" spans="1:9" ht="24.95" customHeight="1" x14ac:dyDescent="0.25">
      <c r="A108" s="359" t="s">
        <v>168</v>
      </c>
      <c r="B108" s="96" t="s">
        <v>84</v>
      </c>
      <c r="C108" s="96" t="s">
        <v>86</v>
      </c>
      <c r="D108" s="96" t="s">
        <v>84</v>
      </c>
      <c r="E108" s="96" t="s">
        <v>86</v>
      </c>
      <c r="F108" s="96" t="s">
        <v>84</v>
      </c>
      <c r="G108" s="96" t="s">
        <v>86</v>
      </c>
      <c r="H108" s="96" t="s">
        <v>84</v>
      </c>
      <c r="I108" s="96" t="s">
        <v>86</v>
      </c>
    </row>
    <row r="109" spans="1:9" ht="24.95" customHeight="1" x14ac:dyDescent="0.25">
      <c r="A109" s="360"/>
      <c r="B109" s="257">
        <v>0.1</v>
      </c>
      <c r="C109" s="48"/>
      <c r="D109" s="257">
        <v>0.09</v>
      </c>
      <c r="E109" s="48"/>
      <c r="F109" s="257"/>
      <c r="G109" s="47"/>
      <c r="H109" s="258"/>
      <c r="I109" s="47"/>
    </row>
    <row r="110" spans="1:9" ht="80.25" customHeight="1" x14ac:dyDescent="0.25">
      <c r="A110" s="45" t="s">
        <v>195</v>
      </c>
      <c r="B110" s="367"/>
      <c r="C110" s="367"/>
      <c r="D110" s="367"/>
      <c r="E110" s="367"/>
      <c r="F110" s="367"/>
      <c r="G110" s="367"/>
      <c r="H110" s="367"/>
      <c r="I110" s="367"/>
    </row>
    <row r="111" spans="1:9" ht="80.25" customHeight="1" x14ac:dyDescent="0.25">
      <c r="A111" s="45" t="s">
        <v>196</v>
      </c>
      <c r="B111" s="363"/>
      <c r="C111" s="364"/>
      <c r="D111" s="363"/>
      <c r="E111" s="364"/>
      <c r="F111" s="363"/>
      <c r="G111" s="364"/>
      <c r="H111" s="363"/>
      <c r="I111" s="364"/>
    </row>
    <row r="112" spans="1:9" ht="24.95" customHeight="1" x14ac:dyDescent="0.25">
      <c r="A112" s="359" t="s">
        <v>169</v>
      </c>
      <c r="B112" s="96" t="s">
        <v>84</v>
      </c>
      <c r="C112" s="96" t="s">
        <v>86</v>
      </c>
      <c r="D112" s="96" t="s">
        <v>84</v>
      </c>
      <c r="E112" s="96" t="s">
        <v>86</v>
      </c>
      <c r="F112" s="96" t="s">
        <v>84</v>
      </c>
      <c r="G112" s="96" t="s">
        <v>86</v>
      </c>
      <c r="H112" s="96" t="s">
        <v>84</v>
      </c>
      <c r="I112" s="96" t="s">
        <v>86</v>
      </c>
    </row>
    <row r="113" spans="1:9" ht="24.95" customHeight="1" x14ac:dyDescent="0.25">
      <c r="A113" s="360"/>
      <c r="B113" s="257">
        <v>0.1</v>
      </c>
      <c r="C113" s="48"/>
      <c r="D113" s="257">
        <v>0.09</v>
      </c>
      <c r="E113" s="48"/>
      <c r="F113" s="257"/>
      <c r="G113" s="47"/>
      <c r="H113" s="257">
        <v>0.3</v>
      </c>
      <c r="I113" s="47"/>
    </row>
    <row r="114" spans="1:9" ht="80.25" customHeight="1" x14ac:dyDescent="0.25">
      <c r="A114" s="45" t="s">
        <v>195</v>
      </c>
      <c r="B114" s="461"/>
      <c r="C114" s="461"/>
      <c r="D114" s="461"/>
      <c r="E114" s="461"/>
      <c r="F114" s="461"/>
      <c r="G114" s="461"/>
      <c r="H114" s="461"/>
      <c r="I114" s="461"/>
    </row>
    <row r="115" spans="1:9" ht="80.25" customHeight="1" x14ac:dyDescent="0.25">
      <c r="A115" s="45" t="s">
        <v>196</v>
      </c>
      <c r="B115" s="363"/>
      <c r="C115" s="364"/>
      <c r="D115" s="363"/>
      <c r="E115" s="364"/>
      <c r="F115" s="363"/>
      <c r="G115" s="364"/>
      <c r="H115" s="363"/>
      <c r="I115" s="364"/>
    </row>
    <row r="116" spans="1:9" ht="16.5" x14ac:dyDescent="0.25">
      <c r="A116" s="46" t="s">
        <v>197</v>
      </c>
      <c r="B116" s="49">
        <f t="shared" ref="B116:I116" si="1">(B69+B73+B77+B81+B85+B89+B93+B97+B101+B105+B109+B113)</f>
        <v>1.03</v>
      </c>
      <c r="C116" s="49">
        <f t="shared" si="1"/>
        <v>0.33</v>
      </c>
      <c r="D116" s="49">
        <f t="shared" si="1"/>
        <v>0.97999999999999976</v>
      </c>
      <c r="E116" s="49">
        <f t="shared" si="1"/>
        <v>0.35</v>
      </c>
      <c r="F116" s="49">
        <f t="shared" si="1"/>
        <v>0</v>
      </c>
      <c r="G116" s="49">
        <f t="shared" si="1"/>
        <v>0</v>
      </c>
      <c r="H116" s="49">
        <f t="shared" si="1"/>
        <v>1</v>
      </c>
      <c r="I116" s="49">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ADC31-C898-401B-BA7E-02FCF577287E}">
  <sheetPr>
    <tabColor theme="7" tint="0.39997558519241921"/>
    <pageSetUpPr fitToPage="1"/>
  </sheetPr>
  <dimension ref="A1:Y64"/>
  <sheetViews>
    <sheetView showGridLines="0" topLeftCell="B33" zoomScale="70" zoomScaleNormal="70" workbookViewId="0">
      <selection activeCell="C37" sqref="C37"/>
    </sheetView>
  </sheetViews>
  <sheetFormatPr baseColWidth="10" defaultColWidth="10.85546875" defaultRowHeight="14.25" x14ac:dyDescent="0.25"/>
  <cols>
    <col min="1" max="1" width="42.42578125" style="1" customWidth="1"/>
    <col min="2" max="4" width="35.7109375" style="1" customWidth="1"/>
    <col min="5" max="5" width="43.7109375" style="1" customWidth="1"/>
    <col min="6" max="6" width="41.28515625" style="1" customWidth="1"/>
    <col min="7" max="7" width="48.7109375" style="1" customWidth="1"/>
    <col min="8" max="8" width="35.7109375" style="1" customWidth="1"/>
    <col min="9" max="9" width="68.14062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493"/>
      <c r="B1" s="390" t="s">
        <v>150</v>
      </c>
      <c r="C1" s="391"/>
      <c r="D1" s="391"/>
      <c r="E1" s="391"/>
      <c r="F1" s="391"/>
      <c r="G1" s="391"/>
      <c r="H1" s="392"/>
      <c r="I1" s="55" t="s">
        <v>198</v>
      </c>
      <c r="J1" s="387" t="s">
        <v>270</v>
      </c>
      <c r="K1" s="388"/>
      <c r="L1" s="389"/>
      <c r="M1" s="90"/>
    </row>
    <row r="2" spans="1:25" ht="24" customHeight="1" thickBot="1" x14ac:dyDescent="0.3">
      <c r="A2" s="494"/>
      <c r="B2" s="393" t="s">
        <v>151</v>
      </c>
      <c r="C2" s="394"/>
      <c r="D2" s="394"/>
      <c r="E2" s="394"/>
      <c r="F2" s="394"/>
      <c r="G2" s="394"/>
      <c r="H2" s="395"/>
      <c r="I2" s="55" t="s">
        <v>199</v>
      </c>
      <c r="J2" s="387" t="s">
        <v>271</v>
      </c>
      <c r="K2" s="388"/>
      <c r="L2" s="389"/>
      <c r="M2" s="90"/>
    </row>
    <row r="3" spans="1:25" ht="24" customHeight="1" thickBot="1" x14ac:dyDescent="0.3">
      <c r="A3" s="494"/>
      <c r="B3" s="393" t="s">
        <v>0</v>
      </c>
      <c r="C3" s="394"/>
      <c r="D3" s="394"/>
      <c r="E3" s="394"/>
      <c r="F3" s="394"/>
      <c r="G3" s="394"/>
      <c r="H3" s="395"/>
      <c r="I3" s="55" t="s">
        <v>200</v>
      </c>
      <c r="J3" s="387" t="s">
        <v>272</v>
      </c>
      <c r="K3" s="388"/>
      <c r="L3" s="389"/>
      <c r="M3" s="90"/>
    </row>
    <row r="4" spans="1:25" ht="24" customHeight="1" thickBot="1" x14ac:dyDescent="0.3">
      <c r="A4" s="495"/>
      <c r="B4" s="396" t="s">
        <v>201</v>
      </c>
      <c r="C4" s="397"/>
      <c r="D4" s="397"/>
      <c r="E4" s="397"/>
      <c r="F4" s="397"/>
      <c r="G4" s="397"/>
      <c r="H4" s="398"/>
      <c r="I4" s="55" t="s">
        <v>153</v>
      </c>
      <c r="J4" s="387" t="s">
        <v>274</v>
      </c>
      <c r="K4" s="388"/>
      <c r="L4" s="389"/>
      <c r="M4" s="90"/>
    </row>
    <row r="6" spans="1:25" ht="15" customHeight="1" thickBot="1" x14ac:dyDescent="0.3">
      <c r="A6" s="6"/>
      <c r="B6" s="7"/>
      <c r="C6" s="7"/>
      <c r="D6" s="9"/>
      <c r="E6" s="8"/>
      <c r="F6" s="8"/>
      <c r="G6" s="214"/>
      <c r="H6" s="214"/>
      <c r="I6" s="10"/>
      <c r="J6" s="10"/>
      <c r="K6" s="7"/>
      <c r="L6" s="7"/>
      <c r="M6" s="7"/>
      <c r="N6" s="7"/>
      <c r="O6" s="7"/>
      <c r="P6" s="7"/>
      <c r="Q6" s="7"/>
      <c r="R6" s="7"/>
      <c r="S6" s="7"/>
      <c r="T6" s="11"/>
      <c r="U6" s="7"/>
      <c r="V6" s="7"/>
      <c r="X6" s="12"/>
      <c r="Y6" s="13"/>
    </row>
    <row r="7" spans="1:25" ht="15" customHeight="1" x14ac:dyDescent="0.25">
      <c r="A7" s="496" t="s">
        <v>4</v>
      </c>
      <c r="B7" s="499" t="s">
        <v>307</v>
      </c>
      <c r="C7" s="499"/>
      <c r="D7" s="499"/>
      <c r="E7" s="499"/>
      <c r="F7" s="499"/>
      <c r="G7" s="499"/>
      <c r="H7" s="499"/>
      <c r="I7" s="496" t="s">
        <v>155</v>
      </c>
      <c r="J7" s="502">
        <v>2024110010309</v>
      </c>
      <c r="K7" s="7"/>
      <c r="L7" s="7"/>
      <c r="M7" s="7"/>
      <c r="N7" s="7"/>
      <c r="O7" s="7"/>
      <c r="P7" s="7"/>
      <c r="Q7" s="7"/>
      <c r="R7" s="7"/>
      <c r="S7" s="7"/>
      <c r="T7" s="7"/>
      <c r="U7" s="7"/>
      <c r="V7" s="7"/>
      <c r="W7" s="7"/>
      <c r="X7" s="7"/>
      <c r="Y7" s="7"/>
    </row>
    <row r="8" spans="1:25" ht="15" customHeight="1" x14ac:dyDescent="0.25">
      <c r="A8" s="497"/>
      <c r="B8" s="500"/>
      <c r="C8" s="500"/>
      <c r="D8" s="500"/>
      <c r="E8" s="500"/>
      <c r="F8" s="500"/>
      <c r="G8" s="500"/>
      <c r="H8" s="500"/>
      <c r="I8" s="497"/>
      <c r="J8" s="503"/>
      <c r="K8" s="7"/>
      <c r="L8" s="7"/>
      <c r="M8" s="7"/>
      <c r="N8" s="7"/>
      <c r="O8" s="7"/>
      <c r="P8" s="7"/>
      <c r="Q8" s="7"/>
      <c r="R8" s="7"/>
      <c r="S8" s="7"/>
      <c r="T8" s="7"/>
      <c r="U8" s="7"/>
      <c r="V8" s="7"/>
      <c r="W8" s="7"/>
      <c r="X8" s="7"/>
      <c r="Y8" s="7"/>
    </row>
    <row r="9" spans="1:25" ht="15" customHeight="1" x14ac:dyDescent="0.25">
      <c r="A9" s="497"/>
      <c r="B9" s="500"/>
      <c r="C9" s="500"/>
      <c r="D9" s="500"/>
      <c r="E9" s="500"/>
      <c r="F9" s="500"/>
      <c r="G9" s="500"/>
      <c r="H9" s="500"/>
      <c r="I9" s="497"/>
      <c r="J9" s="503"/>
      <c r="K9" s="7"/>
      <c r="L9" s="7"/>
      <c r="M9" s="7"/>
      <c r="N9" s="7"/>
      <c r="O9" s="7"/>
      <c r="P9" s="7"/>
      <c r="Q9" s="7"/>
      <c r="R9" s="7"/>
      <c r="S9" s="7"/>
      <c r="T9" s="7"/>
      <c r="U9" s="7"/>
      <c r="V9" s="7"/>
      <c r="W9" s="7"/>
      <c r="X9" s="7"/>
      <c r="Y9" s="7"/>
    </row>
    <row r="10" spans="1:25" ht="15" customHeight="1" thickBot="1" x14ac:dyDescent="0.3">
      <c r="A10" s="498"/>
      <c r="B10" s="501"/>
      <c r="C10" s="501"/>
      <c r="D10" s="501"/>
      <c r="E10" s="501"/>
      <c r="F10" s="501"/>
      <c r="G10" s="501"/>
      <c r="H10" s="501"/>
      <c r="I10" s="498"/>
      <c r="J10" s="504"/>
      <c r="K10" s="7"/>
      <c r="L10" s="7"/>
      <c r="M10" s="7"/>
      <c r="N10" s="7"/>
      <c r="O10" s="7"/>
      <c r="P10" s="7"/>
      <c r="Q10" s="7"/>
      <c r="R10" s="7"/>
      <c r="S10" s="7"/>
      <c r="T10" s="7"/>
      <c r="U10" s="7"/>
      <c r="V10" s="7"/>
      <c r="W10" s="7"/>
      <c r="X10" s="7"/>
      <c r="Y10" s="7"/>
    </row>
    <row r="11" spans="1:25" ht="9" customHeight="1" thickBot="1" x14ac:dyDescent="0.3">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413" t="s">
        <v>6</v>
      </c>
      <c r="B12" s="148" t="s">
        <v>156</v>
      </c>
      <c r="C12" s="167"/>
      <c r="D12" s="148" t="s">
        <v>157</v>
      </c>
      <c r="E12" s="167"/>
      <c r="F12" s="148" t="s">
        <v>158</v>
      </c>
      <c r="G12" s="167"/>
      <c r="H12" s="148" t="s">
        <v>159</v>
      </c>
      <c r="I12" s="168"/>
    </row>
    <row r="13" spans="1:25" s="85" customFormat="1" ht="21.75" customHeight="1" thickBot="1" x14ac:dyDescent="0.3">
      <c r="A13" s="413"/>
      <c r="B13" s="150" t="s">
        <v>161</v>
      </c>
      <c r="C13" s="92" t="s">
        <v>280</v>
      </c>
      <c r="D13" s="148" t="s">
        <v>162</v>
      </c>
      <c r="E13" s="56"/>
      <c r="F13" s="148" t="s">
        <v>163</v>
      </c>
      <c r="G13" s="56"/>
      <c r="H13" s="148" t="s">
        <v>164</v>
      </c>
      <c r="I13" s="168"/>
    </row>
    <row r="14" spans="1:25" s="85" customFormat="1" ht="21.75" customHeight="1" thickBot="1" x14ac:dyDescent="0.3">
      <c r="A14" s="413"/>
      <c r="B14" s="148" t="s">
        <v>166</v>
      </c>
      <c r="C14" s="167"/>
      <c r="D14" s="148" t="s">
        <v>167</v>
      </c>
      <c r="E14" s="56"/>
      <c r="F14" s="148" t="s">
        <v>168</v>
      </c>
      <c r="G14" s="56"/>
      <c r="H14" s="148" t="s">
        <v>169</v>
      </c>
      <c r="I14" s="168"/>
    </row>
    <row r="15" spans="1:25" s="85" customFormat="1" ht="21.75" customHeight="1" thickBot="1" x14ac:dyDescent="0.3">
      <c r="A15" s="1"/>
      <c r="B15" s="1"/>
      <c r="C15" s="1"/>
      <c r="D15" s="1"/>
      <c r="E15" s="1"/>
      <c r="F15" s="1"/>
      <c r="G15" s="1"/>
      <c r="H15" s="1"/>
      <c r="I15" s="1"/>
      <c r="J15" s="1"/>
      <c r="K15" s="1"/>
      <c r="L15" s="97"/>
      <c r="M15" s="98"/>
      <c r="N15" s="98"/>
      <c r="O15" s="98"/>
    </row>
    <row r="16" spans="1:25" s="85" customFormat="1" ht="21.75" customHeight="1" thickBot="1" x14ac:dyDescent="0.3">
      <c r="A16" s="412" t="s">
        <v>8</v>
      </c>
      <c r="B16" s="412"/>
      <c r="C16" s="164" t="s">
        <v>160</v>
      </c>
      <c r="D16" s="374"/>
      <c r="E16" s="374"/>
      <c r="F16" s="374"/>
      <c r="G16" s="1"/>
      <c r="H16" s="1"/>
      <c r="I16" s="1"/>
      <c r="J16" s="1"/>
      <c r="K16" s="1"/>
      <c r="L16" s="97"/>
      <c r="M16" s="98"/>
      <c r="N16" s="98"/>
      <c r="O16" s="98"/>
    </row>
    <row r="17" spans="1:15" s="85" customFormat="1" ht="21.75" customHeight="1" thickBot="1" x14ac:dyDescent="0.3">
      <c r="A17" s="412"/>
      <c r="B17" s="412"/>
      <c r="C17" s="164" t="s">
        <v>165</v>
      </c>
      <c r="D17" s="374"/>
      <c r="E17" s="374"/>
      <c r="F17" s="374"/>
      <c r="G17" s="1"/>
      <c r="H17" s="1"/>
      <c r="I17" s="1"/>
      <c r="J17" s="1"/>
      <c r="K17" s="1"/>
      <c r="L17" s="97"/>
      <c r="M17" s="98"/>
      <c r="N17" s="98"/>
      <c r="O17" s="98"/>
    </row>
    <row r="18" spans="1:15" s="85" customFormat="1" ht="21.75" customHeight="1" thickBot="1" x14ac:dyDescent="0.3">
      <c r="A18" s="412"/>
      <c r="B18" s="412"/>
      <c r="C18" s="164" t="s">
        <v>170</v>
      </c>
      <c r="D18" s="374" t="s">
        <v>280</v>
      </c>
      <c r="E18" s="374"/>
      <c r="F18" s="374"/>
      <c r="G18" s="1"/>
      <c r="H18" s="1"/>
      <c r="I18" s="1"/>
      <c r="J18" s="1"/>
      <c r="K18" s="1"/>
      <c r="L18" s="97"/>
      <c r="M18" s="98"/>
      <c r="N18" s="98"/>
      <c r="O18" s="98"/>
    </row>
    <row r="19" spans="1:15" s="85" customFormat="1" ht="21.75" customHeight="1" x14ac:dyDescent="0.25">
      <c r="A19" s="1"/>
      <c r="B19" s="1"/>
      <c r="C19" s="1"/>
      <c r="D19" s="1"/>
      <c r="E19" s="1"/>
      <c r="F19" s="1"/>
      <c r="G19" s="1"/>
      <c r="H19" s="1"/>
      <c r="I19" s="1"/>
      <c r="J19" s="1"/>
      <c r="K19" s="1"/>
      <c r="L19" s="97"/>
      <c r="M19" s="98"/>
      <c r="N19" s="98"/>
      <c r="O19" s="98"/>
    </row>
    <row r="20" spans="1:15" s="26" customFormat="1" ht="16.5" customHeight="1" x14ac:dyDescent="0.2"/>
    <row r="21" spans="1:15" ht="5.25" customHeight="1" thickBot="1" x14ac:dyDescent="0.3"/>
    <row r="22" spans="1:15" ht="48" customHeight="1" thickBot="1" x14ac:dyDescent="0.3">
      <c r="A22" s="505" t="s">
        <v>202</v>
      </c>
      <c r="B22" s="505"/>
      <c r="C22" s="505"/>
      <c r="D22" s="505"/>
      <c r="E22" s="505"/>
      <c r="F22" s="505"/>
      <c r="G22" s="505"/>
      <c r="H22" s="505"/>
      <c r="I22" s="505"/>
      <c r="J22" s="505"/>
    </row>
    <row r="23" spans="1:15" ht="69.95" customHeight="1" thickBot="1" x14ac:dyDescent="0.3">
      <c r="A23" s="154" t="s">
        <v>21</v>
      </c>
      <c r="B23" s="506" t="s">
        <v>343</v>
      </c>
      <c r="C23" s="507"/>
      <c r="D23" s="508"/>
      <c r="E23" s="155" t="s">
        <v>71</v>
      </c>
      <c r="F23" s="277" t="s">
        <v>344</v>
      </c>
      <c r="G23" s="155" t="s">
        <v>73</v>
      </c>
      <c r="H23" s="506" t="s">
        <v>345</v>
      </c>
      <c r="I23" s="507"/>
      <c r="J23" s="508"/>
    </row>
    <row r="24" spans="1:15" ht="50.25" customHeight="1" thickBot="1" x14ac:dyDescent="0.3">
      <c r="A24" s="127" t="s">
        <v>75</v>
      </c>
      <c r="B24" s="506" t="s">
        <v>346</v>
      </c>
      <c r="C24" s="507"/>
      <c r="D24" s="507"/>
      <c r="E24" s="507"/>
      <c r="F24" s="507"/>
      <c r="G24" s="507"/>
      <c r="H24" s="507"/>
      <c r="I24" s="507"/>
      <c r="J24" s="508"/>
    </row>
    <row r="25" spans="1:15" ht="50.25" customHeight="1" thickBot="1" x14ac:dyDescent="0.3">
      <c r="A25" s="509" t="s">
        <v>77</v>
      </c>
      <c r="B25" s="156">
        <v>2024</v>
      </c>
      <c r="C25" s="157">
        <v>2025</v>
      </c>
      <c r="D25" s="157">
        <v>2026</v>
      </c>
      <c r="E25" s="157">
        <v>2027</v>
      </c>
      <c r="F25" s="158" t="s">
        <v>203</v>
      </c>
      <c r="G25" s="159" t="s">
        <v>79</v>
      </c>
      <c r="H25" s="511" t="s">
        <v>81</v>
      </c>
      <c r="I25" s="512"/>
      <c r="J25" s="513"/>
    </row>
    <row r="26" spans="1:15" ht="50.25" customHeight="1" thickBot="1" x14ac:dyDescent="0.3">
      <c r="A26" s="510"/>
      <c r="B26" s="278">
        <v>25</v>
      </c>
      <c r="C26" s="279">
        <v>29</v>
      </c>
      <c r="D26" s="279">
        <v>30</v>
      </c>
      <c r="E26" s="279">
        <v>31</v>
      </c>
      <c r="F26" s="280">
        <f>+E26</f>
        <v>31</v>
      </c>
      <c r="G26" s="281">
        <v>25</v>
      </c>
      <c r="H26" s="506" t="s">
        <v>347</v>
      </c>
      <c r="I26" s="507"/>
      <c r="J26" s="508"/>
    </row>
    <row r="27" spans="1:15" ht="52.5" customHeight="1" thickBot="1" x14ac:dyDescent="0.3">
      <c r="A27" s="127"/>
      <c r="B27" s="514" t="s">
        <v>348</v>
      </c>
      <c r="C27" s="515"/>
      <c r="D27" s="515"/>
      <c r="E27" s="515"/>
      <c r="F27" s="515"/>
      <c r="G27" s="515"/>
      <c r="H27" s="515"/>
      <c r="I27" s="515"/>
      <c r="J27" s="516"/>
    </row>
    <row r="28" spans="1:15" s="30" customFormat="1" ht="56.25" customHeight="1" thickBot="1" x14ac:dyDescent="0.3">
      <c r="A28" s="509" t="s">
        <v>181</v>
      </c>
      <c r="B28" s="127" t="s">
        <v>182</v>
      </c>
      <c r="C28" s="154" t="s">
        <v>86</v>
      </c>
      <c r="D28" s="517" t="s">
        <v>88</v>
      </c>
      <c r="E28" s="518"/>
      <c r="F28" s="517" t="s">
        <v>90</v>
      </c>
      <c r="G28" s="518"/>
      <c r="H28" s="128" t="s">
        <v>92</v>
      </c>
      <c r="I28" s="126" t="s">
        <v>93</v>
      </c>
      <c r="J28" s="126" t="s">
        <v>95</v>
      </c>
    </row>
    <row r="29" spans="1:15" ht="177.6" customHeight="1" thickBot="1" x14ac:dyDescent="0.3">
      <c r="A29" s="510"/>
      <c r="B29" s="282">
        <v>25</v>
      </c>
      <c r="C29" s="283">
        <v>25</v>
      </c>
      <c r="D29" s="506" t="s">
        <v>349</v>
      </c>
      <c r="E29" s="508"/>
      <c r="F29" s="506" t="s">
        <v>350</v>
      </c>
      <c r="G29" s="508"/>
      <c r="H29" s="246" t="s">
        <v>319</v>
      </c>
      <c r="I29" s="284" t="s">
        <v>351</v>
      </c>
      <c r="J29" s="284" t="s">
        <v>352</v>
      </c>
    </row>
    <row r="30" spans="1:15" s="30" customFormat="1" ht="45" customHeight="1" thickBot="1" x14ac:dyDescent="0.3">
      <c r="A30" s="509" t="s">
        <v>183</v>
      </c>
      <c r="B30" s="125" t="s">
        <v>182</v>
      </c>
      <c r="C30" s="128" t="s">
        <v>86</v>
      </c>
      <c r="D30" s="517" t="s">
        <v>88</v>
      </c>
      <c r="E30" s="518"/>
      <c r="F30" s="517" t="s">
        <v>90</v>
      </c>
      <c r="G30" s="518"/>
      <c r="H30" s="128" t="s">
        <v>92</v>
      </c>
      <c r="I30" s="126" t="s">
        <v>93</v>
      </c>
      <c r="J30" s="126" t="s">
        <v>95</v>
      </c>
    </row>
    <row r="31" spans="1:15" ht="164.45" customHeight="1" thickBot="1" x14ac:dyDescent="0.3">
      <c r="A31" s="510"/>
      <c r="B31" s="282">
        <v>25</v>
      </c>
      <c r="C31" s="283">
        <v>25</v>
      </c>
      <c r="D31" s="506" t="s">
        <v>353</v>
      </c>
      <c r="E31" s="508"/>
      <c r="F31" s="506" t="s">
        <v>350</v>
      </c>
      <c r="G31" s="508"/>
      <c r="H31" s="246" t="s">
        <v>319</v>
      </c>
      <c r="I31" s="284" t="s">
        <v>351</v>
      </c>
      <c r="J31" s="284" t="s">
        <v>352</v>
      </c>
    </row>
    <row r="32" spans="1:15" s="30" customFormat="1" ht="54" customHeight="1" thickBot="1" x14ac:dyDescent="0.3">
      <c r="A32" s="509" t="s">
        <v>184</v>
      </c>
      <c r="B32" s="125" t="s">
        <v>182</v>
      </c>
      <c r="C32" s="128" t="s">
        <v>86</v>
      </c>
      <c r="D32" s="517" t="s">
        <v>88</v>
      </c>
      <c r="E32" s="518"/>
      <c r="F32" s="517" t="s">
        <v>90</v>
      </c>
      <c r="G32" s="518"/>
      <c r="H32" s="128" t="s">
        <v>92</v>
      </c>
      <c r="I32" s="126" t="s">
        <v>93</v>
      </c>
      <c r="J32" s="126" t="s">
        <v>95</v>
      </c>
    </row>
    <row r="33" spans="1:10" ht="206.45" customHeight="1" thickBot="1" x14ac:dyDescent="0.3">
      <c r="A33" s="510"/>
      <c r="B33" s="282">
        <v>25</v>
      </c>
      <c r="C33" s="283">
        <v>25</v>
      </c>
      <c r="D33" s="506" t="s">
        <v>353</v>
      </c>
      <c r="E33" s="508"/>
      <c r="F33" s="519" t="s">
        <v>354</v>
      </c>
      <c r="G33" s="520"/>
      <c r="H33" s="246" t="s">
        <v>319</v>
      </c>
      <c r="I33" s="284" t="s">
        <v>351</v>
      </c>
      <c r="J33" s="284" t="s">
        <v>355</v>
      </c>
    </row>
    <row r="34" spans="1:10" s="30" customFormat="1" ht="47.25" customHeight="1" thickBot="1" x14ac:dyDescent="0.3">
      <c r="A34" s="509" t="s">
        <v>185</v>
      </c>
      <c r="B34" s="125" t="s">
        <v>182</v>
      </c>
      <c r="C34" s="125" t="s">
        <v>86</v>
      </c>
      <c r="D34" s="517" t="s">
        <v>88</v>
      </c>
      <c r="E34" s="518"/>
      <c r="F34" s="517" t="s">
        <v>90</v>
      </c>
      <c r="G34" s="518"/>
      <c r="H34" s="128" t="s">
        <v>92</v>
      </c>
      <c r="I34" s="128" t="s">
        <v>93</v>
      </c>
      <c r="J34" s="126" t="s">
        <v>95</v>
      </c>
    </row>
    <row r="35" spans="1:10" ht="388.9" customHeight="1" thickBot="1" x14ac:dyDescent="0.3">
      <c r="A35" s="510"/>
      <c r="B35" s="282">
        <v>25</v>
      </c>
      <c r="C35" s="282">
        <v>25</v>
      </c>
      <c r="D35" s="523" t="s">
        <v>407</v>
      </c>
      <c r="E35" s="524"/>
      <c r="F35" s="523" t="s">
        <v>354</v>
      </c>
      <c r="G35" s="524"/>
      <c r="H35" s="246" t="s">
        <v>319</v>
      </c>
      <c r="I35" s="284" t="s">
        <v>351</v>
      </c>
      <c r="J35" s="284" t="s">
        <v>355</v>
      </c>
    </row>
    <row r="36" spans="1:10" s="30" customFormat="1" ht="47.25" customHeight="1" thickBot="1" x14ac:dyDescent="0.3">
      <c r="A36" s="509" t="s">
        <v>186</v>
      </c>
      <c r="B36" s="125" t="s">
        <v>182</v>
      </c>
      <c r="C36" s="128" t="s">
        <v>86</v>
      </c>
      <c r="D36" s="517" t="s">
        <v>88</v>
      </c>
      <c r="E36" s="518"/>
      <c r="F36" s="517" t="s">
        <v>90</v>
      </c>
      <c r="G36" s="518"/>
      <c r="H36" s="128" t="s">
        <v>92</v>
      </c>
      <c r="I36" s="126" t="s">
        <v>93</v>
      </c>
      <c r="J36" s="126" t="s">
        <v>95</v>
      </c>
    </row>
    <row r="37" spans="1:10" ht="298.89999999999998" customHeight="1" thickBot="1" x14ac:dyDescent="0.3">
      <c r="A37" s="510"/>
      <c r="B37" s="282">
        <v>25</v>
      </c>
      <c r="C37" s="94">
        <v>25</v>
      </c>
      <c r="D37" s="521" t="s">
        <v>429</v>
      </c>
      <c r="E37" s="522"/>
      <c r="F37" s="523" t="s">
        <v>354</v>
      </c>
      <c r="G37" s="524"/>
      <c r="H37" s="246" t="s">
        <v>319</v>
      </c>
      <c r="I37" s="284" t="s">
        <v>351</v>
      </c>
      <c r="J37" s="284" t="s">
        <v>355</v>
      </c>
    </row>
    <row r="38" spans="1:10" s="30" customFormat="1" ht="48.75" customHeight="1" thickBot="1" x14ac:dyDescent="0.3">
      <c r="A38" s="509" t="s">
        <v>187</v>
      </c>
      <c r="B38" s="125" t="s">
        <v>182</v>
      </c>
      <c r="C38" s="128" t="s">
        <v>86</v>
      </c>
      <c r="D38" s="517" t="s">
        <v>88</v>
      </c>
      <c r="E38" s="518"/>
      <c r="F38" s="517" t="s">
        <v>90</v>
      </c>
      <c r="G38" s="518"/>
      <c r="H38" s="128" t="s">
        <v>92</v>
      </c>
      <c r="I38" s="126" t="s">
        <v>93</v>
      </c>
      <c r="J38" s="126" t="s">
        <v>95</v>
      </c>
    </row>
    <row r="39" spans="1:10" ht="79.900000000000006" customHeight="1" thickBot="1" x14ac:dyDescent="0.3">
      <c r="A39" s="510"/>
      <c r="B39" s="282">
        <v>25</v>
      </c>
      <c r="C39" s="95"/>
      <c r="D39" s="525"/>
      <c r="E39" s="522"/>
      <c r="F39" s="525"/>
      <c r="G39" s="522"/>
      <c r="H39" s="93"/>
      <c r="I39" s="162"/>
      <c r="J39" s="162"/>
    </row>
    <row r="40" spans="1:10" ht="46.5" customHeight="1" thickBot="1" x14ac:dyDescent="0.3">
      <c r="A40" s="509" t="s">
        <v>188</v>
      </c>
      <c r="B40" s="128" t="s">
        <v>182</v>
      </c>
      <c r="C40" s="154" t="s">
        <v>86</v>
      </c>
      <c r="D40" s="517" t="s">
        <v>88</v>
      </c>
      <c r="E40" s="518"/>
      <c r="F40" s="517" t="s">
        <v>90</v>
      </c>
      <c r="G40" s="518"/>
      <c r="H40" s="128" t="s">
        <v>92</v>
      </c>
      <c r="I40" s="126" t="s">
        <v>93</v>
      </c>
      <c r="J40" s="126" t="s">
        <v>95</v>
      </c>
    </row>
    <row r="41" spans="1:10" ht="72" customHeight="1" thickBot="1" x14ac:dyDescent="0.3">
      <c r="A41" s="510"/>
      <c r="B41" s="285">
        <v>27</v>
      </c>
      <c r="C41" s="95"/>
      <c r="D41" s="525"/>
      <c r="E41" s="526"/>
      <c r="F41" s="525"/>
      <c r="G41" s="522"/>
      <c r="H41" s="93"/>
      <c r="I41" s="162"/>
      <c r="J41" s="162"/>
    </row>
    <row r="42" spans="1:10" ht="48.75" customHeight="1" thickBot="1" x14ac:dyDescent="0.3">
      <c r="A42" s="509" t="s">
        <v>189</v>
      </c>
      <c r="B42" s="127" t="s">
        <v>182</v>
      </c>
      <c r="C42" s="154" t="s">
        <v>86</v>
      </c>
      <c r="D42" s="517" t="s">
        <v>88</v>
      </c>
      <c r="E42" s="518"/>
      <c r="F42" s="517" t="s">
        <v>90</v>
      </c>
      <c r="G42" s="518"/>
      <c r="H42" s="128" t="s">
        <v>92</v>
      </c>
      <c r="I42" s="126" t="s">
        <v>93</v>
      </c>
      <c r="J42" s="126" t="s">
        <v>95</v>
      </c>
    </row>
    <row r="43" spans="1:10" ht="87" customHeight="1" thickBot="1" x14ac:dyDescent="0.3">
      <c r="A43" s="510"/>
      <c r="B43" s="285">
        <v>27</v>
      </c>
      <c r="C43" s="95"/>
      <c r="D43" s="525"/>
      <c r="E43" s="526"/>
      <c r="F43" s="525"/>
      <c r="G43" s="522"/>
      <c r="H43" s="163"/>
      <c r="I43" s="93"/>
      <c r="J43" s="162"/>
    </row>
    <row r="44" spans="1:10" ht="42.75" customHeight="1" thickBot="1" x14ac:dyDescent="0.3">
      <c r="A44" s="509" t="s">
        <v>190</v>
      </c>
      <c r="B44" s="127" t="s">
        <v>182</v>
      </c>
      <c r="C44" s="154" t="s">
        <v>86</v>
      </c>
      <c r="D44" s="517" t="s">
        <v>88</v>
      </c>
      <c r="E44" s="518"/>
      <c r="F44" s="517" t="s">
        <v>90</v>
      </c>
      <c r="G44" s="518"/>
      <c r="H44" s="128" t="s">
        <v>92</v>
      </c>
      <c r="I44" s="126" t="s">
        <v>93</v>
      </c>
      <c r="J44" s="126" t="s">
        <v>95</v>
      </c>
    </row>
    <row r="45" spans="1:10" ht="78.599999999999994" customHeight="1" thickBot="1" x14ac:dyDescent="0.3">
      <c r="A45" s="510"/>
      <c r="B45" s="285">
        <v>27</v>
      </c>
      <c r="C45" s="95"/>
      <c r="D45" s="525"/>
      <c r="E45" s="522"/>
      <c r="F45" s="525"/>
      <c r="G45" s="522"/>
      <c r="H45" s="93"/>
      <c r="I45" s="93"/>
      <c r="J45" s="93"/>
    </row>
    <row r="46" spans="1:10" ht="45" customHeight="1" thickBot="1" x14ac:dyDescent="0.3">
      <c r="A46" s="509" t="s">
        <v>191</v>
      </c>
      <c r="B46" s="127" t="s">
        <v>182</v>
      </c>
      <c r="C46" s="154" t="s">
        <v>86</v>
      </c>
      <c r="D46" s="517" t="s">
        <v>88</v>
      </c>
      <c r="E46" s="518"/>
      <c r="F46" s="517" t="s">
        <v>90</v>
      </c>
      <c r="G46" s="518"/>
      <c r="H46" s="128" t="s">
        <v>92</v>
      </c>
      <c r="I46" s="126" t="s">
        <v>93</v>
      </c>
      <c r="J46" s="126" t="s">
        <v>95</v>
      </c>
    </row>
    <row r="47" spans="1:10" ht="75.599999999999994" customHeight="1" thickBot="1" x14ac:dyDescent="0.3">
      <c r="A47" s="510"/>
      <c r="B47" s="285">
        <v>27</v>
      </c>
      <c r="C47" s="95"/>
      <c r="D47" s="525"/>
      <c r="E47" s="522"/>
      <c r="F47" s="525"/>
      <c r="G47" s="522"/>
      <c r="H47" s="93"/>
      <c r="I47" s="162"/>
      <c r="J47" s="162"/>
    </row>
    <row r="48" spans="1:10" ht="46.5" customHeight="1" thickBot="1" x14ac:dyDescent="0.3">
      <c r="A48" s="509" t="s">
        <v>192</v>
      </c>
      <c r="B48" s="127" t="s">
        <v>182</v>
      </c>
      <c r="C48" s="154" t="s">
        <v>86</v>
      </c>
      <c r="D48" s="517" t="s">
        <v>88</v>
      </c>
      <c r="E48" s="518"/>
      <c r="F48" s="517" t="s">
        <v>90</v>
      </c>
      <c r="G48" s="518"/>
      <c r="H48" s="128" t="s">
        <v>92</v>
      </c>
      <c r="I48" s="126" t="s">
        <v>93</v>
      </c>
      <c r="J48" s="126" t="s">
        <v>95</v>
      </c>
    </row>
    <row r="49" spans="1:13" ht="72" customHeight="1" thickBot="1" x14ac:dyDescent="0.3">
      <c r="A49" s="510"/>
      <c r="B49" s="285">
        <v>27</v>
      </c>
      <c r="C49" s="95"/>
      <c r="D49" s="525"/>
      <c r="E49" s="522"/>
      <c r="F49" s="526"/>
      <c r="G49" s="526"/>
      <c r="H49" s="93"/>
      <c r="I49" s="93"/>
      <c r="J49" s="93"/>
    </row>
    <row r="50" spans="1:13" ht="48.75" customHeight="1" thickBot="1" x14ac:dyDescent="0.3">
      <c r="A50" s="509" t="s">
        <v>193</v>
      </c>
      <c r="B50" s="127" t="s">
        <v>182</v>
      </c>
      <c r="C50" s="154" t="s">
        <v>86</v>
      </c>
      <c r="D50" s="517" t="s">
        <v>88</v>
      </c>
      <c r="E50" s="518"/>
      <c r="F50" s="517" t="s">
        <v>90</v>
      </c>
      <c r="G50" s="518"/>
      <c r="H50" s="128" t="s">
        <v>92</v>
      </c>
      <c r="I50" s="126" t="s">
        <v>93</v>
      </c>
      <c r="J50" s="126" t="s">
        <v>95</v>
      </c>
    </row>
    <row r="51" spans="1:13" ht="72.599999999999994" customHeight="1" thickBot="1" x14ac:dyDescent="0.3">
      <c r="A51" s="510"/>
      <c r="B51" s="285">
        <v>29</v>
      </c>
      <c r="C51" s="95"/>
      <c r="D51" s="525"/>
      <c r="E51" s="522"/>
      <c r="F51" s="525"/>
      <c r="G51" s="522"/>
      <c r="H51" s="93"/>
      <c r="I51" s="93"/>
      <c r="J51" s="93"/>
    </row>
    <row r="52" spans="1:13" x14ac:dyDescent="0.25">
      <c r="B52" s="1">
        <f>B29+B31+B33+B35+B37+B39+B41+B43+B45+B47+B49+B51</f>
        <v>314</v>
      </c>
    </row>
    <row r="53" spans="1:13" ht="18" x14ac:dyDescent="0.25">
      <c r="A53" s="54" t="s">
        <v>204</v>
      </c>
    </row>
    <row r="54" spans="1:13" ht="18" customHeight="1" x14ac:dyDescent="0.25">
      <c r="A54" s="37"/>
    </row>
    <row r="55" spans="1:13" ht="23.25" x14ac:dyDescent="0.25">
      <c r="A55" s="527" t="s">
        <v>205</v>
      </c>
      <c r="B55" s="38" t="s">
        <v>156</v>
      </c>
      <c r="C55" s="38" t="s">
        <v>157</v>
      </c>
      <c r="D55" s="38" t="s">
        <v>158</v>
      </c>
      <c r="E55" s="38" t="s">
        <v>159</v>
      </c>
      <c r="F55" s="38" t="s">
        <v>161</v>
      </c>
      <c r="G55" s="38" t="s">
        <v>162</v>
      </c>
      <c r="H55" s="38" t="s">
        <v>163</v>
      </c>
      <c r="I55" s="38" t="s">
        <v>164</v>
      </c>
      <c r="J55" s="38" t="s">
        <v>166</v>
      </c>
      <c r="K55" s="38" t="s">
        <v>167</v>
      </c>
      <c r="L55" s="38" t="s">
        <v>168</v>
      </c>
      <c r="M55" s="38" t="s">
        <v>169</v>
      </c>
    </row>
    <row r="56" spans="1:13" ht="24.75" customHeight="1" x14ac:dyDescent="0.25">
      <c r="A56" s="527"/>
      <c r="B56" s="39"/>
      <c r="C56" s="39"/>
      <c r="D56" s="39"/>
      <c r="E56" s="39"/>
      <c r="F56" s="39"/>
      <c r="G56" s="39"/>
      <c r="H56" s="39"/>
      <c r="I56" s="39"/>
      <c r="J56" s="39"/>
      <c r="K56" s="39"/>
      <c r="L56" s="39"/>
      <c r="M56" s="39"/>
    </row>
    <row r="57" spans="1:13" s="29" customFormat="1" ht="13.15" customHeight="1" x14ac:dyDescent="0.25">
      <c r="A57" s="1"/>
      <c r="B57" s="1"/>
      <c r="C57" s="1"/>
      <c r="D57" s="1"/>
      <c r="E57" s="1"/>
      <c r="F57" s="1"/>
      <c r="G57" s="1"/>
      <c r="H57" s="1"/>
      <c r="I57" s="1"/>
    </row>
    <row r="58" spans="1:13" ht="15" thickBot="1" x14ac:dyDescent="0.3"/>
    <row r="59" spans="1:13" ht="44.25" customHeight="1" thickBot="1" x14ac:dyDescent="0.3">
      <c r="A59" s="207" t="s">
        <v>206</v>
      </c>
      <c r="B59" s="189" t="s">
        <v>207</v>
      </c>
      <c r="C59" s="169"/>
      <c r="D59" s="208" t="s">
        <v>208</v>
      </c>
      <c r="E59" s="189" t="s">
        <v>207</v>
      </c>
      <c r="F59" s="169"/>
      <c r="G59" s="208" t="s">
        <v>209</v>
      </c>
      <c r="H59" s="189" t="s">
        <v>210</v>
      </c>
      <c r="I59" s="206"/>
      <c r="J59" s="162"/>
    </row>
    <row r="60" spans="1:13" ht="15.75" thickBot="1" x14ac:dyDescent="0.3">
      <c r="A60" s="209"/>
      <c r="B60" s="189" t="s">
        <v>211</v>
      </c>
      <c r="C60" s="286" t="s">
        <v>356</v>
      </c>
      <c r="D60" s="210"/>
      <c r="E60" s="189" t="s">
        <v>211</v>
      </c>
      <c r="F60" s="286" t="s">
        <v>357</v>
      </c>
      <c r="G60" s="210"/>
      <c r="H60" s="189" t="s">
        <v>212</v>
      </c>
      <c r="I60" s="215"/>
      <c r="J60" s="162"/>
    </row>
    <row r="61" spans="1:13" ht="15.75" thickBot="1" x14ac:dyDescent="0.3">
      <c r="A61" s="209"/>
      <c r="B61" s="189" t="s">
        <v>213</v>
      </c>
      <c r="C61" s="169"/>
      <c r="D61" s="210"/>
      <c r="E61" s="189" t="s">
        <v>213</v>
      </c>
      <c r="F61" s="286" t="s">
        <v>358</v>
      </c>
      <c r="G61" s="210"/>
      <c r="H61" s="189" t="s">
        <v>214</v>
      </c>
      <c r="I61" s="215"/>
      <c r="J61" s="162"/>
    </row>
    <row r="62" spans="1:13" ht="39.75" customHeight="1" thickBot="1" x14ac:dyDescent="0.3">
      <c r="A62" s="209"/>
      <c r="B62" s="189" t="s">
        <v>207</v>
      </c>
      <c r="C62" s="169"/>
      <c r="D62" s="210"/>
      <c r="E62" s="189" t="s">
        <v>207</v>
      </c>
      <c r="F62" s="286"/>
      <c r="G62" s="210"/>
      <c r="H62" s="189" t="s">
        <v>210</v>
      </c>
      <c r="I62" s="206"/>
      <c r="J62" s="162"/>
    </row>
    <row r="63" spans="1:13" ht="15.75" thickBot="1" x14ac:dyDescent="0.3">
      <c r="A63" s="209"/>
      <c r="B63" s="189" t="s">
        <v>211</v>
      </c>
      <c r="C63" s="169"/>
      <c r="D63" s="210"/>
      <c r="E63" s="189" t="s">
        <v>211</v>
      </c>
      <c r="F63" s="286" t="s">
        <v>366</v>
      </c>
      <c r="G63" s="210"/>
      <c r="H63" s="189" t="s">
        <v>212</v>
      </c>
      <c r="I63" s="206"/>
      <c r="J63" s="162"/>
    </row>
    <row r="64" spans="1:13" ht="34.5" customHeight="1" thickBot="1" x14ac:dyDescent="0.3">
      <c r="A64" s="211"/>
      <c r="B64" s="189" t="s">
        <v>213</v>
      </c>
      <c r="C64" s="169"/>
      <c r="D64" s="212"/>
      <c r="E64" s="189" t="s">
        <v>213</v>
      </c>
      <c r="F64" s="286" t="s">
        <v>367</v>
      </c>
      <c r="G64" s="212"/>
      <c r="H64" s="189" t="s">
        <v>214</v>
      </c>
      <c r="I64" s="206"/>
      <c r="J64" s="162"/>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34:A35"/>
    <mergeCell ref="D34:E34"/>
    <mergeCell ref="F34:G34"/>
    <mergeCell ref="D35:E35"/>
    <mergeCell ref="F35:G35"/>
    <mergeCell ref="A36:A37"/>
    <mergeCell ref="D36:E36"/>
    <mergeCell ref="F36:G36"/>
    <mergeCell ref="D37:E37"/>
    <mergeCell ref="F37:G37"/>
    <mergeCell ref="A30:A31"/>
    <mergeCell ref="D30:E30"/>
    <mergeCell ref="F30:G30"/>
    <mergeCell ref="D31:E31"/>
    <mergeCell ref="F31:G31"/>
    <mergeCell ref="A32:A33"/>
    <mergeCell ref="D32:E32"/>
    <mergeCell ref="F32:G32"/>
    <mergeCell ref="D33:E33"/>
    <mergeCell ref="F33:G33"/>
    <mergeCell ref="A28:A29"/>
    <mergeCell ref="D28:E28"/>
    <mergeCell ref="F28:G28"/>
    <mergeCell ref="D29:E29"/>
    <mergeCell ref="F29:G29"/>
    <mergeCell ref="B24:J24"/>
    <mergeCell ref="A25:A26"/>
    <mergeCell ref="H25:J25"/>
    <mergeCell ref="H26:J26"/>
    <mergeCell ref="B27:J27"/>
    <mergeCell ref="I7:I10"/>
    <mergeCell ref="J7:J10"/>
    <mergeCell ref="A12:A14"/>
    <mergeCell ref="A22:J22"/>
    <mergeCell ref="B23:D23"/>
    <mergeCell ref="H23:J23"/>
    <mergeCell ref="A16:B18"/>
    <mergeCell ref="D16:F16"/>
    <mergeCell ref="D17:F17"/>
    <mergeCell ref="D18:F18"/>
    <mergeCell ref="A1:A4"/>
    <mergeCell ref="B1:H1"/>
    <mergeCell ref="B4:H4"/>
    <mergeCell ref="A7:A10"/>
    <mergeCell ref="B7:H10"/>
    <mergeCell ref="J4:L4"/>
    <mergeCell ref="J1:L1"/>
    <mergeCell ref="B2:H2"/>
    <mergeCell ref="J2:L2"/>
    <mergeCell ref="B3:H3"/>
    <mergeCell ref="J3:L3"/>
  </mergeCells>
  <dataValidations count="1">
    <dataValidation type="list" allowBlank="1" showInputMessage="1" showErrorMessage="1" sqref="H26:J26" xr:uid="{AF5DAE26-D37A-4953-88CE-016F9A998532}">
      <formula1>#REF!</formula1>
    </dataValidation>
  </dataValidations>
  <pageMargins left="0.25" right="0.25" top="0.75" bottom="0.75" header="0.3" footer="0.3"/>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C59" zoomScale="80" zoomScaleNormal="80" workbookViewId="0">
      <selection activeCell="F37" sqref="F37:G37"/>
    </sheetView>
  </sheetViews>
  <sheetFormatPr baseColWidth="10" defaultColWidth="10.85546875" defaultRowHeight="14.25" x14ac:dyDescent="0.25"/>
  <cols>
    <col min="1" max="1" width="42.42578125" style="1" customWidth="1"/>
    <col min="2" max="5" width="35.7109375" style="1" customWidth="1"/>
    <col min="6" max="6" width="41.28515625" style="1" customWidth="1"/>
    <col min="7"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493"/>
      <c r="B1" s="390" t="s">
        <v>150</v>
      </c>
      <c r="C1" s="391"/>
      <c r="D1" s="391"/>
      <c r="E1" s="391"/>
      <c r="F1" s="391"/>
      <c r="G1" s="391"/>
      <c r="H1" s="392"/>
      <c r="I1" s="55" t="s">
        <v>198</v>
      </c>
      <c r="J1" s="387" t="s">
        <v>270</v>
      </c>
      <c r="K1" s="388"/>
      <c r="L1" s="389"/>
      <c r="M1" s="90"/>
    </row>
    <row r="2" spans="1:25" ht="24" customHeight="1" thickBot="1" x14ac:dyDescent="0.3">
      <c r="A2" s="494"/>
      <c r="B2" s="393" t="s">
        <v>151</v>
      </c>
      <c r="C2" s="394"/>
      <c r="D2" s="394"/>
      <c r="E2" s="394"/>
      <c r="F2" s="394"/>
      <c r="G2" s="394"/>
      <c r="H2" s="395"/>
      <c r="I2" s="55" t="s">
        <v>199</v>
      </c>
      <c r="J2" s="387" t="s">
        <v>271</v>
      </c>
      <c r="K2" s="388"/>
      <c r="L2" s="389"/>
      <c r="M2" s="90"/>
    </row>
    <row r="3" spans="1:25" ht="24" customHeight="1" thickBot="1" x14ac:dyDescent="0.3">
      <c r="A3" s="494"/>
      <c r="B3" s="393" t="s">
        <v>0</v>
      </c>
      <c r="C3" s="394"/>
      <c r="D3" s="394"/>
      <c r="E3" s="394"/>
      <c r="F3" s="394"/>
      <c r="G3" s="394"/>
      <c r="H3" s="395"/>
      <c r="I3" s="55" t="s">
        <v>200</v>
      </c>
      <c r="J3" s="387" t="s">
        <v>272</v>
      </c>
      <c r="K3" s="388"/>
      <c r="L3" s="389"/>
      <c r="M3" s="90"/>
    </row>
    <row r="4" spans="1:25" ht="24" customHeight="1" thickBot="1" x14ac:dyDescent="0.3">
      <c r="A4" s="495"/>
      <c r="B4" s="396" t="s">
        <v>201</v>
      </c>
      <c r="C4" s="397"/>
      <c r="D4" s="397"/>
      <c r="E4" s="397"/>
      <c r="F4" s="397"/>
      <c r="G4" s="397"/>
      <c r="H4" s="398"/>
      <c r="I4" s="55" t="s">
        <v>153</v>
      </c>
      <c r="J4" s="387" t="s">
        <v>274</v>
      </c>
      <c r="K4" s="388"/>
      <c r="L4" s="389"/>
      <c r="M4" s="90"/>
    </row>
    <row r="6" spans="1:25" ht="15" customHeight="1" thickBot="1" x14ac:dyDescent="0.3">
      <c r="A6" s="6"/>
      <c r="B6" s="7"/>
      <c r="C6" s="7"/>
      <c r="D6" s="9"/>
      <c r="E6" s="8"/>
      <c r="F6" s="8"/>
      <c r="G6" s="214"/>
      <c r="H6" s="214"/>
      <c r="I6" s="10"/>
      <c r="J6" s="10"/>
      <c r="K6" s="7"/>
      <c r="L6" s="7"/>
      <c r="M6" s="7"/>
      <c r="N6" s="7"/>
      <c r="O6" s="7"/>
      <c r="P6" s="7"/>
      <c r="Q6" s="7"/>
      <c r="R6" s="7"/>
      <c r="S6" s="7"/>
      <c r="T6" s="11"/>
      <c r="U6" s="7"/>
      <c r="V6" s="7"/>
      <c r="X6" s="12"/>
      <c r="Y6" s="13"/>
    </row>
    <row r="7" spans="1:25" ht="15" customHeight="1" x14ac:dyDescent="0.25">
      <c r="A7" s="496" t="s">
        <v>4</v>
      </c>
      <c r="B7" s="499" t="s">
        <v>307</v>
      </c>
      <c r="C7" s="499"/>
      <c r="D7" s="499"/>
      <c r="E7" s="499"/>
      <c r="F7" s="499"/>
      <c r="G7" s="499"/>
      <c r="H7" s="499"/>
      <c r="I7" s="496" t="s">
        <v>155</v>
      </c>
      <c r="J7" s="502">
        <v>2024110010309</v>
      </c>
      <c r="K7" s="7"/>
      <c r="L7" s="7"/>
      <c r="M7" s="7"/>
      <c r="N7" s="7"/>
      <c r="O7" s="7"/>
      <c r="P7" s="7"/>
      <c r="Q7" s="7"/>
      <c r="R7" s="7"/>
      <c r="S7" s="7"/>
      <c r="T7" s="7"/>
      <c r="U7" s="7"/>
      <c r="V7" s="7"/>
      <c r="W7" s="7"/>
      <c r="X7" s="7"/>
      <c r="Y7" s="7"/>
    </row>
    <row r="8" spans="1:25" ht="15" customHeight="1" x14ac:dyDescent="0.25">
      <c r="A8" s="497"/>
      <c r="B8" s="500"/>
      <c r="C8" s="500"/>
      <c r="D8" s="500"/>
      <c r="E8" s="500"/>
      <c r="F8" s="500"/>
      <c r="G8" s="500"/>
      <c r="H8" s="500"/>
      <c r="I8" s="497"/>
      <c r="J8" s="503"/>
      <c r="K8" s="7"/>
      <c r="L8" s="7"/>
      <c r="M8" s="7"/>
      <c r="N8" s="7"/>
      <c r="O8" s="7"/>
      <c r="P8" s="7"/>
      <c r="Q8" s="7"/>
      <c r="R8" s="7"/>
      <c r="S8" s="7"/>
      <c r="T8" s="7"/>
      <c r="U8" s="7"/>
      <c r="V8" s="7"/>
      <c r="W8" s="7"/>
      <c r="X8" s="7"/>
      <c r="Y8" s="7"/>
    </row>
    <row r="9" spans="1:25" ht="15" customHeight="1" x14ac:dyDescent="0.25">
      <c r="A9" s="497"/>
      <c r="B9" s="500"/>
      <c r="C9" s="500"/>
      <c r="D9" s="500"/>
      <c r="E9" s="500"/>
      <c r="F9" s="500"/>
      <c r="G9" s="500"/>
      <c r="H9" s="500"/>
      <c r="I9" s="497"/>
      <c r="J9" s="503"/>
      <c r="K9" s="7"/>
      <c r="L9" s="7"/>
      <c r="M9" s="7"/>
      <c r="N9" s="7"/>
      <c r="O9" s="7"/>
      <c r="P9" s="7"/>
      <c r="Q9" s="7"/>
      <c r="R9" s="7"/>
      <c r="S9" s="7"/>
      <c r="T9" s="7"/>
      <c r="U9" s="7"/>
      <c r="V9" s="7"/>
      <c r="W9" s="7"/>
      <c r="X9" s="7"/>
      <c r="Y9" s="7"/>
    </row>
    <row r="10" spans="1:25" ht="15" customHeight="1" thickBot="1" x14ac:dyDescent="0.3">
      <c r="A10" s="498"/>
      <c r="B10" s="501"/>
      <c r="C10" s="501"/>
      <c r="D10" s="501"/>
      <c r="E10" s="501"/>
      <c r="F10" s="501"/>
      <c r="G10" s="501"/>
      <c r="H10" s="501"/>
      <c r="I10" s="498"/>
      <c r="J10" s="504"/>
      <c r="K10" s="7"/>
      <c r="L10" s="7"/>
      <c r="M10" s="7"/>
      <c r="N10" s="7"/>
      <c r="O10" s="7"/>
      <c r="P10" s="7"/>
      <c r="Q10" s="7"/>
      <c r="R10" s="7"/>
      <c r="S10" s="7"/>
      <c r="T10" s="7"/>
      <c r="U10" s="7"/>
      <c r="V10" s="7"/>
      <c r="W10" s="7"/>
      <c r="X10" s="7"/>
      <c r="Y10" s="7"/>
    </row>
    <row r="11" spans="1:25" ht="9" customHeight="1" thickBot="1" x14ac:dyDescent="0.3">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413" t="s">
        <v>6</v>
      </c>
      <c r="B12" s="148" t="s">
        <v>156</v>
      </c>
      <c r="C12" s="167"/>
      <c r="D12" s="148" t="s">
        <v>157</v>
      </c>
      <c r="E12" s="167"/>
      <c r="F12" s="148" t="s">
        <v>158</v>
      </c>
      <c r="G12" s="167"/>
      <c r="H12" s="148" t="s">
        <v>159</v>
      </c>
      <c r="I12" s="168"/>
    </row>
    <row r="13" spans="1:25" s="85" customFormat="1" ht="21.75" customHeight="1" thickBot="1" x14ac:dyDescent="0.3">
      <c r="A13" s="413"/>
      <c r="B13" s="150" t="s">
        <v>161</v>
      </c>
      <c r="C13" s="92" t="s">
        <v>280</v>
      </c>
      <c r="D13" s="148" t="s">
        <v>162</v>
      </c>
      <c r="E13" s="56"/>
      <c r="F13" s="148" t="s">
        <v>163</v>
      </c>
      <c r="G13" s="56"/>
      <c r="H13" s="148" t="s">
        <v>164</v>
      </c>
      <c r="I13" s="168"/>
    </row>
    <row r="14" spans="1:25" s="85" customFormat="1" ht="21.75" customHeight="1" thickBot="1" x14ac:dyDescent="0.3">
      <c r="A14" s="413"/>
      <c r="B14" s="148" t="s">
        <v>166</v>
      </c>
      <c r="C14" s="167"/>
      <c r="D14" s="148" t="s">
        <v>167</v>
      </c>
      <c r="E14" s="56"/>
      <c r="F14" s="148" t="s">
        <v>168</v>
      </c>
      <c r="G14" s="56"/>
      <c r="H14" s="148" t="s">
        <v>169</v>
      </c>
      <c r="I14" s="168"/>
    </row>
    <row r="15" spans="1:25" s="85" customFormat="1" ht="21.75" customHeight="1" thickBot="1" x14ac:dyDescent="0.3">
      <c r="A15" s="1"/>
      <c r="B15" s="1"/>
      <c r="C15" s="1"/>
      <c r="D15" s="1"/>
      <c r="E15" s="1"/>
      <c r="F15" s="1"/>
      <c r="G15" s="1"/>
      <c r="H15" s="1"/>
      <c r="I15" s="1"/>
      <c r="J15" s="1"/>
      <c r="K15" s="1"/>
      <c r="L15" s="97"/>
      <c r="M15" s="98"/>
      <c r="N15" s="98"/>
      <c r="O15" s="98"/>
    </row>
    <row r="16" spans="1:25" s="85" customFormat="1" ht="21.75" customHeight="1" thickBot="1" x14ac:dyDescent="0.3">
      <c r="A16" s="412" t="s">
        <v>8</v>
      </c>
      <c r="B16" s="412"/>
      <c r="C16" s="164" t="s">
        <v>160</v>
      </c>
      <c r="D16" s="374"/>
      <c r="E16" s="374"/>
      <c r="F16" s="374"/>
      <c r="G16" s="1"/>
      <c r="H16" s="1"/>
      <c r="I16" s="1"/>
      <c r="J16" s="1"/>
      <c r="K16" s="1"/>
      <c r="L16" s="97"/>
      <c r="M16" s="98"/>
      <c r="N16" s="98"/>
      <c r="O16" s="98"/>
    </row>
    <row r="17" spans="1:15" s="85" customFormat="1" ht="21.75" customHeight="1" thickBot="1" x14ac:dyDescent="0.3">
      <c r="A17" s="412"/>
      <c r="B17" s="412"/>
      <c r="C17" s="164" t="s">
        <v>165</v>
      </c>
      <c r="D17" s="374"/>
      <c r="E17" s="374"/>
      <c r="F17" s="374"/>
      <c r="G17" s="1"/>
      <c r="H17" s="1"/>
      <c r="I17" s="1"/>
      <c r="J17" s="1"/>
      <c r="K17" s="1"/>
      <c r="L17" s="97"/>
      <c r="M17" s="98"/>
      <c r="N17" s="98"/>
      <c r="O17" s="98"/>
    </row>
    <row r="18" spans="1:15" s="85" customFormat="1" ht="21.75" customHeight="1" thickBot="1" x14ac:dyDescent="0.3">
      <c r="A18" s="412"/>
      <c r="B18" s="412"/>
      <c r="C18" s="164" t="s">
        <v>170</v>
      </c>
      <c r="D18" s="374" t="s">
        <v>280</v>
      </c>
      <c r="E18" s="374"/>
      <c r="F18" s="374"/>
      <c r="G18" s="1"/>
      <c r="H18" s="1"/>
      <c r="I18" s="1"/>
      <c r="J18" s="1"/>
      <c r="K18" s="1"/>
      <c r="L18" s="97"/>
      <c r="M18" s="98"/>
      <c r="N18" s="98"/>
      <c r="O18" s="98"/>
    </row>
    <row r="19" spans="1:15" s="85" customFormat="1" ht="21.75" customHeight="1" x14ac:dyDescent="0.25">
      <c r="A19" s="1"/>
      <c r="B19" s="1"/>
      <c r="C19" s="1"/>
      <c r="D19" s="1"/>
      <c r="E19" s="1"/>
      <c r="F19" s="1"/>
      <c r="G19" s="1"/>
      <c r="H19" s="1"/>
      <c r="I19" s="1"/>
      <c r="J19" s="1"/>
      <c r="K19" s="1"/>
      <c r="L19" s="97"/>
      <c r="M19" s="98"/>
      <c r="N19" s="98"/>
      <c r="O19" s="98"/>
    </row>
    <row r="20" spans="1:15" s="26" customFormat="1" ht="16.5" customHeight="1" x14ac:dyDescent="0.2"/>
    <row r="21" spans="1:15" ht="5.25" customHeight="1" thickBot="1" x14ac:dyDescent="0.3"/>
    <row r="22" spans="1:15" ht="48" customHeight="1" thickBot="1" x14ac:dyDescent="0.3">
      <c r="A22" s="505" t="s">
        <v>202</v>
      </c>
      <c r="B22" s="505"/>
      <c r="C22" s="505"/>
      <c r="D22" s="505"/>
      <c r="E22" s="505"/>
      <c r="F22" s="505"/>
      <c r="G22" s="505"/>
      <c r="H22" s="505"/>
      <c r="I22" s="505"/>
      <c r="J22" s="505"/>
    </row>
    <row r="23" spans="1:15" ht="69.95" customHeight="1" thickBot="1" x14ac:dyDescent="0.3">
      <c r="A23" s="154" t="s">
        <v>21</v>
      </c>
      <c r="B23" s="506" t="s">
        <v>359</v>
      </c>
      <c r="C23" s="507"/>
      <c r="D23" s="508"/>
      <c r="E23" s="155" t="s">
        <v>71</v>
      </c>
      <c r="F23" s="277" t="s">
        <v>344</v>
      </c>
      <c r="G23" s="155" t="s">
        <v>73</v>
      </c>
      <c r="H23" s="506" t="s">
        <v>360</v>
      </c>
      <c r="I23" s="507"/>
      <c r="J23" s="508"/>
    </row>
    <row r="24" spans="1:15" ht="50.25" customHeight="1" thickBot="1" x14ac:dyDescent="0.3">
      <c r="A24" s="127" t="s">
        <v>75</v>
      </c>
      <c r="B24" s="506" t="s">
        <v>361</v>
      </c>
      <c r="C24" s="507"/>
      <c r="D24" s="507"/>
      <c r="E24" s="507"/>
      <c r="F24" s="507"/>
      <c r="G24" s="507"/>
      <c r="H24" s="507"/>
      <c r="I24" s="507"/>
      <c r="J24" s="508"/>
    </row>
    <row r="25" spans="1:15" ht="50.25" customHeight="1" thickBot="1" x14ac:dyDescent="0.3">
      <c r="A25" s="509" t="s">
        <v>77</v>
      </c>
      <c r="B25" s="156">
        <v>2024</v>
      </c>
      <c r="C25" s="157">
        <v>2025</v>
      </c>
      <c r="D25" s="157">
        <v>2026</v>
      </c>
      <c r="E25" s="157">
        <v>2027</v>
      </c>
      <c r="F25" s="158" t="s">
        <v>203</v>
      </c>
      <c r="G25" s="159" t="s">
        <v>79</v>
      </c>
      <c r="H25" s="511" t="s">
        <v>81</v>
      </c>
      <c r="I25" s="512"/>
      <c r="J25" s="513"/>
    </row>
    <row r="26" spans="1:15" ht="50.25" customHeight="1" thickBot="1" x14ac:dyDescent="0.3">
      <c r="A26" s="510"/>
      <c r="B26" s="287">
        <v>362</v>
      </c>
      <c r="C26" s="288">
        <v>3450</v>
      </c>
      <c r="D26" s="288">
        <v>3450</v>
      </c>
      <c r="E26" s="288">
        <v>1738</v>
      </c>
      <c r="F26" s="280">
        <f>SUM(B26:E26)</f>
        <v>9000</v>
      </c>
      <c r="G26" s="289">
        <f>+B26</f>
        <v>362</v>
      </c>
      <c r="H26" s="519" t="s">
        <v>288</v>
      </c>
      <c r="I26" s="529"/>
      <c r="J26" s="520"/>
    </row>
    <row r="27" spans="1:15" ht="52.5" customHeight="1" thickBot="1" x14ac:dyDescent="0.3">
      <c r="A27" s="127"/>
      <c r="B27" s="514" t="s">
        <v>362</v>
      </c>
      <c r="C27" s="515"/>
      <c r="D27" s="515"/>
      <c r="E27" s="515"/>
      <c r="F27" s="515"/>
      <c r="G27" s="515"/>
      <c r="H27" s="515"/>
      <c r="I27" s="515"/>
      <c r="J27" s="516"/>
    </row>
    <row r="28" spans="1:15" s="30" customFormat="1" ht="56.25" customHeight="1" thickBot="1" x14ac:dyDescent="0.3">
      <c r="A28" s="509" t="s">
        <v>181</v>
      </c>
      <c r="B28" s="127" t="s">
        <v>182</v>
      </c>
      <c r="C28" s="154" t="s">
        <v>86</v>
      </c>
      <c r="D28" s="517" t="s">
        <v>88</v>
      </c>
      <c r="E28" s="518"/>
      <c r="F28" s="517" t="s">
        <v>90</v>
      </c>
      <c r="G28" s="518"/>
      <c r="H28" s="128" t="s">
        <v>92</v>
      </c>
      <c r="I28" s="126" t="s">
        <v>93</v>
      </c>
      <c r="J28" s="126" t="s">
        <v>95</v>
      </c>
    </row>
    <row r="29" spans="1:15" ht="79.150000000000006" customHeight="1" thickBot="1" x14ac:dyDescent="0.3">
      <c r="A29" s="510"/>
      <c r="B29" s="160">
        <v>0</v>
      </c>
      <c r="C29" s="94">
        <v>0</v>
      </c>
      <c r="D29" s="521"/>
      <c r="E29" s="528"/>
      <c r="F29" s="521"/>
      <c r="G29" s="528"/>
      <c r="H29" s="213"/>
      <c r="I29" s="161"/>
      <c r="J29" s="161"/>
    </row>
    <row r="30" spans="1:15" s="30" customFormat="1" ht="45" customHeight="1" thickBot="1" x14ac:dyDescent="0.3">
      <c r="A30" s="509" t="s">
        <v>183</v>
      </c>
      <c r="B30" s="125" t="s">
        <v>182</v>
      </c>
      <c r="C30" s="128" t="s">
        <v>86</v>
      </c>
      <c r="D30" s="517" t="s">
        <v>88</v>
      </c>
      <c r="E30" s="518"/>
      <c r="F30" s="517" t="s">
        <v>90</v>
      </c>
      <c r="G30" s="518"/>
      <c r="H30" s="128" t="s">
        <v>92</v>
      </c>
      <c r="I30" s="126" t="s">
        <v>93</v>
      </c>
      <c r="J30" s="126" t="s">
        <v>95</v>
      </c>
    </row>
    <row r="31" spans="1:15" ht="79.150000000000006" customHeight="1" thickBot="1" x14ac:dyDescent="0.3">
      <c r="A31" s="510"/>
      <c r="B31" s="160">
        <v>0</v>
      </c>
      <c r="C31" s="160">
        <v>0</v>
      </c>
      <c r="D31" s="530"/>
      <c r="E31" s="531"/>
      <c r="F31" s="521"/>
      <c r="G31" s="528"/>
      <c r="H31" s="161"/>
      <c r="I31" s="161"/>
      <c r="J31" s="161"/>
    </row>
    <row r="32" spans="1:15" s="30" customFormat="1" ht="54" customHeight="1" thickBot="1" x14ac:dyDescent="0.3">
      <c r="A32" s="509" t="s">
        <v>184</v>
      </c>
      <c r="B32" s="125" t="s">
        <v>182</v>
      </c>
      <c r="C32" s="128" t="s">
        <v>86</v>
      </c>
      <c r="D32" s="517" t="s">
        <v>88</v>
      </c>
      <c r="E32" s="518"/>
      <c r="F32" s="517" t="s">
        <v>90</v>
      </c>
      <c r="G32" s="518"/>
      <c r="H32" s="128" t="s">
        <v>92</v>
      </c>
      <c r="I32" s="126" t="s">
        <v>93</v>
      </c>
      <c r="J32" s="126" t="s">
        <v>95</v>
      </c>
    </row>
    <row r="33" spans="1:10" ht="150" customHeight="1" thickBot="1" x14ac:dyDescent="0.3">
      <c r="A33" s="510"/>
      <c r="B33" s="246">
        <v>345</v>
      </c>
      <c r="C33" s="283">
        <f>19+373</f>
        <v>392</v>
      </c>
      <c r="D33" s="506" t="s">
        <v>363</v>
      </c>
      <c r="E33" s="508"/>
      <c r="F33" s="506" t="s">
        <v>363</v>
      </c>
      <c r="G33" s="508"/>
      <c r="H33" s="290" t="s">
        <v>319</v>
      </c>
      <c r="I33" s="284" t="s">
        <v>364</v>
      </c>
      <c r="J33" s="284" t="s">
        <v>365</v>
      </c>
    </row>
    <row r="34" spans="1:10" s="30" customFormat="1" ht="47.25" customHeight="1" thickBot="1" x14ac:dyDescent="0.3">
      <c r="A34" s="509" t="s">
        <v>185</v>
      </c>
      <c r="B34" s="125" t="s">
        <v>182</v>
      </c>
      <c r="C34" s="125" t="s">
        <v>86</v>
      </c>
      <c r="D34" s="517" t="s">
        <v>88</v>
      </c>
      <c r="E34" s="518"/>
      <c r="F34" s="517" t="s">
        <v>90</v>
      </c>
      <c r="G34" s="518"/>
      <c r="H34" s="128" t="s">
        <v>92</v>
      </c>
      <c r="I34" s="128" t="s">
        <v>93</v>
      </c>
      <c r="J34" s="126" t="s">
        <v>95</v>
      </c>
    </row>
    <row r="35" spans="1:10" ht="133.15" customHeight="1" thickBot="1" x14ac:dyDescent="0.3">
      <c r="A35" s="510"/>
      <c r="B35" s="246">
        <v>345</v>
      </c>
      <c r="C35" s="334">
        <v>74</v>
      </c>
      <c r="D35" s="523" t="s">
        <v>408</v>
      </c>
      <c r="E35" s="524"/>
      <c r="F35" s="523" t="s">
        <v>411</v>
      </c>
      <c r="G35" s="524"/>
      <c r="H35" s="290" t="s">
        <v>319</v>
      </c>
      <c r="I35" s="284" t="s">
        <v>364</v>
      </c>
      <c r="J35" s="284" t="s">
        <v>365</v>
      </c>
    </row>
    <row r="36" spans="1:10" s="30" customFormat="1" ht="47.25" customHeight="1" thickBot="1" x14ac:dyDescent="0.3">
      <c r="A36" s="509" t="s">
        <v>186</v>
      </c>
      <c r="B36" s="125" t="s">
        <v>182</v>
      </c>
      <c r="C36" s="128" t="s">
        <v>86</v>
      </c>
      <c r="D36" s="517" t="s">
        <v>88</v>
      </c>
      <c r="E36" s="518"/>
      <c r="F36" s="517" t="s">
        <v>90</v>
      </c>
      <c r="G36" s="518"/>
      <c r="H36" s="128" t="s">
        <v>92</v>
      </c>
      <c r="I36" s="126" t="s">
        <v>93</v>
      </c>
      <c r="J36" s="126" t="s">
        <v>95</v>
      </c>
    </row>
    <row r="37" spans="1:10" ht="159.6" customHeight="1" thickBot="1" x14ac:dyDescent="0.3">
      <c r="A37" s="510"/>
      <c r="B37" s="246">
        <v>345</v>
      </c>
      <c r="C37" s="94">
        <v>247</v>
      </c>
      <c r="D37" s="523" t="s">
        <v>432</v>
      </c>
      <c r="E37" s="524"/>
      <c r="F37" s="671" t="s">
        <v>440</v>
      </c>
      <c r="G37" s="672"/>
      <c r="H37" s="290" t="s">
        <v>319</v>
      </c>
      <c r="I37" s="284" t="s">
        <v>364</v>
      </c>
      <c r="J37" s="284" t="s">
        <v>365</v>
      </c>
    </row>
    <row r="38" spans="1:10" s="30" customFormat="1" ht="48.75" customHeight="1" thickBot="1" x14ac:dyDescent="0.3">
      <c r="A38" s="509" t="s">
        <v>187</v>
      </c>
      <c r="B38" s="125" t="s">
        <v>182</v>
      </c>
      <c r="C38" s="128" t="s">
        <v>86</v>
      </c>
      <c r="D38" s="517" t="s">
        <v>88</v>
      </c>
      <c r="E38" s="518"/>
      <c r="F38" s="517" t="s">
        <v>90</v>
      </c>
      <c r="G38" s="518"/>
      <c r="H38" s="128" t="s">
        <v>92</v>
      </c>
      <c r="I38" s="126" t="s">
        <v>93</v>
      </c>
      <c r="J38" s="126" t="s">
        <v>95</v>
      </c>
    </row>
    <row r="39" spans="1:10" ht="79.900000000000006" customHeight="1" thickBot="1" x14ac:dyDescent="0.3">
      <c r="A39" s="510"/>
      <c r="B39" s="246">
        <v>345</v>
      </c>
      <c r="C39" s="95"/>
      <c r="D39" s="525"/>
      <c r="E39" s="522"/>
      <c r="F39" s="525"/>
      <c r="G39" s="522"/>
      <c r="H39" s="93"/>
      <c r="I39" s="162"/>
      <c r="J39" s="162"/>
    </row>
    <row r="40" spans="1:10" ht="46.5" customHeight="1" thickBot="1" x14ac:dyDescent="0.3">
      <c r="A40" s="509" t="s">
        <v>188</v>
      </c>
      <c r="B40" s="128" t="s">
        <v>182</v>
      </c>
      <c r="C40" s="154" t="s">
        <v>86</v>
      </c>
      <c r="D40" s="517" t="s">
        <v>88</v>
      </c>
      <c r="E40" s="518"/>
      <c r="F40" s="517" t="s">
        <v>90</v>
      </c>
      <c r="G40" s="518"/>
      <c r="H40" s="128" t="s">
        <v>92</v>
      </c>
      <c r="I40" s="126" t="s">
        <v>93</v>
      </c>
      <c r="J40" s="126" t="s">
        <v>95</v>
      </c>
    </row>
    <row r="41" spans="1:10" ht="72" customHeight="1" thickBot="1" x14ac:dyDescent="0.3">
      <c r="A41" s="510"/>
      <c r="B41" s="246">
        <v>345</v>
      </c>
      <c r="C41" s="95"/>
      <c r="D41" s="525"/>
      <c r="E41" s="526"/>
      <c r="F41" s="525"/>
      <c r="G41" s="522"/>
      <c r="H41" s="93"/>
      <c r="I41" s="162"/>
      <c r="J41" s="162"/>
    </row>
    <row r="42" spans="1:10" ht="48.75" customHeight="1" thickBot="1" x14ac:dyDescent="0.3">
      <c r="A42" s="509" t="s">
        <v>189</v>
      </c>
      <c r="B42" s="127" t="s">
        <v>182</v>
      </c>
      <c r="C42" s="154" t="s">
        <v>86</v>
      </c>
      <c r="D42" s="517" t="s">
        <v>88</v>
      </c>
      <c r="E42" s="518"/>
      <c r="F42" s="517" t="s">
        <v>90</v>
      </c>
      <c r="G42" s="518"/>
      <c r="H42" s="128" t="s">
        <v>92</v>
      </c>
      <c r="I42" s="126" t="s">
        <v>93</v>
      </c>
      <c r="J42" s="126" t="s">
        <v>95</v>
      </c>
    </row>
    <row r="43" spans="1:10" ht="87" customHeight="1" thickBot="1" x14ac:dyDescent="0.3">
      <c r="A43" s="510"/>
      <c r="B43" s="246">
        <v>345</v>
      </c>
      <c r="C43" s="95"/>
      <c r="D43" s="525"/>
      <c r="E43" s="526"/>
      <c r="F43" s="525"/>
      <c r="G43" s="522"/>
      <c r="H43" s="163"/>
      <c r="I43" s="93"/>
      <c r="J43" s="162"/>
    </row>
    <row r="44" spans="1:10" ht="42.75" customHeight="1" thickBot="1" x14ac:dyDescent="0.3">
      <c r="A44" s="509" t="s">
        <v>190</v>
      </c>
      <c r="B44" s="127" t="s">
        <v>182</v>
      </c>
      <c r="C44" s="154" t="s">
        <v>86</v>
      </c>
      <c r="D44" s="517" t="s">
        <v>88</v>
      </c>
      <c r="E44" s="518"/>
      <c r="F44" s="517" t="s">
        <v>90</v>
      </c>
      <c r="G44" s="518"/>
      <c r="H44" s="128" t="s">
        <v>92</v>
      </c>
      <c r="I44" s="126" t="s">
        <v>93</v>
      </c>
      <c r="J44" s="126" t="s">
        <v>95</v>
      </c>
    </row>
    <row r="45" spans="1:10" ht="78.599999999999994" customHeight="1" thickBot="1" x14ac:dyDescent="0.3">
      <c r="A45" s="510"/>
      <c r="B45" s="246">
        <v>345</v>
      </c>
      <c r="C45" s="95"/>
      <c r="D45" s="525"/>
      <c r="E45" s="522"/>
      <c r="F45" s="525"/>
      <c r="G45" s="522"/>
      <c r="H45" s="93"/>
      <c r="I45" s="93"/>
      <c r="J45" s="93"/>
    </row>
    <row r="46" spans="1:10" ht="45" customHeight="1" thickBot="1" x14ac:dyDescent="0.3">
      <c r="A46" s="509" t="s">
        <v>191</v>
      </c>
      <c r="B46" s="127" t="s">
        <v>182</v>
      </c>
      <c r="C46" s="154" t="s">
        <v>86</v>
      </c>
      <c r="D46" s="517" t="s">
        <v>88</v>
      </c>
      <c r="E46" s="518"/>
      <c r="F46" s="517" t="s">
        <v>90</v>
      </c>
      <c r="G46" s="518"/>
      <c r="H46" s="128" t="s">
        <v>92</v>
      </c>
      <c r="I46" s="126" t="s">
        <v>93</v>
      </c>
      <c r="J46" s="126" t="s">
        <v>95</v>
      </c>
    </row>
    <row r="47" spans="1:10" ht="75.599999999999994" customHeight="1" thickBot="1" x14ac:dyDescent="0.3">
      <c r="A47" s="510"/>
      <c r="B47" s="246">
        <v>345</v>
      </c>
      <c r="C47" s="95"/>
      <c r="D47" s="525"/>
      <c r="E47" s="522"/>
      <c r="F47" s="525"/>
      <c r="G47" s="522"/>
      <c r="H47" s="93"/>
      <c r="I47" s="162"/>
      <c r="J47" s="162"/>
    </row>
    <row r="48" spans="1:10" ht="46.5" customHeight="1" thickBot="1" x14ac:dyDescent="0.3">
      <c r="A48" s="509" t="s">
        <v>192</v>
      </c>
      <c r="B48" s="127" t="s">
        <v>182</v>
      </c>
      <c r="C48" s="154" t="s">
        <v>86</v>
      </c>
      <c r="D48" s="517" t="s">
        <v>88</v>
      </c>
      <c r="E48" s="518"/>
      <c r="F48" s="517" t="s">
        <v>90</v>
      </c>
      <c r="G48" s="518"/>
      <c r="H48" s="128" t="s">
        <v>92</v>
      </c>
      <c r="I48" s="126" t="s">
        <v>93</v>
      </c>
      <c r="J48" s="126" t="s">
        <v>95</v>
      </c>
    </row>
    <row r="49" spans="1:13" ht="72" customHeight="1" thickBot="1" x14ac:dyDescent="0.3">
      <c r="A49" s="510"/>
      <c r="B49" s="246">
        <v>345</v>
      </c>
      <c r="C49" s="95"/>
      <c r="D49" s="525"/>
      <c r="E49" s="522"/>
      <c r="F49" s="526"/>
      <c r="G49" s="526"/>
      <c r="H49" s="93"/>
      <c r="I49" s="93"/>
      <c r="J49" s="93"/>
    </row>
    <row r="50" spans="1:13" ht="48.75" customHeight="1" thickBot="1" x14ac:dyDescent="0.3">
      <c r="A50" s="509" t="s">
        <v>193</v>
      </c>
      <c r="B50" s="127" t="s">
        <v>182</v>
      </c>
      <c r="C50" s="154" t="s">
        <v>86</v>
      </c>
      <c r="D50" s="517" t="s">
        <v>88</v>
      </c>
      <c r="E50" s="518"/>
      <c r="F50" s="517" t="s">
        <v>90</v>
      </c>
      <c r="G50" s="518"/>
      <c r="H50" s="128" t="s">
        <v>92</v>
      </c>
      <c r="I50" s="126" t="s">
        <v>93</v>
      </c>
      <c r="J50" s="126" t="s">
        <v>95</v>
      </c>
    </row>
    <row r="51" spans="1:13" ht="72.599999999999994" customHeight="1" thickBot="1" x14ac:dyDescent="0.3">
      <c r="A51" s="510"/>
      <c r="B51" s="246">
        <v>345</v>
      </c>
      <c r="C51" s="95"/>
      <c r="D51" s="525"/>
      <c r="E51" s="522"/>
      <c r="F51" s="525"/>
      <c r="G51" s="522"/>
      <c r="H51" s="93"/>
      <c r="I51" s="93"/>
      <c r="J51" s="93"/>
    </row>
    <row r="52" spans="1:13" x14ac:dyDescent="0.25">
      <c r="B52" s="1">
        <f>B29+B31+B33+B35+B37+B39+B41+B43+B45+B47+B49+B51</f>
        <v>3450</v>
      </c>
      <c r="C52" s="1">
        <f>C29+C31+C33+C35+C37+C39+C41+C43+C45+C47+C49+C51</f>
        <v>713</v>
      </c>
    </row>
    <row r="53" spans="1:13" ht="18" x14ac:dyDescent="0.25">
      <c r="A53" s="54" t="s">
        <v>204</v>
      </c>
    </row>
    <row r="54" spans="1:13" ht="18" customHeight="1" x14ac:dyDescent="0.25">
      <c r="A54" s="37"/>
    </row>
    <row r="55" spans="1:13" ht="23.25" x14ac:dyDescent="0.25">
      <c r="A55" s="527" t="s">
        <v>205</v>
      </c>
      <c r="B55" s="38" t="s">
        <v>156</v>
      </c>
      <c r="C55" s="38" t="s">
        <v>157</v>
      </c>
      <c r="D55" s="38" t="s">
        <v>158</v>
      </c>
      <c r="E55" s="38" t="s">
        <v>159</v>
      </c>
      <c r="F55" s="38" t="s">
        <v>161</v>
      </c>
      <c r="G55" s="38" t="s">
        <v>162</v>
      </c>
      <c r="H55" s="38" t="s">
        <v>163</v>
      </c>
      <c r="I55" s="38" t="s">
        <v>164</v>
      </c>
      <c r="J55" s="38" t="s">
        <v>166</v>
      </c>
      <c r="K55" s="38" t="s">
        <v>167</v>
      </c>
      <c r="L55" s="38" t="s">
        <v>168</v>
      </c>
      <c r="M55" s="38" t="s">
        <v>169</v>
      </c>
    </row>
    <row r="56" spans="1:13" ht="24.75" customHeight="1" x14ac:dyDescent="0.25">
      <c r="A56" s="527"/>
      <c r="B56" s="39"/>
      <c r="C56" s="39"/>
      <c r="D56" s="39"/>
      <c r="E56" s="39"/>
      <c r="F56" s="39"/>
      <c r="G56" s="39"/>
      <c r="H56" s="39"/>
      <c r="I56" s="39"/>
      <c r="J56" s="39"/>
      <c r="K56" s="39"/>
      <c r="L56" s="39"/>
      <c r="M56" s="39"/>
    </row>
    <row r="57" spans="1:13" s="29" customFormat="1" ht="13.15" customHeight="1" x14ac:dyDescent="0.25">
      <c r="A57" s="1"/>
      <c r="B57" s="1"/>
      <c r="C57" s="1"/>
      <c r="D57" s="1"/>
      <c r="E57" s="1"/>
      <c r="F57" s="1"/>
      <c r="G57" s="1"/>
      <c r="H57" s="1"/>
      <c r="I57" s="1"/>
    </row>
    <row r="58" spans="1:13" ht="15" thickBot="1" x14ac:dyDescent="0.3"/>
    <row r="59" spans="1:13" ht="44.25" customHeight="1" thickBot="1" x14ac:dyDescent="0.3">
      <c r="A59" s="207" t="s">
        <v>206</v>
      </c>
      <c r="B59" s="189" t="s">
        <v>207</v>
      </c>
      <c r="C59" s="169"/>
      <c r="D59" s="208" t="s">
        <v>208</v>
      </c>
      <c r="E59" s="189" t="s">
        <v>207</v>
      </c>
      <c r="F59" s="169"/>
      <c r="G59" s="208" t="s">
        <v>209</v>
      </c>
      <c r="H59" s="189" t="s">
        <v>210</v>
      </c>
      <c r="I59" s="206"/>
      <c r="J59" s="162"/>
    </row>
    <row r="60" spans="1:13" ht="15.75" thickBot="1" x14ac:dyDescent="0.3">
      <c r="A60" s="209"/>
      <c r="B60" s="189" t="s">
        <v>211</v>
      </c>
      <c r="C60" s="286" t="s">
        <v>356</v>
      </c>
      <c r="D60" s="210"/>
      <c r="E60" s="189" t="s">
        <v>211</v>
      </c>
      <c r="F60" s="286" t="s">
        <v>357</v>
      </c>
      <c r="G60" s="210"/>
      <c r="H60" s="189" t="s">
        <v>212</v>
      </c>
      <c r="I60" s="215"/>
      <c r="J60" s="162"/>
    </row>
    <row r="61" spans="1:13" ht="15.75" thickBot="1" x14ac:dyDescent="0.3">
      <c r="A61" s="209"/>
      <c r="B61" s="189" t="s">
        <v>213</v>
      </c>
      <c r="C61" s="169"/>
      <c r="D61" s="210"/>
      <c r="E61" s="189" t="s">
        <v>213</v>
      </c>
      <c r="F61" s="286" t="s">
        <v>358</v>
      </c>
      <c r="G61" s="210"/>
      <c r="H61" s="189" t="s">
        <v>214</v>
      </c>
      <c r="I61" s="215"/>
      <c r="J61" s="162"/>
    </row>
    <row r="62" spans="1:13" ht="39.75" customHeight="1" thickBot="1" x14ac:dyDescent="0.3">
      <c r="A62" s="209"/>
      <c r="B62" s="189" t="s">
        <v>207</v>
      </c>
      <c r="C62" s="169"/>
      <c r="D62" s="210"/>
      <c r="E62" s="189" t="s">
        <v>207</v>
      </c>
      <c r="F62" s="286"/>
      <c r="G62" s="210"/>
      <c r="H62" s="189" t="s">
        <v>210</v>
      </c>
      <c r="I62" s="206"/>
      <c r="J62" s="162"/>
    </row>
    <row r="63" spans="1:13" ht="15.75" thickBot="1" x14ac:dyDescent="0.3">
      <c r="A63" s="209"/>
      <c r="B63" s="189" t="s">
        <v>211</v>
      </c>
      <c r="C63" s="169"/>
      <c r="D63" s="210"/>
      <c r="E63" s="189" t="s">
        <v>211</v>
      </c>
      <c r="F63" s="286" t="s">
        <v>366</v>
      </c>
      <c r="G63" s="210"/>
      <c r="H63" s="189" t="s">
        <v>212</v>
      </c>
      <c r="I63" s="206"/>
      <c r="J63" s="162"/>
    </row>
    <row r="64" spans="1:13" ht="34.5" customHeight="1" thickBot="1" x14ac:dyDescent="0.3">
      <c r="A64" s="211"/>
      <c r="B64" s="189" t="s">
        <v>213</v>
      </c>
      <c r="C64" s="169"/>
      <c r="D64" s="212"/>
      <c r="E64" s="189" t="s">
        <v>213</v>
      </c>
      <c r="F64" s="286" t="s">
        <v>367</v>
      </c>
      <c r="G64" s="212"/>
      <c r="H64" s="189" t="s">
        <v>214</v>
      </c>
      <c r="I64" s="206"/>
      <c r="J64" s="162"/>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F31:G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J1:L1"/>
    <mergeCell ref="J2:L2"/>
    <mergeCell ref="J3:L3"/>
    <mergeCell ref="J4:L4"/>
    <mergeCell ref="D29:E29"/>
    <mergeCell ref="F29:G29"/>
  </mergeCells>
  <dataValidations count="1">
    <dataValidation type="list" allowBlank="1" showInputMessage="1" showErrorMessage="1" sqref="H26:J26" xr:uid="{A52E3955-10F7-4770-8A91-5F4747E11A48}">
      <formula1>#REF!</formula1>
    </dataValidation>
  </dataValidations>
  <pageMargins left="0.25" right="0.25" top="0.75" bottom="0.75" header="0.3" footer="0.3"/>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0"/>
  <sheetViews>
    <sheetView showGridLines="0" topLeftCell="D21" zoomScale="70" zoomScaleNormal="70" workbookViewId="0">
      <selection activeCell="G22" sqref="G22:G23"/>
    </sheetView>
  </sheetViews>
  <sheetFormatPr baseColWidth="10" defaultColWidth="10.85546875" defaultRowHeight="14.25" x14ac:dyDescent="0.25"/>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32.25" customHeight="1" thickBot="1" x14ac:dyDescent="0.3">
      <c r="A1" s="409"/>
      <c r="B1" s="390" t="s">
        <v>150</v>
      </c>
      <c r="C1" s="391"/>
      <c r="D1" s="391"/>
      <c r="E1" s="391"/>
      <c r="F1" s="391"/>
      <c r="G1" s="391"/>
      <c r="H1" s="391"/>
      <c r="I1" s="392"/>
      <c r="J1" s="387" t="s">
        <v>270</v>
      </c>
      <c r="K1" s="388"/>
      <c r="L1" s="389"/>
    </row>
    <row r="2" spans="1:15" s="85" customFormat="1" ht="30.75" customHeight="1" thickBot="1" x14ac:dyDescent="0.3">
      <c r="A2" s="410"/>
      <c r="B2" s="393" t="s">
        <v>151</v>
      </c>
      <c r="C2" s="394"/>
      <c r="D2" s="394"/>
      <c r="E2" s="394"/>
      <c r="F2" s="394"/>
      <c r="G2" s="394"/>
      <c r="H2" s="394"/>
      <c r="I2" s="395"/>
      <c r="J2" s="387" t="s">
        <v>271</v>
      </c>
      <c r="K2" s="388"/>
      <c r="L2" s="389"/>
    </row>
    <row r="3" spans="1:15" s="85" customFormat="1" ht="24" customHeight="1" thickBot="1" x14ac:dyDescent="0.3">
      <c r="A3" s="410"/>
      <c r="B3" s="393" t="s">
        <v>0</v>
      </c>
      <c r="C3" s="394"/>
      <c r="D3" s="394"/>
      <c r="E3" s="394"/>
      <c r="F3" s="394"/>
      <c r="G3" s="394"/>
      <c r="H3" s="394"/>
      <c r="I3" s="395"/>
      <c r="J3" s="387" t="s">
        <v>272</v>
      </c>
      <c r="K3" s="388"/>
      <c r="L3" s="389"/>
    </row>
    <row r="4" spans="1:15" s="85" customFormat="1" ht="21.75" customHeight="1" thickBot="1" x14ac:dyDescent="0.3">
      <c r="A4" s="411"/>
      <c r="B4" s="396" t="s">
        <v>215</v>
      </c>
      <c r="C4" s="397"/>
      <c r="D4" s="397"/>
      <c r="E4" s="397"/>
      <c r="F4" s="397"/>
      <c r="G4" s="397"/>
      <c r="H4" s="397"/>
      <c r="I4" s="398"/>
      <c r="J4" s="387" t="s">
        <v>275</v>
      </c>
      <c r="K4" s="388"/>
      <c r="L4" s="389"/>
    </row>
    <row r="5" spans="1:15" s="85" customFormat="1" ht="21.75" customHeight="1" thickBot="1" x14ac:dyDescent="0.3">
      <c r="A5" s="86"/>
      <c r="B5" s="87"/>
      <c r="C5" s="87"/>
      <c r="D5" s="87"/>
      <c r="E5" s="87"/>
      <c r="F5" s="87"/>
      <c r="G5" s="87"/>
      <c r="H5" s="87"/>
      <c r="I5" s="87"/>
      <c r="J5" s="88"/>
      <c r="K5" s="88"/>
      <c r="L5" s="88"/>
    </row>
    <row r="6" spans="1:15" ht="40.35" customHeight="1" thickBot="1" x14ac:dyDescent="0.3">
      <c r="A6" s="55" t="s">
        <v>154</v>
      </c>
      <c r="B6" s="419" t="s">
        <v>307</v>
      </c>
      <c r="C6" s="420"/>
      <c r="D6" s="420"/>
      <c r="E6" s="420"/>
      <c r="F6" s="420"/>
      <c r="G6" s="420"/>
      <c r="H6" s="420"/>
      <c r="I6" s="421"/>
      <c r="J6" s="205" t="s">
        <v>155</v>
      </c>
      <c r="K6" s="553">
        <v>2024110010309</v>
      </c>
      <c r="L6" s="554"/>
      <c r="M6" s="552"/>
      <c r="N6" s="552"/>
      <c r="O6" s="552"/>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555" t="s">
        <v>6</v>
      </c>
      <c r="B8" s="165" t="s">
        <v>156</v>
      </c>
      <c r="C8" s="132"/>
      <c r="D8" s="165" t="s">
        <v>157</v>
      </c>
      <c r="E8" s="132"/>
      <c r="F8" s="165" t="s">
        <v>158</v>
      </c>
      <c r="G8" s="133"/>
      <c r="H8" s="165" t="s">
        <v>159</v>
      </c>
      <c r="I8" s="134"/>
      <c r="J8" s="564" t="s">
        <v>8</v>
      </c>
      <c r="K8" s="164" t="s">
        <v>160</v>
      </c>
      <c r="L8" s="89"/>
      <c r="M8" s="552"/>
      <c r="N8" s="552"/>
      <c r="O8" s="552"/>
    </row>
    <row r="9" spans="1:15" s="85" customFormat="1" ht="21.75" customHeight="1" thickBot="1" x14ac:dyDescent="0.3">
      <c r="A9" s="555"/>
      <c r="B9" s="166" t="s">
        <v>161</v>
      </c>
      <c r="C9" s="135" t="s">
        <v>280</v>
      </c>
      <c r="D9" s="165" t="s">
        <v>162</v>
      </c>
      <c r="E9" s="136"/>
      <c r="F9" s="165" t="s">
        <v>163</v>
      </c>
      <c r="G9" s="136"/>
      <c r="H9" s="165" t="s">
        <v>164</v>
      </c>
      <c r="I9" s="134"/>
      <c r="J9" s="564"/>
      <c r="K9" s="164" t="s">
        <v>165</v>
      </c>
      <c r="L9" s="89"/>
      <c r="M9" s="552"/>
      <c r="N9" s="552"/>
      <c r="O9" s="552"/>
    </row>
    <row r="10" spans="1:15" s="85" customFormat="1" ht="21.75" customHeight="1" thickBot="1" x14ac:dyDescent="0.3">
      <c r="A10" s="555"/>
      <c r="B10" s="165" t="s">
        <v>166</v>
      </c>
      <c r="C10" s="132"/>
      <c r="D10" s="165" t="s">
        <v>167</v>
      </c>
      <c r="E10" s="136"/>
      <c r="F10" s="165" t="s">
        <v>168</v>
      </c>
      <c r="G10" s="136"/>
      <c r="H10" s="165" t="s">
        <v>169</v>
      </c>
      <c r="I10" s="134"/>
      <c r="J10" s="564"/>
      <c r="K10" s="164" t="s">
        <v>170</v>
      </c>
      <c r="L10" s="89" t="s">
        <v>308</v>
      </c>
      <c r="M10" s="552"/>
      <c r="N10" s="552"/>
      <c r="O10" s="552"/>
    </row>
    <row r="11" spans="1:15" ht="15" thickBot="1" x14ac:dyDescent="0.3"/>
    <row r="12" spans="1:15" ht="32.1" customHeight="1" thickBot="1" x14ac:dyDescent="0.3">
      <c r="A12" s="556" t="s">
        <v>216</v>
      </c>
      <c r="B12" s="557"/>
      <c r="C12" s="557"/>
      <c r="D12" s="557"/>
      <c r="E12" s="557"/>
      <c r="F12" s="557"/>
      <c r="G12" s="557"/>
      <c r="H12" s="557"/>
      <c r="I12" s="557"/>
      <c r="J12" s="557"/>
      <c r="K12" s="557"/>
      <c r="L12" s="558"/>
    </row>
    <row r="13" spans="1:15" ht="32.1" customHeight="1" thickBot="1" x14ac:dyDescent="0.3">
      <c r="A13" s="534" t="s">
        <v>217</v>
      </c>
      <c r="B13" s="536" t="s">
        <v>101</v>
      </c>
      <c r="C13" s="562" t="s">
        <v>13</v>
      </c>
      <c r="D13" s="541" t="s">
        <v>181</v>
      </c>
      <c r="E13" s="542"/>
      <c r="F13" s="543"/>
      <c r="G13" s="541" t="s">
        <v>183</v>
      </c>
      <c r="H13" s="542"/>
      <c r="I13" s="543"/>
      <c r="J13" s="375" t="s">
        <v>184</v>
      </c>
      <c r="K13" s="376"/>
      <c r="L13" s="377"/>
    </row>
    <row r="14" spans="1:15" ht="32.1" customHeight="1" thickBot="1" x14ac:dyDescent="0.3">
      <c r="A14" s="535"/>
      <c r="B14" s="565"/>
      <c r="C14" s="563"/>
      <c r="D14" s="119" t="s">
        <v>26</v>
      </c>
      <c r="E14" s="117" t="s">
        <v>28</v>
      </c>
      <c r="F14" s="118" t="s">
        <v>106</v>
      </c>
      <c r="G14" s="119" t="s">
        <v>26</v>
      </c>
      <c r="H14" s="117" t="s">
        <v>28</v>
      </c>
      <c r="I14" s="118" t="s">
        <v>106</v>
      </c>
      <c r="J14" s="119" t="s">
        <v>26</v>
      </c>
      <c r="K14" s="117" t="s">
        <v>28</v>
      </c>
      <c r="L14" s="118" t="s">
        <v>106</v>
      </c>
    </row>
    <row r="15" spans="1:15" ht="151.5" customHeight="1" x14ac:dyDescent="0.25">
      <c r="A15" s="259" t="s">
        <v>309</v>
      </c>
      <c r="B15" s="260" t="s">
        <v>281</v>
      </c>
      <c r="C15" s="539" t="s">
        <v>310</v>
      </c>
      <c r="D15" s="546">
        <f>+ACTIVIDAD_1!B25+ACTIVIDAD_2!B25</f>
        <v>2095183940</v>
      </c>
      <c r="E15" s="548">
        <f>+ACTIVIDAD_1!B26+ACTIVIDAD_2!B26</f>
        <v>0</v>
      </c>
      <c r="F15" s="566">
        <v>25</v>
      </c>
      <c r="G15" s="546">
        <f>+ACTIVIDAD_1!C25+ACTIVIDAD_2!C25</f>
        <v>4641270768</v>
      </c>
      <c r="H15" s="548">
        <f>+ACTIVIDAD_1!C26+ACTIVIDAD_2!C26</f>
        <v>10818041</v>
      </c>
      <c r="I15" s="566">
        <v>25</v>
      </c>
      <c r="J15" s="546">
        <f>+ACTIVIDAD_1!D25+ACTIVIDAD_2!D25</f>
        <v>57378586</v>
      </c>
      <c r="K15" s="548">
        <f>+ACTIVIDAD_1!D26+ACTIVIDAD_2!D26</f>
        <v>406993520</v>
      </c>
      <c r="L15" s="566">
        <v>25</v>
      </c>
    </row>
    <row r="16" spans="1:15" ht="144" customHeight="1" x14ac:dyDescent="0.25">
      <c r="A16" s="259" t="s">
        <v>309</v>
      </c>
      <c r="B16" s="261" t="s">
        <v>311</v>
      </c>
      <c r="C16" s="540"/>
      <c r="D16" s="547"/>
      <c r="E16" s="549"/>
      <c r="F16" s="567"/>
      <c r="G16" s="547"/>
      <c r="H16" s="549"/>
      <c r="I16" s="567"/>
      <c r="J16" s="547"/>
      <c r="K16" s="549"/>
      <c r="L16" s="567"/>
    </row>
    <row r="17" spans="1:13" s="26" customFormat="1" ht="169.5" customHeight="1" x14ac:dyDescent="0.2">
      <c r="A17" s="259" t="s">
        <v>312</v>
      </c>
      <c r="B17" s="261" t="s">
        <v>313</v>
      </c>
      <c r="C17" s="264" t="s">
        <v>314</v>
      </c>
      <c r="D17" s="262">
        <f>+ACTIVIDAD_3!B25</f>
        <v>356144475</v>
      </c>
      <c r="E17" s="263">
        <f>+[1]ACTIVIDAD_2!B26</f>
        <v>1019185000</v>
      </c>
      <c r="F17" s="265"/>
      <c r="G17" s="262">
        <f>+ACTIVIDAD_3!C25</f>
        <v>1291607700</v>
      </c>
      <c r="H17" s="263">
        <f>+ACTIVIDAD_3!C26</f>
        <v>1400000</v>
      </c>
      <c r="I17" s="337">
        <v>19</v>
      </c>
      <c r="J17" s="266">
        <f>+ACTIVIDAD_3!D25</f>
        <v>36050000</v>
      </c>
      <c r="K17" s="267">
        <f>+ACTIVIDAD_3!D26</f>
        <v>91327020</v>
      </c>
      <c r="L17" s="337">
        <v>373</v>
      </c>
      <c r="M17" s="1"/>
    </row>
    <row r="18" spans="1:13" ht="15" customHeight="1" thickBot="1" x14ac:dyDescent="0.3"/>
    <row r="19" spans="1:13" ht="35.1" customHeight="1" thickBot="1" x14ac:dyDescent="0.3">
      <c r="A19" s="556" t="s">
        <v>218</v>
      </c>
      <c r="B19" s="557"/>
      <c r="C19" s="557"/>
      <c r="D19" s="557"/>
      <c r="E19" s="557"/>
      <c r="F19" s="557"/>
      <c r="G19" s="557"/>
      <c r="H19" s="557"/>
      <c r="I19" s="557"/>
      <c r="J19" s="557"/>
      <c r="K19" s="557"/>
      <c r="L19" s="558"/>
    </row>
    <row r="20" spans="1:13" ht="35.1" customHeight="1" x14ac:dyDescent="0.25">
      <c r="A20" s="534" t="s">
        <v>217</v>
      </c>
      <c r="B20" s="536" t="s">
        <v>101</v>
      </c>
      <c r="C20" s="562" t="s">
        <v>13</v>
      </c>
      <c r="D20" s="541" t="s">
        <v>185</v>
      </c>
      <c r="E20" s="542"/>
      <c r="F20" s="543"/>
      <c r="G20" s="541" t="s">
        <v>186</v>
      </c>
      <c r="H20" s="542"/>
      <c r="I20" s="543"/>
      <c r="J20" s="541" t="s">
        <v>187</v>
      </c>
      <c r="K20" s="542"/>
      <c r="L20" s="543"/>
    </row>
    <row r="21" spans="1:13" ht="35.1" customHeight="1" thickBot="1" x14ac:dyDescent="0.3">
      <c r="A21" s="538"/>
      <c r="B21" s="568"/>
      <c r="C21" s="569"/>
      <c r="D21" s="119" t="s">
        <v>26</v>
      </c>
      <c r="E21" s="117" t="s">
        <v>28</v>
      </c>
      <c r="F21" s="118" t="s">
        <v>106</v>
      </c>
      <c r="G21" s="119" t="s">
        <v>26</v>
      </c>
      <c r="H21" s="117" t="s">
        <v>28</v>
      </c>
      <c r="I21" s="118" t="s">
        <v>106</v>
      </c>
      <c r="J21" s="119" t="s">
        <v>26</v>
      </c>
      <c r="K21" s="117" t="s">
        <v>28</v>
      </c>
      <c r="L21" s="118" t="s">
        <v>106</v>
      </c>
    </row>
    <row r="22" spans="1:13" ht="90" customHeight="1" x14ac:dyDescent="0.25">
      <c r="A22" s="326" t="s">
        <v>309</v>
      </c>
      <c r="B22" s="327" t="s">
        <v>281</v>
      </c>
      <c r="C22" s="544" t="s">
        <v>310</v>
      </c>
      <c r="D22" s="546">
        <f>+ACTIVIDAD_1!E25+ACTIVIDAD_2!E25</f>
        <v>-62319233</v>
      </c>
      <c r="E22" s="548">
        <f>+ACTIVIDAD_1!E26+ACTIVIDAD_2!E26</f>
        <v>673200454</v>
      </c>
      <c r="F22" s="550">
        <v>25</v>
      </c>
      <c r="G22" s="546">
        <f>+ACTIVIDAD_1!F25+ACTIVIDAD_2!F25</f>
        <v>390646123</v>
      </c>
      <c r="H22" s="548">
        <f>+ACTIVIDAD_1!F26+ACTIVIDAD_2!F26</f>
        <v>639108508</v>
      </c>
      <c r="I22" s="532">
        <v>25</v>
      </c>
      <c r="J22" s="546"/>
      <c r="K22" s="548"/>
      <c r="L22" s="532"/>
    </row>
    <row r="23" spans="1:13" ht="90" customHeight="1" x14ac:dyDescent="0.25">
      <c r="A23" s="328" t="s">
        <v>309</v>
      </c>
      <c r="B23" s="261" t="s">
        <v>311</v>
      </c>
      <c r="C23" s="545"/>
      <c r="D23" s="547"/>
      <c r="E23" s="549"/>
      <c r="F23" s="551"/>
      <c r="G23" s="547"/>
      <c r="H23" s="549"/>
      <c r="I23" s="533"/>
      <c r="J23" s="547"/>
      <c r="K23" s="549"/>
      <c r="L23" s="533"/>
    </row>
    <row r="24" spans="1:13" ht="90" customHeight="1" thickBot="1" x14ac:dyDescent="0.3">
      <c r="A24" s="329" t="s">
        <v>312</v>
      </c>
      <c r="B24" s="330" t="s">
        <v>313</v>
      </c>
      <c r="C24" s="333" t="s">
        <v>314</v>
      </c>
      <c r="D24" s="331">
        <f>+ACTIVIDAD_3!E25</f>
        <v>-44938096</v>
      </c>
      <c r="E24" s="25">
        <f>+ACTIVIDAD_3!E26</f>
        <v>158600224</v>
      </c>
      <c r="F24" s="336">
        <v>74</v>
      </c>
      <c r="G24" s="331">
        <f>+ACTIVIDAD_3!F25</f>
        <v>21127696</v>
      </c>
      <c r="H24" s="25">
        <f>+ACTIVIDAD_3!F26</f>
        <v>156866390</v>
      </c>
      <c r="I24" s="28">
        <v>247</v>
      </c>
      <c r="J24" s="331"/>
      <c r="K24" s="25"/>
      <c r="L24" s="28"/>
    </row>
    <row r="26" spans="1:13" ht="15" thickBot="1" x14ac:dyDescent="0.3"/>
    <row r="27" spans="1:13" ht="35.1" customHeight="1" thickBot="1" x14ac:dyDescent="0.3">
      <c r="A27" s="559" t="s">
        <v>219</v>
      </c>
      <c r="B27" s="560"/>
      <c r="C27" s="560"/>
      <c r="D27" s="560"/>
      <c r="E27" s="560"/>
      <c r="F27" s="560"/>
      <c r="G27" s="560"/>
      <c r="H27" s="560"/>
      <c r="I27" s="560"/>
      <c r="J27" s="560"/>
      <c r="K27" s="560"/>
      <c r="L27" s="561"/>
    </row>
    <row r="28" spans="1:13" ht="35.1" customHeight="1" x14ac:dyDescent="0.25">
      <c r="A28" s="534" t="s">
        <v>217</v>
      </c>
      <c r="B28" s="536" t="s">
        <v>101</v>
      </c>
      <c r="C28" s="562" t="s">
        <v>13</v>
      </c>
      <c r="D28" s="541" t="s">
        <v>188</v>
      </c>
      <c r="E28" s="542"/>
      <c r="F28" s="543"/>
      <c r="G28" s="541" t="s">
        <v>189</v>
      </c>
      <c r="H28" s="542"/>
      <c r="I28" s="543"/>
      <c r="J28" s="541" t="s">
        <v>190</v>
      </c>
      <c r="K28" s="542"/>
      <c r="L28" s="543"/>
    </row>
    <row r="29" spans="1:13" ht="35.1" customHeight="1" thickBot="1" x14ac:dyDescent="0.3">
      <c r="A29" s="535"/>
      <c r="B29" s="537"/>
      <c r="C29" s="563"/>
      <c r="D29" s="119" t="s">
        <v>26</v>
      </c>
      <c r="E29" s="117" t="s">
        <v>28</v>
      </c>
      <c r="F29" s="118" t="s">
        <v>106</v>
      </c>
      <c r="G29" s="119" t="s">
        <v>26</v>
      </c>
      <c r="H29" s="117" t="s">
        <v>28</v>
      </c>
      <c r="I29" s="118" t="s">
        <v>106</v>
      </c>
      <c r="J29" s="119" t="s">
        <v>26</v>
      </c>
      <c r="K29" s="117" t="s">
        <v>28</v>
      </c>
      <c r="L29" s="118" t="s">
        <v>106</v>
      </c>
    </row>
    <row r="30" spans="1:13" ht="81" customHeight="1" x14ac:dyDescent="0.25">
      <c r="A30" s="259" t="s">
        <v>309</v>
      </c>
      <c r="B30" s="260" t="s">
        <v>281</v>
      </c>
      <c r="C30" s="539" t="s">
        <v>310</v>
      </c>
      <c r="D30" s="120"/>
      <c r="E30" s="115"/>
      <c r="F30" s="116"/>
      <c r="G30" s="120"/>
      <c r="H30" s="115"/>
      <c r="I30" s="116"/>
      <c r="J30" s="120"/>
      <c r="K30" s="115"/>
      <c r="L30" s="116"/>
    </row>
    <row r="31" spans="1:13" ht="94.5" customHeight="1" x14ac:dyDescent="0.25">
      <c r="A31" s="259" t="s">
        <v>309</v>
      </c>
      <c r="B31" s="261" t="s">
        <v>311</v>
      </c>
      <c r="C31" s="540"/>
      <c r="D31" s="121"/>
      <c r="E31" s="22"/>
      <c r="F31" s="23"/>
      <c r="G31" s="121"/>
      <c r="H31" s="22"/>
      <c r="I31" s="23"/>
      <c r="J31" s="121"/>
      <c r="K31" s="22"/>
      <c r="L31" s="23"/>
    </row>
    <row r="32" spans="1:13" ht="94.5" customHeight="1" x14ac:dyDescent="0.25">
      <c r="A32" s="259" t="s">
        <v>312</v>
      </c>
      <c r="B32" s="261" t="s">
        <v>313</v>
      </c>
      <c r="C32" s="268" t="s">
        <v>314</v>
      </c>
      <c r="D32" s="22"/>
      <c r="E32" s="22"/>
      <c r="F32" s="22"/>
      <c r="G32" s="22"/>
      <c r="H32" s="22"/>
      <c r="I32" s="22"/>
      <c r="J32" s="22"/>
      <c r="K32" s="22"/>
      <c r="L32" s="22"/>
    </row>
    <row r="34" spans="1:12" ht="15" thickBot="1" x14ac:dyDescent="0.3"/>
    <row r="35" spans="1:12" ht="35.1" customHeight="1" thickBot="1" x14ac:dyDescent="0.3">
      <c r="A35" s="559" t="s">
        <v>220</v>
      </c>
      <c r="B35" s="560"/>
      <c r="C35" s="560"/>
      <c r="D35" s="560"/>
      <c r="E35" s="560"/>
      <c r="F35" s="560"/>
      <c r="G35" s="560"/>
      <c r="H35" s="560"/>
      <c r="I35" s="560"/>
      <c r="J35" s="560"/>
      <c r="K35" s="560"/>
      <c r="L35" s="561"/>
    </row>
    <row r="36" spans="1:12" ht="35.1" customHeight="1" x14ac:dyDescent="0.25">
      <c r="A36" s="534" t="s">
        <v>217</v>
      </c>
      <c r="B36" s="536" t="s">
        <v>101</v>
      </c>
      <c r="C36" s="562" t="s">
        <v>13</v>
      </c>
      <c r="D36" s="541" t="s">
        <v>191</v>
      </c>
      <c r="E36" s="542"/>
      <c r="F36" s="543"/>
      <c r="G36" s="541" t="s">
        <v>221</v>
      </c>
      <c r="H36" s="542"/>
      <c r="I36" s="543"/>
      <c r="J36" s="541" t="s">
        <v>193</v>
      </c>
      <c r="K36" s="542"/>
      <c r="L36" s="543"/>
    </row>
    <row r="37" spans="1:12" ht="35.1" customHeight="1" thickBot="1" x14ac:dyDescent="0.3">
      <c r="A37" s="535"/>
      <c r="B37" s="537"/>
      <c r="C37" s="563"/>
      <c r="D37" s="119" t="s">
        <v>26</v>
      </c>
      <c r="E37" s="117" t="s">
        <v>28</v>
      </c>
      <c r="F37" s="118" t="s">
        <v>106</v>
      </c>
      <c r="G37" s="119" t="s">
        <v>26</v>
      </c>
      <c r="H37" s="117" t="s">
        <v>28</v>
      </c>
      <c r="I37" s="118" t="s">
        <v>106</v>
      </c>
      <c r="J37" s="119" t="s">
        <v>26</v>
      </c>
      <c r="K37" s="117" t="s">
        <v>28</v>
      </c>
      <c r="L37" s="118" t="s">
        <v>106</v>
      </c>
    </row>
    <row r="38" spans="1:12" ht="99" customHeight="1" x14ac:dyDescent="0.25">
      <c r="A38" s="259" t="s">
        <v>309</v>
      </c>
      <c r="B38" s="260" t="s">
        <v>281</v>
      </c>
      <c r="C38" s="539" t="s">
        <v>310</v>
      </c>
      <c r="D38" s="120"/>
      <c r="E38" s="115"/>
      <c r="F38" s="116"/>
      <c r="G38" s="120"/>
      <c r="H38" s="115"/>
      <c r="I38" s="116"/>
      <c r="J38" s="120"/>
      <c r="K38" s="115"/>
      <c r="L38" s="116"/>
    </row>
    <row r="39" spans="1:12" ht="93.75" customHeight="1" x14ac:dyDescent="0.25">
      <c r="A39" s="259" t="s">
        <v>309</v>
      </c>
      <c r="B39" s="261" t="s">
        <v>311</v>
      </c>
      <c r="C39" s="540"/>
      <c r="D39" s="121"/>
      <c r="E39" s="22"/>
      <c r="F39" s="23"/>
      <c r="G39" s="121"/>
      <c r="H39" s="22"/>
      <c r="I39" s="23"/>
      <c r="J39" s="121"/>
      <c r="K39" s="22"/>
      <c r="L39" s="23"/>
    </row>
    <row r="40" spans="1:12" ht="93.75" customHeight="1" x14ac:dyDescent="0.25">
      <c r="A40" s="259" t="s">
        <v>312</v>
      </c>
      <c r="B40" s="261" t="s">
        <v>313</v>
      </c>
      <c r="C40" s="264" t="s">
        <v>314</v>
      </c>
      <c r="D40" s="121"/>
      <c r="E40" s="22"/>
      <c r="F40" s="23"/>
      <c r="G40" s="121"/>
      <c r="H40" s="22"/>
      <c r="I40" s="23"/>
      <c r="J40" s="121"/>
      <c r="K40" s="22"/>
      <c r="L40" s="23"/>
    </row>
  </sheetData>
  <mergeCells count="67">
    <mergeCell ref="C38:C39"/>
    <mergeCell ref="H15:H16"/>
    <mergeCell ref="I15:I16"/>
    <mergeCell ref="J15:J16"/>
    <mergeCell ref="K15:K16"/>
    <mergeCell ref="G22:G23"/>
    <mergeCell ref="H22:H23"/>
    <mergeCell ref="I22:I23"/>
    <mergeCell ref="J22:J23"/>
    <mergeCell ref="K22:K23"/>
    <mergeCell ref="A19:L19"/>
    <mergeCell ref="A27:L27"/>
    <mergeCell ref="J20:L20"/>
    <mergeCell ref="J28:L28"/>
    <mergeCell ref="B20:B21"/>
    <mergeCell ref="C20:C21"/>
    <mergeCell ref="L15:L16"/>
    <mergeCell ref="C15:C16"/>
    <mergeCell ref="D15:D16"/>
    <mergeCell ref="E15:E16"/>
    <mergeCell ref="F15:F16"/>
    <mergeCell ref="G15:G16"/>
    <mergeCell ref="A8:A10"/>
    <mergeCell ref="A12:L12"/>
    <mergeCell ref="A35:L35"/>
    <mergeCell ref="C36:C37"/>
    <mergeCell ref="D36:F36"/>
    <mergeCell ref="G36:I36"/>
    <mergeCell ref="J36:L36"/>
    <mergeCell ref="G20:I20"/>
    <mergeCell ref="B28:B29"/>
    <mergeCell ref="J8:J10"/>
    <mergeCell ref="C28:C29"/>
    <mergeCell ref="D28:F28"/>
    <mergeCell ref="G28:I28"/>
    <mergeCell ref="A13:A14"/>
    <mergeCell ref="B13:B14"/>
    <mergeCell ref="C13:C14"/>
    <mergeCell ref="B6:I6"/>
    <mergeCell ref="K6:L6"/>
    <mergeCell ref="M6:O6"/>
    <mergeCell ref="A1:A4"/>
    <mergeCell ref="J1:L1"/>
    <mergeCell ref="J2:L2"/>
    <mergeCell ref="J3:L3"/>
    <mergeCell ref="J4:L4"/>
    <mergeCell ref="B1:I1"/>
    <mergeCell ref="B2:I2"/>
    <mergeCell ref="B3:I3"/>
    <mergeCell ref="B4:I4"/>
    <mergeCell ref="M8:O8"/>
    <mergeCell ref="M9:O9"/>
    <mergeCell ref="M10:O10"/>
    <mergeCell ref="D13:F13"/>
    <mergeCell ref="G13:I13"/>
    <mergeCell ref="J13:L13"/>
    <mergeCell ref="L22:L23"/>
    <mergeCell ref="A36:A37"/>
    <mergeCell ref="B36:B37"/>
    <mergeCell ref="A20:A21"/>
    <mergeCell ref="A28:A29"/>
    <mergeCell ref="C30:C31"/>
    <mergeCell ref="D20:F20"/>
    <mergeCell ref="C22:C23"/>
    <mergeCell ref="D22:D23"/>
    <mergeCell ref="E22:E23"/>
    <mergeCell ref="F22:F23"/>
  </mergeCells>
  <pageMargins left="0.25" right="0.25" top="0.75" bottom="0.75" header="0.3" footer="0.3"/>
  <pageSetup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9"/>
  <sheetViews>
    <sheetView topLeftCell="U15" zoomScale="70" zoomScaleNormal="70" workbookViewId="0">
      <selection activeCell="Y23" sqref="Y23"/>
    </sheetView>
  </sheetViews>
  <sheetFormatPr baseColWidth="10" defaultColWidth="10.85546875" defaultRowHeight="14.25" x14ac:dyDescent="0.25"/>
  <cols>
    <col min="1" max="1" width="25.42578125" style="83" customWidth="1"/>
    <col min="2" max="2" width="29.85546875" style="83" customWidth="1"/>
    <col min="3" max="3" width="21.42578125" style="83" customWidth="1"/>
    <col min="4" max="4" width="21.7109375" style="83" customWidth="1"/>
    <col min="5" max="5" width="20.7109375" style="83" bestFit="1" customWidth="1"/>
    <col min="6" max="6" width="21.85546875" style="83" customWidth="1"/>
    <col min="7" max="7" width="20.7109375" style="83" bestFit="1" customWidth="1"/>
    <col min="8" max="8" width="21.42578125" style="83" customWidth="1"/>
    <col min="9" max="9" width="20.7109375" style="83" bestFit="1" customWidth="1"/>
    <col min="10" max="10" width="22.28515625" style="83" customWidth="1"/>
    <col min="11" max="11" width="20.7109375" style="83" bestFit="1" customWidth="1"/>
    <col min="12" max="12" width="23" style="83" customWidth="1"/>
    <col min="13" max="13" width="20.7109375" style="83" bestFit="1" customWidth="1"/>
    <col min="14" max="14" width="22.28515625" style="83" customWidth="1"/>
    <col min="15" max="15" width="20.7109375" style="83" bestFit="1" customWidth="1"/>
    <col min="16" max="17" width="20.42578125" style="83" customWidth="1"/>
    <col min="18" max="18" width="17.28515625" style="83" bestFit="1" customWidth="1"/>
    <col min="19" max="19" width="20.7109375" style="83" bestFit="1" customWidth="1"/>
    <col min="20" max="20" width="21.140625" style="83" customWidth="1"/>
    <col min="21" max="21" width="20.7109375" style="83" bestFit="1" customWidth="1"/>
    <col min="22" max="22" width="19.85546875" style="83" bestFit="1" customWidth="1"/>
    <col min="23" max="23" width="21.85546875" style="83" customWidth="1"/>
    <col min="24" max="24" width="17.28515625" style="83" bestFit="1" customWidth="1"/>
    <col min="25" max="25" width="20.7109375" style="83" bestFit="1" customWidth="1"/>
    <col min="26" max="26" width="20.42578125" style="83" customWidth="1"/>
    <col min="27" max="27" width="17.42578125" style="83" customWidth="1"/>
    <col min="28" max="28" width="30.28515625" style="83" bestFit="1" customWidth="1"/>
    <col min="29" max="29" width="22.85546875" style="83" customWidth="1"/>
    <col min="30" max="30" width="17" style="83" customWidth="1"/>
    <col min="31" max="31" width="19.85546875" style="83" bestFit="1" customWidth="1"/>
    <col min="32" max="32" width="22" style="83" customWidth="1"/>
    <col min="33" max="36" width="20.42578125" style="83" bestFit="1" customWidth="1"/>
    <col min="37" max="16384" width="10.85546875" style="83"/>
  </cols>
  <sheetData>
    <row r="1" spans="1:62" s="1" customFormat="1" ht="20.25" customHeight="1" x14ac:dyDescent="0.25">
      <c r="A1" s="493"/>
      <c r="B1" s="594" t="s">
        <v>279</v>
      </c>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6"/>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1" customFormat="1" ht="18.75" customHeight="1" x14ac:dyDescent="0.25">
      <c r="A2" s="494"/>
      <c r="B2" s="597"/>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9"/>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1" customFormat="1" ht="14.25" customHeight="1" x14ac:dyDescent="0.25">
      <c r="A3" s="494"/>
      <c r="B3" s="597"/>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9"/>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row>
    <row r="4" spans="1:62" s="1" customFormat="1" ht="33" customHeight="1" thickBot="1" x14ac:dyDescent="0.3">
      <c r="A4" s="495"/>
      <c r="B4" s="600"/>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2"/>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1" customFormat="1" ht="15" x14ac:dyDescent="0.25">
      <c r="B5" s="100"/>
      <c r="C5" s="100"/>
      <c r="D5" s="100"/>
      <c r="E5" s="100"/>
      <c r="F5" s="100"/>
      <c r="G5" s="100"/>
      <c r="H5" s="100"/>
      <c r="I5" s="100"/>
      <c r="J5" s="100"/>
      <c r="K5" s="99"/>
      <c r="L5" s="99"/>
      <c r="M5" s="99"/>
      <c r="N5" s="99"/>
      <c r="O5" s="99"/>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row>
    <row r="6" spans="1:62" s="1" customFormat="1" ht="9" customHeight="1" x14ac:dyDescent="0.25">
      <c r="A6" s="5"/>
      <c r="B6" s="100"/>
      <c r="C6" s="100"/>
      <c r="D6" s="100"/>
      <c r="E6" s="100"/>
      <c r="F6" s="100"/>
      <c r="G6" s="100"/>
      <c r="H6" s="100"/>
      <c r="I6" s="100"/>
      <c r="J6" s="100"/>
      <c r="K6" s="100"/>
      <c r="L6" s="100"/>
      <c r="M6" s="100"/>
      <c r="N6" s="100"/>
      <c r="O6" s="100"/>
      <c r="P6" s="2"/>
      <c r="Q6" s="2"/>
      <c r="R6" s="3"/>
      <c r="S6" s="3"/>
      <c r="T6" s="2"/>
      <c r="U6" s="2"/>
      <c r="V6" s="2"/>
      <c r="W6" s="83"/>
      <c r="X6" s="4"/>
      <c r="Y6" s="4"/>
      <c r="Z6" s="4"/>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row>
    <row r="7" spans="1:62" s="1" customFormat="1" ht="15" customHeight="1" thickBot="1" x14ac:dyDescent="0.3">
      <c r="A7" s="6"/>
      <c r="B7" s="100"/>
      <c r="C7" s="100"/>
      <c r="D7" s="100"/>
      <c r="E7" s="100"/>
      <c r="F7" s="100"/>
      <c r="G7" s="100"/>
      <c r="H7" s="100"/>
      <c r="I7" s="100"/>
      <c r="J7" s="100"/>
      <c r="K7" s="100"/>
      <c r="L7" s="100"/>
      <c r="M7" s="100"/>
      <c r="N7" s="100"/>
      <c r="O7" s="100"/>
      <c r="P7" s="2"/>
      <c r="Q7" s="2"/>
      <c r="R7" s="3"/>
      <c r="S7" s="3"/>
      <c r="T7" s="2"/>
      <c r="U7" s="2"/>
      <c r="V7" s="2"/>
      <c r="W7" s="83"/>
      <c r="X7" s="4"/>
      <c r="Y7" s="4"/>
      <c r="Z7" s="130"/>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row>
    <row r="8" spans="1:62" s="1" customFormat="1" ht="15" customHeight="1" thickBot="1" x14ac:dyDescent="0.3">
      <c r="A8" s="496" t="s">
        <v>4</v>
      </c>
      <c r="B8" s="570" t="s">
        <v>307</v>
      </c>
      <c r="C8" s="571"/>
      <c r="D8" s="571"/>
      <c r="E8" s="571"/>
      <c r="F8" s="571"/>
      <c r="G8" s="571"/>
      <c r="H8" s="571"/>
      <c r="I8" s="571"/>
      <c r="J8" s="571"/>
      <c r="K8" s="571"/>
      <c r="L8" s="571"/>
      <c r="M8" s="571"/>
      <c r="N8" s="571"/>
      <c r="O8" s="571"/>
      <c r="P8" s="571"/>
      <c r="Q8" s="571"/>
      <c r="R8" s="571"/>
      <c r="S8" s="571"/>
      <c r="T8" s="571"/>
      <c r="U8" s="571"/>
      <c r="V8" s="571"/>
      <c r="W8" s="571"/>
      <c r="X8" s="571"/>
      <c r="Y8" s="571"/>
      <c r="Z8" s="571"/>
      <c r="AA8" s="576" t="s">
        <v>155</v>
      </c>
      <c r="AB8" s="606">
        <v>2024110010309</v>
      </c>
      <c r="AC8" s="603" t="s">
        <v>198</v>
      </c>
      <c r="AD8" s="604"/>
      <c r="AE8" s="387" t="s">
        <v>270</v>
      </c>
      <c r="AF8" s="389"/>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row>
    <row r="9" spans="1:62" s="1" customFormat="1" ht="15" customHeight="1" thickBot="1" x14ac:dyDescent="0.3">
      <c r="A9" s="497"/>
      <c r="B9" s="572"/>
      <c r="C9" s="573"/>
      <c r="D9" s="573"/>
      <c r="E9" s="573"/>
      <c r="F9" s="573"/>
      <c r="G9" s="573"/>
      <c r="H9" s="573"/>
      <c r="I9" s="573"/>
      <c r="J9" s="573"/>
      <c r="K9" s="573"/>
      <c r="L9" s="573"/>
      <c r="M9" s="573"/>
      <c r="N9" s="573"/>
      <c r="O9" s="573"/>
      <c r="P9" s="573"/>
      <c r="Q9" s="573"/>
      <c r="R9" s="573"/>
      <c r="S9" s="573"/>
      <c r="T9" s="573"/>
      <c r="U9" s="573"/>
      <c r="V9" s="573"/>
      <c r="W9" s="573"/>
      <c r="X9" s="573"/>
      <c r="Y9" s="573"/>
      <c r="Z9" s="573"/>
      <c r="AA9" s="577"/>
      <c r="AB9" s="607"/>
      <c r="AC9" s="603" t="s">
        <v>199</v>
      </c>
      <c r="AD9" s="604"/>
      <c r="AE9" s="387" t="s">
        <v>271</v>
      </c>
      <c r="AF9" s="389"/>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row>
    <row r="10" spans="1:62" s="1" customFormat="1" ht="15" customHeight="1" thickBot="1" x14ac:dyDescent="0.3">
      <c r="A10" s="497"/>
      <c r="B10" s="572"/>
      <c r="C10" s="573"/>
      <c r="D10" s="573"/>
      <c r="E10" s="573"/>
      <c r="F10" s="573"/>
      <c r="G10" s="573"/>
      <c r="H10" s="573"/>
      <c r="I10" s="573"/>
      <c r="J10" s="573"/>
      <c r="K10" s="573"/>
      <c r="L10" s="573"/>
      <c r="M10" s="573"/>
      <c r="N10" s="573"/>
      <c r="O10" s="573"/>
      <c r="P10" s="573"/>
      <c r="Q10" s="573"/>
      <c r="R10" s="573"/>
      <c r="S10" s="573"/>
      <c r="T10" s="573"/>
      <c r="U10" s="573"/>
      <c r="V10" s="573"/>
      <c r="W10" s="573"/>
      <c r="X10" s="573"/>
      <c r="Y10" s="573"/>
      <c r="Z10" s="573"/>
      <c r="AA10" s="577"/>
      <c r="AB10" s="607"/>
      <c r="AC10" s="603" t="s">
        <v>200</v>
      </c>
      <c r="AD10" s="604"/>
      <c r="AE10" s="579" t="s">
        <v>272</v>
      </c>
      <c r="AF10" s="580"/>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row>
    <row r="11" spans="1:62" s="1" customFormat="1" ht="15" customHeight="1" thickBot="1" x14ac:dyDescent="0.3">
      <c r="A11" s="498"/>
      <c r="B11" s="574"/>
      <c r="C11" s="575"/>
      <c r="D11" s="575"/>
      <c r="E11" s="575"/>
      <c r="F11" s="575"/>
      <c r="G11" s="575"/>
      <c r="H11" s="575"/>
      <c r="I11" s="575"/>
      <c r="J11" s="575"/>
      <c r="K11" s="575"/>
      <c r="L11" s="575"/>
      <c r="M11" s="575"/>
      <c r="N11" s="575"/>
      <c r="O11" s="575"/>
      <c r="P11" s="575"/>
      <c r="Q11" s="575"/>
      <c r="R11" s="575"/>
      <c r="S11" s="575"/>
      <c r="T11" s="575"/>
      <c r="U11" s="575"/>
      <c r="V11" s="575"/>
      <c r="W11" s="575"/>
      <c r="X11" s="575"/>
      <c r="Y11" s="575"/>
      <c r="Z11" s="575"/>
      <c r="AA11" s="578"/>
      <c r="AB11" s="608"/>
      <c r="AC11" s="603" t="s">
        <v>153</v>
      </c>
      <c r="AD11" s="604"/>
      <c r="AE11" s="387" t="s">
        <v>276</v>
      </c>
      <c r="AF11" s="389"/>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62" s="1" customFormat="1" ht="9" customHeight="1" x14ac:dyDescent="0.25">
      <c r="A12" s="14"/>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26" customFormat="1" ht="16.5" customHeight="1" thickBot="1" x14ac:dyDescent="0.25">
      <c r="C13" s="102"/>
      <c r="D13" s="102"/>
      <c r="E13" s="102"/>
      <c r="F13" s="102"/>
      <c r="G13" s="102"/>
      <c r="H13" s="102"/>
      <c r="I13" s="102"/>
      <c r="J13" s="102"/>
      <c r="K13" s="101"/>
      <c r="L13" s="101"/>
      <c r="M13" s="101"/>
      <c r="N13" s="101"/>
      <c r="O13" s="101"/>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row>
    <row r="14" spans="1:62" s="85" customFormat="1" ht="21.75" customHeight="1" thickBot="1" x14ac:dyDescent="0.3">
      <c r="A14" s="413" t="s">
        <v>6</v>
      </c>
      <c r="B14" s="165" t="s">
        <v>156</v>
      </c>
      <c r="C14" s="132"/>
      <c r="D14" s="165" t="s">
        <v>157</v>
      </c>
      <c r="E14" s="133"/>
      <c r="F14" s="165" t="s">
        <v>158</v>
      </c>
      <c r="G14" s="133"/>
      <c r="H14" s="165" t="s">
        <v>159</v>
      </c>
      <c r="I14" s="134"/>
      <c r="J14" s="103"/>
      <c r="K14" s="412" t="s">
        <v>8</v>
      </c>
      <c r="L14" s="412"/>
      <c r="M14" s="605" t="s">
        <v>160</v>
      </c>
      <c r="N14" s="605"/>
      <c r="O14" s="605"/>
      <c r="P14" s="137"/>
      <c r="Q14" s="174"/>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row>
    <row r="15" spans="1:62" s="85" customFormat="1" ht="21.75" customHeight="1" thickBot="1" x14ac:dyDescent="0.3">
      <c r="A15" s="413"/>
      <c r="B15" s="166" t="s">
        <v>161</v>
      </c>
      <c r="C15" s="135" t="s">
        <v>280</v>
      </c>
      <c r="D15" s="165" t="s">
        <v>162</v>
      </c>
      <c r="E15" s="136"/>
      <c r="F15" s="165" t="s">
        <v>163</v>
      </c>
      <c r="G15" s="136"/>
      <c r="H15" s="165" t="s">
        <v>164</v>
      </c>
      <c r="I15" s="134"/>
      <c r="J15" s="103"/>
      <c r="K15" s="412"/>
      <c r="L15" s="412"/>
      <c r="M15" s="605" t="s">
        <v>165</v>
      </c>
      <c r="N15" s="605"/>
      <c r="O15" s="605"/>
      <c r="P15" s="137"/>
      <c r="Q15" s="174"/>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row>
    <row r="16" spans="1:62" s="85" customFormat="1" ht="21.75" customHeight="1" thickBot="1" x14ac:dyDescent="0.3">
      <c r="A16" s="413"/>
      <c r="B16" s="165" t="s">
        <v>166</v>
      </c>
      <c r="C16" s="132"/>
      <c r="D16" s="165" t="s">
        <v>167</v>
      </c>
      <c r="E16" s="136"/>
      <c r="F16" s="165" t="s">
        <v>168</v>
      </c>
      <c r="G16" s="136"/>
      <c r="H16" s="165" t="s">
        <v>169</v>
      </c>
      <c r="I16" s="134"/>
      <c r="K16" s="412"/>
      <c r="L16" s="412"/>
      <c r="M16" s="605" t="s">
        <v>170</v>
      </c>
      <c r="N16" s="605"/>
      <c r="O16" s="605"/>
      <c r="P16" s="332" t="s">
        <v>280</v>
      </c>
      <c r="Q16" s="174"/>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row>
    <row r="17" spans="1:62" s="85" customFormat="1" ht="21.75" customHeight="1" thickBot="1" x14ac:dyDescent="0.3">
      <c r="A17" s="1"/>
      <c r="B17" s="1"/>
      <c r="C17" s="1"/>
      <c r="D17" s="1"/>
      <c r="E17" s="1"/>
      <c r="F17" s="1"/>
      <c r="G17" s="103"/>
      <c r="H17" s="103"/>
      <c r="I17" s="103"/>
      <c r="J17" s="103"/>
      <c r="K17" s="104"/>
      <c r="L17" s="104"/>
      <c r="M17" s="102"/>
      <c r="N17" s="102"/>
      <c r="O17" s="102"/>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row>
    <row r="18" spans="1:62" s="1" customFormat="1" ht="48" customHeight="1" thickBot="1" x14ac:dyDescent="0.3">
      <c r="A18" s="433" t="s">
        <v>222</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5"/>
      <c r="AG18" s="123"/>
      <c r="AH18" s="123"/>
      <c r="AI18" s="123"/>
      <c r="AJ18" s="123"/>
      <c r="AK18" s="123"/>
      <c r="AL18" s="123"/>
      <c r="AM18" s="123"/>
      <c r="AN18" s="83"/>
      <c r="AO18" s="83"/>
      <c r="AP18" s="83"/>
      <c r="AQ18" s="83"/>
      <c r="AR18" s="83"/>
      <c r="AS18" s="83"/>
      <c r="AT18" s="83"/>
      <c r="AU18" s="83"/>
      <c r="AV18" s="83"/>
      <c r="AW18" s="83"/>
      <c r="AX18" s="83"/>
      <c r="AY18" s="83"/>
      <c r="AZ18" s="83"/>
      <c r="BA18" s="83"/>
      <c r="BB18" s="83"/>
      <c r="BC18" s="83"/>
      <c r="BD18" s="83"/>
      <c r="BE18" s="83"/>
      <c r="BF18" s="83"/>
      <c r="BG18" s="83"/>
      <c r="BH18" s="83"/>
      <c r="BI18" s="83"/>
      <c r="BJ18" s="83"/>
    </row>
    <row r="19" spans="1:62" s="1" customFormat="1" ht="50.25" customHeight="1" thickBot="1" x14ac:dyDescent="0.3">
      <c r="A19" s="431" t="s">
        <v>223</v>
      </c>
      <c r="B19" s="432"/>
      <c r="C19" s="585"/>
      <c r="D19" s="585"/>
      <c r="E19" s="585"/>
      <c r="F19" s="585"/>
      <c r="G19" s="585"/>
      <c r="H19" s="585"/>
      <c r="I19" s="585"/>
      <c r="J19" s="585"/>
      <c r="K19" s="585"/>
      <c r="L19" s="585"/>
      <c r="M19" s="585"/>
      <c r="N19" s="585"/>
      <c r="O19" s="585"/>
      <c r="P19" s="585"/>
      <c r="Q19" s="585"/>
      <c r="R19" s="585"/>
      <c r="S19" s="585"/>
      <c r="T19" s="585"/>
      <c r="U19" s="585"/>
      <c r="V19" s="585"/>
      <c r="W19" s="585"/>
      <c r="X19" s="585"/>
      <c r="Y19" s="585"/>
      <c r="Z19" s="585"/>
      <c r="AA19" s="585"/>
      <c r="AB19" s="585"/>
      <c r="AC19" s="585"/>
      <c r="AD19" s="585"/>
      <c r="AE19" s="585"/>
      <c r="AF19" s="586"/>
      <c r="AG19" s="123"/>
      <c r="AH19" s="123"/>
      <c r="AI19" s="123"/>
      <c r="AJ19" s="123"/>
      <c r="AK19" s="123"/>
      <c r="AL19" s="123"/>
      <c r="AM19" s="123"/>
      <c r="AN19" s="83"/>
      <c r="AO19" s="83"/>
      <c r="AP19" s="83"/>
      <c r="AQ19" s="83"/>
      <c r="AR19" s="83"/>
      <c r="AS19" s="83"/>
      <c r="AT19" s="83"/>
      <c r="AU19" s="83"/>
      <c r="AV19" s="83"/>
      <c r="AW19" s="83"/>
      <c r="AX19" s="83"/>
      <c r="AY19" s="83"/>
      <c r="AZ19" s="83"/>
      <c r="BA19" s="83"/>
      <c r="BB19" s="83"/>
      <c r="BC19" s="83"/>
      <c r="BD19" s="83"/>
      <c r="BE19" s="83"/>
      <c r="BF19" s="83"/>
      <c r="BG19" s="83"/>
      <c r="BH19" s="83"/>
      <c r="BI19" s="83"/>
      <c r="BJ19" s="83"/>
    </row>
    <row r="20" spans="1:62" s="30" customFormat="1" ht="21.75" customHeight="1" thickBot="1" x14ac:dyDescent="0.3">
      <c r="A20" s="450" t="s">
        <v>224</v>
      </c>
      <c r="B20" s="590" t="s">
        <v>225</v>
      </c>
      <c r="C20" s="517" t="s">
        <v>84</v>
      </c>
      <c r="D20" s="584"/>
      <c r="E20" s="584"/>
      <c r="F20" s="584"/>
      <c r="G20" s="584"/>
      <c r="H20" s="584"/>
      <c r="I20" s="584"/>
      <c r="J20" s="584"/>
      <c r="K20" s="584"/>
      <c r="L20" s="584"/>
      <c r="M20" s="584"/>
      <c r="N20" s="518"/>
      <c r="O20" s="581" t="s">
        <v>86</v>
      </c>
      <c r="P20" s="582"/>
      <c r="Q20" s="582"/>
      <c r="R20" s="582"/>
      <c r="S20" s="582"/>
      <c r="T20" s="582"/>
      <c r="U20" s="582"/>
      <c r="V20" s="582"/>
      <c r="W20" s="582"/>
      <c r="X20" s="582"/>
      <c r="Y20" s="582"/>
      <c r="Z20" s="582"/>
      <c r="AA20" s="582"/>
      <c r="AB20" s="582"/>
      <c r="AC20" s="582"/>
      <c r="AD20" s="582"/>
      <c r="AE20" s="582"/>
      <c r="AF20" s="583"/>
      <c r="AG20" s="123"/>
      <c r="AH20" s="123"/>
      <c r="AI20" s="123"/>
      <c r="AJ20" s="123"/>
      <c r="AK20" s="123"/>
      <c r="AL20" s="123"/>
      <c r="AM20" s="123"/>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row>
    <row r="21" spans="1:62" s="30" customFormat="1" ht="21.75" customHeight="1" thickBot="1" x14ac:dyDescent="0.3">
      <c r="A21" s="589"/>
      <c r="B21" s="590"/>
      <c r="C21" s="587" t="s">
        <v>181</v>
      </c>
      <c r="D21" s="588"/>
      <c r="E21" s="587" t="s">
        <v>183</v>
      </c>
      <c r="F21" s="588"/>
      <c r="G21" s="587" t="s">
        <v>184</v>
      </c>
      <c r="H21" s="588"/>
      <c r="I21" s="587" t="s">
        <v>185</v>
      </c>
      <c r="J21" s="588"/>
      <c r="K21" s="587" t="s">
        <v>186</v>
      </c>
      <c r="L21" s="588"/>
      <c r="M21" s="587" t="s">
        <v>187</v>
      </c>
      <c r="N21" s="588"/>
      <c r="O21" s="581" t="s">
        <v>181</v>
      </c>
      <c r="P21" s="582"/>
      <c r="Q21" s="583"/>
      <c r="R21" s="591" t="s">
        <v>183</v>
      </c>
      <c r="S21" s="592"/>
      <c r="T21" s="593"/>
      <c r="U21" s="591" t="s">
        <v>184</v>
      </c>
      <c r="V21" s="592"/>
      <c r="W21" s="593"/>
      <c r="X21" s="591" t="s">
        <v>185</v>
      </c>
      <c r="Y21" s="592"/>
      <c r="Z21" s="593"/>
      <c r="AA21" s="591" t="s">
        <v>186</v>
      </c>
      <c r="AB21" s="592"/>
      <c r="AC21" s="593"/>
      <c r="AD21" s="591" t="s">
        <v>187</v>
      </c>
      <c r="AE21" s="592"/>
      <c r="AF21" s="593"/>
      <c r="AG21" s="123"/>
      <c r="AH21" s="123"/>
      <c r="AI21" s="123"/>
      <c r="AJ21" s="123"/>
      <c r="AK21" s="123"/>
      <c r="AL21" s="123"/>
      <c r="AM21" s="123"/>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row>
    <row r="22" spans="1:62" s="30" customFormat="1" ht="28.5" customHeight="1" thickBot="1" x14ac:dyDescent="0.3">
      <c r="A22" s="589"/>
      <c r="B22" s="590"/>
      <c r="C22" s="128" t="s">
        <v>226</v>
      </c>
      <c r="D22" s="128" t="s">
        <v>227</v>
      </c>
      <c r="E22" s="128" t="s">
        <v>226</v>
      </c>
      <c r="F22" s="128" t="s">
        <v>227</v>
      </c>
      <c r="G22" s="128" t="s">
        <v>226</v>
      </c>
      <c r="H22" s="128" t="s">
        <v>227</v>
      </c>
      <c r="I22" s="128" t="s">
        <v>226</v>
      </c>
      <c r="J22" s="128" t="s">
        <v>227</v>
      </c>
      <c r="K22" s="128" t="s">
        <v>226</v>
      </c>
      <c r="L22" s="128" t="s">
        <v>227</v>
      </c>
      <c r="M22" s="128" t="s">
        <v>226</v>
      </c>
      <c r="N22" s="128" t="s">
        <v>227</v>
      </c>
      <c r="O22" s="129" t="s">
        <v>226</v>
      </c>
      <c r="P22" s="129" t="s">
        <v>228</v>
      </c>
      <c r="Q22" s="129" t="s">
        <v>28</v>
      </c>
      <c r="R22" s="129" t="s">
        <v>226</v>
      </c>
      <c r="S22" s="129" t="s">
        <v>228</v>
      </c>
      <c r="T22" s="129" t="s">
        <v>28</v>
      </c>
      <c r="U22" s="129" t="s">
        <v>226</v>
      </c>
      <c r="V22" s="129" t="s">
        <v>228</v>
      </c>
      <c r="W22" s="129" t="s">
        <v>28</v>
      </c>
      <c r="X22" s="129" t="s">
        <v>226</v>
      </c>
      <c r="Y22" s="129" t="s">
        <v>228</v>
      </c>
      <c r="Z22" s="129" t="s">
        <v>28</v>
      </c>
      <c r="AA22" s="129" t="s">
        <v>226</v>
      </c>
      <c r="AB22" s="129" t="s">
        <v>228</v>
      </c>
      <c r="AC22" s="129" t="s">
        <v>28</v>
      </c>
      <c r="AD22" s="129" t="s">
        <v>226</v>
      </c>
      <c r="AE22" s="129" t="s">
        <v>228</v>
      </c>
      <c r="AF22" s="129" t="s">
        <v>28</v>
      </c>
      <c r="AG22" s="123"/>
      <c r="AH22" s="123"/>
      <c r="AI22" s="123"/>
      <c r="AJ22" s="123"/>
      <c r="AK22" s="123"/>
      <c r="AL22" s="123"/>
      <c r="AM22" s="123"/>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row>
    <row r="23" spans="1:62" s="30" customFormat="1" ht="15.75" customHeight="1" x14ac:dyDescent="0.25">
      <c r="A23" s="589"/>
      <c r="B23" s="80" t="s">
        <v>229</v>
      </c>
      <c r="C23" s="296"/>
      <c r="D23" s="297"/>
      <c r="E23" s="298"/>
      <c r="F23" s="297">
        <v>174838000</v>
      </c>
      <c r="G23" s="299"/>
      <c r="H23" s="297"/>
      <c r="I23" s="299"/>
      <c r="J23" s="297"/>
      <c r="K23" s="299"/>
      <c r="L23" s="297"/>
      <c r="M23" s="299"/>
      <c r="N23" s="297"/>
      <c r="O23" s="296"/>
      <c r="P23" s="300"/>
      <c r="Q23" s="300"/>
      <c r="R23" s="296"/>
      <c r="S23" s="300">
        <v>174836321</v>
      </c>
      <c r="T23" s="300"/>
      <c r="U23" s="296"/>
      <c r="V23" s="301"/>
      <c r="W23" s="301">
        <v>10927270</v>
      </c>
      <c r="X23" s="78"/>
      <c r="Y23" s="301">
        <v>-2367576</v>
      </c>
      <c r="Z23" s="325">
        <v>16390905</v>
      </c>
      <c r="AA23" s="78"/>
      <c r="AB23" s="325"/>
      <c r="AC23" s="325">
        <v>16390905</v>
      </c>
      <c r="AD23" s="78"/>
      <c r="AE23" s="175"/>
      <c r="AF23" s="141"/>
      <c r="AG23" s="123"/>
      <c r="AH23" s="123"/>
      <c r="AI23" s="123"/>
      <c r="AJ23" s="123"/>
      <c r="AK23" s="123"/>
      <c r="AL23" s="123"/>
      <c r="AM23" s="123"/>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row>
    <row r="24" spans="1:62" s="30" customFormat="1" ht="15.75" customHeight="1" x14ac:dyDescent="0.25">
      <c r="A24" s="589"/>
      <c r="B24" s="81" t="s">
        <v>230</v>
      </c>
      <c r="C24" s="302"/>
      <c r="D24" s="297"/>
      <c r="E24" s="303"/>
      <c r="F24" s="297">
        <v>174838000</v>
      </c>
      <c r="G24" s="304"/>
      <c r="H24" s="297"/>
      <c r="I24" s="304"/>
      <c r="J24" s="297"/>
      <c r="K24" s="304"/>
      <c r="L24" s="297"/>
      <c r="M24" s="304"/>
      <c r="N24" s="297"/>
      <c r="O24" s="302"/>
      <c r="P24" s="305"/>
      <c r="Q24" s="305"/>
      <c r="R24" s="306"/>
      <c r="S24" s="305">
        <v>174836321</v>
      </c>
      <c r="T24" s="305"/>
      <c r="U24" s="302"/>
      <c r="V24" s="301"/>
      <c r="W24" s="301">
        <v>4553030</v>
      </c>
      <c r="X24" s="78"/>
      <c r="Y24" s="301">
        <v>-3642423</v>
      </c>
      <c r="Z24" s="325">
        <v>19486965</v>
      </c>
      <c r="AA24" s="78"/>
      <c r="AB24" s="325"/>
      <c r="AC24" s="325">
        <v>16390905</v>
      </c>
      <c r="AD24" s="78"/>
      <c r="AE24" s="175"/>
      <c r="AF24" s="141"/>
      <c r="AG24" s="123"/>
      <c r="AH24" s="123"/>
      <c r="AI24" s="123"/>
      <c r="AJ24" s="123"/>
      <c r="AK24" s="123"/>
      <c r="AL24" s="123"/>
      <c r="AM24" s="123"/>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row>
    <row r="25" spans="1:62" s="30" customFormat="1" ht="15.75" customHeight="1" x14ac:dyDescent="0.25">
      <c r="A25" s="589"/>
      <c r="B25" s="81" t="s">
        <v>231</v>
      </c>
      <c r="C25" s="302"/>
      <c r="D25" s="297"/>
      <c r="E25" s="303"/>
      <c r="F25" s="297">
        <v>60100000</v>
      </c>
      <c r="G25" s="304"/>
      <c r="H25" s="297"/>
      <c r="I25" s="304"/>
      <c r="J25" s="297"/>
      <c r="K25" s="304"/>
      <c r="L25" s="297"/>
      <c r="M25" s="304"/>
      <c r="N25" s="297"/>
      <c r="O25" s="302"/>
      <c r="P25" s="305"/>
      <c r="Q25" s="305"/>
      <c r="R25" s="306"/>
      <c r="S25" s="305">
        <v>60099985</v>
      </c>
      <c r="T25" s="305"/>
      <c r="U25" s="302"/>
      <c r="V25" s="301"/>
      <c r="W25" s="301">
        <v>4735150</v>
      </c>
      <c r="X25" s="78"/>
      <c r="Y25" s="301">
        <v>-728485</v>
      </c>
      <c r="Z25" s="325">
        <v>5463635</v>
      </c>
      <c r="AA25" s="78"/>
      <c r="AB25" s="325"/>
      <c r="AC25" s="325">
        <v>5463635</v>
      </c>
      <c r="AD25" s="78"/>
      <c r="AE25" s="175"/>
      <c r="AF25" s="141"/>
      <c r="AG25" s="123"/>
      <c r="AH25" s="123"/>
      <c r="AI25" s="123"/>
      <c r="AJ25" s="123"/>
      <c r="AK25" s="123"/>
      <c r="AL25" s="123"/>
      <c r="AM25" s="123"/>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row>
    <row r="26" spans="1:62" s="30" customFormat="1" ht="15.75" customHeight="1" x14ac:dyDescent="0.25">
      <c r="A26" s="589"/>
      <c r="B26" s="81" t="s">
        <v>232</v>
      </c>
      <c r="C26" s="302"/>
      <c r="D26" s="297"/>
      <c r="E26" s="303"/>
      <c r="F26" s="297">
        <v>365538000</v>
      </c>
      <c r="G26" s="304"/>
      <c r="H26" s="297"/>
      <c r="I26" s="304"/>
      <c r="J26" s="297"/>
      <c r="K26" s="304"/>
      <c r="L26" s="297"/>
      <c r="M26" s="304"/>
      <c r="N26" s="297"/>
      <c r="O26" s="302"/>
      <c r="P26" s="305"/>
      <c r="Q26" s="305"/>
      <c r="R26" s="306"/>
      <c r="S26" s="305">
        <v>365534642</v>
      </c>
      <c r="T26" s="305"/>
      <c r="U26" s="302"/>
      <c r="V26" s="301"/>
      <c r="W26" s="301">
        <v>16239221</v>
      </c>
      <c r="X26" s="78"/>
      <c r="Y26" s="301">
        <v>-4689745</v>
      </c>
      <c r="Z26" s="325">
        <v>38776839</v>
      </c>
      <c r="AA26" s="78"/>
      <c r="AB26" s="325"/>
      <c r="AC26" s="325">
        <v>34223810</v>
      </c>
      <c r="AD26" s="78"/>
      <c r="AE26" s="175"/>
      <c r="AF26" s="141"/>
      <c r="AG26" s="123"/>
      <c r="AH26" s="123"/>
      <c r="AI26" s="123"/>
      <c r="AJ26" s="123"/>
      <c r="AK26" s="123"/>
      <c r="AL26" s="123"/>
      <c r="AM26" s="123"/>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row>
    <row r="27" spans="1:62" s="30" customFormat="1" ht="15.75" customHeight="1" x14ac:dyDescent="0.25">
      <c r="A27" s="589"/>
      <c r="B27" s="81" t="s">
        <v>233</v>
      </c>
      <c r="C27" s="302"/>
      <c r="D27" s="297"/>
      <c r="E27" s="303"/>
      <c r="F27" s="297">
        <v>117469000</v>
      </c>
      <c r="G27" s="304"/>
      <c r="H27" s="297"/>
      <c r="I27" s="304"/>
      <c r="J27" s="297"/>
      <c r="K27" s="304"/>
      <c r="L27" s="297"/>
      <c r="M27" s="304"/>
      <c r="N27" s="297"/>
      <c r="O27" s="302"/>
      <c r="P27" s="305"/>
      <c r="Q27" s="305"/>
      <c r="R27" s="306"/>
      <c r="S27" s="305">
        <v>117468153</v>
      </c>
      <c r="T27" s="305"/>
      <c r="U27" s="302"/>
      <c r="V27" s="301"/>
      <c r="W27" s="301">
        <v>2913939</v>
      </c>
      <c r="X27" s="78"/>
      <c r="Y27" s="301">
        <v>-2913938</v>
      </c>
      <c r="Z27" s="325">
        <v>13841209</v>
      </c>
      <c r="AA27" s="78"/>
      <c r="AB27" s="325"/>
      <c r="AC27" s="325">
        <v>10927270</v>
      </c>
      <c r="AD27" s="78"/>
      <c r="AE27" s="175"/>
      <c r="AF27" s="141"/>
      <c r="AG27" s="123"/>
      <c r="AH27" s="123"/>
      <c r="AI27" s="123"/>
      <c r="AJ27" s="123"/>
      <c r="AK27" s="123"/>
      <c r="AL27" s="123"/>
      <c r="AM27" s="123"/>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row>
    <row r="28" spans="1:62" s="30" customFormat="1" ht="15.75" customHeight="1" x14ac:dyDescent="0.25">
      <c r="A28" s="589"/>
      <c r="B28" s="81" t="s">
        <v>234</v>
      </c>
      <c r="C28" s="302"/>
      <c r="D28" s="297">
        <v>60100000</v>
      </c>
      <c r="E28" s="303"/>
      <c r="F28" s="297">
        <v>114738000</v>
      </c>
      <c r="G28" s="304"/>
      <c r="H28" s="297"/>
      <c r="I28" s="304"/>
      <c r="J28" s="297"/>
      <c r="K28" s="304"/>
      <c r="L28" s="297"/>
      <c r="M28" s="304"/>
      <c r="N28" s="297">
        <v>32782000</v>
      </c>
      <c r="O28" s="302"/>
      <c r="P28" s="305">
        <v>60099985</v>
      </c>
      <c r="Q28" s="305"/>
      <c r="R28" s="306"/>
      <c r="S28" s="305">
        <v>114736336</v>
      </c>
      <c r="T28" s="305"/>
      <c r="U28" s="302"/>
      <c r="V28" s="301"/>
      <c r="W28" s="301">
        <v>14569694</v>
      </c>
      <c r="X28" s="78"/>
      <c r="Y28" s="301">
        <v>-728486</v>
      </c>
      <c r="Z28" s="325">
        <v>16390905</v>
      </c>
      <c r="AA28" s="78"/>
      <c r="AB28" s="325"/>
      <c r="AC28" s="325">
        <v>16390905</v>
      </c>
      <c r="AD28" s="78"/>
      <c r="AE28" s="175"/>
      <c r="AF28" s="141"/>
      <c r="AG28" s="123"/>
      <c r="AH28" s="123"/>
      <c r="AI28" s="123"/>
      <c r="AJ28" s="123"/>
      <c r="AK28" s="123"/>
      <c r="AL28" s="123"/>
      <c r="AM28" s="123"/>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row>
    <row r="29" spans="1:62" s="30" customFormat="1" ht="15.75" customHeight="1" x14ac:dyDescent="0.25">
      <c r="A29" s="589"/>
      <c r="B29" s="81" t="s">
        <v>235</v>
      </c>
      <c r="C29" s="302"/>
      <c r="D29" s="297">
        <v>133331000</v>
      </c>
      <c r="E29" s="303"/>
      <c r="F29" s="297">
        <v>117469000</v>
      </c>
      <c r="G29" s="304"/>
      <c r="H29" s="297"/>
      <c r="I29" s="304"/>
      <c r="J29" s="297"/>
      <c r="K29" s="304"/>
      <c r="L29" s="297"/>
      <c r="M29" s="304"/>
      <c r="N29" s="297"/>
      <c r="O29" s="302"/>
      <c r="P29" s="305">
        <v>133330153</v>
      </c>
      <c r="Q29" s="305"/>
      <c r="R29" s="306"/>
      <c r="S29" s="305">
        <v>117468153</v>
      </c>
      <c r="T29" s="305"/>
      <c r="U29" s="302"/>
      <c r="V29" s="301"/>
      <c r="W29" s="301">
        <v>15090941</v>
      </c>
      <c r="X29" s="78"/>
      <c r="Y29" s="301">
        <v>-2195601</v>
      </c>
      <c r="Z29" s="325">
        <v>29488660</v>
      </c>
      <c r="AA29" s="78"/>
      <c r="AB29" s="325"/>
      <c r="AC29" s="325">
        <v>23296540</v>
      </c>
      <c r="AD29" s="78"/>
      <c r="AE29" s="175"/>
      <c r="AF29" s="141"/>
      <c r="AG29" s="123"/>
      <c r="AH29" s="123"/>
      <c r="AI29" s="123"/>
      <c r="AJ29" s="123"/>
      <c r="AK29" s="123"/>
      <c r="AL29" s="123"/>
      <c r="AM29" s="123"/>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row>
    <row r="30" spans="1:62" s="30" customFormat="1" ht="15.75" customHeight="1" x14ac:dyDescent="0.25">
      <c r="A30" s="589"/>
      <c r="B30" s="81" t="s">
        <v>236</v>
      </c>
      <c r="C30" s="302"/>
      <c r="D30" s="297">
        <v>114738000</v>
      </c>
      <c r="E30" s="303"/>
      <c r="F30" s="297">
        <v>234938000</v>
      </c>
      <c r="G30" s="304"/>
      <c r="H30" s="297"/>
      <c r="I30" s="304"/>
      <c r="J30" s="297"/>
      <c r="K30" s="304"/>
      <c r="L30" s="297"/>
      <c r="M30" s="304"/>
      <c r="N30" s="297"/>
      <c r="O30" s="302"/>
      <c r="P30" s="305">
        <v>114736336</v>
      </c>
      <c r="Q30" s="305"/>
      <c r="R30" s="306"/>
      <c r="S30" s="305">
        <v>174836321</v>
      </c>
      <c r="T30" s="305"/>
      <c r="U30" s="302"/>
      <c r="V30" s="301">
        <v>54636350</v>
      </c>
      <c r="W30" s="301">
        <v>12566360</v>
      </c>
      <c r="X30" s="78"/>
      <c r="Y30" s="301">
        <v>-3824546</v>
      </c>
      <c r="Z30" s="325">
        <v>33328174</v>
      </c>
      <c r="AA30" s="78"/>
      <c r="AB30" s="325"/>
      <c r="AC30" s="325">
        <v>29321508</v>
      </c>
      <c r="AD30" s="78"/>
      <c r="AE30" s="175"/>
      <c r="AF30" s="141"/>
      <c r="AG30" s="123"/>
      <c r="AH30" s="123"/>
      <c r="AI30" s="123"/>
      <c r="AJ30" s="123"/>
      <c r="AK30" s="123"/>
      <c r="AL30" s="123"/>
      <c r="AM30" s="123"/>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row>
    <row r="31" spans="1:62" s="30" customFormat="1" ht="15.75" customHeight="1" x14ac:dyDescent="0.25">
      <c r="A31" s="589"/>
      <c r="B31" s="81" t="s">
        <v>237</v>
      </c>
      <c r="C31" s="302"/>
      <c r="D31" s="297"/>
      <c r="E31" s="303"/>
      <c r="F31" s="297">
        <v>174838000</v>
      </c>
      <c r="G31" s="304"/>
      <c r="H31" s="297"/>
      <c r="I31" s="304"/>
      <c r="J31" s="297"/>
      <c r="K31" s="304"/>
      <c r="L31" s="297"/>
      <c r="M31" s="304"/>
      <c r="N31" s="297"/>
      <c r="O31" s="302"/>
      <c r="P31" s="305"/>
      <c r="Q31" s="305"/>
      <c r="R31" s="306"/>
      <c r="S31" s="305">
        <v>174836321</v>
      </c>
      <c r="T31" s="305"/>
      <c r="U31" s="302"/>
      <c r="V31" s="301"/>
      <c r="W31" s="301">
        <v>8741816</v>
      </c>
      <c r="X31" s="78"/>
      <c r="Y31" s="301">
        <v>-3096061</v>
      </c>
      <c r="Z31" s="325">
        <v>16390905</v>
      </c>
      <c r="AA31" s="78"/>
      <c r="AB31" s="325"/>
      <c r="AC31" s="325">
        <v>16390905</v>
      </c>
      <c r="AD31" s="78"/>
      <c r="AE31" s="175"/>
      <c r="AF31" s="141"/>
      <c r="AG31" s="123"/>
      <c r="AH31" s="123"/>
      <c r="AI31" s="123"/>
      <c r="AJ31" s="123"/>
      <c r="AK31" s="123"/>
      <c r="AL31" s="123"/>
      <c r="AM31" s="123"/>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row>
    <row r="32" spans="1:62" s="30" customFormat="1" ht="15.75" customHeight="1" x14ac:dyDescent="0.25">
      <c r="A32" s="589"/>
      <c r="B32" s="81" t="s">
        <v>238</v>
      </c>
      <c r="C32" s="302"/>
      <c r="D32" s="297"/>
      <c r="E32" s="303"/>
      <c r="F32" s="297">
        <v>349676000</v>
      </c>
      <c r="G32" s="304"/>
      <c r="H32" s="297"/>
      <c r="I32" s="304"/>
      <c r="J32" s="297"/>
      <c r="K32" s="304"/>
      <c r="L32" s="297"/>
      <c r="M32" s="304"/>
      <c r="N32" s="297"/>
      <c r="O32" s="302"/>
      <c r="P32" s="305"/>
      <c r="Q32" s="305"/>
      <c r="R32" s="306"/>
      <c r="S32" s="305">
        <v>349672642</v>
      </c>
      <c r="T32" s="305"/>
      <c r="U32" s="302"/>
      <c r="V32" s="301"/>
      <c r="W32" s="301">
        <v>21854541</v>
      </c>
      <c r="X32" s="78"/>
      <c r="Y32" s="301">
        <v>-4917272</v>
      </c>
      <c r="Z32" s="325">
        <v>32781810</v>
      </c>
      <c r="AA32" s="78"/>
      <c r="AB32" s="325"/>
      <c r="AC32" s="325">
        <v>32781810</v>
      </c>
      <c r="AD32" s="78"/>
      <c r="AE32" s="175"/>
      <c r="AF32" s="141"/>
      <c r="AG32" s="123"/>
      <c r="AH32" s="123"/>
      <c r="AI32" s="123"/>
      <c r="AJ32" s="123"/>
      <c r="AK32" s="123"/>
      <c r="AL32" s="123"/>
      <c r="AM32" s="123"/>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row>
    <row r="33" spans="1:62" s="30" customFormat="1" ht="15.75" customHeight="1" x14ac:dyDescent="0.25">
      <c r="A33" s="589"/>
      <c r="B33" s="81" t="s">
        <v>239</v>
      </c>
      <c r="C33" s="302"/>
      <c r="D33" s="297">
        <v>190700000</v>
      </c>
      <c r="E33" s="303"/>
      <c r="F33" s="297">
        <v>289576000</v>
      </c>
      <c r="G33" s="304"/>
      <c r="H33" s="297"/>
      <c r="I33" s="304"/>
      <c r="J33" s="297"/>
      <c r="K33" s="304"/>
      <c r="L33" s="297"/>
      <c r="M33" s="304"/>
      <c r="N33" s="297"/>
      <c r="O33" s="302"/>
      <c r="P33" s="305">
        <v>190698321</v>
      </c>
      <c r="Q33" s="305"/>
      <c r="R33" s="306"/>
      <c r="S33" s="305">
        <v>289572657</v>
      </c>
      <c r="T33" s="305"/>
      <c r="U33" s="302"/>
      <c r="V33" s="301"/>
      <c r="W33" s="301">
        <v>33874537</v>
      </c>
      <c r="X33" s="78"/>
      <c r="Y33" s="301">
        <v>-3642425</v>
      </c>
      <c r="Z33" s="325">
        <v>46593080</v>
      </c>
      <c r="AA33" s="78"/>
      <c r="AB33" s="325"/>
      <c r="AC33" s="325">
        <v>43709080</v>
      </c>
      <c r="AD33" s="78"/>
      <c r="AE33" s="175"/>
      <c r="AF33" s="141"/>
      <c r="AG33" s="123"/>
      <c r="AH33" s="123"/>
      <c r="AI33" s="123"/>
      <c r="AJ33" s="123"/>
      <c r="AK33" s="123"/>
      <c r="AL33" s="123"/>
      <c r="AM33" s="123"/>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row>
    <row r="34" spans="1:62" s="30" customFormat="1" ht="15.75" customHeight="1" x14ac:dyDescent="0.25">
      <c r="A34" s="589"/>
      <c r="B34" s="81" t="s">
        <v>240</v>
      </c>
      <c r="C34" s="302"/>
      <c r="D34" s="297"/>
      <c r="E34" s="303"/>
      <c r="F34" s="297">
        <v>174838000</v>
      </c>
      <c r="G34" s="304"/>
      <c r="H34" s="297"/>
      <c r="I34" s="304"/>
      <c r="J34" s="297"/>
      <c r="K34" s="304"/>
      <c r="L34" s="297"/>
      <c r="M34" s="304"/>
      <c r="N34" s="297"/>
      <c r="O34" s="302"/>
      <c r="P34" s="305"/>
      <c r="Q34" s="305"/>
      <c r="R34" s="306"/>
      <c r="S34" s="305">
        <v>174836321</v>
      </c>
      <c r="T34" s="305"/>
      <c r="U34" s="302"/>
      <c r="V34" s="301"/>
      <c r="W34" s="301">
        <v>8923937</v>
      </c>
      <c r="X34" s="78"/>
      <c r="Y34" s="301">
        <v>-2185455</v>
      </c>
      <c r="Z34" s="325">
        <v>18394238</v>
      </c>
      <c r="AA34" s="78"/>
      <c r="AB34" s="325"/>
      <c r="AC34" s="325">
        <v>16390905</v>
      </c>
      <c r="AD34" s="78"/>
      <c r="AE34" s="175"/>
      <c r="AF34" s="141"/>
      <c r="AG34" s="123"/>
      <c r="AH34" s="123"/>
      <c r="AI34" s="123"/>
      <c r="AJ34" s="123"/>
      <c r="AK34" s="123"/>
      <c r="AL34" s="123"/>
      <c r="AM34" s="123"/>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row>
    <row r="35" spans="1:62" s="30" customFormat="1" ht="15.75" customHeight="1" x14ac:dyDescent="0.25">
      <c r="A35" s="589"/>
      <c r="B35" s="81" t="s">
        <v>241</v>
      </c>
      <c r="C35" s="302"/>
      <c r="D35" s="307">
        <v>60100000</v>
      </c>
      <c r="E35" s="303"/>
      <c r="F35" s="307">
        <v>114738000</v>
      </c>
      <c r="G35" s="308"/>
      <c r="H35" s="307"/>
      <c r="I35" s="308"/>
      <c r="J35" s="307"/>
      <c r="K35" s="308"/>
      <c r="L35" s="307"/>
      <c r="M35" s="308"/>
      <c r="N35" s="307"/>
      <c r="O35" s="302"/>
      <c r="P35" s="305">
        <v>60099985</v>
      </c>
      <c r="Q35" s="305"/>
      <c r="R35" s="306"/>
      <c r="S35" s="305">
        <v>114736336</v>
      </c>
      <c r="T35" s="305">
        <v>546364</v>
      </c>
      <c r="U35" s="302"/>
      <c r="V35" s="301"/>
      <c r="W35" s="301">
        <v>13841209</v>
      </c>
      <c r="X35" s="78"/>
      <c r="Y35" s="301">
        <v>-728485</v>
      </c>
      <c r="Z35" s="325">
        <v>16390905</v>
      </c>
      <c r="AA35" s="78"/>
      <c r="AB35" s="325"/>
      <c r="AC35" s="325">
        <v>16390905</v>
      </c>
      <c r="AD35" s="78"/>
      <c r="AE35" s="175"/>
      <c r="AF35" s="141"/>
      <c r="AG35" s="123"/>
      <c r="AH35" s="123"/>
      <c r="AI35" s="123"/>
      <c r="AJ35" s="123"/>
      <c r="AK35" s="123"/>
      <c r="AL35" s="123"/>
      <c r="AM35" s="123"/>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row>
    <row r="36" spans="1:62" s="30" customFormat="1" ht="15.75" customHeight="1" x14ac:dyDescent="0.25">
      <c r="A36" s="589"/>
      <c r="B36" s="81" t="s">
        <v>242</v>
      </c>
      <c r="C36" s="302"/>
      <c r="D36" s="307"/>
      <c r="E36" s="303"/>
      <c r="F36" s="307">
        <v>174838000</v>
      </c>
      <c r="G36" s="308"/>
      <c r="H36" s="307"/>
      <c r="I36" s="308"/>
      <c r="J36" s="307"/>
      <c r="K36" s="308"/>
      <c r="L36" s="307"/>
      <c r="M36" s="308"/>
      <c r="N36" s="307"/>
      <c r="O36" s="302"/>
      <c r="P36" s="305"/>
      <c r="Q36" s="305"/>
      <c r="R36" s="306"/>
      <c r="S36" s="305">
        <v>174836321</v>
      </c>
      <c r="T36" s="305"/>
      <c r="U36" s="302"/>
      <c r="V36" s="301"/>
      <c r="W36" s="301">
        <v>9288180</v>
      </c>
      <c r="X36" s="78"/>
      <c r="Y36" s="301">
        <v>-2549697</v>
      </c>
      <c r="Z36" s="325">
        <v>16390905</v>
      </c>
      <c r="AA36" s="78"/>
      <c r="AB36" s="325"/>
      <c r="AC36" s="325">
        <v>16390905</v>
      </c>
      <c r="AD36" s="78"/>
      <c r="AE36" s="175"/>
      <c r="AF36" s="141"/>
      <c r="AG36" s="123"/>
      <c r="AH36" s="123"/>
      <c r="AI36" s="123"/>
      <c r="AJ36" s="123"/>
      <c r="AK36" s="123"/>
      <c r="AL36" s="123"/>
      <c r="AM36" s="123"/>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row>
    <row r="37" spans="1:62" s="30" customFormat="1" ht="15.75" customHeight="1" x14ac:dyDescent="0.25">
      <c r="A37" s="589"/>
      <c r="B37" s="81" t="s">
        <v>243</v>
      </c>
      <c r="C37" s="302"/>
      <c r="D37" s="307">
        <v>60100000</v>
      </c>
      <c r="E37" s="303"/>
      <c r="F37" s="307">
        <v>114738000</v>
      </c>
      <c r="G37" s="308"/>
      <c r="H37" s="307"/>
      <c r="I37" s="308"/>
      <c r="J37" s="307"/>
      <c r="K37" s="308"/>
      <c r="L37" s="307"/>
      <c r="M37" s="308"/>
      <c r="N37" s="307"/>
      <c r="O37" s="302"/>
      <c r="P37" s="305">
        <v>60099985</v>
      </c>
      <c r="Q37" s="305"/>
      <c r="R37" s="306"/>
      <c r="S37" s="305">
        <v>114736336</v>
      </c>
      <c r="T37" s="305"/>
      <c r="U37" s="302"/>
      <c r="V37" s="301"/>
      <c r="W37" s="301">
        <v>9652422</v>
      </c>
      <c r="X37" s="78"/>
      <c r="Y37" s="301">
        <v>-1274849</v>
      </c>
      <c r="Z37" s="325">
        <v>16390905</v>
      </c>
      <c r="AA37" s="78"/>
      <c r="AB37" s="325"/>
      <c r="AC37" s="325">
        <v>16390905</v>
      </c>
      <c r="AD37" s="78"/>
      <c r="AE37" s="175"/>
      <c r="AF37" s="141"/>
      <c r="AG37" s="123"/>
      <c r="AH37" s="123"/>
      <c r="AI37" s="123"/>
      <c r="AJ37" s="123"/>
      <c r="AK37" s="123"/>
      <c r="AL37" s="123"/>
      <c r="AM37" s="123"/>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row>
    <row r="38" spans="1:62" s="30" customFormat="1" ht="15.75" customHeight="1" x14ac:dyDescent="0.25">
      <c r="A38" s="589"/>
      <c r="B38" s="81" t="s">
        <v>244</v>
      </c>
      <c r="C38" s="302"/>
      <c r="D38" s="307"/>
      <c r="E38" s="303"/>
      <c r="F38" s="307">
        <v>174838000</v>
      </c>
      <c r="G38" s="308"/>
      <c r="H38" s="307"/>
      <c r="I38" s="308"/>
      <c r="J38" s="307"/>
      <c r="K38" s="308"/>
      <c r="L38" s="307"/>
      <c r="M38" s="308"/>
      <c r="N38" s="307"/>
      <c r="O38" s="302"/>
      <c r="P38" s="305"/>
      <c r="Q38" s="305"/>
      <c r="R38" s="306"/>
      <c r="S38" s="305">
        <v>174836321</v>
      </c>
      <c r="T38" s="305"/>
      <c r="U38" s="302"/>
      <c r="V38" s="301"/>
      <c r="W38" s="301">
        <v>8741816</v>
      </c>
      <c r="X38" s="78"/>
      <c r="Y38" s="301">
        <v>-2185455</v>
      </c>
      <c r="Z38" s="325">
        <v>16390905</v>
      </c>
      <c r="AA38" s="78"/>
      <c r="AB38" s="325"/>
      <c r="AC38" s="325">
        <v>16390905</v>
      </c>
      <c r="AD38" s="78"/>
      <c r="AE38" s="175"/>
      <c r="AF38" s="141"/>
      <c r="AG38" s="123"/>
      <c r="AH38" s="123"/>
      <c r="AI38" s="123"/>
      <c r="AJ38" s="123"/>
      <c r="AK38" s="123"/>
      <c r="AL38" s="123"/>
      <c r="AM38" s="123"/>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row>
    <row r="39" spans="1:62" s="30" customFormat="1" ht="15.75" customHeight="1" x14ac:dyDescent="0.25">
      <c r="A39" s="589"/>
      <c r="B39" s="81" t="s">
        <v>245</v>
      </c>
      <c r="C39" s="302"/>
      <c r="D39" s="307"/>
      <c r="E39" s="303"/>
      <c r="F39" s="307"/>
      <c r="G39" s="308"/>
      <c r="H39" s="307"/>
      <c r="I39" s="308"/>
      <c r="J39" s="307"/>
      <c r="K39" s="308"/>
      <c r="L39" s="307"/>
      <c r="M39" s="308"/>
      <c r="N39" s="307"/>
      <c r="O39" s="302"/>
      <c r="P39" s="305"/>
      <c r="Q39" s="305"/>
      <c r="R39" s="306"/>
      <c r="S39" s="305"/>
      <c r="T39" s="305"/>
      <c r="U39" s="302"/>
      <c r="V39" s="309"/>
      <c r="W39" s="310"/>
      <c r="X39" s="78"/>
      <c r="Y39" s="309"/>
      <c r="Z39" s="139"/>
      <c r="AA39" s="78"/>
      <c r="AB39" s="139"/>
      <c r="AC39" s="139"/>
      <c r="AD39" s="78"/>
      <c r="AE39" s="175"/>
      <c r="AF39" s="141"/>
      <c r="AG39" s="123"/>
      <c r="AH39" s="123"/>
      <c r="AI39" s="123"/>
      <c r="AJ39" s="123"/>
      <c r="AK39" s="123"/>
      <c r="AL39" s="123"/>
      <c r="AM39" s="123"/>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row>
    <row r="40" spans="1:62" s="30" customFormat="1" ht="15.75" customHeight="1" x14ac:dyDescent="0.25">
      <c r="A40" s="589"/>
      <c r="B40" s="81" t="s">
        <v>246</v>
      </c>
      <c r="C40" s="302"/>
      <c r="D40" s="307">
        <v>60100000</v>
      </c>
      <c r="E40" s="303"/>
      <c r="F40" s="307">
        <v>114738000</v>
      </c>
      <c r="G40" s="308"/>
      <c r="H40" s="307"/>
      <c r="I40" s="308"/>
      <c r="J40" s="307"/>
      <c r="K40" s="308"/>
      <c r="L40" s="307"/>
      <c r="M40" s="308"/>
      <c r="N40" s="307"/>
      <c r="O40" s="302"/>
      <c r="P40" s="305">
        <v>60099985</v>
      </c>
      <c r="Q40" s="305"/>
      <c r="R40" s="306"/>
      <c r="S40" s="305">
        <v>114736336</v>
      </c>
      <c r="T40" s="305"/>
      <c r="U40" s="302"/>
      <c r="V40" s="309"/>
      <c r="W40" s="301">
        <v>8559695</v>
      </c>
      <c r="X40" s="78"/>
      <c r="Y40" s="309">
        <v>-1456970</v>
      </c>
      <c r="Z40" s="325">
        <v>21126055</v>
      </c>
      <c r="AA40" s="78"/>
      <c r="AB40" s="325"/>
      <c r="AC40" s="325">
        <v>16390905</v>
      </c>
      <c r="AD40" s="78"/>
      <c r="AE40" s="175"/>
      <c r="AF40" s="141"/>
      <c r="AG40" s="123"/>
      <c r="AH40" s="123"/>
      <c r="AI40" s="123"/>
      <c r="AJ40" s="123"/>
      <c r="AK40" s="123"/>
      <c r="AL40" s="123"/>
      <c r="AM40" s="123"/>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row>
    <row r="41" spans="1:62" s="30" customFormat="1" ht="15.75" customHeight="1" x14ac:dyDescent="0.25">
      <c r="A41" s="589"/>
      <c r="B41" s="81" t="s">
        <v>247</v>
      </c>
      <c r="C41" s="302"/>
      <c r="D41" s="307">
        <v>15862000</v>
      </c>
      <c r="E41" s="303"/>
      <c r="F41" s="307">
        <v>581883000</v>
      </c>
      <c r="G41" s="308"/>
      <c r="H41" s="307">
        <v>49173000</v>
      </c>
      <c r="I41" s="308"/>
      <c r="J41" s="307"/>
      <c r="K41" s="308"/>
      <c r="L41" s="307"/>
      <c r="M41" s="308"/>
      <c r="N41" s="307"/>
      <c r="O41" s="302"/>
      <c r="P41" s="305">
        <v>15862000</v>
      </c>
      <c r="Q41" s="305"/>
      <c r="R41" s="306"/>
      <c r="S41" s="305">
        <v>581877131</v>
      </c>
      <c r="T41" s="305"/>
      <c r="U41" s="302"/>
      <c r="V41" s="309"/>
      <c r="W41" s="301">
        <v>27682419</v>
      </c>
      <c r="X41" s="78"/>
      <c r="Y41" s="309">
        <v>-11215672</v>
      </c>
      <c r="Z41" s="325">
        <v>57231950</v>
      </c>
      <c r="AA41" s="78"/>
      <c r="AB41" s="325"/>
      <c r="AC41" s="325">
        <v>56078350</v>
      </c>
      <c r="AD41" s="78"/>
      <c r="AE41" s="175"/>
      <c r="AF41" s="141"/>
      <c r="AG41" s="123"/>
      <c r="AH41" s="123"/>
      <c r="AI41" s="123"/>
      <c r="AJ41" s="123"/>
      <c r="AK41" s="123"/>
      <c r="AL41" s="123"/>
      <c r="AM41" s="123"/>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row>
    <row r="42" spans="1:62" s="30" customFormat="1" ht="15.75" customHeight="1" x14ac:dyDescent="0.25">
      <c r="A42" s="589"/>
      <c r="B42" s="81" t="s">
        <v>248</v>
      </c>
      <c r="C42" s="302"/>
      <c r="D42" s="307"/>
      <c r="E42" s="303"/>
      <c r="F42" s="307"/>
      <c r="G42" s="308"/>
      <c r="H42" s="307"/>
      <c r="I42" s="308"/>
      <c r="J42" s="307"/>
      <c r="K42" s="308"/>
      <c r="L42" s="307"/>
      <c r="M42" s="308"/>
      <c r="N42" s="307"/>
      <c r="O42" s="302"/>
      <c r="P42" s="305"/>
      <c r="Q42" s="305"/>
      <c r="R42" s="306"/>
      <c r="S42" s="305"/>
      <c r="T42" s="305"/>
      <c r="U42" s="302"/>
      <c r="V42" s="310"/>
      <c r="W42" s="310"/>
      <c r="X42" s="78"/>
      <c r="Y42" s="310"/>
      <c r="Z42" s="139"/>
      <c r="AA42" s="78"/>
      <c r="AB42" s="139"/>
      <c r="AC42" s="139"/>
      <c r="AD42" s="78"/>
      <c r="AE42" s="175"/>
      <c r="AF42" s="141"/>
      <c r="AG42" s="123"/>
      <c r="AH42" s="123"/>
      <c r="AI42" s="123"/>
      <c r="AJ42" s="123"/>
      <c r="AK42" s="123"/>
      <c r="AL42" s="123"/>
      <c r="AM42" s="123"/>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row>
    <row r="43" spans="1:62" s="30" customFormat="1" ht="15.75" customHeight="1" x14ac:dyDescent="0.25">
      <c r="A43" s="589"/>
      <c r="B43" s="292" t="s">
        <v>368</v>
      </c>
      <c r="C43" s="311"/>
      <c r="D43" s="312">
        <v>380973000</v>
      </c>
      <c r="E43" s="313"/>
      <c r="F43" s="312">
        <v>519772000</v>
      </c>
      <c r="G43" s="314"/>
      <c r="H43" s="312">
        <v>118346000</v>
      </c>
      <c r="I43" s="314"/>
      <c r="J43" s="312">
        <v>597420000</v>
      </c>
      <c r="K43" s="314"/>
      <c r="L43" s="312">
        <v>152772000</v>
      </c>
      <c r="M43" s="314"/>
      <c r="N43" s="312">
        <v>2278449000</v>
      </c>
      <c r="O43" s="311"/>
      <c r="P43" s="315">
        <v>380973000</v>
      </c>
      <c r="Q43" s="315"/>
      <c r="R43" s="316"/>
      <c r="S43" s="315">
        <v>290295190</v>
      </c>
      <c r="T43" s="315">
        <v>2450000</v>
      </c>
      <c r="U43" s="311"/>
      <c r="V43" s="301">
        <v>2742236</v>
      </c>
      <c r="W43" s="301">
        <v>51734731</v>
      </c>
      <c r="X43" s="293"/>
      <c r="Y43" s="301">
        <v>-2300053</v>
      </c>
      <c r="Z43" s="325">
        <v>65810102</v>
      </c>
      <c r="AA43" s="293"/>
      <c r="AB43" s="325">
        <v>391411001</v>
      </c>
      <c r="AC43" s="325">
        <v>65805647</v>
      </c>
      <c r="AD43" s="293"/>
      <c r="AE43" s="294"/>
      <c r="AF43" s="295"/>
      <c r="AG43" s="123"/>
      <c r="AH43" s="123"/>
      <c r="AI43" s="123"/>
      <c r="AJ43" s="123"/>
      <c r="AK43" s="123"/>
      <c r="AL43" s="123"/>
      <c r="AM43" s="123"/>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row>
    <row r="44" spans="1:62" s="30" customFormat="1" ht="29.25" customHeight="1" thickBot="1" x14ac:dyDescent="0.3">
      <c r="A44" s="451"/>
      <c r="B44" s="79" t="s">
        <v>203</v>
      </c>
      <c r="C44" s="138">
        <f t="shared" ref="C44:P44" si="0">SUM(C23:C43)</f>
        <v>0</v>
      </c>
      <c r="D44" s="317">
        <f t="shared" si="0"/>
        <v>1076004000</v>
      </c>
      <c r="E44" s="138">
        <f t="shared" si="0"/>
        <v>0</v>
      </c>
      <c r="F44" s="317">
        <f t="shared" si="0"/>
        <v>4144401000</v>
      </c>
      <c r="G44" s="138">
        <f t="shared" si="0"/>
        <v>0</v>
      </c>
      <c r="H44" s="317">
        <f t="shared" si="0"/>
        <v>167519000</v>
      </c>
      <c r="I44" s="138">
        <f t="shared" si="0"/>
        <v>0</v>
      </c>
      <c r="J44" s="317">
        <f t="shared" si="0"/>
        <v>597420000</v>
      </c>
      <c r="K44" s="138">
        <f t="shared" si="0"/>
        <v>0</v>
      </c>
      <c r="L44" s="317">
        <f t="shared" si="0"/>
        <v>152772000</v>
      </c>
      <c r="M44" s="138">
        <f t="shared" si="0"/>
        <v>0</v>
      </c>
      <c r="N44" s="317">
        <f t="shared" si="0"/>
        <v>2311231000</v>
      </c>
      <c r="O44" s="138">
        <f t="shared" si="0"/>
        <v>0</v>
      </c>
      <c r="P44" s="317">
        <f t="shared" si="0"/>
        <v>1075999750</v>
      </c>
      <c r="Q44" s="140"/>
      <c r="R44" s="138"/>
      <c r="S44" s="138">
        <f>SUM(S23:S43)</f>
        <v>3854788144</v>
      </c>
      <c r="T44" s="317">
        <f>SUM(T23:T43)</f>
        <v>2996364</v>
      </c>
      <c r="U44" s="138"/>
      <c r="V44" s="138">
        <f>SUM(V23:V43)</f>
        <v>57378586</v>
      </c>
      <c r="W44" s="317">
        <f>SUM(W23:W43)</f>
        <v>284490908</v>
      </c>
      <c r="X44" s="138"/>
      <c r="Y44" s="335">
        <f>SUM(Y23:Y43)</f>
        <v>-56643194</v>
      </c>
      <c r="Z44" s="317">
        <f>SUM(Z23:Z43)</f>
        <v>497059052</v>
      </c>
      <c r="AA44" s="138"/>
      <c r="AB44" s="335">
        <f>SUM(AB23:AB43)</f>
        <v>391411001</v>
      </c>
      <c r="AC44" s="317">
        <f>SUM(AC23:AC43)</f>
        <v>465516700</v>
      </c>
      <c r="AD44" s="138"/>
      <c r="AE44" s="176"/>
      <c r="AF44" s="142"/>
      <c r="AG44" s="123"/>
      <c r="AH44" s="123"/>
      <c r="AI44" s="123"/>
      <c r="AJ44" s="123"/>
      <c r="AK44" s="123"/>
      <c r="AL44" s="123"/>
      <c r="AM44" s="123"/>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row>
    <row r="45" spans="1:62" s="1" customFormat="1" ht="24" customHeight="1" thickBot="1" x14ac:dyDescent="0.3">
      <c r="K45" s="99"/>
      <c r="L45" s="99"/>
      <c r="M45" s="99"/>
      <c r="N45" s="99"/>
      <c r="O45" s="99"/>
      <c r="AG45" s="123"/>
      <c r="AH45" s="123"/>
      <c r="AI45" s="123"/>
      <c r="AJ45" s="123"/>
      <c r="AK45" s="123"/>
      <c r="AL45" s="123"/>
      <c r="AM45" s="123"/>
      <c r="AN45" s="83"/>
      <c r="AO45" s="83"/>
      <c r="AP45" s="83"/>
      <c r="AQ45" s="83"/>
      <c r="AR45" s="83"/>
      <c r="AS45" s="83"/>
      <c r="AT45" s="83"/>
      <c r="AU45" s="83"/>
      <c r="AV45" s="83"/>
      <c r="AW45" s="83"/>
      <c r="AX45" s="83"/>
      <c r="AY45" s="83"/>
      <c r="AZ45" s="83"/>
      <c r="BA45" s="83"/>
      <c r="BB45" s="83"/>
      <c r="BC45" s="83"/>
      <c r="BD45" s="83"/>
      <c r="BE45" s="83"/>
      <c r="BF45" s="83"/>
      <c r="BG45" s="83"/>
      <c r="BH45" s="83"/>
      <c r="BI45" s="83"/>
      <c r="BJ45" s="83"/>
    </row>
    <row r="46" spans="1:62" s="1" customFormat="1" ht="24" customHeight="1" thickBot="1" x14ac:dyDescent="0.3">
      <c r="A46" s="450" t="s">
        <v>249</v>
      </c>
      <c r="B46" s="609" t="s">
        <v>225</v>
      </c>
      <c r="C46" s="517" t="s">
        <v>84</v>
      </c>
      <c r="D46" s="584"/>
      <c r="E46" s="584"/>
      <c r="F46" s="584"/>
      <c r="G46" s="584"/>
      <c r="H46" s="584"/>
      <c r="I46" s="584"/>
      <c r="J46" s="584"/>
      <c r="K46" s="584"/>
      <c r="L46" s="584"/>
      <c r="M46" s="584"/>
      <c r="N46" s="518"/>
      <c r="O46" s="581" t="s">
        <v>86</v>
      </c>
      <c r="P46" s="582"/>
      <c r="Q46" s="582"/>
      <c r="R46" s="582"/>
      <c r="S46" s="582"/>
      <c r="T46" s="582"/>
      <c r="U46" s="582"/>
      <c r="V46" s="582"/>
      <c r="W46" s="582"/>
      <c r="X46" s="582"/>
      <c r="Y46" s="582"/>
      <c r="Z46" s="582"/>
      <c r="AA46" s="582"/>
      <c r="AB46" s="582"/>
      <c r="AC46" s="582"/>
      <c r="AD46" s="582"/>
      <c r="AE46" s="582"/>
      <c r="AF46" s="5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row>
    <row r="47" spans="1:62" s="1" customFormat="1" ht="24" customHeight="1" thickBot="1" x14ac:dyDescent="0.3">
      <c r="A47" s="589"/>
      <c r="B47" s="610"/>
      <c r="C47" s="517" t="s">
        <v>188</v>
      </c>
      <c r="D47" s="518"/>
      <c r="E47" s="517" t="s">
        <v>189</v>
      </c>
      <c r="F47" s="518"/>
      <c r="G47" s="517" t="s">
        <v>190</v>
      </c>
      <c r="H47" s="518"/>
      <c r="I47" s="517" t="s">
        <v>191</v>
      </c>
      <c r="J47" s="518"/>
      <c r="K47" s="517" t="s">
        <v>221</v>
      </c>
      <c r="L47" s="518"/>
      <c r="M47" s="517" t="s">
        <v>193</v>
      </c>
      <c r="N47" s="518"/>
      <c r="O47" s="581" t="s">
        <v>188</v>
      </c>
      <c r="P47" s="582"/>
      <c r="Q47" s="583"/>
      <c r="R47" s="581" t="s">
        <v>189</v>
      </c>
      <c r="S47" s="582"/>
      <c r="T47" s="583"/>
      <c r="U47" s="581" t="s">
        <v>190</v>
      </c>
      <c r="V47" s="582"/>
      <c r="W47" s="583"/>
      <c r="X47" s="581" t="s">
        <v>191</v>
      </c>
      <c r="Y47" s="582"/>
      <c r="Z47" s="583"/>
      <c r="AA47" s="581" t="s">
        <v>221</v>
      </c>
      <c r="AB47" s="582"/>
      <c r="AC47" s="583"/>
      <c r="AD47" s="581" t="s">
        <v>193</v>
      </c>
      <c r="AE47" s="582"/>
      <c r="AF47" s="5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row>
    <row r="48" spans="1:62" s="1" customFormat="1" ht="29.25" customHeight="1" thickBot="1" x14ac:dyDescent="0.3">
      <c r="A48" s="589"/>
      <c r="B48" s="611"/>
      <c r="C48" s="143" t="s">
        <v>226</v>
      </c>
      <c r="D48" s="126" t="s">
        <v>227</v>
      </c>
      <c r="E48" s="143" t="s">
        <v>226</v>
      </c>
      <c r="F48" s="126" t="s">
        <v>227</v>
      </c>
      <c r="G48" s="143" t="s">
        <v>226</v>
      </c>
      <c r="H48" s="126" t="s">
        <v>227</v>
      </c>
      <c r="I48" s="143" t="s">
        <v>226</v>
      </c>
      <c r="J48" s="126" t="s">
        <v>227</v>
      </c>
      <c r="K48" s="143" t="s">
        <v>226</v>
      </c>
      <c r="L48" s="126" t="s">
        <v>227</v>
      </c>
      <c r="M48" s="143" t="s">
        <v>226</v>
      </c>
      <c r="N48" s="126" t="s">
        <v>227</v>
      </c>
      <c r="O48" s="129" t="s">
        <v>226</v>
      </c>
      <c r="P48" s="129" t="s">
        <v>228</v>
      </c>
      <c r="Q48" s="129" t="s">
        <v>28</v>
      </c>
      <c r="R48" s="129" t="s">
        <v>226</v>
      </c>
      <c r="S48" s="129" t="s">
        <v>228</v>
      </c>
      <c r="T48" s="129" t="s">
        <v>28</v>
      </c>
      <c r="U48" s="129" t="s">
        <v>226</v>
      </c>
      <c r="V48" s="129" t="s">
        <v>228</v>
      </c>
      <c r="W48" s="129" t="s">
        <v>28</v>
      </c>
      <c r="X48" s="129" t="s">
        <v>226</v>
      </c>
      <c r="Y48" s="129" t="s">
        <v>228</v>
      </c>
      <c r="Z48" s="129" t="s">
        <v>28</v>
      </c>
      <c r="AA48" s="129" t="s">
        <v>226</v>
      </c>
      <c r="AB48" s="129" t="s">
        <v>228</v>
      </c>
      <c r="AC48" s="129" t="s">
        <v>28</v>
      </c>
      <c r="AD48" s="129" t="s">
        <v>226</v>
      </c>
      <c r="AE48" s="129" t="s">
        <v>228</v>
      </c>
      <c r="AF48" s="129" t="s">
        <v>28</v>
      </c>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row>
    <row r="49" spans="1:62" s="1" customFormat="1" ht="16.5" x14ac:dyDescent="0.25">
      <c r="A49" s="589"/>
      <c r="B49" s="183" t="s">
        <v>229</v>
      </c>
      <c r="C49" s="78"/>
      <c r="D49" s="141"/>
      <c r="E49" s="78"/>
      <c r="F49" s="141"/>
      <c r="G49" s="78"/>
      <c r="H49" s="141"/>
      <c r="I49" s="78"/>
      <c r="J49" s="141"/>
      <c r="K49" s="78"/>
      <c r="L49" s="141"/>
      <c r="M49" s="78"/>
      <c r="N49" s="141"/>
      <c r="O49" s="78"/>
      <c r="P49" s="139"/>
      <c r="Q49" s="141"/>
      <c r="R49" s="78"/>
      <c r="S49" s="139"/>
      <c r="T49" s="141"/>
      <c r="U49" s="78"/>
      <c r="V49" s="139"/>
      <c r="W49" s="141"/>
      <c r="X49" s="78"/>
      <c r="Y49" s="139"/>
      <c r="Z49" s="141"/>
      <c r="AA49" s="78"/>
      <c r="AB49" s="139"/>
      <c r="AC49" s="141"/>
      <c r="AD49" s="78"/>
      <c r="AE49" s="175"/>
      <c r="AF49" s="141"/>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row>
    <row r="50" spans="1:62" s="1" customFormat="1" ht="16.5" x14ac:dyDescent="0.25">
      <c r="A50" s="589"/>
      <c r="B50" s="184" t="s">
        <v>230</v>
      </c>
      <c r="C50" s="78"/>
      <c r="D50" s="141"/>
      <c r="E50" s="78"/>
      <c r="F50" s="141"/>
      <c r="G50" s="78"/>
      <c r="H50" s="141"/>
      <c r="I50" s="78"/>
      <c r="J50" s="141"/>
      <c r="K50" s="78"/>
      <c r="L50" s="141"/>
      <c r="M50" s="78"/>
      <c r="N50" s="141"/>
      <c r="O50" s="78"/>
      <c r="P50" s="139"/>
      <c r="Q50" s="141"/>
      <c r="R50" s="78"/>
      <c r="S50" s="139"/>
      <c r="T50" s="141"/>
      <c r="U50" s="78"/>
      <c r="V50" s="139"/>
      <c r="W50" s="141"/>
      <c r="X50" s="78"/>
      <c r="Y50" s="139"/>
      <c r="Z50" s="141"/>
      <c r="AA50" s="78"/>
      <c r="AB50" s="139"/>
      <c r="AC50" s="141"/>
      <c r="AD50" s="78"/>
      <c r="AE50" s="175"/>
      <c r="AF50" s="141"/>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row>
    <row r="51" spans="1:62" s="1" customFormat="1" ht="16.5" x14ac:dyDescent="0.25">
      <c r="A51" s="589"/>
      <c r="B51" s="184" t="s">
        <v>231</v>
      </c>
      <c r="C51" s="78"/>
      <c r="D51" s="141"/>
      <c r="E51" s="78"/>
      <c r="F51" s="141"/>
      <c r="G51" s="78"/>
      <c r="H51" s="141"/>
      <c r="I51" s="78"/>
      <c r="J51" s="141"/>
      <c r="K51" s="78"/>
      <c r="L51" s="141"/>
      <c r="M51" s="78"/>
      <c r="N51" s="141"/>
      <c r="O51" s="78"/>
      <c r="P51" s="139"/>
      <c r="Q51" s="141"/>
      <c r="R51" s="78"/>
      <c r="S51" s="139"/>
      <c r="T51" s="141"/>
      <c r="U51" s="78"/>
      <c r="V51" s="139"/>
      <c r="W51" s="141"/>
      <c r="X51" s="78"/>
      <c r="Y51" s="139"/>
      <c r="Z51" s="141"/>
      <c r="AA51" s="78"/>
      <c r="AB51" s="139"/>
      <c r="AC51" s="141"/>
      <c r="AD51" s="78"/>
      <c r="AE51" s="175"/>
      <c r="AF51" s="141"/>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row>
    <row r="52" spans="1:62" s="1" customFormat="1" ht="16.5" x14ac:dyDescent="0.25">
      <c r="A52" s="589"/>
      <c r="B52" s="184" t="s">
        <v>232</v>
      </c>
      <c r="C52" s="78"/>
      <c r="D52" s="141"/>
      <c r="E52" s="78"/>
      <c r="F52" s="141"/>
      <c r="G52" s="78"/>
      <c r="H52" s="141"/>
      <c r="I52" s="78"/>
      <c r="J52" s="141"/>
      <c r="K52" s="78"/>
      <c r="L52" s="141"/>
      <c r="M52" s="78"/>
      <c r="N52" s="141"/>
      <c r="O52" s="78"/>
      <c r="P52" s="139"/>
      <c r="Q52" s="141"/>
      <c r="R52" s="78"/>
      <c r="S52" s="139"/>
      <c r="T52" s="141"/>
      <c r="U52" s="78"/>
      <c r="V52" s="139"/>
      <c r="W52" s="141"/>
      <c r="X52" s="78"/>
      <c r="Y52" s="139"/>
      <c r="Z52" s="141"/>
      <c r="AA52" s="78"/>
      <c r="AB52" s="139"/>
      <c r="AC52" s="141"/>
      <c r="AD52" s="78"/>
      <c r="AE52" s="175"/>
      <c r="AF52" s="141"/>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row>
    <row r="53" spans="1:62" s="1" customFormat="1" ht="16.5" x14ac:dyDescent="0.25">
      <c r="A53" s="589"/>
      <c r="B53" s="184" t="s">
        <v>233</v>
      </c>
      <c r="C53" s="78"/>
      <c r="D53" s="141"/>
      <c r="E53" s="78"/>
      <c r="F53" s="141"/>
      <c r="G53" s="78"/>
      <c r="H53" s="141"/>
      <c r="I53" s="78"/>
      <c r="J53" s="141"/>
      <c r="K53" s="78"/>
      <c r="L53" s="141"/>
      <c r="M53" s="78"/>
      <c r="N53" s="141"/>
      <c r="O53" s="78"/>
      <c r="P53" s="139"/>
      <c r="Q53" s="141"/>
      <c r="R53" s="78"/>
      <c r="S53" s="139"/>
      <c r="T53" s="141"/>
      <c r="U53" s="78"/>
      <c r="V53" s="139"/>
      <c r="W53" s="141"/>
      <c r="X53" s="78"/>
      <c r="Y53" s="139"/>
      <c r="Z53" s="141"/>
      <c r="AA53" s="78"/>
      <c r="AB53" s="139"/>
      <c r="AC53" s="141"/>
      <c r="AD53" s="78"/>
      <c r="AE53" s="175"/>
      <c r="AF53" s="141"/>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row>
    <row r="54" spans="1:62" s="1" customFormat="1" ht="16.5" x14ac:dyDescent="0.25">
      <c r="A54" s="589"/>
      <c r="B54" s="184" t="s">
        <v>234</v>
      </c>
      <c r="C54" s="78"/>
      <c r="D54" s="141"/>
      <c r="E54" s="78"/>
      <c r="F54" s="141"/>
      <c r="G54" s="78"/>
      <c r="H54" s="141"/>
      <c r="I54" s="78"/>
      <c r="J54" s="141"/>
      <c r="K54" s="78"/>
      <c r="L54" s="141"/>
      <c r="M54" s="78"/>
      <c r="N54" s="141"/>
      <c r="O54" s="78"/>
      <c r="P54" s="139"/>
      <c r="Q54" s="141"/>
      <c r="R54" s="78"/>
      <c r="S54" s="139"/>
      <c r="T54" s="141"/>
      <c r="U54" s="78"/>
      <c r="V54" s="139"/>
      <c r="W54" s="141"/>
      <c r="X54" s="78"/>
      <c r="Y54" s="139"/>
      <c r="Z54" s="141"/>
      <c r="AA54" s="78"/>
      <c r="AB54" s="139"/>
      <c r="AC54" s="141"/>
      <c r="AD54" s="78"/>
      <c r="AE54" s="175"/>
      <c r="AF54" s="141"/>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row>
    <row r="55" spans="1:62" s="1" customFormat="1" ht="16.5" x14ac:dyDescent="0.25">
      <c r="A55" s="589"/>
      <c r="B55" s="184" t="s">
        <v>235</v>
      </c>
      <c r="C55" s="78"/>
      <c r="D55" s="141"/>
      <c r="E55" s="78"/>
      <c r="F55" s="141"/>
      <c r="G55" s="78"/>
      <c r="H55" s="141"/>
      <c r="I55" s="78"/>
      <c r="J55" s="141"/>
      <c r="K55" s="78"/>
      <c r="L55" s="141"/>
      <c r="M55" s="78"/>
      <c r="N55" s="141"/>
      <c r="O55" s="78"/>
      <c r="P55" s="139"/>
      <c r="Q55" s="141"/>
      <c r="R55" s="78"/>
      <c r="S55" s="139"/>
      <c r="T55" s="141"/>
      <c r="U55" s="78"/>
      <c r="V55" s="139"/>
      <c r="W55" s="141"/>
      <c r="X55" s="78"/>
      <c r="Y55" s="139"/>
      <c r="Z55" s="141"/>
      <c r="AA55" s="78"/>
      <c r="AB55" s="139"/>
      <c r="AC55" s="141"/>
      <c r="AD55" s="78"/>
      <c r="AE55" s="175"/>
      <c r="AF55" s="141"/>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row>
    <row r="56" spans="1:62" s="1" customFormat="1" ht="16.5" x14ac:dyDescent="0.25">
      <c r="A56" s="589"/>
      <c r="B56" s="184" t="s">
        <v>236</v>
      </c>
      <c r="C56" s="78"/>
      <c r="D56" s="141"/>
      <c r="E56" s="78"/>
      <c r="F56" s="141"/>
      <c r="G56" s="78"/>
      <c r="H56" s="141"/>
      <c r="I56" s="78"/>
      <c r="J56" s="141"/>
      <c r="K56" s="78"/>
      <c r="L56" s="141"/>
      <c r="M56" s="78"/>
      <c r="N56" s="141"/>
      <c r="O56" s="78"/>
      <c r="P56" s="139"/>
      <c r="Q56" s="141"/>
      <c r="R56" s="78"/>
      <c r="S56" s="139"/>
      <c r="T56" s="141"/>
      <c r="U56" s="78"/>
      <c r="V56" s="139"/>
      <c r="W56" s="141"/>
      <c r="X56" s="78"/>
      <c r="Y56" s="139"/>
      <c r="Z56" s="141"/>
      <c r="AA56" s="78"/>
      <c r="AB56" s="139"/>
      <c r="AC56" s="141"/>
      <c r="AD56" s="78"/>
      <c r="AE56" s="175"/>
      <c r="AF56" s="141"/>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row>
    <row r="57" spans="1:62" s="1" customFormat="1" ht="16.5" x14ac:dyDescent="0.25">
      <c r="A57" s="589"/>
      <c r="B57" s="184" t="s">
        <v>237</v>
      </c>
      <c r="C57" s="78"/>
      <c r="D57" s="141"/>
      <c r="E57" s="78"/>
      <c r="F57" s="141"/>
      <c r="G57" s="78"/>
      <c r="H57" s="141"/>
      <c r="I57" s="78"/>
      <c r="J57" s="141"/>
      <c r="K57" s="78"/>
      <c r="L57" s="141"/>
      <c r="M57" s="78"/>
      <c r="N57" s="141"/>
      <c r="O57" s="78"/>
      <c r="P57" s="139"/>
      <c r="Q57" s="141"/>
      <c r="R57" s="78"/>
      <c r="S57" s="139"/>
      <c r="T57" s="141"/>
      <c r="U57" s="78"/>
      <c r="V57" s="139"/>
      <c r="W57" s="141"/>
      <c r="X57" s="78"/>
      <c r="Y57" s="139"/>
      <c r="Z57" s="141"/>
      <c r="AA57" s="78"/>
      <c r="AB57" s="139"/>
      <c r="AC57" s="141"/>
      <c r="AD57" s="78"/>
      <c r="AE57" s="175"/>
      <c r="AF57" s="141"/>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row>
    <row r="58" spans="1:62" s="1" customFormat="1" ht="16.5" x14ac:dyDescent="0.25">
      <c r="A58" s="589"/>
      <c r="B58" s="184" t="s">
        <v>238</v>
      </c>
      <c r="C58" s="78"/>
      <c r="D58" s="141"/>
      <c r="E58" s="78"/>
      <c r="F58" s="141"/>
      <c r="G58" s="78"/>
      <c r="H58" s="141"/>
      <c r="I58" s="78"/>
      <c r="J58" s="141"/>
      <c r="K58" s="78"/>
      <c r="L58" s="141"/>
      <c r="M58" s="78"/>
      <c r="N58" s="141"/>
      <c r="O58" s="78"/>
      <c r="P58" s="139"/>
      <c r="Q58" s="141"/>
      <c r="R58" s="78"/>
      <c r="S58" s="139"/>
      <c r="T58" s="141"/>
      <c r="U58" s="78"/>
      <c r="V58" s="139"/>
      <c r="W58" s="141"/>
      <c r="X58" s="78"/>
      <c r="Y58" s="139"/>
      <c r="Z58" s="141"/>
      <c r="AA58" s="78"/>
      <c r="AB58" s="139"/>
      <c r="AC58" s="141"/>
      <c r="AD58" s="78"/>
      <c r="AE58" s="175"/>
      <c r="AF58" s="141"/>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row>
    <row r="59" spans="1:62" s="1" customFormat="1" ht="16.5" x14ac:dyDescent="0.25">
      <c r="A59" s="589"/>
      <c r="B59" s="184" t="s">
        <v>239</v>
      </c>
      <c r="C59" s="78"/>
      <c r="D59" s="141"/>
      <c r="E59" s="78"/>
      <c r="F59" s="141"/>
      <c r="G59" s="78"/>
      <c r="H59" s="141"/>
      <c r="I59" s="78"/>
      <c r="J59" s="141"/>
      <c r="K59" s="78"/>
      <c r="L59" s="141"/>
      <c r="M59" s="78"/>
      <c r="N59" s="141"/>
      <c r="O59" s="78"/>
      <c r="P59" s="139"/>
      <c r="Q59" s="141"/>
      <c r="R59" s="78"/>
      <c r="S59" s="139"/>
      <c r="T59" s="141"/>
      <c r="U59" s="78"/>
      <c r="V59" s="139"/>
      <c r="W59" s="141"/>
      <c r="X59" s="78"/>
      <c r="Y59" s="139"/>
      <c r="Z59" s="141"/>
      <c r="AA59" s="78"/>
      <c r="AB59" s="139"/>
      <c r="AC59" s="141"/>
      <c r="AD59" s="78"/>
      <c r="AE59" s="175"/>
      <c r="AF59" s="141"/>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row>
    <row r="60" spans="1:62" s="1" customFormat="1" ht="16.5" x14ac:dyDescent="0.25">
      <c r="A60" s="589"/>
      <c r="B60" s="184" t="s">
        <v>240</v>
      </c>
      <c r="C60" s="78"/>
      <c r="D60" s="141"/>
      <c r="E60" s="78"/>
      <c r="F60" s="141"/>
      <c r="G60" s="78"/>
      <c r="H60" s="141"/>
      <c r="I60" s="78"/>
      <c r="J60" s="141"/>
      <c r="K60" s="78"/>
      <c r="L60" s="141"/>
      <c r="M60" s="78"/>
      <c r="N60" s="141"/>
      <c r="O60" s="78"/>
      <c r="P60" s="139"/>
      <c r="Q60" s="141"/>
      <c r="R60" s="78"/>
      <c r="S60" s="139"/>
      <c r="T60" s="141"/>
      <c r="U60" s="78"/>
      <c r="V60" s="139"/>
      <c r="W60" s="141"/>
      <c r="X60" s="78"/>
      <c r="Y60" s="139"/>
      <c r="Z60" s="141"/>
      <c r="AA60" s="78"/>
      <c r="AB60" s="139"/>
      <c r="AC60" s="141"/>
      <c r="AD60" s="78"/>
      <c r="AE60" s="175"/>
      <c r="AF60" s="141"/>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row>
    <row r="61" spans="1:62" s="1" customFormat="1" ht="16.5" x14ac:dyDescent="0.25">
      <c r="A61" s="589"/>
      <c r="B61" s="184" t="s">
        <v>241</v>
      </c>
      <c r="C61" s="78"/>
      <c r="D61" s="141"/>
      <c r="E61" s="78"/>
      <c r="F61" s="141"/>
      <c r="G61" s="78"/>
      <c r="H61" s="141"/>
      <c r="I61" s="78"/>
      <c r="J61" s="141"/>
      <c r="K61" s="78"/>
      <c r="L61" s="141"/>
      <c r="M61" s="78"/>
      <c r="N61" s="141"/>
      <c r="O61" s="78"/>
      <c r="P61" s="139"/>
      <c r="Q61" s="141"/>
      <c r="R61" s="78"/>
      <c r="S61" s="139"/>
      <c r="T61" s="141"/>
      <c r="U61" s="78"/>
      <c r="V61" s="139"/>
      <c r="W61" s="141"/>
      <c r="X61" s="78"/>
      <c r="Y61" s="139"/>
      <c r="Z61" s="141"/>
      <c r="AA61" s="78"/>
      <c r="AB61" s="139"/>
      <c r="AC61" s="141"/>
      <c r="AD61" s="78"/>
      <c r="AE61" s="175"/>
      <c r="AF61" s="141"/>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row>
    <row r="62" spans="1:62" s="1" customFormat="1" ht="16.5" x14ac:dyDescent="0.25">
      <c r="A62" s="589"/>
      <c r="B62" s="184" t="s">
        <v>242</v>
      </c>
      <c r="C62" s="78"/>
      <c r="D62" s="141"/>
      <c r="E62" s="78"/>
      <c r="F62" s="141"/>
      <c r="G62" s="78"/>
      <c r="H62" s="141"/>
      <c r="I62" s="78"/>
      <c r="J62" s="141"/>
      <c r="K62" s="78"/>
      <c r="L62" s="141"/>
      <c r="M62" s="78"/>
      <c r="N62" s="141"/>
      <c r="O62" s="78"/>
      <c r="P62" s="139"/>
      <c r="Q62" s="141"/>
      <c r="R62" s="78"/>
      <c r="S62" s="139"/>
      <c r="T62" s="141"/>
      <c r="U62" s="78"/>
      <c r="V62" s="139"/>
      <c r="W62" s="141"/>
      <c r="X62" s="78"/>
      <c r="Y62" s="139"/>
      <c r="Z62" s="141"/>
      <c r="AA62" s="78"/>
      <c r="AB62" s="139"/>
      <c r="AC62" s="141"/>
      <c r="AD62" s="78"/>
      <c r="AE62" s="175"/>
      <c r="AF62" s="141"/>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row>
    <row r="63" spans="1:62" s="1" customFormat="1" ht="16.5" x14ac:dyDescent="0.25">
      <c r="A63" s="589"/>
      <c r="B63" s="184" t="s">
        <v>243</v>
      </c>
      <c r="C63" s="78"/>
      <c r="D63" s="141"/>
      <c r="E63" s="78"/>
      <c r="F63" s="141"/>
      <c r="G63" s="78"/>
      <c r="H63" s="141"/>
      <c r="I63" s="78"/>
      <c r="J63" s="141"/>
      <c r="K63" s="78"/>
      <c r="L63" s="141"/>
      <c r="M63" s="78"/>
      <c r="N63" s="141"/>
      <c r="O63" s="78"/>
      <c r="P63" s="139"/>
      <c r="Q63" s="141"/>
      <c r="R63" s="78"/>
      <c r="S63" s="139"/>
      <c r="T63" s="141"/>
      <c r="U63" s="78"/>
      <c r="V63" s="139"/>
      <c r="W63" s="141"/>
      <c r="X63" s="78"/>
      <c r="Y63" s="139"/>
      <c r="Z63" s="141"/>
      <c r="AA63" s="78"/>
      <c r="AB63" s="139"/>
      <c r="AC63" s="141"/>
      <c r="AD63" s="78"/>
      <c r="AE63" s="175"/>
      <c r="AF63" s="141"/>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row>
    <row r="64" spans="1:62" s="1" customFormat="1" ht="16.5" x14ac:dyDescent="0.25">
      <c r="A64" s="589"/>
      <c r="B64" s="184" t="s">
        <v>244</v>
      </c>
      <c r="C64" s="78"/>
      <c r="D64" s="141"/>
      <c r="E64" s="78"/>
      <c r="F64" s="141"/>
      <c r="G64" s="78"/>
      <c r="H64" s="141"/>
      <c r="I64" s="78"/>
      <c r="J64" s="141"/>
      <c r="K64" s="78"/>
      <c r="L64" s="141"/>
      <c r="M64" s="78"/>
      <c r="N64" s="141"/>
      <c r="O64" s="78"/>
      <c r="P64" s="139"/>
      <c r="Q64" s="141"/>
      <c r="R64" s="78"/>
      <c r="S64" s="139"/>
      <c r="T64" s="141"/>
      <c r="U64" s="78"/>
      <c r="V64" s="139"/>
      <c r="W64" s="141"/>
      <c r="X64" s="78"/>
      <c r="Y64" s="139"/>
      <c r="Z64" s="141"/>
      <c r="AA64" s="78"/>
      <c r="AB64" s="139"/>
      <c r="AC64" s="141"/>
      <c r="AD64" s="78"/>
      <c r="AE64" s="175"/>
      <c r="AF64" s="141"/>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row>
    <row r="65" spans="1:62" s="1" customFormat="1" ht="16.5" x14ac:dyDescent="0.25">
      <c r="A65" s="589"/>
      <c r="B65" s="184" t="s">
        <v>245</v>
      </c>
      <c r="C65" s="78"/>
      <c r="D65" s="141"/>
      <c r="E65" s="78"/>
      <c r="F65" s="141"/>
      <c r="G65" s="78"/>
      <c r="H65" s="141"/>
      <c r="I65" s="78"/>
      <c r="J65" s="141"/>
      <c r="K65" s="78"/>
      <c r="L65" s="141"/>
      <c r="M65" s="78"/>
      <c r="N65" s="141"/>
      <c r="O65" s="78"/>
      <c r="P65" s="139"/>
      <c r="Q65" s="141"/>
      <c r="R65" s="78"/>
      <c r="S65" s="139"/>
      <c r="T65" s="141"/>
      <c r="U65" s="78"/>
      <c r="V65" s="139"/>
      <c r="W65" s="141"/>
      <c r="X65" s="78"/>
      <c r="Y65" s="139"/>
      <c r="Z65" s="141"/>
      <c r="AA65" s="78"/>
      <c r="AB65" s="139"/>
      <c r="AC65" s="141"/>
      <c r="AD65" s="78"/>
      <c r="AE65" s="175"/>
      <c r="AF65" s="141"/>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row>
    <row r="66" spans="1:62" s="1" customFormat="1" ht="16.5" x14ac:dyDescent="0.25">
      <c r="A66" s="589"/>
      <c r="B66" s="184" t="s">
        <v>246</v>
      </c>
      <c r="C66" s="78"/>
      <c r="D66" s="141"/>
      <c r="E66" s="78"/>
      <c r="F66" s="141"/>
      <c r="G66" s="78"/>
      <c r="H66" s="141"/>
      <c r="I66" s="78"/>
      <c r="J66" s="141"/>
      <c r="K66" s="78"/>
      <c r="L66" s="141"/>
      <c r="M66" s="78"/>
      <c r="N66" s="141"/>
      <c r="O66" s="78"/>
      <c r="P66" s="139"/>
      <c r="Q66" s="141"/>
      <c r="R66" s="78"/>
      <c r="S66" s="139"/>
      <c r="T66" s="141"/>
      <c r="U66" s="78"/>
      <c r="V66" s="139"/>
      <c r="W66" s="141"/>
      <c r="X66" s="78"/>
      <c r="Y66" s="139"/>
      <c r="Z66" s="141"/>
      <c r="AA66" s="78"/>
      <c r="AB66" s="139"/>
      <c r="AC66" s="141"/>
      <c r="AD66" s="78"/>
      <c r="AE66" s="175"/>
      <c r="AF66" s="141"/>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row>
    <row r="67" spans="1:62" s="1" customFormat="1" ht="16.5" x14ac:dyDescent="0.25">
      <c r="A67" s="589"/>
      <c r="B67" s="184" t="s">
        <v>247</v>
      </c>
      <c r="C67" s="78"/>
      <c r="D67" s="141"/>
      <c r="E67" s="78"/>
      <c r="F67" s="141"/>
      <c r="G67" s="78"/>
      <c r="H67" s="141"/>
      <c r="I67" s="78"/>
      <c r="J67" s="141"/>
      <c r="K67" s="78"/>
      <c r="L67" s="141"/>
      <c r="M67" s="78"/>
      <c r="N67" s="141"/>
      <c r="O67" s="78"/>
      <c r="P67" s="139"/>
      <c r="Q67" s="141"/>
      <c r="R67" s="78"/>
      <c r="S67" s="139"/>
      <c r="T67" s="141"/>
      <c r="U67" s="78"/>
      <c r="V67" s="139"/>
      <c r="W67" s="141"/>
      <c r="X67" s="78"/>
      <c r="Y67" s="139"/>
      <c r="Z67" s="141"/>
      <c r="AA67" s="78"/>
      <c r="AB67" s="139"/>
      <c r="AC67" s="141"/>
      <c r="AD67" s="78"/>
      <c r="AE67" s="175"/>
      <c r="AF67" s="141"/>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row>
    <row r="68" spans="1:62" s="1" customFormat="1" ht="16.5" x14ac:dyDescent="0.25">
      <c r="A68" s="589"/>
      <c r="B68" s="185" t="s">
        <v>248</v>
      </c>
      <c r="C68" s="177"/>
      <c r="D68" s="179"/>
      <c r="E68" s="177"/>
      <c r="F68" s="179"/>
      <c r="G68" s="177"/>
      <c r="H68" s="179"/>
      <c r="I68" s="177"/>
      <c r="J68" s="179"/>
      <c r="K68" s="177"/>
      <c r="L68" s="179"/>
      <c r="M68" s="177"/>
      <c r="N68" s="179"/>
      <c r="O68" s="177"/>
      <c r="P68" s="178"/>
      <c r="Q68" s="179"/>
      <c r="R68" s="177"/>
      <c r="S68" s="178"/>
      <c r="T68" s="179"/>
      <c r="U68" s="177"/>
      <c r="V68" s="178"/>
      <c r="W68" s="179"/>
      <c r="X68" s="177"/>
      <c r="Y68" s="178"/>
      <c r="Z68" s="179"/>
      <c r="AA68" s="177"/>
      <c r="AB68" s="178"/>
      <c r="AC68" s="179"/>
      <c r="AD68" s="177"/>
      <c r="AE68" s="178"/>
      <c r="AF68" s="179"/>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row>
    <row r="69" spans="1:62" s="1" customFormat="1" ht="17.25" thickBot="1" x14ac:dyDescent="0.3">
      <c r="A69" s="451"/>
      <c r="B69" s="176" t="s">
        <v>203</v>
      </c>
      <c r="C69" s="113"/>
      <c r="D69" s="180"/>
      <c r="E69" s="113"/>
      <c r="F69" s="180"/>
      <c r="G69" s="113"/>
      <c r="H69" s="180"/>
      <c r="I69" s="113"/>
      <c r="J69" s="180"/>
      <c r="K69" s="181"/>
      <c r="L69" s="182"/>
      <c r="M69" s="181"/>
      <c r="N69" s="182"/>
      <c r="O69" s="181"/>
      <c r="P69" s="114"/>
      <c r="Q69" s="180"/>
      <c r="R69" s="113"/>
      <c r="S69" s="114"/>
      <c r="T69" s="180"/>
      <c r="U69" s="113"/>
      <c r="V69" s="114"/>
      <c r="W69" s="180"/>
      <c r="X69" s="113"/>
      <c r="Y69" s="114"/>
      <c r="Z69" s="180"/>
      <c r="AA69" s="113"/>
      <c r="AB69" s="114"/>
      <c r="AC69" s="180"/>
      <c r="AD69" s="113"/>
      <c r="AE69" s="114"/>
      <c r="AF69" s="180"/>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row>
  </sheetData>
  <mergeCells count="54">
    <mergeCell ref="R21:T21"/>
    <mergeCell ref="A14:A16"/>
    <mergeCell ref="O46:AF46"/>
    <mergeCell ref="X47:Z47"/>
    <mergeCell ref="AA47:AC47"/>
    <mergeCell ref="AD47:AF47"/>
    <mergeCell ref="M47:N47"/>
    <mergeCell ref="K47:L47"/>
    <mergeCell ref="A46:A69"/>
    <mergeCell ref="B46:B48"/>
    <mergeCell ref="I47:J47"/>
    <mergeCell ref="G47:H47"/>
    <mergeCell ref="E47:F47"/>
    <mergeCell ref="C47:D47"/>
    <mergeCell ref="R47:T47"/>
    <mergeCell ref="U47:W47"/>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O47:Q47"/>
    <mergeCell ref="C46:N46"/>
    <mergeCell ref="K14:L16"/>
    <mergeCell ref="C20:N20"/>
    <mergeCell ref="O20:AF20"/>
    <mergeCell ref="A18:AF18"/>
    <mergeCell ref="A19:B19"/>
    <mergeCell ref="C19:AF19"/>
    <mergeCell ref="I21:J21"/>
    <mergeCell ref="A20:A44"/>
    <mergeCell ref="B20:B22"/>
    <mergeCell ref="E21:F21"/>
    <mergeCell ref="C21:D21"/>
    <mergeCell ref="G21:H21"/>
    <mergeCell ref="X21:Z21"/>
    <mergeCell ref="AA21:AC21"/>
    <mergeCell ref="B8:Z11"/>
    <mergeCell ref="AA8:AA11"/>
    <mergeCell ref="AE8:AF8"/>
    <mergeCell ref="AE9:AF9"/>
    <mergeCell ref="AE10:AF10"/>
    <mergeCell ref="AE11:AF11"/>
  </mergeCells>
  <phoneticPr fontId="35" type="noConversion"/>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5"/>
  <sheetViews>
    <sheetView topLeftCell="T4" zoomScale="70" zoomScaleNormal="70" workbookViewId="0">
      <selection activeCell="AL14" sqref="AL14"/>
    </sheetView>
  </sheetViews>
  <sheetFormatPr baseColWidth="10" defaultColWidth="11.42578125" defaultRowHeight="15" x14ac:dyDescent="0.25"/>
  <cols>
    <col min="1" max="1" width="11.140625" style="106" customWidth="1"/>
    <col min="2" max="2" width="16.28515625" style="106" customWidth="1"/>
    <col min="3" max="4" width="12" style="106" customWidth="1"/>
    <col min="5" max="5" width="16.28515625" style="106" customWidth="1"/>
    <col min="6" max="6" width="14" style="106" customWidth="1"/>
    <col min="7" max="7" width="13.7109375" style="106" customWidth="1"/>
    <col min="8" max="8" width="13.42578125" style="106" customWidth="1"/>
    <col min="9" max="9" width="13.7109375" style="107" customWidth="1"/>
    <col min="10" max="10" width="11.42578125" style="107" customWidth="1"/>
    <col min="11" max="11" width="11.42578125" style="107"/>
    <col min="12" max="12" width="10.140625" style="107" customWidth="1"/>
    <col min="13" max="13" width="10.140625" style="106" customWidth="1"/>
    <col min="14" max="14" width="12.85546875" style="106" customWidth="1"/>
    <col min="15" max="16" width="10.140625" style="106" customWidth="1"/>
    <col min="17" max="17" width="9.85546875" style="106" customWidth="1"/>
    <col min="18" max="19" width="10.140625" style="106" customWidth="1"/>
    <col min="20" max="20" width="32.7109375" style="106" customWidth="1"/>
    <col min="21" max="22" width="10.140625" style="106" customWidth="1"/>
    <col min="23" max="23" width="35.28515625" style="106" customWidth="1"/>
    <col min="24" max="25" width="10.28515625" style="106" customWidth="1"/>
    <col min="26" max="26" width="28.7109375" style="106" customWidth="1"/>
    <col min="27" max="28" width="10.28515625" style="106" customWidth="1"/>
    <col min="29" max="29" width="12.85546875" style="106" customWidth="1"/>
    <col min="30" max="31" width="10.28515625" style="106" customWidth="1"/>
    <col min="32" max="32" width="13.42578125" style="106" customWidth="1"/>
    <col min="33" max="34" width="10.28515625" style="106" customWidth="1"/>
    <col min="35" max="35" width="13.42578125" style="106" customWidth="1"/>
    <col min="36" max="37" width="10.28515625" style="106" customWidth="1"/>
    <col min="38" max="38" width="13.42578125" style="106" customWidth="1"/>
    <col min="39" max="40" width="10.28515625" style="106" customWidth="1"/>
    <col min="41" max="41" width="13.42578125" style="106" customWidth="1"/>
    <col min="42" max="43" width="10.28515625" style="106" customWidth="1"/>
    <col min="44" max="44" width="12" style="106" customWidth="1"/>
    <col min="45" max="46" width="10.28515625" style="106" customWidth="1"/>
    <col min="47" max="47" width="12.42578125" style="106" customWidth="1"/>
    <col min="48" max="48" width="14" style="106" customWidth="1"/>
    <col min="49" max="50" width="12" style="106" customWidth="1"/>
    <col min="51" max="91" width="11.42578125" style="110"/>
    <col min="92" max="16384" width="11.42578125" style="106"/>
  </cols>
  <sheetData>
    <row r="1" spans="1:91" s="85" customFormat="1" ht="25.5" customHeight="1" thickBot="1" x14ac:dyDescent="0.3">
      <c r="A1" s="410"/>
      <c r="B1" s="633"/>
      <c r="C1" s="638" t="s">
        <v>150</v>
      </c>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8"/>
      <c r="AG1" s="638"/>
      <c r="AH1" s="638"/>
      <c r="AI1" s="638"/>
      <c r="AJ1" s="638"/>
      <c r="AK1" s="638"/>
      <c r="AL1" s="638"/>
      <c r="AM1" s="638"/>
      <c r="AN1" s="638"/>
      <c r="AO1" s="638"/>
      <c r="AP1" s="638"/>
      <c r="AQ1" s="638"/>
      <c r="AR1" s="638"/>
      <c r="AS1" s="638"/>
      <c r="AT1" s="638"/>
      <c r="AU1" s="638"/>
      <c r="AV1" s="387" t="s">
        <v>270</v>
      </c>
      <c r="AW1" s="388"/>
      <c r="AX1" s="389"/>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02"/>
      <c r="CB1" s="102"/>
      <c r="CC1" s="102"/>
      <c r="CD1" s="102"/>
      <c r="CE1" s="102"/>
      <c r="CF1" s="102"/>
      <c r="CG1" s="102"/>
      <c r="CH1" s="102"/>
      <c r="CI1" s="102"/>
      <c r="CJ1" s="102"/>
      <c r="CK1" s="102"/>
      <c r="CL1" s="102"/>
      <c r="CM1" s="102"/>
    </row>
    <row r="2" spans="1:91" s="85" customFormat="1" ht="25.5" customHeight="1" thickBot="1" x14ac:dyDescent="0.3">
      <c r="A2" s="410"/>
      <c r="B2" s="633"/>
      <c r="C2" s="639" t="s">
        <v>151</v>
      </c>
      <c r="D2" s="639"/>
      <c r="E2" s="639"/>
      <c r="F2" s="639"/>
      <c r="G2" s="639"/>
      <c r="H2" s="639"/>
      <c r="I2" s="639"/>
      <c r="J2" s="639"/>
      <c r="K2" s="639"/>
      <c r="L2" s="639"/>
      <c r="M2" s="639"/>
      <c r="N2" s="639"/>
      <c r="O2" s="639"/>
      <c r="P2" s="639"/>
      <c r="Q2" s="639"/>
      <c r="R2" s="639"/>
      <c r="S2" s="639"/>
      <c r="T2" s="639"/>
      <c r="U2" s="639"/>
      <c r="V2" s="639"/>
      <c r="W2" s="639"/>
      <c r="X2" s="639"/>
      <c r="Y2" s="639"/>
      <c r="Z2" s="639"/>
      <c r="AA2" s="639"/>
      <c r="AB2" s="639"/>
      <c r="AC2" s="639"/>
      <c r="AD2" s="639"/>
      <c r="AE2" s="639"/>
      <c r="AF2" s="639"/>
      <c r="AG2" s="639"/>
      <c r="AH2" s="639"/>
      <c r="AI2" s="639"/>
      <c r="AJ2" s="639"/>
      <c r="AK2" s="639"/>
      <c r="AL2" s="639"/>
      <c r="AM2" s="639"/>
      <c r="AN2" s="639"/>
      <c r="AO2" s="639"/>
      <c r="AP2" s="639"/>
      <c r="AQ2" s="639"/>
      <c r="AR2" s="639"/>
      <c r="AS2" s="639"/>
      <c r="AT2" s="639"/>
      <c r="AU2" s="639"/>
      <c r="AV2" s="387" t="s">
        <v>271</v>
      </c>
      <c r="AW2" s="388"/>
      <c r="AX2" s="389"/>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02"/>
      <c r="CB2" s="102"/>
      <c r="CC2" s="102"/>
      <c r="CD2" s="102"/>
      <c r="CE2" s="102"/>
      <c r="CF2" s="102"/>
      <c r="CG2" s="102"/>
      <c r="CH2" s="102"/>
      <c r="CI2" s="102"/>
      <c r="CJ2" s="102"/>
      <c r="CK2" s="102"/>
      <c r="CL2" s="102"/>
      <c r="CM2" s="102"/>
    </row>
    <row r="3" spans="1:91" s="85" customFormat="1" ht="25.5" customHeight="1" thickBot="1" x14ac:dyDescent="0.3">
      <c r="A3" s="410"/>
      <c r="B3" s="633"/>
      <c r="C3" s="639" t="s">
        <v>0</v>
      </c>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387" t="s">
        <v>272</v>
      </c>
      <c r="AW3" s="388"/>
      <c r="AX3" s="389"/>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02"/>
      <c r="CB3" s="102"/>
      <c r="CC3" s="102"/>
      <c r="CD3" s="102"/>
      <c r="CE3" s="102"/>
      <c r="CF3" s="102"/>
      <c r="CG3" s="102"/>
      <c r="CH3" s="102"/>
      <c r="CI3" s="102"/>
      <c r="CJ3" s="102"/>
      <c r="CK3" s="102"/>
      <c r="CL3" s="102"/>
      <c r="CM3" s="102"/>
    </row>
    <row r="4" spans="1:91" s="85" customFormat="1" ht="25.5" customHeight="1" thickBot="1" x14ac:dyDescent="0.3">
      <c r="A4" s="411"/>
      <c r="B4" s="634"/>
      <c r="C4" s="635" t="s">
        <v>250</v>
      </c>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c r="AQ4" s="636"/>
      <c r="AR4" s="636"/>
      <c r="AS4" s="636"/>
      <c r="AT4" s="636"/>
      <c r="AU4" s="637"/>
      <c r="AV4" s="387" t="s">
        <v>277</v>
      </c>
      <c r="AW4" s="388"/>
      <c r="AX4" s="389"/>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02"/>
      <c r="CB4" s="102"/>
      <c r="CC4" s="102"/>
      <c r="CD4" s="102"/>
      <c r="CE4" s="102"/>
      <c r="CF4" s="102"/>
      <c r="CG4" s="102"/>
      <c r="CH4" s="102"/>
      <c r="CI4" s="102"/>
      <c r="CJ4" s="102"/>
      <c r="CK4" s="102"/>
      <c r="CL4" s="102"/>
      <c r="CM4" s="102"/>
    </row>
    <row r="5" spans="1:91" s="85" customFormat="1" ht="11.45" customHeight="1" thickBot="1" x14ac:dyDescent="0.3">
      <c r="A5" s="86"/>
      <c r="B5" s="217"/>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88"/>
      <c r="AW5" s="88"/>
      <c r="AX5" s="88"/>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02"/>
      <c r="CB5" s="102"/>
      <c r="CC5" s="102"/>
      <c r="CD5" s="102"/>
      <c r="CE5" s="102"/>
      <c r="CF5" s="102"/>
      <c r="CG5" s="102"/>
      <c r="CH5" s="102"/>
      <c r="CI5" s="102"/>
      <c r="CJ5" s="102"/>
      <c r="CK5" s="102"/>
      <c r="CL5" s="102"/>
      <c r="CM5" s="102"/>
    </row>
    <row r="6" spans="1:91" s="1" customFormat="1" ht="40.35" customHeight="1" thickBot="1" x14ac:dyDescent="0.3">
      <c r="A6" s="375" t="s">
        <v>154</v>
      </c>
      <c r="B6" s="377"/>
      <c r="C6" s="419" t="str">
        <f>+ACTIVIDAD_3!B6</f>
        <v>8219 - Fortalecimiento a la implementación, seguimiento y coordinación del Sistema Distrital de Cuidado en Bogotá D.C.</v>
      </c>
      <c r="D6" s="420"/>
      <c r="E6" s="420"/>
      <c r="F6" s="420"/>
      <c r="G6" s="420"/>
      <c r="H6" s="420"/>
      <c r="I6" s="420"/>
      <c r="J6" s="420"/>
      <c r="K6" s="421"/>
      <c r="M6" s="174"/>
      <c r="N6" s="205" t="s">
        <v>155</v>
      </c>
      <c r="O6" s="553">
        <v>2024110010309</v>
      </c>
      <c r="P6" s="612"/>
      <c r="Q6" s="554"/>
    </row>
    <row r="7" spans="1:91" s="102" customFormat="1" ht="10.15" customHeight="1" thickBot="1" x14ac:dyDescent="0.3">
      <c r="A7" s="111"/>
      <c r="B7" s="105"/>
      <c r="C7" s="105"/>
      <c r="D7" s="105"/>
      <c r="E7" s="105"/>
      <c r="F7" s="105"/>
      <c r="G7" s="105"/>
      <c r="H7" s="105"/>
      <c r="I7" s="105"/>
      <c r="J7" s="105"/>
      <c r="K7" s="105"/>
      <c r="L7" s="105"/>
      <c r="M7" s="112"/>
      <c r="N7" s="112"/>
      <c r="O7" s="112"/>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row>
    <row r="8" spans="1:91" s="85" customFormat="1" ht="21.75" customHeight="1" thickBot="1" x14ac:dyDescent="0.25">
      <c r="A8" s="555" t="s">
        <v>6</v>
      </c>
      <c r="B8" s="555"/>
      <c r="C8" s="148" t="s">
        <v>156</v>
      </c>
      <c r="D8" s="167"/>
      <c r="E8" s="148" t="s">
        <v>157</v>
      </c>
      <c r="F8" s="167"/>
      <c r="G8" s="148" t="s">
        <v>158</v>
      </c>
      <c r="H8" s="145"/>
      <c r="I8" s="170" t="s">
        <v>159</v>
      </c>
      <c r="J8" s="149"/>
      <c r="K8" s="171"/>
      <c r="L8" s="172"/>
      <c r="M8" s="152"/>
      <c r="N8" s="644" t="s">
        <v>8</v>
      </c>
      <c r="O8" s="645"/>
      <c r="P8" s="646"/>
      <c r="Q8" s="605" t="s">
        <v>160</v>
      </c>
      <c r="R8" s="605"/>
      <c r="S8" s="605"/>
      <c r="T8" s="640"/>
      <c r="U8" s="641"/>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02"/>
      <c r="CB8" s="102"/>
      <c r="CC8" s="102"/>
      <c r="CD8" s="102"/>
      <c r="CE8" s="102"/>
      <c r="CF8" s="102"/>
      <c r="CG8" s="102"/>
      <c r="CH8" s="102"/>
      <c r="CI8" s="102"/>
      <c r="CJ8" s="102"/>
      <c r="CK8" s="102"/>
      <c r="CL8" s="102"/>
      <c r="CM8" s="102"/>
    </row>
    <row r="9" spans="1:91" s="85" customFormat="1" ht="21.75" customHeight="1" thickBot="1" x14ac:dyDescent="0.25">
      <c r="A9" s="555"/>
      <c r="B9" s="555"/>
      <c r="C9" s="150" t="s">
        <v>161</v>
      </c>
      <c r="D9" s="151" t="s">
        <v>280</v>
      </c>
      <c r="E9" s="148" t="s">
        <v>162</v>
      </c>
      <c r="F9" s="145"/>
      <c r="G9" s="148" t="s">
        <v>163</v>
      </c>
      <c r="H9" s="151"/>
      <c r="I9" s="170" t="s">
        <v>164</v>
      </c>
      <c r="J9" s="149"/>
      <c r="K9" s="171"/>
      <c r="L9" s="172"/>
      <c r="M9" s="152"/>
      <c r="N9" s="647"/>
      <c r="O9" s="648"/>
      <c r="P9" s="649"/>
      <c r="Q9" s="605" t="s">
        <v>165</v>
      </c>
      <c r="R9" s="605"/>
      <c r="S9" s="605"/>
      <c r="T9" s="640"/>
      <c r="U9" s="641"/>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02"/>
      <c r="CB9" s="102"/>
      <c r="CC9" s="102"/>
      <c r="CD9" s="102"/>
      <c r="CE9" s="102"/>
      <c r="CF9" s="102"/>
      <c r="CG9" s="102"/>
      <c r="CH9" s="102"/>
      <c r="CI9" s="102"/>
      <c r="CJ9" s="102"/>
      <c r="CK9" s="102"/>
      <c r="CL9" s="102"/>
      <c r="CM9" s="102"/>
    </row>
    <row r="10" spans="1:91" s="85" customFormat="1" ht="21.75" customHeight="1" thickBot="1" x14ac:dyDescent="0.25">
      <c r="A10" s="555"/>
      <c r="B10" s="555"/>
      <c r="C10" s="148" t="s">
        <v>166</v>
      </c>
      <c r="D10" s="145"/>
      <c r="E10" s="148" t="s">
        <v>167</v>
      </c>
      <c r="F10" s="145"/>
      <c r="G10" s="148" t="s">
        <v>168</v>
      </c>
      <c r="H10" s="151"/>
      <c r="I10" s="170" t="s">
        <v>169</v>
      </c>
      <c r="J10" s="149"/>
      <c r="K10" s="171"/>
      <c r="L10" s="172"/>
      <c r="M10" s="152"/>
      <c r="N10" s="650"/>
      <c r="O10" s="651"/>
      <c r="P10" s="652"/>
      <c r="Q10" s="605" t="s">
        <v>170</v>
      </c>
      <c r="R10" s="605"/>
      <c r="S10" s="605"/>
      <c r="T10" s="642" t="s">
        <v>280</v>
      </c>
      <c r="U10" s="643"/>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02"/>
      <c r="CB10" s="102"/>
      <c r="CC10" s="102"/>
      <c r="CD10" s="102"/>
      <c r="CE10" s="102"/>
      <c r="CF10" s="102"/>
      <c r="CG10" s="102"/>
      <c r="CH10" s="102"/>
      <c r="CI10" s="102"/>
      <c r="CJ10" s="102"/>
      <c r="CK10" s="102"/>
      <c r="CL10" s="102"/>
      <c r="CM10" s="102"/>
    </row>
    <row r="11" spans="1:91" s="102" customFormat="1" ht="18" customHeight="1" thickBot="1" x14ac:dyDescent="0.3">
      <c r="I11" s="173"/>
      <c r="J11" s="173"/>
      <c r="K11" s="173"/>
      <c r="L11" s="173"/>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row>
    <row r="12" spans="1:91" ht="23.45" customHeight="1" x14ac:dyDescent="0.25">
      <c r="A12" s="615" t="s">
        <v>122</v>
      </c>
      <c r="B12" s="617" t="s">
        <v>124</v>
      </c>
      <c r="C12" s="619" t="s">
        <v>251</v>
      </c>
      <c r="D12" s="619" t="s">
        <v>128</v>
      </c>
      <c r="E12" s="619" t="s">
        <v>130</v>
      </c>
      <c r="F12" s="619" t="s">
        <v>132</v>
      </c>
      <c r="G12" s="617" t="s">
        <v>134</v>
      </c>
      <c r="H12" s="617" t="s">
        <v>136</v>
      </c>
      <c r="I12" s="621" t="s">
        <v>252</v>
      </c>
      <c r="J12" s="621" t="s">
        <v>253</v>
      </c>
      <c r="K12" s="631" t="s">
        <v>142</v>
      </c>
      <c r="L12" s="623" t="s">
        <v>156</v>
      </c>
      <c r="M12" s="624"/>
      <c r="N12" s="625"/>
      <c r="O12" s="626" t="s">
        <v>157</v>
      </c>
      <c r="P12" s="624"/>
      <c r="Q12" s="625"/>
      <c r="R12" s="626" t="s">
        <v>158</v>
      </c>
      <c r="S12" s="624"/>
      <c r="T12" s="625"/>
      <c r="U12" s="626" t="s">
        <v>159</v>
      </c>
      <c r="V12" s="624"/>
      <c r="W12" s="625"/>
      <c r="X12" s="626" t="s">
        <v>161</v>
      </c>
      <c r="Y12" s="624"/>
      <c r="Z12" s="625"/>
      <c r="AA12" s="626" t="s">
        <v>162</v>
      </c>
      <c r="AB12" s="624"/>
      <c r="AC12" s="625"/>
      <c r="AD12" s="626" t="s">
        <v>163</v>
      </c>
      <c r="AE12" s="624"/>
      <c r="AF12" s="625"/>
      <c r="AG12" s="626" t="s">
        <v>164</v>
      </c>
      <c r="AH12" s="624"/>
      <c r="AI12" s="625"/>
      <c r="AJ12" s="626" t="s">
        <v>166</v>
      </c>
      <c r="AK12" s="624"/>
      <c r="AL12" s="625"/>
      <c r="AM12" s="626" t="s">
        <v>167</v>
      </c>
      <c r="AN12" s="624"/>
      <c r="AO12" s="625"/>
      <c r="AP12" s="626" t="s">
        <v>168</v>
      </c>
      <c r="AQ12" s="624"/>
      <c r="AR12" s="625"/>
      <c r="AS12" s="626" t="s">
        <v>169</v>
      </c>
      <c r="AT12" s="624"/>
      <c r="AU12" s="625"/>
      <c r="AV12" s="629" t="s">
        <v>254</v>
      </c>
      <c r="AW12" s="613" t="s">
        <v>255</v>
      </c>
      <c r="AX12" s="627"/>
      <c r="AY12" s="628"/>
      <c r="AZ12" s="628"/>
      <c r="BA12" s="628"/>
      <c r="BB12" s="628"/>
      <c r="BC12" s="628"/>
      <c r="BD12" s="628"/>
      <c r="BE12" s="628"/>
      <c r="BF12" s="628"/>
      <c r="BG12" s="628"/>
    </row>
    <row r="13" spans="1:91" s="107" customFormat="1" ht="36.75" customHeight="1" thickBot="1" x14ac:dyDescent="0.3">
      <c r="A13" s="616"/>
      <c r="B13" s="618"/>
      <c r="C13" s="620"/>
      <c r="D13" s="620"/>
      <c r="E13" s="620"/>
      <c r="F13" s="620"/>
      <c r="G13" s="618"/>
      <c r="H13" s="618"/>
      <c r="I13" s="622"/>
      <c r="J13" s="622"/>
      <c r="K13" s="632"/>
      <c r="L13" s="153" t="s">
        <v>256</v>
      </c>
      <c r="M13" s="146" t="s">
        <v>257</v>
      </c>
      <c r="N13" s="146" t="s">
        <v>147</v>
      </c>
      <c r="O13" s="153" t="s">
        <v>256</v>
      </c>
      <c r="P13" s="146" t="s">
        <v>257</v>
      </c>
      <c r="Q13" s="146" t="s">
        <v>147</v>
      </c>
      <c r="R13" s="153" t="s">
        <v>256</v>
      </c>
      <c r="S13" s="146" t="s">
        <v>257</v>
      </c>
      <c r="T13" s="146" t="s">
        <v>147</v>
      </c>
      <c r="U13" s="153" t="s">
        <v>256</v>
      </c>
      <c r="V13" s="146" t="s">
        <v>257</v>
      </c>
      <c r="W13" s="146" t="s">
        <v>147</v>
      </c>
      <c r="X13" s="153" t="s">
        <v>256</v>
      </c>
      <c r="Y13" s="146" t="s">
        <v>257</v>
      </c>
      <c r="Z13" s="146" t="s">
        <v>147</v>
      </c>
      <c r="AA13" s="153" t="s">
        <v>256</v>
      </c>
      <c r="AB13" s="146" t="s">
        <v>257</v>
      </c>
      <c r="AC13" s="146" t="s">
        <v>147</v>
      </c>
      <c r="AD13" s="153" t="s">
        <v>256</v>
      </c>
      <c r="AE13" s="146" t="s">
        <v>257</v>
      </c>
      <c r="AF13" s="146" t="s">
        <v>147</v>
      </c>
      <c r="AG13" s="153" t="s">
        <v>256</v>
      </c>
      <c r="AH13" s="146" t="s">
        <v>257</v>
      </c>
      <c r="AI13" s="146" t="s">
        <v>147</v>
      </c>
      <c r="AJ13" s="153" t="s">
        <v>256</v>
      </c>
      <c r="AK13" s="146" t="s">
        <v>257</v>
      </c>
      <c r="AL13" s="146" t="s">
        <v>147</v>
      </c>
      <c r="AM13" s="153" t="s">
        <v>256</v>
      </c>
      <c r="AN13" s="146" t="s">
        <v>257</v>
      </c>
      <c r="AO13" s="146" t="s">
        <v>147</v>
      </c>
      <c r="AP13" s="153" t="s">
        <v>256</v>
      </c>
      <c r="AQ13" s="146" t="s">
        <v>257</v>
      </c>
      <c r="AR13" s="146" t="s">
        <v>147</v>
      </c>
      <c r="AS13" s="153" t="s">
        <v>256</v>
      </c>
      <c r="AT13" s="146" t="s">
        <v>257</v>
      </c>
      <c r="AU13" s="146" t="s">
        <v>147</v>
      </c>
      <c r="AV13" s="630"/>
      <c r="AW13" s="614"/>
      <c r="AX13" s="627"/>
      <c r="AY13" s="628"/>
      <c r="AZ13" s="628"/>
      <c r="BA13" s="628"/>
      <c r="BB13" s="628"/>
      <c r="BC13" s="628"/>
      <c r="BD13" s="628"/>
      <c r="BE13" s="628"/>
      <c r="BF13" s="628"/>
      <c r="BG13" s="628"/>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row>
    <row r="14" spans="1:91" s="323" customFormat="1" ht="318" customHeight="1" x14ac:dyDescent="0.25">
      <c r="A14" s="190" t="s">
        <v>369</v>
      </c>
      <c r="B14" s="191" t="s">
        <v>370</v>
      </c>
      <c r="C14" s="191" t="s">
        <v>371</v>
      </c>
      <c r="D14" s="192">
        <v>21</v>
      </c>
      <c r="E14" s="191" t="s">
        <v>372</v>
      </c>
      <c r="F14" s="191" t="s">
        <v>373</v>
      </c>
      <c r="G14" s="192" t="s">
        <v>374</v>
      </c>
      <c r="H14" s="192" t="s">
        <v>375</v>
      </c>
      <c r="I14" s="193">
        <v>11925</v>
      </c>
      <c r="J14" s="193">
        <v>25000</v>
      </c>
      <c r="K14" s="318">
        <v>3000</v>
      </c>
      <c r="L14" s="194">
        <v>0</v>
      </c>
      <c r="M14" s="195">
        <v>0</v>
      </c>
      <c r="N14" s="319" t="s">
        <v>376</v>
      </c>
      <c r="O14" s="196">
        <v>0</v>
      </c>
      <c r="P14" s="197">
        <v>0</v>
      </c>
      <c r="Q14" s="320" t="s">
        <v>376</v>
      </c>
      <c r="R14" s="196">
        <v>500</v>
      </c>
      <c r="S14" s="197">
        <v>0</v>
      </c>
      <c r="T14" s="324" t="s">
        <v>377</v>
      </c>
      <c r="U14" s="196">
        <v>0</v>
      </c>
      <c r="V14" s="197">
        <v>264</v>
      </c>
      <c r="W14" s="324" t="s">
        <v>410</v>
      </c>
      <c r="X14" s="196">
        <v>0</v>
      </c>
      <c r="Y14" s="197">
        <v>157</v>
      </c>
      <c r="Z14" s="324" t="s">
        <v>433</v>
      </c>
      <c r="AA14" s="196">
        <v>1000</v>
      </c>
      <c r="AB14" s="197"/>
      <c r="AC14" s="197"/>
      <c r="AD14" s="196">
        <v>0</v>
      </c>
      <c r="AE14" s="197"/>
      <c r="AF14" s="197"/>
      <c r="AG14" s="196">
        <v>0</v>
      </c>
      <c r="AH14" s="197"/>
      <c r="AI14" s="197"/>
      <c r="AJ14" s="196">
        <v>500</v>
      </c>
      <c r="AK14" s="197"/>
      <c r="AL14" s="197"/>
      <c r="AM14" s="196">
        <v>0</v>
      </c>
      <c r="AN14" s="197"/>
      <c r="AO14" s="197"/>
      <c r="AP14" s="196">
        <v>0</v>
      </c>
      <c r="AQ14" s="197"/>
      <c r="AR14" s="197"/>
      <c r="AS14" s="196">
        <v>1000</v>
      </c>
      <c r="AT14" s="197"/>
      <c r="AU14" s="197"/>
      <c r="AV14" s="108">
        <f t="shared" ref="AV14:AW14" si="0">+L14+O14+R14+U14+X14+AA14+AD14+AG14+AJ14+AM14+AP14+AS14</f>
        <v>3000</v>
      </c>
      <c r="AW14" s="108">
        <f t="shared" si="0"/>
        <v>421</v>
      </c>
      <c r="AX14" s="321" t="s">
        <v>378</v>
      </c>
      <c r="AY14" s="322"/>
      <c r="AZ14" s="322"/>
      <c r="BA14" s="322"/>
      <c r="BB14" s="322"/>
      <c r="BC14" s="322"/>
      <c r="BD14" s="322"/>
      <c r="BE14" s="322"/>
      <c r="BF14" s="322"/>
      <c r="BG14" s="322"/>
      <c r="BH14" s="322"/>
      <c r="BI14" s="322"/>
      <c r="BJ14" s="322"/>
      <c r="BK14" s="322"/>
      <c r="BL14" s="322"/>
      <c r="BM14" s="322"/>
      <c r="BN14" s="322"/>
      <c r="BO14" s="322"/>
      <c r="BP14" s="322"/>
      <c r="BQ14" s="322"/>
      <c r="BR14" s="322"/>
      <c r="BS14" s="322"/>
      <c r="BT14" s="322"/>
      <c r="BU14" s="322"/>
      <c r="BV14" s="322"/>
      <c r="BW14" s="322"/>
      <c r="BX14" s="322"/>
      <c r="BY14" s="322"/>
      <c r="BZ14" s="322"/>
      <c r="CA14" s="322"/>
      <c r="CB14" s="322"/>
      <c r="CC14" s="322"/>
      <c r="CD14" s="322"/>
      <c r="CE14" s="322"/>
      <c r="CF14" s="322"/>
      <c r="CG14" s="322"/>
      <c r="CH14" s="322"/>
      <c r="CI14" s="322"/>
      <c r="CJ14" s="322"/>
      <c r="CK14" s="322"/>
      <c r="CL14" s="322"/>
      <c r="CM14" s="322"/>
    </row>
    <row r="15" spans="1:91" ht="46.15" customHeight="1" x14ac:dyDescent="0.25">
      <c r="A15" s="190"/>
      <c r="B15" s="191"/>
      <c r="C15" s="191"/>
      <c r="D15" s="192"/>
      <c r="E15" s="191"/>
      <c r="F15" s="204"/>
      <c r="G15" s="192"/>
      <c r="H15" s="192"/>
      <c r="I15" s="193"/>
      <c r="J15" s="193"/>
      <c r="K15" s="198"/>
      <c r="L15" s="194"/>
      <c r="M15" s="195"/>
      <c r="N15" s="195"/>
      <c r="O15" s="196"/>
      <c r="P15" s="197"/>
      <c r="Q15" s="216"/>
      <c r="R15" s="196"/>
      <c r="S15" s="197"/>
      <c r="T15" s="197"/>
      <c r="U15" s="196"/>
      <c r="V15" s="197"/>
      <c r="W15" s="197"/>
      <c r="X15" s="196"/>
      <c r="Y15" s="197"/>
      <c r="Z15" s="197"/>
      <c r="AA15" s="196"/>
      <c r="AB15" s="197"/>
      <c r="AC15" s="197"/>
      <c r="AD15" s="196"/>
      <c r="AE15" s="197"/>
      <c r="AF15" s="197"/>
      <c r="AG15" s="196"/>
      <c r="AH15" s="197"/>
      <c r="AI15" s="197"/>
      <c r="AJ15" s="196"/>
      <c r="AK15" s="197"/>
      <c r="AL15" s="197"/>
      <c r="AM15" s="196"/>
      <c r="AN15" s="197"/>
      <c r="AO15" s="197"/>
      <c r="AP15" s="196"/>
      <c r="AQ15" s="197"/>
      <c r="AR15" s="197"/>
      <c r="AS15" s="196"/>
      <c r="AT15" s="197"/>
      <c r="AU15" s="197"/>
      <c r="AV15" s="108"/>
      <c r="AW15" s="147"/>
      <c r="AX15" s="218"/>
    </row>
  </sheetData>
  <mergeCells count="55">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G12:BG13"/>
    <mergeCell ref="BA12:BA13"/>
    <mergeCell ref="BB12:BB13"/>
    <mergeCell ref="BC12:BC13"/>
    <mergeCell ref="BD12:BD13"/>
    <mergeCell ref="BE12:BE13"/>
    <mergeCell ref="BF12:BF13"/>
    <mergeCell ref="AX12:AX13"/>
    <mergeCell ref="AY12:AY13"/>
    <mergeCell ref="AZ12:AZ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Instructivo</vt:lpstr>
      <vt:lpstr>ACTIVIDAD_1</vt:lpstr>
      <vt:lpstr>ACTIVIDAD_2</vt:lpstr>
      <vt:lpstr>ACTIVIDAD_3</vt:lpstr>
      <vt:lpstr>META_PDD 105</vt:lpstr>
      <vt:lpstr>META_PDD 432</vt:lpstr>
      <vt:lpstr>PRODUCTO_MGA</vt:lpstr>
      <vt:lpstr>TERRITORIALIZACIÓN</vt:lpstr>
      <vt:lpstr>PMR</vt:lpstr>
      <vt:lpstr>CONTROL DE CAMBIOS</vt:lpstr>
      <vt:lpstr>ACTIVIDAD_1!Área_de_impresión</vt:lpstr>
      <vt:lpstr>ACTIVIDAD_2!Área_de_impresión</vt:lpstr>
      <vt:lpstr>ACTIVIDAD_3!Área_de_impresión</vt:lpstr>
      <vt:lpstr>'META_PDD 105'!Área_de_impresión</vt:lpstr>
      <vt:lpstr>'META_PDD 432'!Área_de_impresión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2025-06-10T14:04:59Z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