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2"/>
  <workbookPr/>
  <mc:AlternateContent xmlns:mc="http://schemas.openxmlformats.org/markup-compatibility/2006">
    <mc:Choice Requires="x15">
      <x15ac:absPath xmlns:x15ac="http://schemas.microsoft.com/office/spreadsheetml/2010/11/ac" url="C:\Users\LEGION 5\Downloads\"/>
    </mc:Choice>
  </mc:AlternateContent>
  <xr:revisionPtr revIDLastSave="0" documentId="13_ncr:1_{8596302B-FE25-4739-A139-AB98F9F6A962}" xr6:coauthVersionLast="47" xr6:coauthVersionMax="47" xr10:uidLastSave="{00000000-0000-0000-0000-000000000000}"/>
  <bookViews>
    <workbookView xWindow="-108" yWindow="-108" windowWidth="23256" windowHeight="12456" tabRatio="731" firstSheet="1" activeTab="1" xr2:uid="{00000000-000D-0000-FFFF-FFFF00000000}"/>
  </bookViews>
  <sheets>
    <sheet name="Instructivo" sheetId="48" state="hidden" r:id="rId1"/>
    <sheet name="ACTIVIDAD_1" sheetId="20" r:id="rId2"/>
    <sheet name="ACTIVIDAD_2" sheetId="49" r:id="rId3"/>
    <sheet name="META_PDD" sheetId="38" r:id="rId4"/>
    <sheet name="PRODUCTO_MGA" sheetId="47" r:id="rId5"/>
    <sheet name="TERRITORIALIZACIÓN" sheetId="41" r:id="rId6"/>
    <sheet name="PMR" sheetId="46" r:id="rId7"/>
    <sheet name="CONTROL DE CAMBIOS" sheetId="40" r:id="rId8"/>
  </sheets>
  <externalReferences>
    <externalReference r:id="rId9"/>
  </externalReferences>
  <definedNames>
    <definedName name="_xlnm._FilterDatabase" localSheetId="6" hidden="1">PMR!$A$12:$AX$14</definedName>
    <definedName name="_xlnm.Print_Area" localSheetId="1">ACTIVIDAD_1!$A$1:$O$31</definedName>
    <definedName name="_xlnm.Print_Area" localSheetId="3">META_PDD!$A$6:$X$20</definedName>
    <definedName name="_xlnm.Print_Area" localSheetId="4">PRODUCTO_MGA!$A$1:$O$17</definedName>
    <definedName name="condicion">#REF!</definedName>
    <definedName name="edad">#REF!</definedName>
    <definedName name="etnias">#REF!</definedName>
    <definedName name="frecuencia">#REF!</definedName>
    <definedName name="genero">#REF!</definedName>
    <definedName name="INDICADOR">#REF!</definedName>
    <definedName name="localidad">#REF!</definedName>
    <definedName name="metas">#REF!</definedName>
    <definedName name="objetivoest">#REF!</definedName>
    <definedName name="objetivos">#REF!</definedName>
    <definedName name="pmr">#REF!</definedName>
    <definedName name="responsable">#REF!</definedName>
    <definedName name="SUBSECRETARIA">#REF!</definedName>
    <definedName name="subsecretarias">#REF!</definedName>
    <definedName name="tactividad">#REF!</definedName>
    <definedName name="tcalculo">#REF!</definedName>
    <definedName name="tindicador">#REF!</definedName>
    <definedName name="tipometa">#REF!</definedName>
    <definedName name="tmet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30" roundtripDataChecksum="xVYwB3UHdHZoYLlS7FHKLwAp3fKOqHG7zICvfbN6ofQ="/>
    </ext>
  </extLst>
</workbook>
</file>

<file path=xl/calcChain.xml><?xml version="1.0" encoding="utf-8"?>
<calcChain xmlns="http://schemas.openxmlformats.org/spreadsheetml/2006/main">
  <c r="B34" i="49" l="1"/>
  <c r="N29" i="49" l="1"/>
  <c r="N28" i="49"/>
  <c r="N27" i="49"/>
  <c r="N26" i="49"/>
  <c r="N25" i="49"/>
  <c r="N24" i="49"/>
  <c r="N29" i="20"/>
  <c r="N28" i="20"/>
  <c r="B27" i="20"/>
  <c r="N27" i="20" s="1"/>
  <c r="N26" i="20"/>
  <c r="N25" i="20"/>
  <c r="N24" i="20"/>
  <c r="J15" i="47"/>
  <c r="AW15" i="46"/>
  <c r="AV15" i="46"/>
  <c r="AW14" i="46"/>
  <c r="AV14" i="46"/>
  <c r="I16" i="47"/>
  <c r="H16" i="47"/>
  <c r="G16" i="47"/>
  <c r="F16" i="47"/>
  <c r="D16" i="47"/>
  <c r="I15" i="47"/>
  <c r="H15" i="47"/>
  <c r="G15" i="47"/>
  <c r="F15" i="47"/>
  <c r="D15" i="47"/>
  <c r="B52" i="38"/>
  <c r="C51" i="38"/>
  <c r="C49" i="38"/>
  <c r="C47" i="38"/>
  <c r="C45" i="38"/>
  <c r="C43" i="38"/>
  <c r="C41" i="38"/>
  <c r="C39" i="38"/>
  <c r="C29" i="38"/>
  <c r="F26" i="38"/>
  <c r="I116" i="49"/>
  <c r="H116" i="49"/>
  <c r="G116" i="49"/>
  <c r="F116" i="49"/>
  <c r="E116" i="49"/>
  <c r="D116" i="49"/>
  <c r="C116" i="49"/>
  <c r="B116" i="49"/>
  <c r="B62" i="49"/>
  <c r="F36" i="49"/>
  <c r="I116" i="20"/>
  <c r="H116" i="20"/>
  <c r="G116" i="20"/>
  <c r="F116" i="20"/>
  <c r="E116" i="20"/>
  <c r="D116" i="20"/>
  <c r="C116" i="20"/>
  <c r="B116" i="20"/>
  <c r="B62" i="20"/>
  <c r="O25" i="49" l="1"/>
  <c r="O26" i="49" a="1"/>
  <c r="O26" i="49" s="1"/>
  <c r="O28" i="49"/>
  <c r="O29" i="49"/>
  <c r="O25" i="20"/>
  <c r="O26" i="20"/>
  <c r="O28" i="20"/>
  <c r="O29" i="20"/>
  <c r="B34" i="20"/>
  <c r="F36"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84E49D7D-A48A-4B4C-B4FC-7A5C33A5ECC2}">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4B07522D-45F5-4E09-936E-9F48BE7623C5}">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Nelly García Báez</author>
  </authors>
  <commentList>
    <comment ref="A16" authorId="0" shapeId="0" xr:uid="{132CADBC-13E1-473C-90B1-7CF531C178AE}">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J31" authorId="1" shapeId="0" xr:uid="{896E6CA2-ACF0-4D1C-A344-F9B6855DF569}">
      <text>
        <r>
          <rPr>
            <b/>
            <sz val="9"/>
            <color indexed="81"/>
            <rFont val="Tahoma"/>
            <family val="2"/>
          </rPr>
          <t>Nelly García Báez:</t>
        </r>
        <r>
          <rPr>
            <sz val="9"/>
            <color indexed="81"/>
            <rFont val="Tahoma"/>
            <family val="2"/>
          </rPr>
          <t xml:space="preserve">
Verificar no esta igual al reporte a febrero,  falta el link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64432E89-4C85-4806-AFE9-446842166EAD}">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14" authorId="0" shapeId="0" xr:uid="{DC9F826A-A9C7-4388-ABFA-13743CE48485}">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8" authorId="0" shapeId="0" xr:uid="{7EC0A14E-7DB1-4DA9-8DCB-506CE0FFA085}">
      <text>
        <r>
          <rPr>
            <sz val="9"/>
            <color indexed="81"/>
            <rFont val="Tahoma"/>
            <family val="2"/>
          </rPr>
          <t>Fecha en la que el cambio solicitado al plan de acción es aprobado</t>
        </r>
      </text>
    </comment>
    <comment ref="B8" authorId="0" shapeId="0" xr:uid="{D2AA1F8D-8B8C-43A0-BB82-3155D43A42F4}">
      <text>
        <r>
          <rPr>
            <sz val="9"/>
            <color indexed="81"/>
            <rFont val="Tahoma"/>
            <family val="2"/>
          </rPr>
          <t>Fecha en la que el cambio solicitado al plan de acción es aprobado</t>
        </r>
      </text>
    </comment>
    <comment ref="C8" authorId="0" shapeId="0" xr:uid="{95F7E6F3-93BD-4026-8340-BDE26B2BBFE3}">
      <text>
        <r>
          <rPr>
            <sz val="9"/>
            <color indexed="81"/>
            <rFont val="Tahoma"/>
            <family val="2"/>
          </rPr>
          <t>Descripción de los cambios realizados en la actialización que corresponda</t>
        </r>
      </text>
    </comment>
    <comment ref="D8" authorId="0" shapeId="0" xr:uid="{26204D2E-C391-4793-8863-4123BB2DED5A}">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<sst xmlns="http://schemas.openxmlformats.org/spreadsheetml/2006/main" count="1511" uniqueCount="435">
  <si>
    <t>PROGRAMACIÓN, ACTUALIZACIÓN  Y SEGUIMIENTO PLAN DE ACCIÓN DE PROYECTOS DE INVERSIÓN</t>
  </si>
  <si>
    <t>ENCABEZADO DE TODAS LAS HOJAS</t>
  </si>
  <si>
    <t>ITEM</t>
  </si>
  <si>
    <t xml:space="preserve">DESCRIPCIÓN </t>
  </si>
  <si>
    <t>NOMBRE DEL PROYECTO</t>
  </si>
  <si>
    <t>En este campo se diligencia el nombre del proyecto de inversión como se encuentra en la ficha EBI-D y en la ficha MGA de formulación.</t>
  </si>
  <si>
    <t>PERIODO REPORTADO</t>
  </si>
  <si>
    <t>En este campo se marca con "X"  el mes al cual corresponde el reporte de seguimiento</t>
  </si>
  <si>
    <t>TIPO DE REPORTE</t>
  </si>
  <si>
    <r>
      <t xml:space="preserve">En este campo se selecciona según aplique.
</t>
    </r>
    <r>
      <rPr>
        <b/>
        <sz val="11"/>
        <color rgb="FF000000"/>
        <rFont val="Arial"/>
        <family val="2"/>
      </rPr>
      <t xml:space="preserve">Programación: </t>
    </r>
    <r>
      <rPr>
        <sz val="11"/>
        <color rgb="FF000000"/>
        <rFont val="Arial"/>
        <family val="2"/>
      </rPr>
      <t xml:space="preserve">Corresponde al proceso de formulación del plan de acción de proyectos de inversión, el cual se realiza una vez por vigencia. 
</t>
    </r>
    <r>
      <rPr>
        <b/>
        <sz val="11"/>
        <color rgb="FF000000"/>
        <rFont val="Arial"/>
        <family val="2"/>
      </rPr>
      <t xml:space="preserve">Actualización: </t>
    </r>
    <r>
      <rPr>
        <sz val="11"/>
        <color rgb="FF000000"/>
        <rFont val="Arial"/>
        <family val="2"/>
      </rPr>
      <t xml:space="preserve">Corresponde al proceso mediante el cual la gerencia del proyecto modifica o ajusta la información contenida en el plan de acción de proyectos de inversión
</t>
    </r>
    <r>
      <rPr>
        <b/>
        <sz val="11"/>
        <color rgb="FF000000"/>
        <rFont val="Arial"/>
        <family val="2"/>
      </rPr>
      <t xml:space="preserve">Seguimiento: </t>
    </r>
    <r>
      <rPr>
        <sz val="11"/>
        <color rgb="FF000000"/>
        <rFont val="Arial"/>
        <family val="2"/>
      </rPr>
      <t xml:space="preserve">Corresponde al proceso de reporte de avance de las actividades, tareas, meta PDD, producto MGA, territorialización y PMR de acuerdo con la programación. </t>
    </r>
  </si>
  <si>
    <t xml:space="preserve">HOJA ACTIVIDAD </t>
  </si>
  <si>
    <t>ACTIVIDAD DEL PROYECTO</t>
  </si>
  <si>
    <t>En este campo se diligencia el nombre de la actividad del proyecto de inversión, como se encuentra registrada tanto en la ficha MGA como en la ficha EBI-D del proyecto de inversión</t>
  </si>
  <si>
    <t>PRODUCTO MGA</t>
  </si>
  <si>
    <t>En este campo se diligencia el nombre del producto registrado en la ficha MGA, asociado a la actividad correspondiente del proyecto de inversión.</t>
  </si>
  <si>
    <t>INDICADOR ACTIVIDAD</t>
  </si>
  <si>
    <t>En este campo se diligencia el nombre del indicador que se estableció para la actividad correspondiente, debe ser coherente con lo registrado en la hoja de vida de vida de indicadores.</t>
  </si>
  <si>
    <t>OBJETIVO ESTRATÉGICO</t>
  </si>
  <si>
    <t xml:space="preserve">En este campo se diligencia el nombre del Objetivo Estratégico establecido en la estructura Plan de Desarrollo vigente, bajo la cual se encuentra articulado el proyecto de inversión </t>
  </si>
  <si>
    <t>PROGRAMA</t>
  </si>
  <si>
    <t xml:space="preserve">En este campo se diligencia el nombre del Programa de acuerdo con la la estructura Plan de Desarrollo vigente, bajo la cual se encuentra articulado el proyecto de inversión </t>
  </si>
  <si>
    <t>META PDD</t>
  </si>
  <si>
    <t>En este campo se diligencia el nombre de la meta Plan de Desarrollo vigente, al cual se encuentra articulada la actividad correspondiente del proyecto de inversión.</t>
  </si>
  <si>
    <t>EJECUCIÓN PRESUPUESTAL DEL PROYECTO</t>
  </si>
  <si>
    <t>PROGRAMACION DE COMPROMISOS</t>
  </si>
  <si>
    <t>Se diligencia el valor de la programación mensual de compromisos. Para este campo, los insumos son la programación del proyecto coincidente con la programación PAABS.</t>
  </si>
  <si>
    <t>COMPROMISOS</t>
  </si>
  <si>
    <t>Se diligencia el valor de los compromisos efectivamente ejecutados mensualmente. Este dato debe coincidir con las ejecuciones de CRP de los informes BOGDATA.</t>
  </si>
  <si>
    <t>GIROS</t>
  </si>
  <si>
    <t>Se diligencia el valor mensual de los giros efectivamente ejecutados.  Este dato debe coincidir con las ejecuciones de CRP (autorización giros) de los informes BOGDATA.</t>
  </si>
  <si>
    <t>PROGRAMACIÓN DE RESERVAS</t>
  </si>
  <si>
    <t>En este campo se diligencia el valor de la programación mensual a ejecutar de las reservas constituidas al inicio de la vigencia.</t>
  </si>
  <si>
    <t>LIBERACIÓN DE RESERVAS</t>
  </si>
  <si>
    <t>En este campo se registra el valor de las liberaciones de las reservas realizadas en el mes que corresponda.</t>
  </si>
  <si>
    <t>GIROS RESERVAS</t>
  </si>
  <si>
    <t>En este campo se diligencia el valor efectivo de los giros de la reserva para el mes correspondiente, este dato debe coincidir con la autorización de giros del informe de Rersevas de BOGDATA.</t>
  </si>
  <si>
    <t xml:space="preserve"> REPORTE ACTIVIDADES VIGENCIA (Ejecución vigencia)</t>
  </si>
  <si>
    <t>DESCRIPCIÓN DE LA ACTIVIDAD</t>
  </si>
  <si>
    <t>Este campo se diligencia automaticamente, y corresponde al nombre de la actividad del proyecto de inversión, como quedó formulada tanto en la ficha MGA como en la ficha EBI-D del proyecto de inversión</t>
  </si>
  <si>
    <t>ANUALIZACIÓN DE LA ACTIVIDAD</t>
  </si>
  <si>
    <t xml:space="preserve">En este campo se diligencia para cada una de las vigencias, la meta numérica de la actividad (en valores absolutos o porcentuales), cuyo valor total debe corresponder a la meta del cuatrienio de la actividad, en coherencia con la información registrada en la ficha EBI-D del proyecto de inversión. </t>
  </si>
  <si>
    <t>TIPO DE ANUALIZACIÓN</t>
  </si>
  <si>
    <r>
      <t xml:space="preserve">En este campo se diligencia el tipo de anualización de la actividad en coherencia con las mediciones establecidas por la SDP:
</t>
    </r>
    <r>
      <rPr>
        <b/>
        <sz val="11"/>
        <color rgb="FF000000"/>
        <rFont val="Arial"/>
        <family val="2"/>
      </rPr>
      <t>Suma:</t>
    </r>
    <r>
      <rPr>
        <sz val="11"/>
        <color rgb="FF000000"/>
        <rFont val="Arial"/>
        <family val="2"/>
      </rPr>
      <t xml:space="preserve"> La magnitud se distribuyen entre las vigencias y al final se tienen una totalización,es decir, la meta total de la actividad. 
</t>
    </r>
    <r>
      <rPr>
        <b/>
        <sz val="11"/>
        <color rgb="FF000000"/>
        <rFont val="Arial"/>
        <family val="2"/>
      </rPr>
      <t xml:space="preserve">Creciente: </t>
    </r>
    <r>
      <rPr>
        <sz val="11"/>
        <color rgb="FF000000"/>
        <rFont val="Arial"/>
        <family val="2"/>
      </rPr>
      <t xml:space="preserve">No tienen total y puede haber 2 años consecutivos con el mismo valor. El valor del último año corresponde a la meta total de la actividad.
</t>
    </r>
    <r>
      <rPr>
        <b/>
        <sz val="11"/>
        <color rgb="FF000000"/>
        <rFont val="Arial"/>
        <family val="2"/>
      </rPr>
      <t>Decreciente:</t>
    </r>
    <r>
      <rPr>
        <sz val="11"/>
        <color rgb="FF000000"/>
        <rFont val="Arial"/>
        <family val="2"/>
      </rPr>
      <t xml:space="preserve"> No tienen total y se registran en cada vigencia una magnitud igual o inferior hasta llegar a la meta de la actividad.
</t>
    </r>
    <r>
      <rPr>
        <b/>
        <sz val="11"/>
        <color rgb="FF000000"/>
        <rFont val="Arial"/>
        <family val="2"/>
      </rPr>
      <t>Constante:</t>
    </r>
    <r>
      <rPr>
        <sz val="11"/>
        <color rgb="FF000000"/>
        <rFont val="Arial"/>
        <family val="2"/>
      </rPr>
      <t xml:space="preserve"> No tienen total y las magnitudes deberán corresponder a un valor igual para cada vigencia</t>
    </r>
  </si>
  <si>
    <t>PONDERACIÓN ACTIVIDAD</t>
  </si>
  <si>
    <t>En este campo se registra el valor porcentual asignado a la actividad dentro del plan de acción del proyecto de inversión. Es necesario tener en cuenta que la sumatoria de las ponderaciones de todas las actividades del plan de acción debe ser igual al 100%</t>
  </si>
  <si>
    <t>Programación</t>
  </si>
  <si>
    <t>Corresponde a las magnitudes que se mediran para cuantificar el bien o servicio, lo que se espera alcanzar en un periodo de tiempo a través de la ejecución o desempeño de las actividades. La sumatoria de la programación mensual debe corresponder con el valor de la anualización de la vigencia correspondiente.</t>
  </si>
  <si>
    <t>Ejecución</t>
  </si>
  <si>
    <t>Se diligencia la magnitud alcanzada durante el periodo reportado, a fin de cumplir la programación realizada para la actividad</t>
  </si>
  <si>
    <t>Avances y Logros Mensual (2.000 caracteres)</t>
  </si>
  <si>
    <t>En este campo se diligencia lo relacionando a los logros y avances del mes en coherencia con lo registrado en el avance cuantitativo de la actividad. Se recomienda dejar la información que se considere estratégica y de mayor relevancia.</t>
  </si>
  <si>
    <t>Avances y Logros Acumulado 
(2.000 caracteres)</t>
  </si>
  <si>
    <t>En este campo se diligencia lo relacionando a los logros y avances acumulados a la fecha del reporte en coherencia con lo registrado en el avance cuantitativo de la actividad, así como con la información reportada en meses anteriores.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</si>
  <si>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</si>
  <si>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</si>
  <si>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Beneficios</t>
  </si>
  <si>
    <t>En este campo se deberá diligenciar lo relacionando con los beneficios aportados por la ejecución de la actividad, de forma acumulada e integrada. IMPORTANTE: Se debe diligenciar la descripción cualitativa de manera acumulada de manera ejecutiva, sin replicar toda la información mes a mes de los seguimientos.</t>
  </si>
  <si>
    <t>DESCRIPCIÓN CUALITATIVA  Y PORCENTUAL DEL AVANCE POR TAREA</t>
  </si>
  <si>
    <t>DESCRIPCIÓN DE LA TAREA</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</si>
  <si>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</si>
  <si>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PONDERACIÓN DE LA TAREA</t>
  </si>
  <si>
    <t xml:space="preserve">En este campo se registra el valor porcentual asignado a la tarea (s) asociada (s) a la actividad, es decir, la sumatoria de las ponderaciones de las tareas de un actividad, debe ser igual al peso % de dicha actividad a la cual se encuentran asociadas. </t>
  </si>
  <si>
    <t>Programación (Tareas)</t>
  </si>
  <si>
    <t>En este campo se diligencia el porcentaje que se va a realizar en el mes de la tarea, la sumatoria de las programaciones mensuales debe sumar 100%.</t>
  </si>
  <si>
    <t>Ejecución (Tareas)</t>
  </si>
  <si>
    <t>En este campo se diligencia la magnitud alcanzada durante el periodo reportado, a fin de cumplir la programación mensual para la tarea.</t>
  </si>
  <si>
    <t>Logros y beneficios y Retrasos y alternativas de solución (2.000 caracteres) (Tareas)</t>
  </si>
  <si>
    <t>En este campo se registra: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</si>
  <si>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Evidencias de ejecución</t>
  </si>
  <si>
    <t>En este campo se registra el link o la ruta donde se puede consultar las evidencias que soportan la ejecución de las tareas.</t>
  </si>
  <si>
    <t>HOJA META PDD</t>
  </si>
  <si>
    <t>En este campo se diligencia el nombre de la Meta Plan de Desarrollo vigente, al cual se encuentra articulado el proyecto de inversión</t>
  </si>
  <si>
    <t>OBJETIVO ODS</t>
  </si>
  <si>
    <t>En este campo se diligencia el nombre del Objetivo de Deasarrollo Sostenible al cual se encuentra asociada la Meta Plan Distrital de Desarrollo que compete al proyecto de inversión</t>
  </si>
  <si>
    <t>META ODS</t>
  </si>
  <si>
    <t>En este campo se diligencia el nombre de la Meta del Objetivo de Deasarrollo Sostenible al cual se encuentra asociada la Meta Plan Distrital de Desarrollo que compete al proyecto de inversión</t>
  </si>
  <si>
    <t>INDICADOR META PDD</t>
  </si>
  <si>
    <t>En este campo se diligencia el nombre del Indicador PDD establecido para la Meta Plan de Desarrollo a la que se encuentre asociado el proyecto de inversión y que se encuentran definidos en los documento del Plan de Desarrollo vigente.</t>
  </si>
  <si>
    <t>PROGRAMACIÓN CUATRIENAL INDICADOR PDD</t>
  </si>
  <si>
    <t>En este campo se diligencia en cada vigencia la magnitud numérica del Indicador de la Meta PDD (en valores absolutos o porcentuales), según corresponda con lo establecido en el documento del Plan de Desarrollo vigente.</t>
  </si>
  <si>
    <t>AVANCE ACUMULADO CUATRIENIO</t>
  </si>
  <si>
    <t>En este campo se diligencia la sumatoria de la programación cuatrienal del Indicador PDD, de acuerdo con el tipo de anualización establecido.</t>
  </si>
  <si>
    <t>TIPO DE ANUALIZACIÓN  (Según aplique)</t>
  </si>
  <si>
    <r>
      <t xml:space="preserve">En este campo se diligencia el tipo de anualización del indicador de la Meta PDD en coherencia con las mediciones establecidas por la SDP:
</t>
    </r>
    <r>
      <rPr>
        <b/>
        <sz val="11"/>
        <color rgb="FF000000"/>
        <rFont val="Arial"/>
        <family val="2"/>
      </rPr>
      <t>Suma:</t>
    </r>
    <r>
      <rPr>
        <sz val="11"/>
        <color rgb="FF000000"/>
        <rFont val="Arial"/>
        <family val="2"/>
      </rPr>
      <t xml:space="preserve"> La magnitud se distribuyen entre las vigencias y al final se tienen una totalización,es decir, la meta total deL indicador.
</t>
    </r>
    <r>
      <rPr>
        <b/>
        <sz val="11"/>
        <color rgb="FF000000"/>
        <rFont val="Arial"/>
        <family val="2"/>
      </rPr>
      <t xml:space="preserve">Creciente: </t>
    </r>
    <r>
      <rPr>
        <sz val="11"/>
        <color rgb="FF000000"/>
        <rFont val="Arial"/>
        <family val="2"/>
      </rPr>
      <t xml:space="preserve">No tienen total y puede haber 2 años consecutivos con el mismo valor. El valor del último año corresponde a la meta total del indicador
</t>
    </r>
    <r>
      <rPr>
        <b/>
        <sz val="11"/>
        <color rgb="FF000000"/>
        <rFont val="Arial"/>
        <family val="2"/>
      </rPr>
      <t>Decreciente</t>
    </r>
    <r>
      <rPr>
        <sz val="11"/>
        <color rgb="FF000000"/>
        <rFont val="Arial"/>
        <family val="2"/>
      </rPr>
      <t xml:space="preserve">: No tienen total y se registran en cada vigencia una magnitud igual o inferior hasta llegar a la meta del indicador.
</t>
    </r>
    <r>
      <rPr>
        <b/>
        <sz val="11"/>
        <color rgb="FF000000"/>
        <rFont val="Arial"/>
        <family val="2"/>
      </rPr>
      <t>Constante:</t>
    </r>
    <r>
      <rPr>
        <sz val="11"/>
        <color rgb="FF000000"/>
        <rFont val="Arial"/>
        <family val="2"/>
      </rPr>
      <t xml:space="preserve"> No tienen total y las magnitudes deberán corresponder a un valor igual para cada vigencia</t>
    </r>
  </si>
  <si>
    <t xml:space="preserve">EJECUCIÓN MENSUAL INDICADOR PDD </t>
  </si>
  <si>
    <t>PROGRAMACIÓN</t>
  </si>
  <si>
    <t>Corresponde a la programación de las magnitudes que se mediran para cuantificar el bien o servicio, lo que se espera alcanzar en un periodo de tiempo a través de la ejecución o desempeño de las actividades asociadas a la Meta PDD. La sumatoria de la programación mensual debe corresponder con el valor de la anualización del Indicador de la vigencia correspondiente.</t>
  </si>
  <si>
    <t>EJECUCIÓN</t>
  </si>
  <si>
    <t>Se diligencia la magnitud alcanzada durante el periodo reportado, a fin de cumplir la programación relizada para el indicador</t>
  </si>
  <si>
    <t>AVANCES Y LOGROS MENSUAL (2.000 CARACTERES)</t>
  </si>
  <si>
    <t>En este campo se diligencia lo relacionando a los logros y avances del mes en coherencia con lo registrado en el avance cuantitativo del indicador Se recomienda dejar la información que se considere estratégica y de mayor relevancia.</t>
  </si>
  <si>
    <t>AVANCES Y LOGROS ACUMULADO (2.000 CARACTERES)</t>
  </si>
  <si>
    <t>En este campo se diligencia lo relacionando a los logros y avances acumulados a la fecha del reporte en coherencia con lo registrado en el avance cuantitativo indicador, así como con la información reportada en meses anteriores.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</si>
  <si>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</si>
  <si>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BENEFICIOS</t>
  </si>
  <si>
    <t>En este campo se deberá diligenciar lo relacionando con los beneficios aportados por la ejecución de la Meta PDD, de forma acumulada e integrada. IMPORTANTE: Se debe diligenciar la descripción cualitativa de manera acumulada de manera ejecutiva, sin replicar toda la información mes a mes de los seguimientos.</t>
  </si>
  <si>
    <t>EVIDENCIAS DEL AVANCE</t>
  </si>
  <si>
    <t>En este campo se pone el link o la ruta donde se puede consultar las evidencias que soportan la ejecución de la Meta PDD.</t>
  </si>
  <si>
    <t>HOJA PRODUCTO MGA</t>
  </si>
  <si>
    <t>EJECUCIÓN PRESUPUESTAL DEL PRODUCTO</t>
  </si>
  <si>
    <t>OBJETIVO ESPECÍFICO</t>
  </si>
  <si>
    <t>En este campo se diligencia el nombre del objetivo especfíco al cual se encuentra asociado el producto (s) de acuerdo con la ficha MGA del proyecto de inversión</t>
  </si>
  <si>
    <t>ACTIVIDAD</t>
  </si>
  <si>
    <t>En este campo se registra el nombre de la actividad formulada en la ficha MGA del proyecto de inversión, asociada (s) al producto descrito en dicha ficha MGA</t>
  </si>
  <si>
    <t>En este campo se registra el nombre del producto que asocia la actividad mediante la cual se aporta a su cumplimiento. Cuando un producto tenga asociada más de una actividad, se requiere combinar la celda.</t>
  </si>
  <si>
    <t>En este campo se diligencia el valor de los compromisos efectivamente ejecutados a nivel de producto, por tanto, para aquellos productos que tenga asocidas más de una actividad, el valor a diligenciar en este campo corresponde a la sumatoria de la ejecución de compromisos de dichas actividades.</t>
  </si>
  <si>
    <t>En este campo se diligencia el valor de los giros efectivamente ejecutados a nivel de producto, por tanto, para aquellos productos que tenga asociadas más de una actividad, el valor a diligenciar en este campo corresponde a la sumatoria de la ejecución de giros de dichas actividades.</t>
  </si>
  <si>
    <t>EJECUTADO MAGNITUD</t>
  </si>
  <si>
    <t>En este campo se diligencia la ejecución mensual de la magnitud del producto para dar cumplimiento a la meta anual, de acuerdo con la información registrada en la ficha MGA del proyecto de inversión.</t>
  </si>
  <si>
    <t>HOJA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</si>
  <si>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</si>
  <si>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</si>
  <si>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INDICADOR TERRITORIALIZABLE</t>
  </si>
  <si>
    <t>En este campo se diligencia el nombre de la actividad o indicador PMR cuyas acciones se pueden estimar y ejecutar en las localidades de Bogotá.</t>
  </si>
  <si>
    <t>PROGRAMACIÓN MAGNITUD</t>
  </si>
  <si>
    <t>En este campo se diligencia la programación mensual de la magnitud de la actividad y/o indicador PMR en las ubicaciones que corresponda (Localidades y Distrito)</t>
  </si>
  <si>
    <t>PROGRAMACIÓN PRESUPUESTO</t>
  </si>
  <si>
    <t>En este campo se diligencia la programación mensual del presupuesto de la  actividad y/o del indicador PMR en las ubicaciones que corresponda (Localidades y Distrito)</t>
  </si>
  <si>
    <t>EJECUCIÓN MAGNITUD</t>
  </si>
  <si>
    <t>En este campo se diligencia la ejecución mensual de la magnitud de la actividad y/o indicador PMR en las ubicaciones que corresponda (Localidades y Distrito)</t>
  </si>
  <si>
    <t>EJECUCIÓN PRESUPUESTO</t>
  </si>
  <si>
    <t>En este campo se debe diligencia la ejecución (compromisos) mensual del presupuesto de la  actividad y/o del indicador PMR en las ubicaciones que corresponda (Localidades y Distrito)</t>
  </si>
  <si>
    <t>HOJA PMR</t>
  </si>
  <si>
    <t>Numero de objetivo</t>
  </si>
  <si>
    <t>En este campo se diligencia el número del objetivo PMR al cual se encuentra asociado el Producto PMR articulado al proyecto de inversión.</t>
  </si>
  <si>
    <t>Objetivo</t>
  </si>
  <si>
    <t>En este campo se diligencia el nombre objetivo PMR al cual se encuentra asociado el Producto PMR articulado al proyecto de inversión.</t>
  </si>
  <si>
    <t>producto</t>
  </si>
  <si>
    <t>En este campo se diligencia el nombre del producto PMR articulado al proyecto de inversión.</t>
  </si>
  <si>
    <t>Numero de indicador de producto</t>
  </si>
  <si>
    <t>En este campo se diligencia el número del indicador PMR articulado al proyecto de inversión.</t>
  </si>
  <si>
    <t>Indicador de Producto</t>
  </si>
  <si>
    <t>En este campo se diligencia el nombre del indicador de producto PMR articulado al proyecto de inversión.</t>
  </si>
  <si>
    <t>Actividad que aporta al indicador</t>
  </si>
  <si>
    <t>En este campo se diligencia el nombre de la actividad del proyecto de inversión que aporta al cumplimiento del indicador PMR, en los casos que aplique y exista relación directa.</t>
  </si>
  <si>
    <t>Naturaleza</t>
  </si>
  <si>
    <t>En este campo se diligencia la naturaleza según corresponda al tipo de indicador, el cual puede ser acumulado, stock o de capacidad.</t>
  </si>
  <si>
    <t>Territorializable</t>
  </si>
  <si>
    <t>En este campo se debe diligenciar "SI" o "NO" según corresponda.</t>
  </si>
  <si>
    <t>Linea Base (Corte 31 diciembre 2023</t>
  </si>
  <si>
    <t>En este campo se diligencia el valor de la línea base del indicador PMR, el cual corresponde al valor registrado en la última vigencia del Plan Distrital de Desarrollo inmediatamente anterior.</t>
  </si>
  <si>
    <t>Meta Plan (TotaL PMR 10 Años)</t>
  </si>
  <si>
    <t>En este campo se diligencia la Meta total programada para un lapso de 10 años. Dicha información se formula previamenteentre las gerencias de los proyectos de inversión y el enlace de PMR ante laSecretaría Distrital de Hacienda.</t>
  </si>
  <si>
    <t>Meta Anual 2025</t>
  </si>
  <si>
    <t>En este campo se diligencia la meta (valor numérico) para la vigencia correspondiente, la cual fue previamente establecida por las gerencias de los proyectos de inversión y revisada por la Secretaría Distrital de Hacienda.</t>
  </si>
  <si>
    <t>En este campo se diligncia la programación mensual de la magnitud (valor numérico)del indicador PMR y que debe totalizar la meta anual.</t>
  </si>
  <si>
    <t>Ejecutado</t>
  </si>
  <si>
    <t>En este campo se diligencia el valor mensual de la magnitud ejecutada frente a la programación del indicador PMR.</t>
  </si>
  <si>
    <t>Avance cualitativo</t>
  </si>
  <si>
    <t>En este campo se diligencia la información relacionada con los logros y avances del mes en máximo 250 caracteres, en coherencia con lo registrado en el avance cuantitativo del indicador PMR.</t>
  </si>
  <si>
    <t>HOJA CONTROL DE CAMBIOS</t>
  </si>
  <si>
    <t>Fecha de  solicitud del cambio</t>
  </si>
  <si>
    <t xml:space="preserve">Diligencie la fecha en la que se realizó la solicitud de modificación al plan de acción </t>
  </si>
  <si>
    <t>Fecha de aprobación del cambio</t>
  </si>
  <si>
    <t>Diligencie la fecha en la que el cambio solicitado al plan de acción es aprobado</t>
  </si>
  <si>
    <t>Cambio</t>
  </si>
  <si>
    <t>Descripción de la información modificada y/o ajustada en el plan de acción</t>
  </si>
  <si>
    <t>Justificación del cambio</t>
  </si>
  <si>
    <t>Justificación del motivo que genera la modificación y/o ajuste en el plan de acción</t>
  </si>
  <si>
    <t>FIN INSTRUCTIVO</t>
  </si>
  <si>
    <t>SECRETARÍA DISTRITAL DE LA MUJER</t>
  </si>
  <si>
    <t xml:space="preserve">Código: DE-FO-5	</t>
  </si>
  <si>
    <t xml:space="preserve">DIRECCIONAMIENTO ESTRATEGICO </t>
  </si>
  <si>
    <t>Versión: 14</t>
  </si>
  <si>
    <t>Fecha de Emisión: 28/04/2025</t>
  </si>
  <si>
    <t>ACTIVIDADES</t>
  </si>
  <si>
    <t>Página 2 de 7</t>
  </si>
  <si>
    <t>PROYECTO DE INVERSIÓN</t>
  </si>
  <si>
    <t>8181 - Producción de Información sobre los derechos de las mujeres para potenciar la toma de decisiones en Bogotá D.C.</t>
  </si>
  <si>
    <t>BPIN</t>
  </si>
  <si>
    <t>Enero</t>
  </si>
  <si>
    <t>X</t>
  </si>
  <si>
    <t>Febrero</t>
  </si>
  <si>
    <t>Marzo</t>
  </si>
  <si>
    <t>Abril</t>
  </si>
  <si>
    <t>FORMULACION</t>
  </si>
  <si>
    <t>Mayo</t>
  </si>
  <si>
    <t>Junio</t>
  </si>
  <si>
    <t>Julio</t>
  </si>
  <si>
    <t>Agosto</t>
  </si>
  <si>
    <t>ACTUALIZACION</t>
  </si>
  <si>
    <t>Septiembre</t>
  </si>
  <si>
    <t>Octubre</t>
  </si>
  <si>
    <t>Noviembre</t>
  </si>
  <si>
    <t>Diciembre</t>
  </si>
  <si>
    <t>SEGUIMIENTO</t>
  </si>
  <si>
    <t xml:space="preserve">ACTIVIDAD DEL PROYECTO </t>
  </si>
  <si>
    <t>Producir 4 boletines estadísticos con datos sobre los derechos de las mujeres</t>
  </si>
  <si>
    <t>Servicio de información estadística en temas de Derechos Humanos</t>
  </si>
  <si>
    <t>Numero de boletines estadísticos con datos sobre los derechos de las mujeres producidos</t>
  </si>
  <si>
    <t>3. Bogotá confia en su potencial</t>
  </si>
  <si>
    <t>3.18. Ciencia, tecnología e innovación-CTel para desarrollar nuestro potencial y promover el de nuestros vecinos regionales</t>
  </si>
  <si>
    <t>Desarrollar 16 estudios y/o investigaciones del Observatorio de Mujeres y Equidad de Género - OMEG- que den cuenta de la situación de derechos de las mujeres, con datos diversificados para la toma de decisiones.</t>
  </si>
  <si>
    <t>PRESUPUESTO ASIGNADO EN LA VIGENCIA ACTUAL (en pesos, sin decimales)</t>
  </si>
  <si>
    <t>Total</t>
  </si>
  <si>
    <t>Porcentaje de ejecución</t>
  </si>
  <si>
    <t>PROGRAMACIÓN RESERVAS</t>
  </si>
  <si>
    <t>LIBERACION DE RESERVAS</t>
  </si>
  <si>
    <t xml:space="preserve">                                                 REPORTE ACTIVIDADES VIGENCIA (Ejecución vigencia)</t>
  </si>
  <si>
    <t xml:space="preserve"> DESCRIPCION DE LA ACTIVIDAD </t>
  </si>
  <si>
    <t>TOTAL PDD</t>
  </si>
  <si>
    <t>Suma</t>
  </si>
  <si>
    <t xml:space="preserve">                                                                                               DESCRIPCIÓN CUALITATIVA DEL AVANCE POR ACTIVIDAD</t>
  </si>
  <si>
    <t>ENERO</t>
  </si>
  <si>
    <t xml:space="preserve">PROGRAMACIÓN </t>
  </si>
  <si>
    <t>Como parte de los avances en la producción de boletines estadísticos, durante el mes de enero de 2025 se publicó el primer boletín de feminicidios construido por el OMEG. Adicionamente, se adelantó la publicación de la información del visualizador para actualizarlo al corte de información más reciente disponible.</t>
  </si>
  <si>
    <t xml:space="preserve">Se cuenta a la fecha con información estadística actualizada y robusta sobre los derechos de las mujeres para la toma de decisiones, contando con:
a. Un boletin estadísticos sobre feminicidio en Bogotá
</t>
  </si>
  <si>
    <t xml:space="preserve">No se presenta retrasos acorde con la ejecución </t>
  </si>
  <si>
    <t>Por medio de esta actividad se fortalece el acceso a información clave para que la población de interés interna y externa tenga insumos para fortalecer sus procesos de toma de decisiones y participación. Adicionalmente, se vuelve un ejercicio de transparencia donde se expone a la ciudadanía el trabajo de la entidad en términos de datos para que puedan realizar control político.</t>
  </si>
  <si>
    <t>FEBRERO</t>
  </si>
  <si>
    <t xml:space="preserve">Como parte de los avances en la producción de boletines estadísticos, durante el mes de febrero se publicaron los siguientes boletines en la página web del OMEG: 
a. Reporte de atenciones SDMujer SiMisional, corte diciembre 2024 y enero 2025. 
b. Reporte de atenciones Inforcuidado corte noviembre de 2024
c. Boletín de feminicidio corte enero de 2025. 
Adicionalmente, se actualizó la información de los visualizadores del la página web del OMEG a corte de enero de 2025.	</t>
  </si>
  <si>
    <t>Se cuenta a la fecha con información estadística actualizada y robusta sobre los derechos de las mujeres para la toma de decisiones, contando con:
a. Dos boletines estadísticos sobre feminicidio en Bogotá
b. Un reporte de atenciones con datos SDMujer Simisional
c. Un reportre de atenciones del Sistema de información de Cuidado - InfoCuidado</t>
  </si>
  <si>
    <t>MARZO</t>
  </si>
  <si>
    <t xml:space="preserve">Como parte de los avances en la producción de boletines estadísticos, durante el mes de marzo se publicaron los siguientes boletines en la página web del OMEG: 
a. Reporte de atenciones SDMujer SiMisional, corte febrero 2025. 
b. Reporte de atenciones Inforcuidado corte diciembre de 2024
c. Boletín de feminicidio corte febrero de 2025. 
d. Adicionalmente, se actualizó la información de los visualizadores del la página web del OMEG a corte de febrero de 2025.
e. Inventario de publicaciones actualizado.	</t>
  </si>
  <si>
    <t>Se cuenta a la fecha con información estadística actualizada y robusta sobre los derechos de las mujeres para la toma de decisiones, contando con:
a. 3 boletines estadísticos sobre feminicidio en Bogotá
b. 3 reportes de atenciones con datos SDMujer Simisional
c. 2 reportes de atenciones del Sistema de información de Cuidado - InfoCuidado
d. Inventario de publicaciones actualizado a marzo 31 de 2025 y
e. visualizador de datos OMEG actualizado a 28 de febrero</t>
  </si>
  <si>
    <t>La ciudadania y actores estrategicos acceden a información actualizada, robusta y pertinente sobre la situación de derechos de las mujeres, que favorece la toma de decisiones para la gestión pública y para la participación en escenarios locales.</t>
  </si>
  <si>
    <t>ABRIL</t>
  </si>
  <si>
    <t xml:space="preserve">Como parte de los avances en la producción de boletines estadísticos, durante el mes de abril se publicaron los siguientes boletines en la página web del OMEG: 
a. Reporte de atenciones SDMujer SiMisional, corte marzo 2025. 
b. Reporte de atenciones Inforcuidado acumulado hasta enero de 2025
c. Adicionalmente, se actualizó la información de los visualizadores del la página web del OMEG a corte de marzo de 2025.
d. Inventario de publicaciones actualizado.	</t>
  </si>
  <si>
    <t>Se cuenta a la fecha con información estadística actualizada y robusta sobre los derechos de las mujeres para la toma de decisiones, contando con:
a. 3 boletines estadísticos sobre feminicidio en Bogotá
b. 4 reportes de atenciones con datos SDMujer Simisional
c. 3 reportes de atenciones del Sistema de información de Cuidado - InfoCuidado
d. Inventario de publicaciones actualizado con corte 30 de abril de 2025
e. visualizador de datos OMEG actualizado a 31 de marzo</t>
  </si>
  <si>
    <t>Contar con información estadística sobre la situación de derechos de las mujeres en la ciudad, permite identificar brechas de género y temas de interes que deben ser profundizados para establecer acciones de gestión publica basada en la evidencia que responda a las necesidades de la población</t>
  </si>
  <si>
    <t>MAYO</t>
  </si>
  <si>
    <r>
      <t xml:space="preserve">Como parte de los avances en la producción de boletines estadísticos, durante el mes de mayo se publicaron los siguientes boletines en la página web del OMEG: 
a. Reporte de atenciones SDMujer SiMisional, mes vencido, corte a abril de 2025. 
b. Reporte de atenciones Inforcuidado acumulado hasta febrero de 2025
c. Boletín de feminicidio corte abril de 2025. 
d. </t>
    </r>
    <r>
      <rPr>
        <sz val="13"/>
        <rFont val="Arial"/>
        <family val="2"/>
      </rPr>
      <t>Adicionalmente, se actualizó la información de los visualizadores del la página web del OMEG a corte de abril con relación a la información de violencias Medicina Legal y SIEDCO 2025.</t>
    </r>
    <r>
      <rPr>
        <sz val="13"/>
        <color theme="1"/>
        <rFont val="Arial"/>
        <family val="2"/>
      </rPr>
      <t xml:space="preserve">
e. Inventario de publicaciones actualizado.	</t>
    </r>
  </si>
  <si>
    <r>
      <t xml:space="preserve">Se cuenta a la fecha con información estadística actualizada y robusta sobre los derechos de las mujeres para la toma de decisiones, contando con:
a. 5 boletines estadísticos sobre feminicidio en Bogotá
b. 5 reportes de atenciones con datos SDMujer Simisional
c. 4 reportes de atenciones del Sistema de información de Cuidado - InfoCuidado
d. Inventario de publicaciones actualizado con corte 31 de mayo de 2025
</t>
    </r>
    <r>
      <rPr>
        <sz val="13"/>
        <rFont val="Arial"/>
        <family val="2"/>
      </rPr>
      <t>e.</t>
    </r>
    <r>
      <rPr>
        <sz val="13"/>
        <color rgb="FFFF0000"/>
        <rFont val="Arial"/>
        <family val="2"/>
      </rPr>
      <t xml:space="preserve"> </t>
    </r>
    <r>
      <rPr>
        <sz val="13"/>
        <rFont val="Arial"/>
        <family val="2"/>
      </rPr>
      <t xml:space="preserve">visualizador de datos OMEG actualizado a 30 de abril </t>
    </r>
    <r>
      <rPr>
        <sz val="13"/>
        <color theme="1"/>
        <rFont val="Arial"/>
        <family val="2"/>
      </rPr>
      <t>datos iolencias Medicina Legal y SIEDCO 2025.</t>
    </r>
  </si>
  <si>
    <t>JUNIO</t>
  </si>
  <si>
    <t>JULIO</t>
  </si>
  <si>
    <t>AGOSTO</t>
  </si>
  <si>
    <t>SEPTIEMBRE</t>
  </si>
  <si>
    <t>OCTUBRE</t>
  </si>
  <si>
    <t xml:space="preserve">NOVIEMBRE </t>
  </si>
  <si>
    <t>DICIEMBRE</t>
  </si>
  <si>
    <t>1. Publicar información actualizada sobre los derechos de las mujeres en el micrositio del OMEG,  asimimo, mejorar su navegabilidad y acceso a la ciudadanía</t>
  </si>
  <si>
    <t>2. Producir  fichas y/o boletines estadísticos temáticos sobre las atenciones del sector mujeres  y la situación de las mujeres en Bogotá</t>
  </si>
  <si>
    <t>3. Actualización y publicación de visualizadores en la página web del OMEG con datos estadísticos sobre la situación de derechos de las mujeres en Bogotá</t>
  </si>
  <si>
    <t>Tarea</t>
  </si>
  <si>
    <t xml:space="preserve">PONDERACIÓN DE LA TAREA
</t>
  </si>
  <si>
    <t>LOGROS Y BENEFICIOS Y RETRASOS Y ALTERNATIVAS DE SOLUCIÓN</t>
  </si>
  <si>
    <t>No se presentan avances acorde a lo programado</t>
  </si>
  <si>
    <t>Durante el mes de enero se publicó el boletín de feminicidio y otras violencias, corte de enero de 2025. No se presentaron retrasos.</t>
  </si>
  <si>
    <t>Como parte del proceso de la actualización del visualizador de la página del OMEG, se realizaron las siguientes tareas:
Información disponible a corte 30 de noviembre y 31 de diciembre de 2024 correspondiente al último trimestre del año 2024. En este período, se actualizaron los siguientes tableros de datos, organizados en dos grandes temas e indicadores: 
1. Violencias (corte 31 de diciembre de 2024): 
- Sistema Violeta  - Asesinato de mujeres - Delitos sexuales - Violencia intrafamiliar - Lesiones personales 
- Riesgo de feminicidio, Medicina Legal (Corte 30 de noviembre) 
2. Servicios y Atenciones (corte 30 de noviembre de 2024): 
- Cuidado - Línea Púrpura Distrital - CIOM - Casa de Todas - Casas de Justicia, URI, CAF (CAIVAS-CAPIV) - Duplas - Casa Refugio - Hospitales</t>
  </si>
  <si>
    <t>EVIDENCIAS DE EJECUCIÓN</t>
  </si>
  <si>
    <t>No se presentan evidencias acorde con la programación de la ejecucución</t>
  </si>
  <si>
    <t xml:space="preserve">Boletín feminicidio:
https://omeg.sdmujer.gov.co/index.php/component/phocadownload/category/99-feminicidios-y-otras-violencias-contra-las-mujeres?download=981:bolentin-no-1-enero-2025   </t>
  </si>
  <si>
    <t xml:space="preserve">"Actualización y publicación de visualizadores en la página web del OMEG con datos estadísticos sobre la situación de derechos de las mujeres en Bogotá
https://secretariadistritald.sharepoint.com/:f:/s/ContratacinSPI-2022/Eju17PTmkP5GrrTTOWo3nr0BHmQ5I1BrT4hdkQgVweYhYg?e=iFFdBl"	</t>
  </si>
  <si>
    <t xml:space="preserve">Se realiza la consolidación de datos y documentos públicados en el Observatorio de Mujeres y Equidad de Género - OMEG para los meses de enero y febrero, lo que permite contar con información actualizada, robusta y oportuna sobre la situación de derechos de las mujeres en Bogotá. </t>
  </si>
  <si>
    <t xml:space="preserve">Durante el mes de febrero se publicaron los siguientes boletines en la página web del OMEG: 
a. Reporte de atenciones SDMujer, SiMisional, corte diciembre 2024 y enero 2025. 
b. Reporte de atenciones Inforcuidado corte noviembre de 2024 y el boletín de feminicidio a corte de enero de 2025.
</t>
  </si>
  <si>
    <t xml:space="preserve">Durante el mes de febrero, se realizó la actualización de los tableros del visualizador de datos del Observatorio de Mujeres y Equidad de Género de Bogotá (OMEG), y se actualiza la visualización de documentos con datos estadístcos de  interes para la ciudadanía.
En cuanto al visualizador de datos de InfoCuidado se encuentra en una fase de ajuste y validación de datos. Aunque ya se ha completado el diseño y la construcción, es necesario realizar una revisión detallada de la base de datos para verificar y corregir cualquier inconsistencia en la información migrada. Este proceso de depuración tiene como objetivo asegurar que los datos se presenten de manera correcta y confiable, garantizando el adecuado funcionamiento del sistema para su publicación final.
</t>
  </si>
  <si>
    <t>Inventario de publicaciones del OMEG
https://secretariadistritald.sharepoint.com/:x:/s/ContratacinSPI-2022/Efn58oKxD9VEqR9q7snp3W8BKoH7bCvIFzhGZGq-UALkzg?e=nOZMgI</t>
  </si>
  <si>
    <r>
      <rPr>
        <b/>
        <sz val="13"/>
        <color rgb="FF000000"/>
        <rFont val="Arial"/>
        <family val="2"/>
      </rPr>
      <t xml:space="preserve">SiMisional: 
</t>
    </r>
    <r>
      <rPr>
        <sz val="13"/>
        <color rgb="FF000000"/>
        <rFont val="Arial"/>
        <family val="2"/>
      </rPr>
      <t xml:space="preserve">https://omeg.sdmujer.gov.co/index.php/component/phocadownload/category/88-servicios-sd-mujer?download=990:reporte-de-atenciones-secretaria-distrital-de-la-mujer-del-1-de-enero-a-31-de-enero-de-2025
https://omeg.sdmujer.gov.co/index.php/component/phocadownload/category/88-servicios-sd-mujer?download=989:reporte-de-atenciones-secretaria-distrital-de-la-mujer-del-1-de-enero-a-30-de-diciembre-de-2024
</t>
    </r>
    <r>
      <rPr>
        <b/>
        <sz val="13"/>
        <color rgb="FF000000"/>
        <rFont val="Arial"/>
        <family val="2"/>
      </rPr>
      <t xml:space="preserve">Infocuidado: </t>
    </r>
    <r>
      <rPr>
        <sz val="13"/>
        <color rgb="FF000000"/>
        <rFont val="Arial"/>
        <family val="2"/>
      </rPr>
      <t>https://omeg.sdmujer.gov.co/index.php/component/phocadownload/category/98-info-cuidado?download=987:reporte-infocuidado-del-1-de-</t>
    </r>
    <r>
      <rPr>
        <b/>
        <sz val="13"/>
        <color rgb="FF000000"/>
        <rFont val="Arial"/>
        <family val="2"/>
      </rPr>
      <t xml:space="preserve">marzo-de-2021-a-30-de-noviembre-de-2024
Boletín feminicidio:
</t>
    </r>
    <r>
      <rPr>
        <sz val="13"/>
        <color rgb="FF000000"/>
        <rFont val="Arial"/>
        <family val="2"/>
      </rPr>
      <t>https://omeg.sdmujer.gov.co/index.php/component/phocadownload/category/99-feminicidios-y-otras-violencias-contra-las-mujeres?download=988:boletin-no1-feminicidio-y-otras-violencias-febrero-2025</t>
    </r>
  </si>
  <si>
    <t>Actualización y publicación de visualizadores en la página web del OMEG con datos estadísticos sobre la situación de derechos de las mujeres en Bogotá
https://secretariadistritald.sharepoint.com/:f:/s/ContratacinSPI-2022/Eju17PTmkP5GrrTTOWo3nr0BHmQ5I1BrT4hdkQgVweYhYg?e=iFFdBl</t>
  </si>
  <si>
    <t xml:space="preserve">Se realiza la consolidación de datos y documentos públicados en el Observatorio de Mujeres y Equidad de Género - OMEG para el mes de marzo, lo que permite contar con información actualizada, robusta y oportuna sobre la situación de derechos de las mujeres en Bogotá. </t>
  </si>
  <si>
    <t>Durante el mes de marzo se publicaron los siguientes boletines en la página web del OMEG: 
a. Reporte de atenciones SDMujer, SiMisional, corte febrero de 2025
b. Reporte de atenciones Infocuidado corte diciembre de 2024 y 
c. el boletín de feminicidio a corte de febrero de 2025.</t>
  </si>
  <si>
    <t xml:space="preserve">Durante el mes de marzo, se realizó la actualización de los tableros del visualizador de datos del Observatorio de Mujeres y Equidad de Género de Bogotá (OMEG), y se actualiza la visualización de documentos con datos estadísticos de  interes para la ciudadanía a corte de febrero 2025.
En cuanto al visualizador de datos de InfoCuidado se realizaron ajustes estructurales a la base de datos, lo cual permitió corregir inconsistencias detectadas en la información migrada y asegurar su correspondencia con los registros originales de la fuente de datos. Adicionalmente, se optimizaron las consultas que alimentan los tableros del visualizador,  para reducir los tiempos de respuesta de las mismas. </t>
  </si>
  <si>
    <t>Inventario de publicaciones del OMEG
https://secretariadistritald.sharepoint.com/:f:/s/ContratacinSPI-2022/EpbgBBH0QiBAuN3vidMJGI0BffGRo-jEMOvz-sXXhUFzkw?e=s0ux2z</t>
  </si>
  <si>
    <t>Consolidado INFOCUIDADO
Ficha_Feminicidio_Marzo_2025
RepAtenciones_Consolidado_SIMISIONAL
https://secretariadistritald.sharepoint.com/:f:/s/ContratacinSPI-2022/EpbgBBH0QiBAuN3vidMJGI0BffGRo-jEMOvz-sXXhUFzkw?e=s0ux2z</t>
  </si>
  <si>
    <t>Actualización y publicación de visualizadores en la página web del OMEG con datos estadísticos sobre la situación de derechos de las mujeres en Bogotá
https://secretariadistritald.sharepoint.com/:f:/s/ContratacinSPI-2022/EpbgBBH0QiBAuN3vidMJGI0BffGRo-jEMOvz-sXXhUFzkw?e=s0ux2z</t>
  </si>
  <si>
    <t>Se realiza la consolidación de datos y documentos públicados en el Observatorio de Mujeres y Equidad de Género - OMEG con corte a 30 de abril, lo que permite contar con información actualizada, robusta y oportuna sobre la situación de derechos de las mujeres en Bogotá, para la toma de decisiones de la gestión pública</t>
  </si>
  <si>
    <t xml:space="preserve">Durante el mes de abril se publicaron los siguientes boletines en la página web del OMEG: 
a. Reporte de atenciones SDMujer, SiMisional, corte marzo de 2025
b. Reporte de atenciones Infocuidado corte diciembre de 2024 a enero de 2025 
</t>
  </si>
  <si>
    <t>Durante el mes de abril, se realizó la actualización de los tableros del visualizador de datos del Observatorio de Mujeres y Equidad de Género de Bogotá (OMEG), y se actualiza la visualización de documentos con datos estadístcos de  interes para la ciudadanía a corte de marzo 2025
 Con respecto al visualizador de datos de InfoCuidado se continuo con la verificación y corrección de  inconsistencias detectadas en la información migrada y asegurar su correspondencia con los registros originales de la fuente de datos. Adicionalmente, se realizó la programación de  tableros del visualizador,  para mejorar la experiencia de usabilidad de usuarias y usuarios</t>
  </si>
  <si>
    <t>Inventario de publicaciones del OMEG
https://secretariadistritald.sharepoint.com/:f:/s/ContratacinSPI-2022/EpbgBBH0QiBAuN3vidMJGI0BffGRo-jEMOvz-sXXhUFzkw?e=udALgr</t>
  </si>
  <si>
    <r>
      <rPr>
        <b/>
        <sz val="11"/>
        <color rgb="FF000000"/>
        <rFont val="Calibri"/>
        <family val="2"/>
        <scheme val="minor"/>
      </rPr>
      <t xml:space="preserve">SiMisional: 
</t>
    </r>
    <r>
      <rPr>
        <u/>
        <sz val="11"/>
        <color rgb="FF0000FF"/>
        <rFont val="Calibri"/>
        <family val="2"/>
        <scheme val="minor"/>
      </rPr>
      <t xml:space="preserve">https://omeg.sdmujer.gov.co/phocadownload/2025/RepAtenciones_Consolidado_MAR2025.pdf
</t>
    </r>
    <r>
      <rPr>
        <b/>
        <sz val="11"/>
        <color rgb="FF000000"/>
        <rFont val="Calibri"/>
        <family val="2"/>
        <scheme val="minor"/>
      </rPr>
      <t xml:space="preserve">Infocuidado:
</t>
    </r>
    <r>
      <rPr>
        <u/>
        <sz val="11"/>
        <color rgb="FF0000FF"/>
        <rFont val="Calibri"/>
        <family val="2"/>
        <scheme val="minor"/>
      </rPr>
      <t xml:space="preserve">https://omeg.sdmujer.gov.co/phocadownload/2025/Consolidado_ReporteInfoCuidado_Enero_2025.pdf
</t>
    </r>
  </si>
  <si>
    <t>Actualización y publicación de visualizadores en la página web del OMEG con datos estadísticos sobre la situación de derechos de las mujeres en Bogotá
https://secretariadistritald.sharepoint.com/:f:/s/ContratacinSPI-2022/EpbgBBH0QiBAuN3vidMJGI0BffGRo-jEMOvz-sXXhUFzkw?e=udALgr</t>
  </si>
  <si>
    <t xml:space="preserve">Se realiza la consolidación de datos y documentos públicados en el Observatorio de Mujeres y Equidad de Género - OMEG con corte a 31 de mayo, lo que permite contar con información actualizada, robusta y oportuna sobre la situación de derechos de las mujeres en Bogotá, para la toma de decisiones de la gestión pública	</t>
  </si>
  <si>
    <t xml:space="preserve">Durante el mes de mayo se publicaron los siguientes boletines en la página web del OMEG: 
a. Reporte de atenciones SDMujer SiMisional, corte abril de 2025
b. Boletín de feminicidio corte abril de 2025. 
c. Reporte de atenciones Infocuidado corte febrero de 2025
Por otra parte, durante este periodo se avanzó en la consolidación de un boletín anual que informe sobre el estado de los derechos de las mujeres en Bogotá. Actualmente, se cuenta con la estructura y contenidos definidos para el desarrollo del producto en torno a los ocho derechos priorizados, lo que permite orientar de manera más precisa la elaboración de los insumos. De manera paralela, se desarrolló la versión preliminar en términos de diseño (para el derecho de Educación). </t>
  </si>
  <si>
    <r>
      <rPr>
        <b/>
        <sz val="12"/>
        <rFont val="Arial"/>
        <family val="2"/>
      </rPr>
      <t xml:space="preserve">Visualizador OMEG
</t>
    </r>
    <r>
      <rPr>
        <sz val="12"/>
        <rFont val="Arial"/>
        <family val="2"/>
      </rPr>
      <t xml:space="preserve">Se realizo la actualización de los tableros de Sistema Violeta, correspondientes a Medicina legal y SIEDCO con información a corte de 30 de Abril. 
</t>
    </r>
    <r>
      <rPr>
        <b/>
        <sz val="12"/>
        <rFont val="Arial"/>
        <family val="2"/>
      </rPr>
      <t xml:space="preserve">
Infocuidado</t>
    </r>
    <r>
      <rPr>
        <sz val="12"/>
        <color theme="1"/>
        <rFont val="Arial"/>
        <family val="2"/>
      </rPr>
      <t xml:space="preserve">
Para el visualizador de datos de InfoCuidado, se actualizó el modelo de datos en PostgreSQL, se renovó el look &amp; feel del micrositio según el diseño aprobado por comunicaciones, se incorporaron los tableros de sectores en Power BI Embedded y se volcó  la información a corte del 28 de febrero de 2025. Además, se realizó una prueba conjunta de interacción con los tableros para garantizar su correcto funcionamiento y se completaron los ajustes necesarios para que todo esté listo para el lanzamiento. 
Dentro de la secciones del visualizador de datos podemos encontrar:
Home del Visualizador
Datos generales del Sistema de Cuidado: Información sociodemográfica, otros datos de interés, sectores
Manzanas del Cuidado: Información sociodemográfica, otros datos de interés, sectores
Buses del Cuidado: Información sociodemográfica, otros datos de interés, sectores
Asistencia Personal: Información sociodemográfica, otros datos de interés, sectores
Unidades Operativas del Cuidado: Información sociodemográfica, otros datos de interés, sectores</t>
    </r>
  </si>
  <si>
    <r>
      <rPr>
        <b/>
        <sz val="11"/>
        <color rgb="FF000000"/>
        <rFont val="Calibri"/>
        <family val="2"/>
        <scheme val="minor"/>
      </rPr>
      <t xml:space="preserve">Reporte Atenciones SiMisional
</t>
    </r>
    <r>
      <rPr>
        <u/>
        <sz val="11"/>
        <color rgb="FF0070C0"/>
        <rFont val="Calibri"/>
        <family val="2"/>
        <scheme val="minor"/>
      </rPr>
      <t xml:space="preserve">https://omeg.sdmujer.gov.co/phocadownload/2025/RepAtenciones_Consolidado_ABR2025.pdf
</t>
    </r>
    <r>
      <rPr>
        <b/>
        <sz val="11"/>
        <color rgb="FF000000"/>
        <rFont val="Calibri"/>
        <family val="2"/>
        <scheme val="minor"/>
      </rPr>
      <t xml:space="preserve">Boletin de feminicidio
</t>
    </r>
    <r>
      <rPr>
        <u/>
        <sz val="11"/>
        <color rgb="FF0070C0"/>
        <rFont val="Calibri"/>
        <family val="2"/>
        <scheme val="minor"/>
      </rPr>
      <t xml:space="preserve">https://omeg.sdmujer.gov.co/index.php/component/phocadownload/category/99
</t>
    </r>
    <r>
      <rPr>
        <b/>
        <sz val="11"/>
        <color rgb="FF000000"/>
        <rFont val="Calibri"/>
        <family val="2"/>
        <scheme val="minor"/>
      </rPr>
      <t xml:space="preserve">Infocuidado
</t>
    </r>
    <r>
      <rPr>
        <u/>
        <sz val="11"/>
        <color rgb="FF0070C0"/>
        <rFont val="Calibri"/>
        <family val="2"/>
        <scheme val="minor"/>
      </rPr>
      <t xml:space="preserve">https://omeg.sdmujer.gov.co/phocadownload/2025/Consolidado_ReporteInfoCuidado_Feb_2025.pdf
</t>
    </r>
  </si>
  <si>
    <r>
      <t xml:space="preserve">Soportes actualización visualizadores
https://secretariadistritald.sharepoint.com/:f:/s/ContratacinSPI-2022/EpbgBBH0QiBAuN3vidMJGI0BffGRo-jEMOvz-sXXhUFzkw?e=udALgr
Link público del visualizador:
</t>
    </r>
    <r>
      <rPr>
        <u/>
        <sz val="13"/>
        <color rgb="FF004F88"/>
        <rFont val="Arial"/>
        <family val="2"/>
      </rPr>
      <t>https://infocuidado.sdmujer.gov.co/</t>
    </r>
  </si>
  <si>
    <t>ACUMULADO</t>
  </si>
  <si>
    <t>Elaborar 16 estudios y/o investigaciones con información sobre la situación de derechos de las mujeres con enfoque de género y diferencial</t>
  </si>
  <si>
    <t>Documentos de Investigación</t>
  </si>
  <si>
    <t>Numero de estudios y/o investigaciones con información sobre la situación de derechos de las mujeres con enfoque de género y diferencial elaborados</t>
  </si>
  <si>
    <t>No se presentan avances acorde con lo programado</t>
  </si>
  <si>
    <t>No se presentan avances y logros acumulados acorde con lo programado</t>
  </si>
  <si>
    <t xml:space="preserve">No se presenta beneficios acorde con la ejecución </t>
  </si>
  <si>
    <t>Como parte de los avances en la Elaboración de estudios y/o investigaciones con información sobre la situación de derechos de las mujeres con enfoque de género y diferencial, se pueden mencionar los siguientes logros:
a.	Articulación de los equipos de seguimiento a la implementación de la Política Publica de Mujeres y Equidad de Género, responsables de la evaluación intermedia de los indicadores, como son: Dirección de Gestión de Conocimiento – Equipo OMEG y Dirección de Derechos y Diseño de Políticas 
b.	Avance preliminar del anexo técnico para el proceso de contratación pública de la encuesta de mujeres y equidad de género de Bogotá
c.	Avance en la definición preliminar del alcance, objetivos, preguntas de investigación, metodología y cronograma de la investigación “Comprendiendo el fenómeno del feminicidio en Bogotá”.
d.	Estructuración del plan de investigaciones del OMEG para el año 2025, en atención a las metas de plan de desarrollo, los lineamientos de la Política Publica de Mujeres y Equidad de Género y la Política Pública de Actividades Sexualmente Pagas, y los compromisos con grupos étnicos en al marco de las Políticas Púbicas étnicas distritales</t>
  </si>
  <si>
    <t xml:space="preserve">Como parte de los avances y logros acumulados, se puede mencionar el contar con un plan de investigaciones del OMEG para el año 2025, en atención a las metas de plan de desarrollo, los lineamientos de la Política Publica de Mujeres y Equidad de Género y la Política Pública de Actividades Sexualmente Pagas, y los compromisos con grupos étnicos en al marco de las Políticas Púbicas étnicas distritales, este permitira hacer seguimiento a la elaboración de estudios e investigaciónes como lo son: evaluación intermedia de los indicadores de la Política Publica de Mujeres y Equidad y la encuesta de mujeres y equidad de género de Bogotá, entre otras.  </t>
  </si>
  <si>
    <t xml:space="preserve">Avanzar en la Elaboración de estudios y/o investigaciones con información sobre la situación de derechos de las mujeres con enfoque de género y diferencial, hace que la Secretaría de la Mujer se acerque al levantamiento de información sobre las condiciones de goce o vulneración de los derechos de las mujeres en la ciudad. Esto es beneficial para la ciudadanía ya que contar con información actualizada, cualitativa y cuantitativa, permite a la entidad una toma de decisiones acertada e inversión de recursos efectiva </t>
  </si>
  <si>
    <t xml:space="preserve">Como parte de los avances en la Elaboración de estudios y/o investigaciones con información sobre la situación de derechos de las mujeres con enfoque de género y diferencial, se pueden mencionar los siguientes logros:
a. Propuesta preliminar del alcance de la evaluación intermedia de la Política Publica de Mujeres y Equidad de Género, que incorpora las necesidades de la entidad, el lineamiento establecido en el CONPES 14 de 2020, y la Guía de evaluaciones de políticas públicas distritales de Planeación Distrital. 
b. Propuesta anexo técnico para el proceso de contratación pública de la encuesta de mujeres y equidad de género de Bogotá, enviada a la Dirección de ficina de contratación. 
c. Avance elaboración de cronograma de la investigación sobre la Situación de los derechos de las mujeres de Bogotá. 
d. Avance elaboración de una matriz bibliográfica de referencia para la investigación sobre la Situación de los derechos de las mujeres de Bogotá. 
e. Propuesta cuadro de cotización elaborada  para la adquisición, por concurso de méritos, de la Encuesta de Mujeres y Equidad de Género a cargo de la Dirección de Gestión del Conocimiento.
f. Planeación estratégica de productos con miras al diseño de la investigación para la Caracterización  de mujeres que realizan actividades sexuales pagadas en Bogotá.
g. Avance diseño de investigación sobre acoso sexual en el transporte y espacio público. 
h. Cronograma de investigación de feminicidios “Comprendiendo el fenómeno del feminicidio en Bogotá”.
i. Avance diseño de la investigación “Comprendiendo el fenómeno del feminicidio en Bogotá”.
j. Avance planeación estratégica del plan de investigaciones del OMEG, y en la articulaciones de los equipos en atención a los recursos humanos disponibles para cada investigación. 
</t>
  </si>
  <si>
    <t>Como parte de los avances y logros acumulados, se puede mencionar:
a. plan de investigaciones del OMEG para el año 2025
b. Avances en el diseño de tres investigaciones del OMEG (Evaluación Intermedia Política Publica de Mujeres y Equidad de Género, Encuesta de Mujeres y Equidad de Género y Fenómeno del feminicidio), con retroalimentación y direcionamiento estratégico por parte de la Directora.</t>
  </si>
  <si>
    <t xml:space="preserve">Desde el Observatorio de Mujeres y Equidad de Género - OMEG - se ofrecen datos que dan cuenta de la situación de derechos de las mujeres, con datos diversificados para la toma de decisiones, lo que beneficia a la ciudadanía, ya que permite a la entidad contar con información actualizada, de caracter cualitativo y cuantitativo, para una toma de decisiones acertada e inversión de recursos efectiva. Adicionalmente, permite una mayor comprensión de los  fenómenos y condiciones de goce o vulneración de los derechos de las mujeres en la ciudad. </t>
  </si>
  <si>
    <r>
      <t xml:space="preserve">Durante el mes de abril, en el avance en la Elaboración de estudios y/o investigaciones con información sobre la situación de derechos de las mujeres con enfoque de género y diferencial, se pueden mencionar los siguientes logros:
</t>
    </r>
    <r>
      <rPr>
        <b/>
        <sz val="10"/>
        <color rgb="FF000000"/>
        <rFont val="Arial"/>
        <family val="2"/>
      </rPr>
      <t xml:space="preserve">Evaluación intermedia de la Política Pública de Mujeres y Equidad de Género de Bogotá:
</t>
    </r>
    <r>
      <rPr>
        <sz val="10"/>
        <color rgb="FF000000"/>
        <rFont val="Arial"/>
        <family val="2"/>
      </rPr>
      <t xml:space="preserve">a. Propuesta de investigación para la priorización de la evaluación intermedia en el marco del plan de investigaciones de la Secretaría Distrital de Planeación.
b. Diseño preliminar de la evaluación intermedia mediante mesas de articulación entre la SDMujer y la Secretaría Distrital de Planeación.
c. Cronograma de la evaluación intermedia en atención a la meta del plan de acción del proyecto e inversión. 
d. Diseño preliminar de la evaluación intermedia con insumos desde el Observatorio de Mujeres y Equidad de Género - OMEG.
</t>
    </r>
    <r>
      <rPr>
        <b/>
        <sz val="10"/>
        <color rgb="FF000000"/>
        <rFont val="Arial"/>
        <family val="2"/>
      </rPr>
      <t xml:space="preserve">Encuesta de Mujeres y Equidad de Género
</t>
    </r>
    <r>
      <rPr>
        <sz val="10"/>
        <color rgb="FF000000"/>
        <rFont val="Arial"/>
        <family val="2"/>
      </rPr>
      <t xml:space="preserve">a. Anexo técnico ajustado por oficinas de la SDMUjer y publicado en SECOP II, para la adquisición, por concurso de méritos, de la Encuesta de Mujeres y Equidad de Género a cargo de la Dirección de Gestión del Conocimiento
b. Propuesta actualizada de cronograma de la investigación sobre la Situación de los derechos de las mujeres de Bogotá. 
c. Articulación con la Secretaría Distrital de Planeación para presentar el anexo técnico diseñado para la contratación de la Encuesta de Mujeres y Equidad de Género. 
d. Matriz de consistencia que contempla los elementos del diseño de investigación.		
</t>
    </r>
    <r>
      <rPr>
        <b/>
        <sz val="10"/>
        <color rgb="FF000000"/>
        <rFont val="Arial"/>
        <family val="2"/>
      </rPr>
      <t xml:space="preserve">Investigación Acoso Sexual en el Transporte y Espacio Público en Bogotá
</t>
    </r>
    <r>
      <rPr>
        <sz val="10"/>
        <color rgb="FF000000"/>
        <rFont val="Arial"/>
        <family val="2"/>
      </rPr>
      <t xml:space="preserve">a. Cronograma de la investigación Acoso sexual en el transporte y espacio público en Bogotá.
b. Diseño de una propuesta de articulación interinstitucional para avanzar en el desarrollo de la investigación Acoso sexual en el transporte y espacio público en Bogotá.
c. Avance en la articulación con Transmilenio para el desarrollo conjunto de la investigación Acoso sexual en el transporte y espacio público en Bogotá, definiendo parámetros del trabajo conjunto. 
</t>
    </r>
    <r>
      <rPr>
        <b/>
        <sz val="10"/>
        <color rgb="FF000000"/>
        <rFont val="Arial"/>
        <family val="2"/>
      </rPr>
      <t xml:space="preserve">Investigación caracterización de personas que realizan Actividades Sexuales Pagadas en Bogotá
</t>
    </r>
    <r>
      <rPr>
        <sz val="10"/>
        <color rgb="FF000000"/>
        <rFont val="Arial"/>
        <family val="2"/>
      </rPr>
      <t xml:space="preserve">a. Cronograma de la investigación caracterización de personas que realizan Actividades Sexuales Pagadas en Bogotá
b. Cronograma de la elaboración del Índice de discriminación a mujeres que realizan actividades pagadas  
</t>
    </r>
    <r>
      <rPr>
        <b/>
        <sz val="10"/>
        <color rgb="FF000000"/>
        <rFont val="Arial"/>
        <family val="2"/>
      </rPr>
      <t xml:space="preserve">Otros temas
</t>
    </r>
    <r>
      <rPr>
        <sz val="10"/>
        <color rgb="FF000000"/>
        <rFont val="Arial"/>
        <family val="2"/>
      </rPr>
      <t xml:space="preserve">a. Matriz unificada con el plan de análisis de correlación de variables de análisis para la investigación: Comprendiendo el fenómeno del feminicidio en Bogotá	</t>
    </r>
  </si>
  <si>
    <t>Como parte de los avances y logros acumulados, se puede mencionar:
a. plan de investigaciones del OMEG para el año 2025
b. Avances en el diseño de cuatro investigaciones del OMEG  acorde con lo programado, estas son: 
I. Evaluación intermedia de la Política Pública de Mujeres y Equidad de Género de Bogotá
II. Encuesta de Mujeres y Equidad de Género
III. Investigación Acoso Sexual en el Transporte y Espacio Público en Bogotá
IV. Investigación caracterización de personas que realizan Actividades Sexuales Pagadas en Bogotá
c. Avance en el estudio de otros temas relevantes como: el fenómeno del feminicidio en Bogotá
c. Retroalimentación y direcionamiento estratégico de manera permanente por el equipo directivo de la entidad.</t>
  </si>
  <si>
    <t>Contar con estudios e investigaciones sobre temas relevantes que dan cuenta de la situación de derechos de las mujeres en la ciudad, permite identificar brechas de género y temas de interes que deben ser profundizados para establecer acciones de gestión publica basada en la evidencia que responda a las necesidades de la población</t>
  </si>
  <si>
    <r>
      <t xml:space="preserve">Durante el mes de mayo, en el avance en la Elaboración de estudios y/o investigaciones con información sobre la situación de derechos de las mujeres con enfoque de género y diferencial, se pueden mencionar los siguientes logros:
</t>
    </r>
    <r>
      <rPr>
        <b/>
        <sz val="10"/>
        <color rgb="FF000000"/>
        <rFont val="Arial"/>
        <family val="2"/>
      </rPr>
      <t>Evaluación intermedia de la Política Pública de Mujeres y Equidad de Género de Bogotá</t>
    </r>
    <r>
      <rPr>
        <sz val="10"/>
        <color rgb="FF000000"/>
        <rFont val="Arial"/>
        <family val="2"/>
      </rPr>
      <t xml:space="preserve">:
a. Avance el el diseño de investigación intermedia, enfocado en la identificación de la cadena de valor de la PPMyEG. 
b. Avance en el diseño de la investigación intermedia, mediante una mesa de trabajo entre profesionales de la SDMujer y la SDPlaneación, para la retroalimentación de la definición de la cadena de valor. 
</t>
    </r>
    <r>
      <rPr>
        <b/>
        <sz val="10"/>
        <color rgb="FF000000"/>
        <rFont val="Arial"/>
        <family val="2"/>
      </rPr>
      <t xml:space="preserve">Encuesta de Mujeres y Equidad de Género
</t>
    </r>
    <r>
      <rPr>
        <sz val="10"/>
        <color rgb="FF000000"/>
        <rFont val="Arial"/>
        <family val="2"/>
      </rPr>
      <t xml:space="preserve">a. Mesas de codiseño con equipos de la SDMujer, para el desarrollo del instrumento de levantamiento de información de la encuesta de Mujeres y Equidad de Género, que es la principal fuente para la investigación. 
</t>
    </r>
    <r>
      <rPr>
        <b/>
        <sz val="10"/>
        <color rgb="FF000000"/>
        <rFont val="Arial"/>
        <family val="2"/>
      </rPr>
      <t>Estudio predictivo sobre atenciones y riesgo de feminicidio.</t>
    </r>
    <r>
      <rPr>
        <sz val="10"/>
        <color rgb="FF000000"/>
        <rFont val="Arial"/>
        <family val="2"/>
      </rPr>
      <t xml:space="preserve"> 
a. Avance en el diseño de una propuesta para un estudio predictivo que permita identificar la probabilidad de que una atención de la SDMujer resulte en una valoración de la mujer en riesgo de feminicidio. 
b. Elaboración del cronograma de desarollo del modelo predictivo sobre atenciones y riesgo de feminicidio. 
</t>
    </r>
    <r>
      <rPr>
        <b/>
        <sz val="10"/>
        <color rgb="FF000000"/>
        <rFont val="Arial"/>
        <family val="2"/>
      </rPr>
      <t xml:space="preserve">Investigación Acoso Sexual en el Transporte y Espacio Público en Bogotá
</t>
    </r>
    <r>
      <rPr>
        <sz val="10"/>
        <color rgb="FF000000"/>
        <rFont val="Arial"/>
        <family val="2"/>
      </rPr>
      <t xml:space="preserve">a. Avance en la revisión del instrumento de levantamiento de información diseñado por Transmilenio, y propuesta de instrumento rediseñado para un nuevo levantamiento de información, para la investigación sobre acose sexual en el transporte y espacio público. 
b. Socialización y aprobación de la propuesta de diseño de investigación sobre acose sexual en el transporte y espacio público, con la Subsecretaria del Cuidado y Políticas de Igualdad. 
</t>
    </r>
    <r>
      <rPr>
        <b/>
        <sz val="10"/>
        <color rgb="FF000000"/>
        <rFont val="Arial"/>
        <family val="2"/>
      </rPr>
      <t xml:space="preserve">Investigación caracterización de personas que realizan Actividades Sexuales Pagadas en Bogotá
</t>
    </r>
    <r>
      <rPr>
        <sz val="10"/>
        <color rgb="FF000000"/>
        <rFont val="Arial"/>
        <family val="2"/>
      </rPr>
      <t xml:space="preserve">a. Elaboración de una propuesta de definicion de variables y ponderación para el calculo del Índice de Actividades Sexuales Pagadas.
b. Matriz de ponderación de valriables para el calculo del Índice de Actividades Sexuales Pagadas.
</t>
    </r>
    <r>
      <rPr>
        <b/>
        <sz val="10"/>
        <color rgb="FF000000"/>
        <rFont val="Arial"/>
        <family val="2"/>
      </rPr>
      <t xml:space="preserve">Comprendiendo el fenómeno dle feminicidio en Bogotá. 
</t>
    </r>
    <r>
      <rPr>
        <sz val="10"/>
        <color rgb="FF000000"/>
        <rFont val="Arial"/>
        <family val="2"/>
      </rPr>
      <t xml:space="preserve">a. Avance en la elaboración de una matriz unificada que identifica la muestra de las mujeres víctimas de feminicidio y asesinatos entre 2023 y 2024 en Bogotá que registran atenciones institucionales previas por parte de la Secretaría Distrital de la Mujer. 
b. Socialización con el Alcalde Mayor el análisis de fuentes primarias en la investigación </t>
    </r>
  </si>
  <si>
    <t>Como parte de los avances y logros acumulados, se puede mencionar:
a. plan de investigaciones del OMEG para el año 2025
b. Avances en el diseño de cuatro investigaciones del OMEG  acorde con lo programado, estas son: 
I. Evaluación intermedia de la Política Pública de Mujeres y Equidad de Género de Bogotá
II. Encuesta de Mujeres y Equidad de Género
III. Investigación Acoso Sexual en el Transporte y Espacio Público en Bogotá
IV. Investigación caracterización de personas que realizan Actividades Sexuales Pagadas en Bogotá
c. Avance en el estudio de otros temas relevantes como: el fenómeno del feminicidio en Bogotá
d. Retroalimentación y direcionamiento estratégico de manera permanente por el equipo directivo de la entidad y la Alcaldía Mayor</t>
  </si>
  <si>
    <t xml:space="preserve">La participación de las mujeres en los estudios e investigaciones que adelanta el Observatorio de Mujeres y Equidad de Género - OMEG, es un beneficio que se obtiene en doble vía, por una parte la ciudadanía puede aportar desde sus realidades, además de reconocer y comprender otros fenomenos mediante el acceso y uso de información robusta y actualizada, por otra parte, las instituciones y otros actores de interes cuentan con información para la toma de decisiones basadas en la evidencia. </t>
  </si>
  <si>
    <t>1. Producir un documento de la evaluación intermedia de la PPMYEG con enfoque de género y diferencial , divulgando los resultados</t>
  </si>
  <si>
    <t>2. Producir un documento de actualización de la Encuesta de Mujeres y Equidad de Género, divulgando los resultados</t>
  </si>
  <si>
    <t>3. Producir y publicar estudios y/o investigaciones sobre los derechos de las mujeres con enfoque de genero y diferencial que favorezcan la toma de decisiones de la gestión pública basada en la evidencia</t>
  </si>
  <si>
    <t xml:space="preserve">Tarea </t>
  </si>
  <si>
    <t>No se presentan evidencias acorde con la programación de ejecución</t>
  </si>
  <si>
    <t>Se realizó reunión de articulación y planeación entre el equipo de seguimiento a la implementación de la Política Pública de Mujeres y Equidad de Género de la Direción de Derechos y Diseño de Política y la Dirección de Gestión de Conocimiento -  Equipo del OMEG encargado de realizar la evaluacion intermedia de los indicadores de mencionada Política.</t>
  </si>
  <si>
    <t xml:space="preserve">Se realizó una reunión de trabajo con profesionales del equipo del OMEG para revisar los avances en la producción del anexo técnico para el proceso  de contratación publica de la encuesta de mujeres y equidad de género de Bogotá. 
Avance preliminar del anexo técnico del para el proceso  de contratación publica de la encuesta de mujeres y equidad de género de Bogotá. </t>
  </si>
  <si>
    <t xml:space="preserve">Se realizaron dos reuniones de trabajo con profesionales del equipo del OMEG para definir el alcance, objetivos, preguntas de investigación, metodología y cronograma de la investigación “Comprendiendo el fenómeno del feminicidio en Bogotá”. 
Estructuración del plan de investigaciones del OMEG para el año 2025, en atención a las metas de plan de desarrollo, los lineamientos de la PPMyEG y la PPASP, y los compromisos con grupos étnicos en al marco de las políticas púbicas étnicas distritales. </t>
  </si>
  <si>
    <t>Anexo 1, Acta de la reunión de planeación y articulación evaluación intermedia de la Política Pública de Mujeres y Equidad de Género</t>
  </si>
  <si>
    <t>Anexo 1. Acta de la reunión anexo técnico Encuesta de Mujeres y Equidad de Género.
Anexo 2. Propuesta anexo técnico Encuesta de Mujeres y Equidad de Género.</t>
  </si>
  <si>
    <t>Anexo 1, Acta de la reunión investigación feminicidio
Anexo 2. Acta de la reunión investigación feminicidio
Anexo 3. Documento Plan de investigaciones OMEG 2025</t>
  </si>
  <si>
    <t xml:space="preserve">Se elaboro una propuesta preliminar del alcance de la evaluación intermedia de la Política Publica de Mujeres y Equidad de Género, que incorpora las necesidades de la entidad, el lineamiento establecido en el CONPES 14 de 2020, y la Guía de evaluaciones de políticas públicas distritales de Planeación Distrital. </t>
  </si>
  <si>
    <t>Se elaboró una propuesta de anexo técnico para el proceso de contratación pública de la encuesta de mujeres y equidad de género de Bogotá, enviada a la Dirección de contratación. 
Avance en la elaboración de cronograma de la investigación sobre la Situación de los derechos de las mujeres de Bogotá. 
Avance en la elaboración de una matriz bibliográfica de referencia para la investigación sobre la Situación de los derechos de las mujeres de Bogotá. 
Propuesta de cuadro de cotización elaborada  para la adquisición, por concurso de méritos, de la Encuesta de Mujeres y Equidad de Género a cargo de la Dirección de Gestión del Conocimiento</t>
  </si>
  <si>
    <t xml:space="preserve">Planeación estratégica de productos con miras al diseño de la investigación para la Caracterización  de mujeres que realizan actividades sexuales pagadas en Bogotá.
Avance en el diseño de investigación sobre acoso sexual en el transporte y espacio público. 
Cronograma de la investigación de feminicidios “Comprendiendo el fenómeno del feminicidio en Bogotá”.
Avance diseño de la investigación “Comprendiendo el fenómeno del feminicidio en Bogotá”.
Mesa de trabajo entre profesionales del equipo del OMEG para avanzar en el diseño de la investigación “Comprendiendo el fenómeno del feminicidio en Bogotá”
Avance en la planeación estratégica del plan de investigaciones del OMEG, y en la articulaciones de los equipos en atención a los recursos humanos disponibles para cada investigación. 
</t>
  </si>
  <si>
    <t>Anexo 1. Documento preliminar de definición de alcance de la evaluación intermedia de la Política Publica de Mujeres y Equidad de Género. 
https://secretariadistritald.sharepoint.com/:f:/s/ContratacinSPI-2022/EpbgBBH0QiBAuN3vidMJGI0BffGRo-jEMOvz-sXXhUFzkw?e=s0ux2z</t>
  </si>
  <si>
    <t>Anexo 1. Documento preliminar anexo técnico. 
Anexo 2. Cronograma preliminar investigación. 
Anexo 3. Primera entrega de la matriz bibliográfica
Anexo 4. Propuesta cuadro de Cotización
https://secretariadistritald.sharepoint.com/:f:/s/ContratacinSPI-2022/EpbgBBH0QiBAuN3vidMJGI0BffGRo-jEMOvz-sXXhUFzkw?e=s0ux2z</t>
  </si>
  <si>
    <t xml:space="preserve">Anexo 1. Acta de reunión de planeación estratégica ASP.
Anexo 2. Avance diseño de investigación acoso sexual. 
Anexo 3. Propuesta cronograma investigación feminicidio
Anexo 4. Avance documento de diseño de investigación feminicidios
Anexo 5. Acta de reunión feminicidios. 
Anexo 6. Acta de reunión estrátegica investigaciones OMEG
Anexo 7. Acta de reunión avances investigaciones
https://secretariadistritald.sharepoint.com/:f:/s/ContratacinSPI-2022/EpbgBBH0QiBAuN3vidMJGI0BffGRo-jEMOvz-sXXhUFzkw?e=s0ux2z
</t>
  </si>
  <si>
    <t>Durante el mes de abril se realizó la elaboración de una propuesta de investigación para la priorización de la evaluación intermedia en el marco del plan de investigaciones de la Secretaría Distrital de Planeación.
Asimismo, se avanzó en el diseño de la evaluación intermedia mediante mesas de trabajo entre la SDMujer y la Secretaría Distrital de Planeación 
Por otra parte, realizó la elaboración del cronograma de la evaluación intermedia en atención a la meta del plan de acción del proyecto e inversión. 
Además, se avanzó en el diseño de la evaluación intermedia mediante mesas de trabajo entre profesionales de las direcciones relevantes de la SDMujer.</t>
  </si>
  <si>
    <t>Durante el mes de abril, se ajustó el Anexo técnico por parte de las oficinas de la SDMujer y publicado en SECOP II, para la adquisición, por concurso de méritos, de la Encuesta de Mujeres y Equidad de Género a cargo de la Dirección de Gestión del Conocimiento.
Dado lo anterior, se realizó la actualización del cronograma de la investigación sobre la Situación de los derechos de las mujeres de Bogotá. 
En este sentido, se avanzó en  la articulación con la Secretaría Distrital de Planeación mediante una reunión para presentar el anexo técnico diseñado para la contratación de la Encuesta de Mujeres y Equidad de Género y se construyó una matriz de consistencia que contempla los elementos del diseño de investigación.</t>
  </si>
  <si>
    <t>Como parte de las acciones de elaboración de estudios e investigación del OMEG, se realizaron los siguientes avances:  
a. Elaboración del Cronograma de la investigación Acoso sexual en el transporte y espacio público en Bogotá
b. Diseño de una propuesta de articulación interinstitucional para avanzar en el desarrollo de la investigación Acoso sexual en el transporte y espacio público en Bogotá
c. Avance en la articulación con Transmilenio para el desarrollo conjunto de la investigación "Acoso sexual en el transporte y espacio público en Bogotá, mediante una reunión en la que se definieron los parámetros del trabajo conjunto. 
d. Elaboración del Cronograma de la investigación caracterización de personas que realizan Actividades Sexuales Pagadas en Bogotá
e. Elaboración del Cronograma de la elaboración del Índice de discriminación a mujeres que realizan actividades pagadas.
f. Elaboración de una matriz unificada con el plan de análisis de correlación de variables de análisis para la investigación: Comprendiendo el fenómeno del feminicidio en Bogotá</t>
  </si>
  <si>
    <t xml:space="preserve">Anexo 1. Propuesta evaluación intermedia
Anexo 2 y 3. Actas de reunión de espacios con SD Planeación. 
Anexo 4. Cronograma evauación intermedia
Anexo 5 . Acta de mesa de trabajo SDMujer.
https://secretariadistritald.sharepoint.com/:f:/s/ContratacinSPI-2022/EpbgBBH0QiBAuN3vidMJGI0BffGRo-jEMOvz-sXXhUFzkw?e=udALgr 
</t>
  </si>
  <si>
    <t xml:space="preserve">Anexo 1. Anexo técnico SECOP. II
Anexo 2. Cronograma actualizado
Anexo 3. Acta reunión SDP
Anexo 4. Matriz de consistencia
https://secretariadistritald.sharepoint.com/:f:/s/ContratacinSPI-2022/EpbgBBH0QiBAuN3vidMJGI0BffGRo-jEMOvz-sXXhUFzkw?e=udALgr </t>
  </si>
  <si>
    <t xml:space="preserve">Anexo 1. Cronograma investigación sobre Acoso Sexual 
Anexo 2. Diseño investigación Acoso Sexual 
Anexo 3. Acta reunión con Transmilenio
Anexo 4. Cronograma ASP
Anexo 5. Cronograma Indice ASP
Anexo 6. matriz unificada
https://secretariadistritald.sharepoint.com/:f:/s/ContratacinSPI-2022/EpbgBBH0QiBAuN3vidMJGI0BffGRo-jEMOvz-sXXhUFzkw?e=udALgr </t>
  </si>
  <si>
    <t>Durante el mes de mayo se inicia el diseño de la investigación intermedia, enfocado en la identificación de la cadena de valor de la Política Pública de Mujeres y Equidad de Género, para esto se realizó un trabajo mancomunado entre el equipo de la Secretaría Distrital de Planeación y el equipo del Observatorio de Mujeres y Equidad de Género de Bogotá - OMEG</t>
  </si>
  <si>
    <t>Durante el mes de mayo se realizó el codiseño del instrumento de levantamiento de información de la Encuesta de Mujeres y Equidad de Género, que es la principal fuente para la investigación, esto mediante la articulación interna de equipos misionales de la entidad</t>
  </si>
  <si>
    <r>
      <t xml:space="preserve">Como parte de las acciones de elaboración de estudios e investigación del OMEG, se realizaron los siguientes avances en el mes de mayo:
Estudio predictivo sobre atenciones y riesgo de feminicidio. 
</t>
    </r>
    <r>
      <rPr>
        <sz val="10"/>
        <color rgb="FF000000"/>
        <rFont val="Arial"/>
        <family val="2"/>
      </rPr>
      <t xml:space="preserve">a. Avance en el diseño de una propuesta de estudio predictivo que permita identificar la probabilidad de que una atención de la SDMujer resulte en una valoración de la mujer en riesgo de feminicidio. 
b. Elaboración del cronograma de desarollo del modelo predictivo sobre atenciones y riesgo de feminicidio. 
</t>
    </r>
    <r>
      <rPr>
        <b/>
        <sz val="10"/>
        <color rgb="FF000000"/>
        <rFont val="Arial"/>
        <family val="2"/>
      </rPr>
      <t xml:space="preserve">Investigación Acoso Sexual en el Transporte y Espacio Público en Bogotá
</t>
    </r>
    <r>
      <rPr>
        <sz val="10"/>
        <color rgb="FF000000"/>
        <rFont val="Arial"/>
        <family val="2"/>
      </rPr>
      <t xml:space="preserve">a. Avance en la revisión del instrumento de levantamiento de información diseñado por Tranmilenio, y propuesta de instrumento rediseñado para un nuevo levantamiento de información, para la investigación sobre acoso sexual en el transporte y espacio público. 
b. Socialización y aprobación de la propuesta de diseño de investigación sobre acoso sexual en el transporte y espacio público.
</t>
    </r>
    <r>
      <rPr>
        <b/>
        <sz val="10"/>
        <color rgb="FF000000"/>
        <rFont val="Arial"/>
        <family val="2"/>
      </rPr>
      <t xml:space="preserve">Investigación caracterización de personas que realizan Actividades Sexuales Pagadas en Bogotá
</t>
    </r>
    <r>
      <rPr>
        <sz val="10"/>
        <color rgb="FF000000"/>
        <rFont val="Arial"/>
        <family val="2"/>
      </rPr>
      <t xml:space="preserve">a. Elaboración de una propuesta de definicion de variables y ponderación para el calculo del Índice de Actividades Sexuales Pagadas.
b. Matriz de ponderación de valriables para el calculo del Índice de Actividades Sexuales Pagadas.
</t>
    </r>
    <r>
      <rPr>
        <b/>
        <sz val="10"/>
        <color rgb="FF000000"/>
        <rFont val="Arial"/>
        <family val="2"/>
      </rPr>
      <t xml:space="preserve">Comprendiendo el fenómeno dle feminicidio en Bogotá. 
</t>
    </r>
    <r>
      <rPr>
        <sz val="10"/>
        <color rgb="FF000000"/>
        <rFont val="Arial"/>
        <family val="2"/>
      </rPr>
      <t xml:space="preserve">a. Avance en la elaboración de una matriz unificada que identifica la muestra de las mujeres víctimas de feminicidio y asesinatos entre 2023 y 2024 en Bogotá que registran atenciones institucionales previas por parte de la Secretaría Distrital de la Mujer. 
b. Socialización con el Alcalde Mayor el análisis de fuentes primarias en la investigación </t>
    </r>
  </si>
  <si>
    <t>Anexo 1. Diseño de investigacion_cadena de valor. 
Anexo 2. Articulación cadena de valor Secretaría Distrital de Planeación y OMEG</t>
  </si>
  <si>
    <t>Anexo 1. Mesas de codiseño de instrumento de levantamiento de información</t>
  </si>
  <si>
    <t>Anexo 1. Propuesta de diseño de estudio predictivo
Anexo 2. Cronograma para la ejecución del estudio predictivo 
Anexo 3. Contraste encuesta acoso
Anexo 4. Acta de reunión de socialización 
Anexo 5. Matriz datos 2023-2024.
Anexo 6 y 7. Presentaciones de PowerPoint
Anexo 8. Documento definición de variables ASP
Anexo 9. Matriz de variables ASP</t>
  </si>
  <si>
    <t>Código</t>
  </si>
  <si>
    <t>Versión</t>
  </si>
  <si>
    <t>Fecha de Emisión</t>
  </si>
  <si>
    <t>META PLAN DE DESARROLLO</t>
  </si>
  <si>
    <t>Página</t>
  </si>
  <si>
    <t>Página 3 de 7</t>
  </si>
  <si>
    <t xml:space="preserve">                                                 REPORTE INDICADOR META PDD</t>
  </si>
  <si>
    <t>5 - Igualdad de género</t>
  </si>
  <si>
    <t>5.C. Aprobar y fortalecer políticas acertadas y leyes aplicables para promover la igualdad de género y el gempoderamiento de todas las mujeres y las niñas a todos los niveles</t>
  </si>
  <si>
    <t>Número de estudios y/o investigaciones del Observatorio de Mujeres y Equidad de Género - OMEG que den cuenta de la situación de derechos de las mujeres, con datos diversificados para la toma de decisiones.</t>
  </si>
  <si>
    <t>TOTAL</t>
  </si>
  <si>
    <t>EJECUCIÓN MENSUAL INDICADOR PDD 3969</t>
  </si>
  <si>
    <t>No se presenta retrasos acorde con la ejecución</t>
  </si>
  <si>
    <t xml:space="preserve">No se presenta evidencias acorde con la ejecución </t>
  </si>
  <si>
    <t>Como parte de los avances para Desarrollar estudios y/o investigaciones del Observatorio de Mujeres y Equidad de Género - OMEG- que den cuenta de la situación de derechos de las mujeres, con datos diversificados para la toma de decisiones, se pueden mencionar los siguientes logros:
a.	Articulación de los equipos de seguimiento a la implementación de la Política Publica de Mujeres y Equidad de Género, responsables de la evaluación intermedia de los indicadores, como son: Dirección de Gestión de Conocimiento – Equipo OMEG y Dirección de Derechos y Diseño de Políticas 
b.	Avance preliminar del anexo técnico  para el proceso de contratación pública de la encuesta de mujeres y equidad de género de Bogotá
c.	Avance en la definición preliminar del alcance, objetivos, preguntas de investigación, metodología y cronograma de la investigación “Comprendiendo el fenómeno del feminicidio en Bogotá”.
d.	Estructuración del plan de investigaciones del OMEG para el año 2025, en atención a las metas del plan de desarrollo, los lineamientos de la Política Publica de Mujeres y Equidad de Género y la Política Pública de Actividades Sexualmente Pagas, y los compromisos con grupos étnicos en al marco de las Políticas Púbicas étnicas distritales</t>
  </si>
  <si>
    <t>Avanzar en el Desarrollo de estudios y/o investigaciones del Observatorio de Mujeres y Equidad de Género - OMEG- que den cuenta de la situación de derechos de las mujeres, con datos diversificados para la toma de decisiones, hace que la Secretaría de la Mujer se acerque al levantamiento de información sobre las condiciones de goce o vulneración de los derechos de las mujeres en la ciudad. Esto es beneficial para la ciudadanía ya que contar con información actualizada, cualitativa y cuantitativa, permite a la entidad una toma de decisiones acertada e inversión de recursos efectiva</t>
  </si>
  <si>
    <t>Anexo 1. Documento Plan de investigaciones OMEG 2025</t>
  </si>
  <si>
    <t xml:space="preserve">Como parte de los avances en la Elaboración de estudios y/o investigaciones con información sobre la situación de derechos de las mujeres con enfoque de género y diferencial, se pueden mencionar los siguientes logros:
a. Propuesta preliminar del alcance de la evaluación intermedia de la Política Publica de Mujeres y Equidad de Género, que incorpora las necesidades de la entidad, el lineamiento establecido en el CONPES 14 de 2020, y la Guía de evaluaciones de políticas públicas distritales de Planeación Distrital. 
b. Propuesta anexo técnico para el proceso de contratación pública de la encuesta de mujeres y equidad de género de Bogotá, enviada a la Dirección de ficina de contratación. 
c. Avance elaboración de cronograma de la investigación sobre la Situación de los derechos de las mujeres de Bogotá. 
d. Avance elaboración de una matriz bibliográfica de referencia para la investigación sobre la Situación de los derechos de las mujeres de Bogotá. 
e. Propuesta cuadro de cotización elaborada  para la adquisición, por concurso de méritos, de la Encuesta de Mujeres y Equidad de Género a cargo de la Dirección de Gestión del Conocimiento.
f. Planeación estratégica de productos con miras al diseño de la investigación para la Caracterización  de mujeres que realizan actividades sexuales pagadas en Bogotá.
g. Avance diseño de investigación sobre acoso sexual en el transporte y espacio público. 
h. Cronograma de investigación de feminicidios “Comprendiendo el fenómeno del feminicidio en Bogotá”.
i. Avance diseño de la investigación “Comprendiendo el fenómeno del feminicidio en Bogotá”.
j. Avance planeación estratégica del plan de investigaciones del OMEG, y en la articulaciones de los equipos en atención a los recursos humanos disponibles para cada investigación. </t>
  </si>
  <si>
    <t>Anexo 1. Documento preliminar de definición de alcance de la evaluación intermedia de la Política Publica de Mujeres y Equidad de Género. 
Anexo 2. Documento preliminar anexo técnico para el proceso de contratación pública de la encuesta de mujeres y equidad de género de Bogotá
Anexo 3. Avance diseño de investigación acoso sexual
Anexo 4. Avance documento de diseño de investigación feminicidios
https://secretariadistritald.sharepoint.com/:f:/s/ContratacinSPI-2022/EpbgBBH0QiBAuN3vidMJGI0BffGRo-jEMOvz-sXXhUFzkw?e=s0ux2z</t>
  </si>
  <si>
    <r>
      <t xml:space="preserve">Como parte de los avances para Desarrollar estudios y/o investigaciones del Observatorio de Mujeres y Equidad de Género - OMEG- que den cuenta de la situación de derechos de las mujeres, con datos diversificados para la toma de decisiones, se pueden mencionar los siguientes logros:
</t>
    </r>
    <r>
      <rPr>
        <b/>
        <sz val="10"/>
        <color theme="1"/>
        <rFont val="Arial"/>
        <family val="2"/>
      </rPr>
      <t>Evaluación intermedia de la Política Pública de Mujeres y Equidad de Género de Bogotá</t>
    </r>
    <r>
      <rPr>
        <sz val="10"/>
        <color theme="1"/>
        <rFont val="Arial"/>
        <family val="2"/>
      </rPr>
      <t xml:space="preserve">:
a. Propuesta de investigación para la priorización de la evaluación intermedia en el marco del plan de investigaciones de la Secretaría Distrital de Planeación.
b. Diseño preliminar de la evaluación intermedia mediante mesas de articulación entre la SDMujer y la Secretaría Distrital de Planeación.
c. Cronograma de la evaluación intermedia en atención a la meta del plan de acción del proyecto e inversión. 
d. Diseño preliminar de la evaluación intermedia con insumos desde el Observatorio de Mujeres y Equidad de Género - OMEG.
</t>
    </r>
    <r>
      <rPr>
        <b/>
        <sz val="10"/>
        <color theme="1"/>
        <rFont val="Arial"/>
        <family val="2"/>
      </rPr>
      <t xml:space="preserve">Encuesta de Mujeres y Equidad de Género
</t>
    </r>
    <r>
      <rPr>
        <sz val="10"/>
        <color theme="1"/>
        <rFont val="Arial"/>
        <family val="2"/>
      </rPr>
      <t xml:space="preserve">a. Anexo técnico ajustado por oficinas de la SDMUjer y publicado en SECOP II, para la adquisición, por concurso de méritos, de la Encuesta de Mujeres y Equidad de Género a cargo de la Dirección de Gestión del Conocimiento
b. Propuesta actualizada de cronograma de la investigación sobre la Situación de los derechos de las mujeres de Bogotá. 
c. Articulación con la Secretaría Distrital de Planeación para presentar el anexo técnico diseñado para la contratación de la Encuesta de Mujeres y Equidad de Género. 
d. Matriz de consistencia que contempla los elementos del diseño de investigación.
</t>
    </r>
    <r>
      <rPr>
        <b/>
        <sz val="10"/>
        <color theme="1"/>
        <rFont val="Arial"/>
        <family val="2"/>
      </rPr>
      <t>Investigación Acoso Sexual en el Transporte y Espacio Público en Bogotá</t>
    </r>
    <r>
      <rPr>
        <sz val="10"/>
        <color theme="1"/>
        <rFont val="Arial"/>
        <family val="2"/>
      </rPr>
      <t xml:space="preserve">
a. Cronograma de la investigación Acoso sexual en el transporte y espacio público en Bogotá.
b. Diseño de una propuesta de articulación interinstitucional para avanzar en el desarrollo de la investigación Acoso sexual en el transporte y espacio público en Bogotá.
c. Avance en la articulación con Transmilenio para el desarrollo conjunto de la investigación Acoso sexual en el transporte y espacio público en Bogotá, definiendo parámetros del trabajo conjunto. 
</t>
    </r>
    <r>
      <rPr>
        <b/>
        <sz val="10"/>
        <color theme="1"/>
        <rFont val="Arial"/>
        <family val="2"/>
      </rPr>
      <t xml:space="preserve">Investigación caracterización de personas que realizan Actividades Sexuales Pagadas en Bogotá
</t>
    </r>
    <r>
      <rPr>
        <sz val="10"/>
        <color theme="1"/>
        <rFont val="Arial"/>
        <family val="2"/>
      </rPr>
      <t xml:space="preserve">a. Cronograma de la investigación caracterización de personas que realizan Actividades Sexuales Pagadas en Bogotá
b. Cronograma de la elaboración del Índice de discriminación a mujeres que realizan actividades pagadas  
</t>
    </r>
    <r>
      <rPr>
        <b/>
        <sz val="10"/>
        <color theme="1"/>
        <rFont val="Arial"/>
        <family val="2"/>
      </rPr>
      <t>Otros temas</t>
    </r>
    <r>
      <rPr>
        <sz val="10"/>
        <color theme="1"/>
        <rFont val="Arial"/>
        <family val="2"/>
      </rPr>
      <t xml:space="preserve">
a. Matriz unificada con el plan de análisis de correlación de variables de análisis para la investigación: Comprendiendo el fenómeno del feminicidio en Bogotá	</t>
    </r>
  </si>
  <si>
    <r>
      <t xml:space="preserve">I. Evaluación intermedia de la Política Pública de Mujeres y Equidad de Género de Bogotá
</t>
    </r>
    <r>
      <rPr>
        <b/>
        <i/>
        <sz val="11"/>
        <color theme="1"/>
        <rFont val="Arial"/>
        <family val="2"/>
      </rPr>
      <t xml:space="preserve">Anexo. Propuesta evaluación intermedia
Anexo. Cronograma Evaluación Intermedia
</t>
    </r>
    <r>
      <rPr>
        <sz val="11"/>
        <color theme="1"/>
        <rFont val="Arial"/>
        <family val="2"/>
      </rPr>
      <t xml:space="preserve">
II. Encuesta de Mujeres y Equidad de Género
</t>
    </r>
    <r>
      <rPr>
        <b/>
        <i/>
        <sz val="11"/>
        <color theme="1"/>
        <rFont val="Arial"/>
        <family val="2"/>
      </rPr>
      <t>Anexo. Documento Técnico
Anexo. Matriz de consistencia</t>
    </r>
    <r>
      <rPr>
        <sz val="11"/>
        <color theme="1"/>
        <rFont val="Arial"/>
        <family val="2"/>
      </rPr>
      <t xml:space="preserve">
III. Investigación Acoso Sexual en el Transporte y Espacio Público en Bogotá
</t>
    </r>
    <r>
      <rPr>
        <b/>
        <i/>
        <sz val="11"/>
        <color theme="1"/>
        <rFont val="Arial"/>
        <family val="2"/>
      </rPr>
      <t>Anexo. Diseño de la investigación</t>
    </r>
    <r>
      <rPr>
        <sz val="11"/>
        <color theme="1"/>
        <rFont val="Arial"/>
        <family val="2"/>
      </rPr>
      <t xml:space="preserve">
IV. Investigación caracterización de personas que realizan Actividades Sexuales Pagadas en Bogotá
</t>
    </r>
    <r>
      <rPr>
        <b/>
        <i/>
        <sz val="11"/>
        <color theme="1"/>
        <rFont val="Arial"/>
        <family val="2"/>
      </rPr>
      <t>Anexo. Cronograma ASP</t>
    </r>
    <r>
      <rPr>
        <sz val="11"/>
        <color theme="1"/>
        <rFont val="Arial"/>
        <family val="2"/>
      </rPr>
      <t xml:space="preserve">
V. Investigación  fenómeno del feminicidio en Bogotá
</t>
    </r>
    <r>
      <rPr>
        <b/>
        <i/>
        <sz val="11"/>
        <color theme="1"/>
        <rFont val="Arial"/>
        <family val="2"/>
      </rPr>
      <t>Anexo. Matriz unificada</t>
    </r>
  </si>
  <si>
    <r>
      <t xml:space="preserve">Durante el mes de mayo, en el avance en la Elaboración de estudios y/o investigaciones con información sobre la situación de derechos de las mujeres con enfoque de género y diferencial, se pueden mencionar los siguientes logros:
</t>
    </r>
    <r>
      <rPr>
        <b/>
        <sz val="10"/>
        <color rgb="FF000000"/>
        <rFont val="Arial"/>
        <family val="2"/>
      </rPr>
      <t xml:space="preserve">Evaluación intermedia de la Política Pública de Mujeres y Equidad de Género de Bogotá:
</t>
    </r>
    <r>
      <rPr>
        <sz val="10"/>
        <color rgb="FF000000"/>
        <rFont val="Arial"/>
        <family val="2"/>
      </rPr>
      <t xml:space="preserve">a. Avance el el diseño de investigación intermedia, enfocado en la identificación de la cadena de valor de la PPMyEG. 
b. Avance en el diseño de la investigación intermedia, mediante una mesa de trabajo entre profesionales del a SDMujer y la SDPlaneación, para la retrolaimentación de la definición de la cadena de valor. 
</t>
    </r>
    <r>
      <rPr>
        <b/>
        <sz val="10"/>
        <color rgb="FF000000"/>
        <rFont val="Arial"/>
        <family val="2"/>
      </rPr>
      <t xml:space="preserve">Encuesta de Mujeres y Equidad de Género
</t>
    </r>
    <r>
      <rPr>
        <sz val="10"/>
        <color rgb="FF000000"/>
        <rFont val="Arial"/>
        <family val="2"/>
      </rPr>
      <t xml:space="preserve">a. Mesas de codiseño con equipos de la SDMujer, para el desarrollo del instrumento de levantamiento de información de la encuesta de Mujeres y equidad de Género, que es la principal fuente para la investigación. 
</t>
    </r>
    <r>
      <rPr>
        <b/>
        <sz val="10"/>
        <color rgb="FF000000"/>
        <rFont val="Arial"/>
        <family val="2"/>
      </rPr>
      <t xml:space="preserve">Estudio predictivo sobre atenciones y riesgo de feminicidio. 
</t>
    </r>
    <r>
      <rPr>
        <sz val="10"/>
        <color rgb="FF000000"/>
        <rFont val="Arial"/>
        <family val="2"/>
      </rPr>
      <t xml:space="preserve">a. Avance en el diseño de una propuesta para un estudio predictivo que permita identificar la probabilidad de que una atención de la SDMujer resulte en una valoración de la mujer en riesgo de feminicidio. 
b. Elaboración del cronograma de desarollo del modelo predictivo sobre atenciones y riesgo de feminicidio. 
</t>
    </r>
    <r>
      <rPr>
        <b/>
        <sz val="10"/>
        <color rgb="FF000000"/>
        <rFont val="Arial"/>
        <family val="2"/>
      </rPr>
      <t xml:space="preserve">Investigación Acoso Sexual en el Transporte y Espacio Público en Bogotá
</t>
    </r>
    <r>
      <rPr>
        <sz val="10"/>
        <color rgb="FF000000"/>
        <rFont val="Arial"/>
        <family val="2"/>
      </rPr>
      <t xml:space="preserve">a. Avance en la revisión del instrumento de levantamiento de información diseñado por Tranmilenio, y propuesta de instrumento rediseñado para un nuevo levantamiento de información, para la investigación sobre acose sexual en el transporte y espacio público. 
b. Socialización y aprobación de la propuesta de diseño de investigación sobre acose sexual en el transporte y espacio público, con la Subsecretaria del Cuidado y POlíticas de Igualdada. 
</t>
    </r>
    <r>
      <rPr>
        <b/>
        <sz val="10"/>
        <color rgb="FF000000"/>
        <rFont val="Arial"/>
        <family val="2"/>
      </rPr>
      <t xml:space="preserve">Investigación caracterización de personas que realizan Actividades Sexuales Pagadas en Bogotá
</t>
    </r>
    <r>
      <rPr>
        <sz val="10"/>
        <color rgb="FF000000"/>
        <rFont val="Arial"/>
        <family val="2"/>
      </rPr>
      <t xml:space="preserve">a. Elaboración de una propuesta de definicion de variables y ponderación para el calculo del Índice de Actividades Sexuales Pagadas.
b. Matriz de ponderación de variables para el calculo del Índice de Actividades Sexuales Pagadas.
</t>
    </r>
    <r>
      <rPr>
        <b/>
        <sz val="10"/>
        <color rgb="FF000000"/>
        <rFont val="Arial"/>
        <family val="2"/>
      </rPr>
      <t xml:space="preserve">Comprendiendo el fenómeno dle feminicidio en Bogotá. 
</t>
    </r>
    <r>
      <rPr>
        <sz val="10"/>
        <color rgb="FF000000"/>
        <rFont val="Arial"/>
        <family val="2"/>
      </rPr>
      <t>a. Avance en la elaboración de una matriz unificada que identifica la muestra de las mujeres víctimas de feminicidio y asesinatos entre 2023 y 2024 en Bogotá que registran atenciones institucionales previas por parte de la Secretaría Distrital de la Mujer. 
b. Socialización con el Alcalde Mayor el análisis de fuentes primarias en la investigación</t>
    </r>
  </si>
  <si>
    <t xml:space="preserve">Como parte de los avances y logros acumulados, se puede mencionar:
a. plan de investigaciones del OMEG para el año 2025
b. Avances en el diseño de cuatro investigaciones del OMEG  acorde con lo programado, estas son: 
I. Evaluación intermedia de la Política Pública de Mujeres y Equidad de Género de Bogotá
II. Encuesta de Mujeres y Equidad de Género
III. Investigación Acoso Sexual en el Transporte y Espacio Público en Bogotá
IV. Investigación caracterización de personas que realizan Actividades Sexuales Pagadas en Bogotá
c. Avance en el estudio de otros temas relevantes como: el fenómeno del feminicidio en Bogotá
d. Retroalimentación y direcionamiento estratégico de manera permanente por el equipo directivo de la entidad y la Alcaldía Mayor	</t>
  </si>
  <si>
    <t xml:space="preserve">Con los avances en las presentes investigaciones, el Observatorio de Mujeres y Equidad de Genero de la SDMujer ha logrado consolidar y analizar información estratégica para repensar los fenómenos que afectan la vida de las mujeres, lo que permitirá informar la toma de decisiones estratégicas en el distrito. Adicionalente, el trabajo adelantado para el desarrollo de las herramientas de recolección de información asegura que los recursos invertidos por la ciudad para las investigaciones se ajusten a las necesidades de recolección de información en atención a las políticas públicas distritales y las metas del Plan de Desarrollo Distrital. </t>
  </si>
  <si>
    <r>
      <rPr>
        <b/>
        <sz val="10"/>
        <color rgb="FF000000"/>
        <rFont val="Arial"/>
        <family val="2"/>
      </rPr>
      <t xml:space="preserve">Evaluación intermedia de la Política Pública de Mujeres y Equidad de Género de Bogotá
</t>
    </r>
    <r>
      <rPr>
        <sz val="10"/>
        <color rgb="FF000000"/>
        <rFont val="Arial"/>
        <family val="2"/>
      </rPr>
      <t xml:space="preserve">Anexo 1. Diseño de investigación intermedia cadena de valor 
</t>
    </r>
    <r>
      <rPr>
        <b/>
        <sz val="10"/>
        <color rgb="FF000000"/>
        <rFont val="Arial"/>
        <family val="2"/>
      </rPr>
      <t xml:space="preserve">Encuesta de Mujeres y Equidad de Género
</t>
    </r>
    <r>
      <rPr>
        <sz val="10"/>
        <color rgb="FF000000"/>
        <rFont val="Arial"/>
        <family val="2"/>
      </rPr>
      <t xml:space="preserve">Anexo 2. Mesas de codiseño para el  levantamiento de información
</t>
    </r>
    <r>
      <rPr>
        <b/>
        <sz val="10"/>
        <color rgb="FF000000"/>
        <rFont val="Arial"/>
        <family val="2"/>
      </rPr>
      <t xml:space="preserve">Estudio predictivo sobre atenciones y riesgo de feminicidio. 
</t>
    </r>
    <r>
      <rPr>
        <sz val="10"/>
        <color rgb="FF000000"/>
        <rFont val="Arial"/>
        <family val="2"/>
      </rPr>
      <t xml:space="preserve">Anexo 3. Diseño estudio predictivo
Anexo 4. Cronograma estudio predictivo
</t>
    </r>
    <r>
      <rPr>
        <b/>
        <sz val="10"/>
        <color rgb="FF000000"/>
        <rFont val="Arial"/>
        <family val="2"/>
      </rPr>
      <t xml:space="preserve">Investigación Acoso Sexual en el Transporte y Espacio Público en Bogotá
</t>
    </r>
    <r>
      <rPr>
        <sz val="10"/>
        <color rgb="FF000000"/>
        <rFont val="Arial"/>
        <family val="2"/>
      </rPr>
      <t xml:space="preserve">Anexo 5. Revisión del instrumento de levantamiento de información 
</t>
    </r>
    <r>
      <rPr>
        <b/>
        <sz val="10"/>
        <color rgb="FF000000"/>
        <rFont val="Arial"/>
        <family val="2"/>
      </rPr>
      <t xml:space="preserve">Comprendiendo el fenómeno dle feminicidio en Bogotá. 
</t>
    </r>
    <r>
      <rPr>
        <sz val="10"/>
        <color rgb="FF000000"/>
        <rFont val="Arial"/>
        <family val="2"/>
      </rPr>
      <t xml:space="preserve">Anexo 6. Matriz de la investigación
Anexo 7. Presentaciones
</t>
    </r>
    <r>
      <rPr>
        <b/>
        <sz val="10"/>
        <color rgb="FF000000"/>
        <rFont val="Arial"/>
        <family val="2"/>
      </rPr>
      <t xml:space="preserve">ASP
</t>
    </r>
    <r>
      <rPr>
        <sz val="10"/>
        <color rgb="FF000000"/>
        <rFont val="Arial"/>
        <family val="2"/>
      </rPr>
      <t>Anexo 8. Documento de variables
Anexo 9.Matriz de variables</t>
    </r>
  </si>
  <si>
    <t>Formula indicador:</t>
  </si>
  <si>
    <t>Numero de estudios y/o investigaciones del Observatorio de Mujeres y Equidad de Género - OMEG que den cuenta de la situación de derechos de las mujeres, con datos diversificados para la toma de decisiones desarrolados/estudios y/o investigaciones del Observatorio de Mujeres y Equidad de Género - OMEG que den cuenta de la situación de derechos de las mujeres, con datos diversificados para la toma de decisiones programados</t>
  </si>
  <si>
    <t>Avance mensual</t>
  </si>
  <si>
    <t>Elaboró</t>
  </si>
  <si>
    <t>Firma</t>
  </si>
  <si>
    <t>Aprobó (Según aplique Gerenta de proyecto, Líder técnica y responsable de proceso)</t>
  </si>
  <si>
    <t>Revisó (Oficina Asesora de Planeación)</t>
  </si>
  <si>
    <t>VoBo:</t>
  </si>
  <si>
    <t>Nombre</t>
  </si>
  <si>
    <t>Rocío Janneth Durán Mahecha</t>
  </si>
  <si>
    <t>ISABELLA MUÑOZ GÓMEZ</t>
  </si>
  <si>
    <t>Nombre:</t>
  </si>
  <si>
    <t>CARLOS ALFONSO GAITÁN SÁNCHEZ</t>
  </si>
  <si>
    <t>Cargo</t>
  </si>
  <si>
    <t>Contratista Planeación DGC</t>
  </si>
  <si>
    <t xml:space="preserve">Directora Gestión de Conocimiento </t>
  </si>
  <si>
    <t>Cargo:</t>
  </si>
  <si>
    <t>Jefe Oficina Asesora de Planeación</t>
  </si>
  <si>
    <t>JULIANA MARTINEZ LONDOÑO</t>
  </si>
  <si>
    <t xml:space="preserve">Subsecretaria 
Cuidado y Políticas de Igualdad </t>
  </si>
  <si>
    <t>PRODUCTO - MGA</t>
  </si>
  <si>
    <t>Página 4 de 7</t>
  </si>
  <si>
    <t>EJECUCIÓN PRESUPUESTAL DEL PRODUCTO I TRIMESTRE</t>
  </si>
  <si>
    <t>OBJETIVO ESPECIFICO</t>
  </si>
  <si>
    <t>Disponer en la página web del OMEG datos estadísticos confiables sobre los derechos de las mujeres en Bogotá previa articulación con otros sectores del orden distrital y nacional</t>
  </si>
  <si>
    <t>PRODUCTO 1
Servicio de información estadística en temas de Derechos Humanos</t>
  </si>
  <si>
    <t>Generar información sobre los derechos de las mujeres con enfoque de género y diferencial para ser difundidos en la página web del OMEG</t>
  </si>
  <si>
    <t>PRODUCTO 2
Documentos de Investigación</t>
  </si>
  <si>
    <t>EJECUCIÓN PRESUPUESTAL DEL PRODUCTO II TRIMESTRE</t>
  </si>
  <si>
    <t>EJECUCIÓN PRESUPUESTAL DEL PRODUCTO III TRIMESTRE</t>
  </si>
  <si>
    <t>EJECUCIÓN PRESUPUESTAL DEL PRODUCTO IV TRIMESTRE</t>
  </si>
  <si>
    <t>NOVIEMBRE</t>
  </si>
  <si>
    <t>SECRETARÍA DISTRITAL DE LA MUJER
DIRECCINAMIENTO ESTRATÉGICO
PROGRAMACIÓN, ACTUALIZACIÓN  Y SEGUIMIENTO PLAN DE ACCIÓN DE PROYECTOS DE INVERSIÓN
TERRITORIALIZACIÓN</t>
  </si>
  <si>
    <t>8198 - Implementación de la estrategia de transformación cultural de la Secretaría Distrital de la Mujer en Bogotá</t>
  </si>
  <si>
    <t>Página 5 de 7</t>
  </si>
  <si>
    <t xml:space="preserve">                                                 REPORTE TERRITORIALIZACIÓN</t>
  </si>
  <si>
    <t>INDICADOR PMR TERRITORIALIZABLE</t>
  </si>
  <si>
    <t>I SEMESTRE</t>
  </si>
  <si>
    <t>LOCALIDAD</t>
  </si>
  <si>
    <t>MAGNITUD</t>
  </si>
  <si>
    <t>PRESUPUESTO</t>
  </si>
  <si>
    <t>COMPROMISO</t>
  </si>
  <si>
    <t>1. Usaquén</t>
  </si>
  <si>
    <t>2. Chapinero</t>
  </si>
  <si>
    <t>3. Santafé</t>
  </si>
  <si>
    <t>4. San Cristóbal</t>
  </si>
  <si>
    <t>5. Usme</t>
  </si>
  <si>
    <t>6. Tunjuelito</t>
  </si>
  <si>
    <t>7. Bosa</t>
  </si>
  <si>
    <t>8. Kennedy</t>
  </si>
  <si>
    <t>9. Fontibón</t>
  </si>
  <si>
    <t>10. Engativá</t>
  </si>
  <si>
    <t>11. Suba</t>
  </si>
  <si>
    <t>12. Barrios Unidos</t>
  </si>
  <si>
    <t>13. Teusaquillo</t>
  </si>
  <si>
    <t>14. Los Mártires</t>
  </si>
  <si>
    <t>15. Antonio Nariño</t>
  </si>
  <si>
    <t>16. Puente Aranda</t>
  </si>
  <si>
    <t>17. La Candelaria</t>
  </si>
  <si>
    <t>18. Rafael Uribe Uribe</t>
  </si>
  <si>
    <t>19. Ciudad Bolívar</t>
  </si>
  <si>
    <t>20. Sumapaz</t>
  </si>
  <si>
    <t>II SEMESTRE</t>
  </si>
  <si>
    <t>PRODUCTOS, METAS Y RESULTADOS -PMR</t>
  </si>
  <si>
    <t>Página 6 de 7</t>
  </si>
  <si>
    <t>Producto</t>
  </si>
  <si>
    <t>Linea Base
(Corte 31 diciembre 2023)</t>
  </si>
  <si>
    <t>Meta Plan
(TotaL PMR
10 Años)</t>
  </si>
  <si>
    <t>Total
programado</t>
  </si>
  <si>
    <t>Total
ejecutado</t>
  </si>
  <si>
    <t>Prog.</t>
  </si>
  <si>
    <t>Ejec.</t>
  </si>
  <si>
    <t>10</t>
  </si>
  <si>
    <t>Estudios y/o investigaciones producidas sobre la situación en derechos de las mujes, actualizados,  publicados  y divulgados en el OMEG</t>
  </si>
  <si>
    <t>Servicio de información estadística en temas de género. Concertado SASP</t>
  </si>
  <si>
    <t>Número de Estudios y/o investigaciones producidas por el Observatorio de Mujer y Equidad de Género</t>
  </si>
  <si>
    <r>
      <rPr>
        <b/>
        <sz val="9"/>
        <rFont val="Arial"/>
        <family val="2"/>
      </rPr>
      <t>Actividad 2</t>
    </r>
    <r>
      <rPr>
        <sz val="9"/>
        <rFont val="Arial"/>
        <family val="2"/>
      </rPr>
      <t>:Elaborar 16 estudios y/o investigaciones con información sobre la situación de derechos de las mujeres con enfoque de género y diferencial</t>
    </r>
  </si>
  <si>
    <t>Acumulado</t>
  </si>
  <si>
    <t>NO</t>
  </si>
  <si>
    <t>Como parte de los avances para producir estudios y/o investigaciones del Observatorio de Mujeres y Equidad de Género - OMEG- que den cuenta de la situación de derechos de las mujeres, con datos diversificados para la toma de decisiones, se pueden mencionar los siguientes logros:
a.	Articulación de los equipos de seguimiento a la implementación de la Política Publica de Mujeres y Equidad de Género, responsables de la de la evaluación intermedia de los indicadores, como son: Dirección de Gestión de Conocimiento – Equipo OMEG y Dirección de Derechos y Diseño de Políticas 
b.	Avance preliminar del anexo técnico del para el proceso de contratación pública de la encuesta de mujeres y equidad de género de Bogotá
c.	Avance en la definición preliminar del alcance, objetivos, preguntas de investigación, metodología y cronograma de la investigación “Comprendiendo el fenómeno del feminicidio en Bogotá”.
d.	Estructuración del plan de investigaciones del OMEG para el año 2025, en atención a las metas de plan de desarrollo, los lineamientos de la Política Publica de Mujeres y Equidad de Género y la Política Pública de Actividades Sexualmente Pagas, y los compromisos con grupos étnicos en al marco de las Políticas Púbicas étnicas distritales</t>
  </si>
  <si>
    <t xml:space="preserve">Se cuenta con el diseño de una investigación que busca Comprender y caracterizar las condiciones de materialización del fenómeno de feminicidio en Bogotá entre los años 2023 y 2024, desde un enfoque de género, diferencial, interseccional y territorial, para fortalecer la respuesta institucional frente a la atención, prevención y acceso a la justicia para las mujeres en contextos de riesgo en la capital.
Se definio el ti ipo de investigación: mixta, descriptiva. Con un universo de casos de Feminicidios y asesinatos de mujeres ocurridos en Bogotá del 1 enero de 2023 al 31 de diciembre de 2024, cuya muestra será,  Feminicidios y asesinatos de mujeres ocurridos en Bogotá del 11 enero de 2023 al 31 de diciembre de 2024 que hayan tenido atenciones institucionales.
Con respecto a los casos de feminicidio ocurridos en 2024, la Secretaría Distrital de la Mujer (OMEG, 2025) encontró que “se están representando 3 casos de homicidio con características  de feminicidio ocurridos en las localidades de Suba, Bosa y Santa Fé”, los cuales no fueron  tipificados como feminicidio, lo que justifica el producir una investigación que permita identificar las barreras para enteder este fenomeno. </t>
  </si>
  <si>
    <t xml:space="preserve">Durante el mes de abril, en el avance en la Elaboración de estudios y/o investigaciones con información sobre la situación de derechos de las mujeres con enfoque de género y diferencial, se pueden mencionar los siguientes logros:
Evaluación intermedia de la Política Pública de Mujeres y Equidad de Género de Bogotá: Se cuenta con el cronograma para el diseño de la investigación
Encuesta de Mujeres y Equidad de Género: Se cuenta con el anexo técnico que define el diseño de la investigación
Investigación Acoso Sexual en el Transporte y Espacio Público en Bogotá: Cronograma de la investigación y articulación interinstitucional
Investigación caracterización de personas que realizan Actividades Sexuales Pagadas en Bogotá: Se cuenta con el cronograma para el diseño de la investigación
Otros temas. fenómeno del feminicidio en Bogotá - Se cuenta con matriz de análisis de correlación de variables </t>
  </si>
  <si>
    <t xml:space="preserve">Durante el mes de mayo, en el avance en la Elaboración de estudios y/o investigaciones con información sobre la situación de derechos de las mujeres con enfoque de género y diferencial, se pueden mencionar los siguientes logros:
Evaluación intermedia de la Política Pública de Mujeres y Equidad de Género de Bogotá: Diseño de investigación intermedia desde cadena de valor de la Política Pública.
Encuesta de Mujeres y Equidad de Género: Codiseño para la elaboración del instrumento de levantamiento de la información.
Investigación Acoso Sexual en el Transporte y Espacio Público en Bogotá: Revisión del instrumento de levantamiento de información
Estudio predictivo sobre atenciones y riesgo de feminicidio: Diseño y cronograma para el estudio predictivo
Comprendiendo el fenómeno dle feminicidio en Bogotá: matriz unificada que identifica la muestra de las mujeres víctimas de feminicidio y asesinatos entre 2023 y 2024 
Investigación caracterización de personas que realizan Actividades Sexuales Pagadas en Bogotá: Documento y matriz de variables de ponderación indice ASP
</t>
  </si>
  <si>
    <t>Número de Estudios y/o investigaciones  divulgadas por el Observatorio de Mujer y Equidad de Género</t>
  </si>
  <si>
    <t>No se presentan avances según lo programado</t>
  </si>
  <si>
    <t xml:space="preserve">Aun no se cuenta con un documento publicable, esto considerando que fue necesario validar los datos estadístios de la investigación  que busca Comprender y caracterizar las condiciones de materialización del fenómeno de feminicidio en Bogotá entre los años 2023 y 2024, no obstante, se cuenta con una matriz unificada de la información y los analisis de la información que permitan reducir el retraso y saldar la programación en el mes de mayo, con la publicación del documento. </t>
  </si>
  <si>
    <t>Aun no se cuenta con un documento publicable, se continua con el análisis de información y diseño de documentos de investigación</t>
  </si>
  <si>
    <t>CONTROL DE CAMBIOS</t>
  </si>
  <si>
    <t>Página 7 de 7</t>
  </si>
  <si>
    <t>CONTROL DE CAMBIOS EN EL PLAN DE ACCIÓN</t>
  </si>
  <si>
    <t>Giros en reservas del mes de febrero</t>
  </si>
  <si>
    <t>Se realiza la verificación de giros con los reportes financieros, encontrando cruzadas las actividades del proyectos de inversión, para lo cual se ajusta el valor de los giros mensuales de las actividades del mes de febrero.</t>
  </si>
  <si>
    <t>Total de Reservas</t>
  </si>
  <si>
    <t>Se modificó la programación de reservas del mes de febrero, conforme a las metas cruzadas.</t>
  </si>
  <si>
    <t xml:space="preserve">Reprogramación </t>
  </si>
  <si>
    <t>Se realiza la reprogramación de la Tarea 1 actividad 1 dejando porcentajes de ejecución mensual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</si>
</sst>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2" formatCode="_-* #,##0\ &quot;€&quot;_-;\-* #,##0\ &quot;€&quot;_-;_-* &quot;-&quot;\ &quot;€&quot;_-;_-@_-"/>
    <numFmt numFmtId="44" formatCode="_-* #,##0.00\ &quot;€&quot;_-;\-* #,##0.00\ &quot;€&quot;_-;_-* &quot;-&quot;??\ &quot;€&quot;_-;_-@_-"/>
    <numFmt numFmtId="43" formatCode="_-* #,##0.00_-;\-* #,##0.00_-;_-* &quot;-&quot;??_-;_-@_-"/>
    <numFmt numFmtId="164" formatCode="&quot;$&quot;\ #,##0;[Red]\-&quot;$&quot;\ #,##0"/>
    <numFmt numFmtId="165" formatCode="_-&quot;$&quot;\ * #,##0.00_-;\-&quot;$&quot;\ * #,##0.00_-;_-&quot;$&quot;\ * &quot;-&quot;??_-;_-@_-"/>
    <numFmt numFmtId="166" formatCode="_-&quot;$&quot;* #,##0.00_-;\-&quot;$&quot;* #,##0.00_-;_-&quot;$&quot;* &quot;-&quot;??_-;_-@_-"/>
    <numFmt numFmtId="167" formatCode="_-* #,##0.00\ _€_-;\-* #,##0.00\ _€_-;_-* &quot;-&quot;??\ _€_-;_-@_-"/>
    <numFmt numFmtId="168" formatCode="_-* #,##0\ _€_-;\-* #,##0\ _€_-;_-* &quot;-&quot;??\ _€_-;_-@_-"/>
    <numFmt numFmtId="169" formatCode="_-* #,##0\ _€_-;\-* #,##0\ _€_-;_-* &quot;-&quot;\ _€_-;_-@_-"/>
    <numFmt numFmtId="170" formatCode="0.0%"/>
    <numFmt numFmtId="171" formatCode="###,000"/>
    <numFmt numFmtId="172" formatCode="0.0"/>
    <numFmt numFmtId="173" formatCode="_-&quot;$&quot;* #,##0_-;\-&quot;$&quot;* #,##0_-;_-&quot;$&quot;* &quot;-&quot;??_-;_-@_-"/>
    <numFmt numFmtId="174" formatCode="_-&quot;$&quot;\ * #,##0_-;\-&quot;$&quot;\ * #,##0_-;_-&quot;$&quot;\ * &quot;-&quot;??_-;_-@_-"/>
    <numFmt numFmtId="175" formatCode="_-* #,##0.0\ _€_-;\-* #,##0.0\ _€_-;_-* &quot;-&quot;??\ _€_-;_-@_-"/>
  </numFmts>
  <fonts count="66">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b/>
      <sz val="11"/>
      <color theme="1"/>
      <name val="Arial"/>
      <family val="2"/>
    </font>
    <font>
      <sz val="14"/>
      <color theme="1"/>
      <name val="Arial"/>
      <family val="2"/>
    </font>
    <font>
      <sz val="11"/>
      <color theme="1"/>
      <name val="Calibri"/>
      <family val="2"/>
      <scheme val="minor"/>
    </font>
    <font>
      <sz val="10"/>
      <name val="Arial"/>
      <family val="2"/>
    </font>
    <font>
      <sz val="11"/>
      <name val="Arial"/>
      <family val="2"/>
    </font>
    <font>
      <b/>
      <sz val="11"/>
      <name val="Arial"/>
      <family val="2"/>
    </font>
    <font>
      <sz val="11"/>
      <color theme="1"/>
      <name val="Arial"/>
      <family val="2"/>
    </font>
    <font>
      <b/>
      <sz val="11"/>
      <color indexed="10"/>
      <name val="Arial"/>
      <family val="2"/>
    </font>
    <font>
      <b/>
      <sz val="11"/>
      <color theme="0" tint="-0.34998626667073579"/>
      <name val="Arial"/>
      <family val="2"/>
    </font>
    <font>
      <b/>
      <i/>
      <sz val="11"/>
      <name val="Arial"/>
      <family val="2"/>
    </font>
    <font>
      <sz val="10"/>
      <name val="Arial Narrow"/>
      <family val="2"/>
    </font>
    <font>
      <u/>
      <sz val="11"/>
      <color theme="10"/>
      <name val="Calibri"/>
      <family val="2"/>
      <scheme val="minor"/>
    </font>
    <font>
      <sz val="13"/>
      <color theme="1"/>
      <name val="Arial"/>
      <family val="2"/>
    </font>
    <font>
      <b/>
      <sz val="13"/>
      <color theme="1"/>
      <name val="Arial"/>
      <family val="2"/>
    </font>
    <font>
      <b/>
      <sz val="14"/>
      <color theme="1"/>
      <name val="Arial"/>
      <family val="2"/>
    </font>
    <font>
      <sz val="9"/>
      <name val="Arial"/>
      <family val="2"/>
    </font>
    <font>
      <sz val="9"/>
      <color theme="0"/>
      <name val="Arial"/>
      <family val="2"/>
    </font>
    <font>
      <b/>
      <sz val="9"/>
      <name val="Arial"/>
      <family val="2"/>
    </font>
    <font>
      <sz val="13"/>
      <name val="Arial"/>
      <family val="2"/>
    </font>
    <font>
      <sz val="8"/>
      <color rgb="FF666666"/>
      <name val="Verdana"/>
      <family val="2"/>
    </font>
    <font>
      <sz val="16"/>
      <color theme="1"/>
      <name val="Arial"/>
      <family val="2"/>
    </font>
    <font>
      <sz val="18"/>
      <color theme="1"/>
      <name val="Arial"/>
      <family val="2"/>
    </font>
    <font>
      <b/>
      <sz val="18"/>
      <name val="Arial"/>
      <family val="2"/>
    </font>
    <font>
      <b/>
      <sz val="13"/>
      <name val="Arial"/>
      <family val="2"/>
    </font>
    <font>
      <sz val="13"/>
      <color theme="6" tint="-0.249977111117893"/>
      <name val="Arial"/>
      <family val="2"/>
    </font>
    <font>
      <sz val="8"/>
      <name val="Calibri"/>
      <family val="2"/>
      <scheme val="minor"/>
    </font>
    <font>
      <b/>
      <sz val="12"/>
      <name val="Arial"/>
      <family val="2"/>
    </font>
    <font>
      <sz val="9"/>
      <color indexed="81"/>
      <name val="Tahoma"/>
      <family val="2"/>
    </font>
    <font>
      <sz val="11"/>
      <color theme="1"/>
      <name val="Calibri"/>
      <family val="2"/>
      <scheme val="minor"/>
    </font>
    <font>
      <b/>
      <sz val="11"/>
      <color theme="1"/>
      <name val="Calibri"/>
      <family val="2"/>
      <scheme val="minor"/>
    </font>
    <font>
      <b/>
      <sz val="14"/>
      <name val="Arial"/>
      <family val="2"/>
    </font>
    <font>
      <sz val="14"/>
      <name val="Arial"/>
      <family val="2"/>
    </font>
    <font>
      <b/>
      <sz val="12"/>
      <color theme="1"/>
      <name val="Calibri"/>
      <family val="2"/>
      <scheme val="minor"/>
    </font>
    <font>
      <b/>
      <sz val="10"/>
      <color theme="1"/>
      <name val="Calibri"/>
      <family val="2"/>
      <scheme val="minor"/>
    </font>
    <font>
      <sz val="11"/>
      <color rgb="FFFF0000"/>
      <name val="Arial"/>
      <family val="2"/>
    </font>
    <font>
      <sz val="10"/>
      <color rgb="FF000000"/>
      <name val="Times New Roman"/>
      <family val="1"/>
    </font>
    <font>
      <sz val="11"/>
      <color theme="1"/>
      <name val="Calibri"/>
      <family val="2"/>
      <scheme val="minor"/>
    </font>
    <font>
      <sz val="13"/>
      <color rgb="FF000000"/>
      <name val="Arial"/>
      <family val="2"/>
    </font>
    <font>
      <sz val="11"/>
      <name val="Calibri"/>
      <family val="2"/>
      <scheme val="minor"/>
    </font>
    <font>
      <sz val="9"/>
      <color theme="1"/>
      <name val="Calibri"/>
      <family val="2"/>
      <scheme val="minor"/>
    </font>
    <font>
      <b/>
      <sz val="11"/>
      <color theme="0"/>
      <name val="Arial"/>
      <family val="2"/>
    </font>
    <font>
      <sz val="11"/>
      <color rgb="FF000000"/>
      <name val="Arial"/>
      <family val="2"/>
    </font>
    <font>
      <b/>
      <sz val="11"/>
      <color rgb="FF000000"/>
      <name val="Arial"/>
      <family val="2"/>
    </font>
    <font>
      <b/>
      <sz val="13"/>
      <color rgb="FF000000"/>
      <name val="Arial"/>
      <family val="2"/>
    </font>
    <font>
      <sz val="13"/>
      <color theme="6"/>
      <name val="Arial"/>
      <family val="2"/>
    </font>
    <font>
      <u/>
      <sz val="11"/>
      <color theme="10"/>
      <name val="Calibri"/>
      <family val="2"/>
      <scheme val="minor"/>
    </font>
    <font>
      <b/>
      <i/>
      <sz val="11"/>
      <color theme="1"/>
      <name val="Arial"/>
      <family val="2"/>
    </font>
    <font>
      <b/>
      <sz val="9"/>
      <color indexed="81"/>
      <name val="Tahoma"/>
      <family val="2"/>
    </font>
    <font>
      <sz val="10"/>
      <color theme="1"/>
      <name val="Arial"/>
      <family val="2"/>
    </font>
    <font>
      <b/>
      <sz val="10"/>
      <color theme="1"/>
      <name val="Arial"/>
      <family val="2"/>
    </font>
    <font>
      <sz val="12"/>
      <color theme="1"/>
      <name val="Arial"/>
      <family val="2"/>
    </font>
    <font>
      <b/>
      <sz val="11"/>
      <color rgb="FF000000"/>
      <name val="Calibri"/>
      <family val="2"/>
      <scheme val="minor"/>
    </font>
    <font>
      <u/>
      <sz val="11"/>
      <color rgb="FF0000FF"/>
      <name val="Calibri"/>
      <family val="2"/>
      <scheme val="minor"/>
    </font>
    <font>
      <u/>
      <sz val="11"/>
      <color rgb="FF0070C0"/>
      <name val="Calibri"/>
      <family val="2"/>
      <scheme val="minor"/>
    </font>
    <font>
      <sz val="10"/>
      <color rgb="FF000000"/>
      <name val="Arial"/>
      <family val="2"/>
    </font>
    <font>
      <b/>
      <sz val="10"/>
      <color rgb="FF000000"/>
      <name val="Arial"/>
      <family val="2"/>
    </font>
    <font>
      <u/>
      <sz val="13"/>
      <color rgb="FF004F88"/>
      <name val="Arial"/>
      <family val="2"/>
    </font>
    <font>
      <sz val="13"/>
      <color rgb="FFFF0000"/>
      <name val="Arial"/>
      <family val="2"/>
    </font>
    <font>
      <sz val="12"/>
      <name val="Arial"/>
      <family val="2"/>
    </font>
  </fonts>
  <fills count="15">
    <fill>
      <patternFill patternType="none"/>
    </fill>
    <fill>
      <patternFill patternType="gray125"/>
    </fill>
    <fill>
      <patternFill patternType="solid">
        <fgColor rgb="FFFFFFFF"/>
        <bgColor rgb="FFFFFFFF"/>
      </patternFill>
    </fill>
    <fill>
      <patternFill patternType="solid">
        <fgColor theme="7"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rgb="FFF2F2F2"/>
        <bgColor rgb="FF000000"/>
      </patternFill>
    </fill>
    <fill>
      <patternFill patternType="solid">
        <fgColor theme="7" tint="0.79998168889431442"/>
        <bgColor rgb="FFFFFFFF"/>
      </patternFill>
    </fill>
    <fill>
      <patternFill patternType="solid">
        <fgColor theme="2"/>
        <bgColor indexed="64"/>
      </patternFill>
    </fill>
    <fill>
      <patternFill patternType="solid">
        <fgColor theme="7" tint="0.59999389629810485"/>
        <bgColor rgb="FF000000"/>
      </patternFill>
    </fill>
    <fill>
      <patternFill patternType="solid">
        <fgColor theme="4" tint="-0.499984740745262"/>
        <bgColor indexed="64"/>
      </patternFill>
    </fill>
    <fill>
      <patternFill patternType="solid">
        <fgColor theme="4" tint="0.59999389629810485"/>
        <bgColor indexed="64"/>
      </patternFill>
    </fill>
    <fill>
      <patternFill patternType="solid">
        <fgColor rgb="FFFFFF00"/>
        <bgColor indexed="64"/>
      </patternFill>
    </fill>
  </fills>
  <borders count="74">
    <border>
      <left/>
      <right/>
      <top/>
      <bottom/>
      <diagonal/>
    </border>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0"/>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rgb="FFBFBFBF"/>
      </left>
      <right style="thin">
        <color rgb="FFBFBFBF"/>
      </right>
      <top style="thin">
        <color rgb="FFBFBFBF"/>
      </top>
      <bottom style="thin">
        <color rgb="FFBFBFBF"/>
      </bottom>
      <diagonal/>
    </border>
    <border>
      <left style="thin">
        <color rgb="FFCCCCCC"/>
      </left>
      <right style="thin">
        <color rgb="FFCCCCCC"/>
      </right>
      <top style="thin">
        <color rgb="FFCCCCCC"/>
      </top>
      <bottom style="thin">
        <color rgb="FFCCCCCC"/>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24">
    <xf numFmtId="0" fontId="0" fillId="0" borderId="0"/>
    <xf numFmtId="9" fontId="9" fillId="0" borderId="0" applyFont="0" applyFill="0" applyBorder="0" applyAlignment="0" applyProtection="0"/>
    <xf numFmtId="0" fontId="10" fillId="0" borderId="1"/>
    <xf numFmtId="0" fontId="5" fillId="0" borderId="1"/>
    <xf numFmtId="44" fontId="5" fillId="0" borderId="1" applyFont="0" applyFill="0" applyBorder="0" applyAlignment="0" applyProtection="0"/>
    <xf numFmtId="167" fontId="5" fillId="0" borderId="1" applyFont="0" applyFill="0" applyBorder="0" applyAlignment="0" applyProtection="0"/>
    <xf numFmtId="9" fontId="5" fillId="0" borderId="1" applyFont="0" applyFill="0" applyBorder="0" applyAlignment="0" applyProtection="0"/>
    <xf numFmtId="169" fontId="5" fillId="0" borderId="1" applyFont="0" applyFill="0" applyBorder="0" applyAlignment="0" applyProtection="0"/>
    <xf numFmtId="42" fontId="5" fillId="0" borderId="1" applyFont="0" applyFill="0" applyBorder="0" applyAlignment="0" applyProtection="0"/>
    <xf numFmtId="9" fontId="10" fillId="0" borderId="1" applyFont="0" applyFill="0" applyBorder="0" applyAlignment="0" applyProtection="0"/>
    <xf numFmtId="9" fontId="17" fillId="0" borderId="1" applyFont="0" applyFill="0" applyBorder="0" applyAlignment="0" applyProtection="0"/>
    <xf numFmtId="171" fontId="22" fillId="0" borderId="30" applyNumberFormat="0" applyAlignment="0" applyProtection="0">
      <alignment horizontal="right" vertical="center"/>
    </xf>
    <xf numFmtId="171" fontId="22" fillId="0" borderId="31" applyNumberFormat="0" applyAlignment="0" applyProtection="0">
      <alignment horizontal="left" vertical="center" indent="1"/>
    </xf>
    <xf numFmtId="0" fontId="23" fillId="0" borderId="31" applyAlignment="0" applyProtection="0">
      <alignment horizontal="left" vertical="center" indent="1"/>
    </xf>
    <xf numFmtId="0" fontId="24" fillId="8" borderId="1" applyNumberFormat="0" applyAlignment="0" applyProtection="0">
      <alignment horizontal="left" vertical="center" indent="1"/>
    </xf>
    <xf numFmtId="171" fontId="26" fillId="0" borderId="30" applyNumberFormat="0" applyFill="0" applyBorder="0" applyAlignment="0" applyProtection="0">
      <alignment horizontal="right" vertical="center"/>
    </xf>
    <xf numFmtId="0" fontId="18" fillId="0" borderId="1" applyNumberFormat="0" applyFill="0" applyBorder="0" applyAlignment="0" applyProtection="0"/>
    <xf numFmtId="0" fontId="4" fillId="0" borderId="1"/>
    <xf numFmtId="43" fontId="35" fillId="0" borderId="0" applyFont="0" applyFill="0" applyBorder="0" applyAlignment="0" applyProtection="0"/>
    <xf numFmtId="0" fontId="3" fillId="0" borderId="1"/>
    <xf numFmtId="0" fontId="42" fillId="0" borderId="1"/>
    <xf numFmtId="166" fontId="2" fillId="0" borderId="1" applyFont="0" applyFill="0" applyBorder="0" applyAlignment="0" applyProtection="0"/>
    <xf numFmtId="165" fontId="43" fillId="0" borderId="0" applyFont="0" applyFill="0" applyBorder="0" applyAlignment="0" applyProtection="0"/>
    <xf numFmtId="0" fontId="52" fillId="0" borderId="0" applyNumberFormat="0" applyFill="0" applyBorder="0" applyAlignment="0" applyProtection="0"/>
  </cellStyleXfs>
  <cellXfs count="603">
    <xf numFmtId="0" fontId="0" fillId="0" borderId="0" xfId="0"/>
    <xf numFmtId="0" fontId="13" fillId="0" borderId="1" xfId="3" applyFont="1" applyAlignment="1">
      <alignment vertical="center"/>
    </xf>
    <xf numFmtId="0" fontId="12" fillId="4" borderId="1" xfId="2" applyFont="1" applyFill="1" applyAlignment="1">
      <alignment vertical="center" wrapText="1"/>
    </xf>
    <xf numFmtId="0" fontId="14" fillId="4" borderId="1" xfId="2" applyFont="1" applyFill="1" applyAlignment="1">
      <alignment vertical="center" wrapText="1"/>
    </xf>
    <xf numFmtId="0" fontId="11" fillId="4" borderId="1" xfId="2" applyFont="1" applyFill="1" applyAlignment="1">
      <alignment vertical="center" wrapText="1"/>
    </xf>
    <xf numFmtId="0" fontId="12" fillId="4" borderId="8" xfId="2" applyFont="1" applyFill="1" applyBorder="1" applyAlignment="1">
      <alignment vertical="center" wrapText="1"/>
    </xf>
    <xf numFmtId="0" fontId="12" fillId="0" borderId="8" xfId="2" applyFont="1" applyBorder="1" applyAlignment="1">
      <alignment vertical="center" wrapText="1"/>
    </xf>
    <xf numFmtId="0" fontId="12" fillId="0" borderId="1" xfId="2" applyFont="1" applyAlignment="1">
      <alignment vertical="center" wrapText="1"/>
    </xf>
    <xf numFmtId="0" fontId="12" fillId="0" borderId="1" xfId="2" applyFont="1" applyAlignment="1">
      <alignment horizontal="center" vertical="center" wrapText="1"/>
    </xf>
    <xf numFmtId="0" fontId="15" fillId="0" borderId="1" xfId="3" applyFont="1" applyAlignment="1">
      <alignment horizontal="center" vertical="center"/>
    </xf>
    <xf numFmtId="0" fontId="13" fillId="0" borderId="1" xfId="3" applyFont="1" applyAlignment="1">
      <alignment horizontal="center" vertical="center"/>
    </xf>
    <xf numFmtId="0" fontId="14" fillId="0" borderId="1" xfId="2" applyFont="1" applyAlignment="1">
      <alignment vertical="center" wrapText="1"/>
    </xf>
    <xf numFmtId="0" fontId="11" fillId="0" borderId="1" xfId="2" applyFont="1" applyAlignment="1">
      <alignment vertical="center" wrapText="1"/>
    </xf>
    <xf numFmtId="0" fontId="11" fillId="0" borderId="16" xfId="2" applyFont="1" applyBorder="1" applyAlignment="1">
      <alignment vertical="center" wrapText="1"/>
    </xf>
    <xf numFmtId="0" fontId="12" fillId="4" borderId="8" xfId="2" applyFont="1" applyFill="1" applyBorder="1" applyAlignment="1">
      <alignment horizontal="center" vertical="center" wrapText="1"/>
    </xf>
    <xf numFmtId="0" fontId="16" fillId="4" borderId="1" xfId="2" applyFont="1" applyFill="1" applyAlignment="1">
      <alignment horizontal="center" vertical="center" wrapText="1"/>
    </xf>
    <xf numFmtId="0" fontId="12" fillId="4" borderId="1" xfId="2" applyFont="1" applyFill="1" applyAlignment="1">
      <alignment horizontal="center" vertical="center" wrapText="1"/>
    </xf>
    <xf numFmtId="0" fontId="16" fillId="0" borderId="1" xfId="2" applyFont="1" applyAlignment="1">
      <alignment horizontal="center" vertical="center" wrapText="1"/>
    </xf>
    <xf numFmtId="0" fontId="12" fillId="6" borderId="1" xfId="2" applyFont="1" applyFill="1" applyAlignment="1">
      <alignment vertical="center" wrapText="1"/>
    </xf>
    <xf numFmtId="0" fontId="12" fillId="5" borderId="3" xfId="2" applyFont="1" applyFill="1" applyBorder="1" applyAlignment="1">
      <alignment horizontal="center" vertical="center" wrapText="1"/>
    </xf>
    <xf numFmtId="0" fontId="12" fillId="5" borderId="4" xfId="2" applyFont="1" applyFill="1" applyBorder="1" applyAlignment="1">
      <alignment horizontal="center" vertical="center" wrapText="1"/>
    </xf>
    <xf numFmtId="0" fontId="12" fillId="5" borderId="21" xfId="2" applyFont="1" applyFill="1" applyBorder="1" applyAlignment="1">
      <alignment vertical="center" wrapText="1"/>
    </xf>
    <xf numFmtId="168" fontId="13" fillId="0" borderId="22" xfId="5" applyNumberFormat="1" applyFont="1" applyBorder="1" applyAlignment="1">
      <alignment vertical="center"/>
    </xf>
    <xf numFmtId="168" fontId="13" fillId="0" borderId="24" xfId="5" applyNumberFormat="1" applyFont="1" applyBorder="1" applyAlignment="1">
      <alignment vertical="center"/>
    </xf>
    <xf numFmtId="0" fontId="12" fillId="5" borderId="12" xfId="2" applyFont="1" applyFill="1" applyBorder="1" applyAlignment="1">
      <alignment vertical="center" wrapText="1"/>
    </xf>
    <xf numFmtId="168" fontId="13" fillId="0" borderId="13" xfId="5" applyNumberFormat="1" applyFont="1" applyBorder="1" applyAlignment="1">
      <alignment vertical="center"/>
    </xf>
    <xf numFmtId="0" fontId="13" fillId="0" borderId="1" xfId="3" applyFont="1"/>
    <xf numFmtId="0" fontId="12" fillId="7" borderId="2" xfId="2" applyFont="1" applyFill="1" applyBorder="1" applyAlignment="1">
      <alignment vertical="center" wrapText="1"/>
    </xf>
    <xf numFmtId="168" fontId="13" fillId="0" borderId="14" xfId="5" applyNumberFormat="1" applyFont="1" applyBorder="1" applyAlignment="1">
      <alignment vertical="center"/>
    </xf>
    <xf numFmtId="0" fontId="7" fillId="0" borderId="1" xfId="3" applyFont="1" applyAlignment="1">
      <alignment vertical="center"/>
    </xf>
    <xf numFmtId="0" fontId="13" fillId="0" borderId="1" xfId="3" applyFont="1" applyAlignment="1">
      <alignment horizontal="center" vertical="center" wrapText="1"/>
    </xf>
    <xf numFmtId="0" fontId="21" fillId="0" borderId="1" xfId="3" applyFont="1" applyAlignment="1">
      <alignment vertical="center"/>
    </xf>
    <xf numFmtId="0" fontId="19" fillId="0" borderId="26" xfId="3" applyFont="1" applyBorder="1" applyAlignment="1">
      <alignment horizontal="center" vertical="center"/>
    </xf>
    <xf numFmtId="0" fontId="19" fillId="0" borderId="19" xfId="3" applyFont="1" applyBorder="1" applyAlignment="1">
      <alignment horizontal="center" vertical="center" wrapText="1"/>
    </xf>
    <xf numFmtId="0" fontId="19" fillId="0" borderId="7" xfId="3" applyFont="1" applyBorder="1" applyAlignment="1">
      <alignment horizontal="center" vertical="center"/>
    </xf>
    <xf numFmtId="0" fontId="19" fillId="0" borderId="27" xfId="3" applyFont="1" applyBorder="1" applyAlignment="1">
      <alignment horizontal="center" vertical="center"/>
    </xf>
    <xf numFmtId="0" fontId="19" fillId="0" borderId="28" xfId="3" applyFont="1" applyBorder="1" applyAlignment="1">
      <alignment horizontal="center" vertical="center"/>
    </xf>
    <xf numFmtId="0" fontId="27" fillId="0" borderId="1" xfId="3" applyFont="1" applyAlignment="1">
      <alignment vertical="center"/>
    </xf>
    <xf numFmtId="0" fontId="29" fillId="5" borderId="22" xfId="2" applyFont="1" applyFill="1" applyBorder="1" applyAlignment="1">
      <alignment horizontal="center" vertical="center" wrapText="1"/>
    </xf>
    <xf numFmtId="0" fontId="28" fillId="0" borderId="22" xfId="3" applyFont="1" applyBorder="1" applyAlignment="1">
      <alignment horizontal="center" vertical="center"/>
    </xf>
    <xf numFmtId="0" fontId="30" fillId="5" borderId="28" xfId="3" applyFont="1" applyFill="1" applyBorder="1" applyAlignment="1">
      <alignment horizontal="center" vertical="center" wrapText="1"/>
    </xf>
    <xf numFmtId="0" fontId="30" fillId="5" borderId="11" xfId="3" applyFont="1" applyFill="1" applyBorder="1" applyAlignment="1">
      <alignment horizontal="center" vertical="center" wrapText="1"/>
    </xf>
    <xf numFmtId="0" fontId="30" fillId="5" borderId="26" xfId="3" applyFont="1" applyFill="1" applyBorder="1" applyAlignment="1">
      <alignment horizontal="center" vertical="center" wrapText="1"/>
    </xf>
    <xf numFmtId="0" fontId="30" fillId="5" borderId="5" xfId="3" applyFont="1" applyFill="1" applyBorder="1" applyAlignment="1">
      <alignment horizontal="center" vertical="center" wrapText="1"/>
    </xf>
    <xf numFmtId="0" fontId="30" fillId="5" borderId="7" xfId="3" applyFont="1" applyFill="1" applyBorder="1" applyAlignment="1">
      <alignment horizontal="center" vertical="center" wrapText="1"/>
    </xf>
    <xf numFmtId="0" fontId="30" fillId="5" borderId="22" xfId="2" applyFont="1" applyFill="1" applyBorder="1" applyAlignment="1">
      <alignment horizontal="center" vertical="center" wrapText="1"/>
    </xf>
    <xf numFmtId="0" fontId="30" fillId="5" borderId="22" xfId="0" applyFont="1" applyFill="1" applyBorder="1" applyAlignment="1">
      <alignment horizontal="center" vertical="center"/>
    </xf>
    <xf numFmtId="9" fontId="30" fillId="5" borderId="22" xfId="3" applyNumberFormat="1" applyFont="1" applyFill="1" applyBorder="1" applyAlignment="1">
      <alignment horizontal="center" vertical="center"/>
    </xf>
    <xf numFmtId="9" fontId="30" fillId="9" borderId="22" xfId="0" applyNumberFormat="1" applyFont="1" applyFill="1" applyBorder="1" applyAlignment="1">
      <alignment horizontal="center" vertical="center"/>
    </xf>
    <xf numFmtId="9" fontId="30" fillId="5" borderId="22" xfId="0" applyNumberFormat="1" applyFont="1" applyFill="1" applyBorder="1" applyAlignment="1">
      <alignment horizontal="center"/>
    </xf>
    <xf numFmtId="9" fontId="20" fillId="4" borderId="22" xfId="0" applyNumberFormat="1" applyFont="1" applyFill="1" applyBorder="1" applyAlignment="1">
      <alignment horizontal="center"/>
    </xf>
    <xf numFmtId="0" fontId="19" fillId="0" borderId="6" xfId="3" applyFont="1" applyBorder="1" applyAlignment="1">
      <alignment horizontal="center" vertical="center"/>
    </xf>
    <xf numFmtId="10" fontId="30" fillId="5" borderId="22" xfId="0" applyNumberFormat="1" applyFont="1" applyFill="1" applyBorder="1" applyAlignment="1">
      <alignment horizontal="center" vertical="center"/>
    </xf>
    <xf numFmtId="0" fontId="8" fillId="0" borderId="1" xfId="3" applyFont="1" applyAlignment="1">
      <alignment vertical="center"/>
    </xf>
    <xf numFmtId="0" fontId="12" fillId="5" borderId="26" xfId="2" applyFont="1" applyFill="1" applyBorder="1" applyAlignment="1">
      <alignment vertical="center" wrapText="1"/>
    </xf>
    <xf numFmtId="0" fontId="12" fillId="0" borderId="26" xfId="2" applyFont="1" applyBorder="1" applyAlignment="1">
      <alignment vertical="center" wrapText="1"/>
    </xf>
    <xf numFmtId="0" fontId="13" fillId="0" borderId="0" xfId="0" applyFont="1"/>
    <xf numFmtId="0" fontId="12" fillId="5" borderId="12" xfId="2" applyFont="1" applyFill="1" applyBorder="1" applyAlignment="1">
      <alignment horizontal="center" vertical="center" wrapText="1"/>
    </xf>
    <xf numFmtId="0" fontId="12" fillId="5" borderId="13" xfId="2" applyFont="1" applyFill="1" applyBorder="1" applyAlignment="1">
      <alignment horizontal="center" vertical="center" wrapText="1"/>
    </xf>
    <xf numFmtId="15" fontId="13" fillId="0" borderId="40" xfId="0" applyNumberFormat="1" applyFont="1" applyBorder="1" applyAlignment="1">
      <alignment horizontal="center" vertical="center" wrapText="1"/>
    </xf>
    <xf numFmtId="0" fontId="13" fillId="0" borderId="23" xfId="0" applyFont="1" applyBorder="1" applyAlignment="1">
      <alignment horizontal="justify" vertical="center" wrapText="1"/>
    </xf>
    <xf numFmtId="15" fontId="13" fillId="0" borderId="21" xfId="0" applyNumberFormat="1" applyFont="1" applyBorder="1" applyAlignment="1">
      <alignment horizontal="center" vertical="center" wrapText="1"/>
    </xf>
    <xf numFmtId="0" fontId="13" fillId="0" borderId="22" xfId="0" applyFont="1" applyBorder="1" applyAlignment="1">
      <alignment horizontal="center" vertical="center" wrapText="1"/>
    </xf>
    <xf numFmtId="14" fontId="13" fillId="0" borderId="21" xfId="0" applyNumberFormat="1" applyFont="1" applyBorder="1" applyAlignment="1">
      <alignment horizontal="center" vertical="center" wrapText="1"/>
    </xf>
    <xf numFmtId="0" fontId="13" fillId="0" borderId="21" xfId="0" applyFont="1" applyBorder="1" applyAlignment="1">
      <alignment horizontal="center" vertical="center" wrapText="1"/>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1" xfId="0" applyFont="1" applyBorder="1" applyAlignment="1">
      <alignment horizontal="center"/>
    </xf>
    <xf numFmtId="0" fontId="13" fillId="0" borderId="22" xfId="0" applyFont="1" applyBorder="1" applyAlignment="1">
      <alignment horizontal="center"/>
    </xf>
    <xf numFmtId="0" fontId="13" fillId="0" borderId="21" xfId="0" applyFont="1" applyBorder="1"/>
    <xf numFmtId="0" fontId="13" fillId="0" borderId="22" xfId="0" applyFont="1" applyBorder="1"/>
    <xf numFmtId="0" fontId="13" fillId="0" borderId="12" xfId="0" applyFont="1" applyBorder="1"/>
    <xf numFmtId="0" fontId="13" fillId="0" borderId="13" xfId="0" applyFont="1" applyBorder="1"/>
    <xf numFmtId="0" fontId="13" fillId="0" borderId="9" xfId="0" applyFont="1" applyBorder="1" applyAlignment="1">
      <alignment vertical="center" wrapText="1"/>
    </xf>
    <xf numFmtId="0" fontId="13" fillId="0" borderId="22" xfId="0" applyFont="1" applyBorder="1" applyAlignment="1">
      <alignment vertical="center" wrapText="1"/>
    </xf>
    <xf numFmtId="0" fontId="13" fillId="0" borderId="22" xfId="0" applyFont="1" applyBorder="1" applyAlignment="1">
      <alignment vertical="top" wrapText="1"/>
    </xf>
    <xf numFmtId="0" fontId="13" fillId="0" borderId="22" xfId="0" applyFont="1" applyBorder="1" applyAlignment="1">
      <alignment vertical="center"/>
    </xf>
    <xf numFmtId="0" fontId="30" fillId="0" borderId="40" xfId="3" applyFont="1" applyBorder="1" applyAlignment="1">
      <alignment horizontal="center" vertical="center" wrapText="1"/>
    </xf>
    <xf numFmtId="0" fontId="30" fillId="0" borderId="11" xfId="3" applyFont="1" applyBorder="1" applyAlignment="1">
      <alignment horizontal="center" vertical="center" wrapText="1"/>
    </xf>
    <xf numFmtId="0" fontId="25" fillId="0" borderId="50" xfId="3" applyFont="1" applyBorder="1" applyAlignment="1">
      <alignment horizontal="left" vertical="center" wrapText="1"/>
    </xf>
    <xf numFmtId="0" fontId="25" fillId="0" borderId="47" xfId="3" applyFont="1" applyBorder="1" applyAlignment="1">
      <alignment horizontal="left" vertical="center" wrapText="1"/>
    </xf>
    <xf numFmtId="0" fontId="13" fillId="4" borderId="8" xfId="3" applyFont="1" applyFill="1" applyBorder="1" applyAlignment="1">
      <alignment vertical="center"/>
    </xf>
    <xf numFmtId="0" fontId="13" fillId="4" borderId="1" xfId="3" applyFont="1" applyFill="1" applyAlignment="1">
      <alignment vertical="center"/>
    </xf>
    <xf numFmtId="0" fontId="12" fillId="4" borderId="15" xfId="2" applyFont="1" applyFill="1" applyBorder="1" applyAlignment="1">
      <alignment horizontal="center" vertical="center" wrapText="1"/>
    </xf>
    <xf numFmtId="0" fontId="11" fillId="0" borderId="0" xfId="0" applyFont="1" applyAlignment="1">
      <alignment vertical="center"/>
    </xf>
    <xf numFmtId="0" fontId="11" fillId="0" borderId="8" xfId="2" applyFont="1" applyBorder="1" applyAlignment="1">
      <alignment horizontal="center" vertical="center" wrapText="1"/>
    </xf>
    <xf numFmtId="0" fontId="12" fillId="0" borderId="1" xfId="2" applyFont="1" applyAlignment="1">
      <alignment horizontal="center" vertical="center"/>
    </xf>
    <xf numFmtId="0" fontId="33" fillId="0" borderId="1" xfId="0" applyFont="1" applyBorder="1" applyAlignment="1">
      <alignment horizontal="left" vertical="center" wrapText="1"/>
    </xf>
    <xf numFmtId="0" fontId="12" fillId="0" borderId="26" xfId="0" applyFont="1" applyBorder="1" applyAlignment="1">
      <alignment horizontal="left" vertical="center" wrapText="1"/>
    </xf>
    <xf numFmtId="0" fontId="12" fillId="0" borderId="1" xfId="2" applyFont="1" applyAlignment="1">
      <alignment vertical="center"/>
    </xf>
    <xf numFmtId="0" fontId="20" fillId="0" borderId="26" xfId="3" applyFont="1" applyBorder="1" applyAlignment="1">
      <alignment horizontal="center" vertical="center"/>
    </xf>
    <xf numFmtId="0" fontId="13" fillId="0" borderId="26" xfId="3" applyFont="1" applyBorder="1" applyAlignment="1">
      <alignment horizontal="center" vertical="center"/>
    </xf>
    <xf numFmtId="0" fontId="13" fillId="0" borderId="27" xfId="3" applyFont="1" applyBorder="1" applyAlignment="1">
      <alignment horizontal="center" vertical="center"/>
    </xf>
    <xf numFmtId="0" fontId="13" fillId="0" borderId="28" xfId="3" applyFont="1" applyBorder="1" applyAlignment="1">
      <alignment horizontal="center" vertical="center"/>
    </xf>
    <xf numFmtId="0" fontId="30" fillId="3" borderId="22" xfId="3"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13" fillId="10" borderId="1" xfId="3" applyFont="1" applyFill="1" applyAlignment="1">
      <alignment vertical="center"/>
    </xf>
    <xf numFmtId="0" fontId="12" fillId="10" borderId="1" xfId="2" applyFont="1" applyFill="1" applyAlignment="1">
      <alignment vertical="center" wrapText="1"/>
    </xf>
    <xf numFmtId="0" fontId="13" fillId="10" borderId="1" xfId="3" applyFont="1" applyFill="1"/>
    <xf numFmtId="0" fontId="11" fillId="10" borderId="0" xfId="0" applyFont="1" applyFill="1" applyAlignment="1">
      <alignment vertical="center"/>
    </xf>
    <xf numFmtId="0" fontId="12" fillId="10" borderId="1" xfId="0" applyFont="1" applyFill="1" applyBorder="1" applyAlignment="1">
      <alignment horizontal="left" vertical="center" wrapText="1"/>
    </xf>
    <xf numFmtId="0" fontId="12" fillId="10" borderId="1" xfId="0" applyFont="1" applyFill="1" applyBorder="1" applyAlignment="1">
      <alignment horizontal="center" vertical="center" wrapText="1"/>
    </xf>
    <xf numFmtId="0" fontId="12" fillId="10" borderId="1" xfId="2" applyFont="1" applyFill="1" applyAlignment="1">
      <alignment horizontal="center" vertical="center"/>
    </xf>
    <xf numFmtId="0" fontId="3" fillId="0" borderId="1" xfId="19"/>
    <xf numFmtId="0" fontId="3" fillId="0" borderId="1" xfId="19" applyAlignment="1">
      <alignment horizontal="center"/>
    </xf>
    <xf numFmtId="37" fontId="22" fillId="0" borderId="54" xfId="11" applyNumberFormat="1" applyBorder="1" applyAlignment="1">
      <alignment horizontal="right" vertical="center"/>
    </xf>
    <xf numFmtId="0" fontId="3" fillId="10" borderId="1" xfId="19" applyFill="1" applyAlignment="1">
      <alignment horizontal="center"/>
    </xf>
    <xf numFmtId="0" fontId="3" fillId="10" borderId="1" xfId="19" applyFill="1"/>
    <xf numFmtId="0" fontId="11" fillId="10" borderId="8" xfId="2" applyFont="1" applyFill="1" applyBorder="1" applyAlignment="1">
      <alignment horizontal="center" vertical="center" wrapText="1"/>
    </xf>
    <xf numFmtId="0" fontId="33" fillId="10" borderId="1" xfId="0" applyFont="1" applyFill="1" applyBorder="1" applyAlignment="1">
      <alignment horizontal="left" vertical="center" wrapText="1"/>
    </xf>
    <xf numFmtId="0" fontId="13" fillId="0" borderId="12" xfId="3" applyFont="1" applyBorder="1" applyAlignment="1">
      <alignment vertical="center"/>
    </xf>
    <xf numFmtId="0" fontId="13" fillId="0" borderId="13" xfId="3" applyFont="1" applyBorder="1" applyAlignment="1">
      <alignment vertical="center"/>
    </xf>
    <xf numFmtId="168" fontId="13" fillId="0" borderId="48" xfId="5" applyNumberFormat="1" applyFont="1" applyBorder="1" applyAlignment="1">
      <alignment vertical="center"/>
    </xf>
    <xf numFmtId="168" fontId="13" fillId="0" borderId="49" xfId="5" applyNumberFormat="1" applyFont="1" applyBorder="1" applyAlignment="1">
      <alignment vertical="center"/>
    </xf>
    <xf numFmtId="43" fontId="39" fillId="5" borderId="60" xfId="18" applyFont="1" applyFill="1" applyBorder="1" applyAlignment="1">
      <alignment horizontal="center" vertical="center" wrapText="1"/>
    </xf>
    <xf numFmtId="43" fontId="39" fillId="5" borderId="62" xfId="18" applyFont="1" applyFill="1" applyBorder="1" applyAlignment="1">
      <alignment horizontal="center" vertical="center" wrapText="1"/>
    </xf>
    <xf numFmtId="43" fontId="39" fillId="5" borderId="63" xfId="18" applyFont="1" applyFill="1" applyBorder="1" applyAlignment="1">
      <alignment horizontal="center" vertical="center" wrapText="1"/>
    </xf>
    <xf numFmtId="168" fontId="13" fillId="0" borderId="40" xfId="5" applyNumberFormat="1" applyFont="1" applyBorder="1" applyAlignment="1">
      <alignment vertical="center"/>
    </xf>
    <xf numFmtId="168" fontId="13" fillId="0" borderId="21" xfId="5" applyNumberFormat="1" applyFont="1" applyBorder="1" applyAlignment="1">
      <alignment vertical="center"/>
    </xf>
    <xf numFmtId="168" fontId="13" fillId="0" borderId="12" xfId="5" applyNumberFormat="1" applyFont="1" applyBorder="1" applyAlignment="1">
      <alignment vertical="center"/>
    </xf>
    <xf numFmtId="0" fontId="13" fillId="4" borderId="1" xfId="3" applyFont="1" applyFill="1"/>
    <xf numFmtId="0" fontId="11" fillId="4" borderId="0" xfId="0" applyFont="1" applyFill="1" applyAlignment="1">
      <alignment vertical="center"/>
    </xf>
    <xf numFmtId="0" fontId="13" fillId="4" borderId="1" xfId="3" applyFont="1" applyFill="1" applyAlignment="1">
      <alignment horizontal="center" vertical="center" wrapText="1"/>
    </xf>
    <xf numFmtId="0" fontId="12" fillId="5" borderId="5" xfId="3" applyFont="1" applyFill="1" applyBorder="1" applyAlignment="1">
      <alignment horizontal="center" vertical="center" wrapText="1"/>
    </xf>
    <xf numFmtId="0" fontId="12" fillId="5" borderId="7" xfId="3" applyFont="1" applyFill="1" applyBorder="1" applyAlignment="1">
      <alignment horizontal="center" vertical="center" wrapText="1"/>
    </xf>
    <xf numFmtId="0" fontId="12" fillId="5" borderId="11" xfId="3" applyFont="1" applyFill="1" applyBorder="1" applyAlignment="1">
      <alignment horizontal="center" vertical="center" wrapText="1"/>
    </xf>
    <xf numFmtId="0" fontId="12" fillId="5" borderId="26" xfId="3" applyFont="1" applyFill="1" applyBorder="1" applyAlignment="1">
      <alignment horizontal="center" vertical="center" wrapText="1"/>
    </xf>
    <xf numFmtId="0" fontId="12" fillId="3" borderId="26" xfId="3" applyFont="1" applyFill="1" applyBorder="1" applyAlignment="1">
      <alignment horizontal="center" vertical="center" wrapText="1"/>
    </xf>
    <xf numFmtId="0" fontId="11" fillId="4" borderId="20" xfId="2" applyFont="1" applyFill="1" applyBorder="1" applyAlignment="1">
      <alignment vertical="center" wrapText="1"/>
    </xf>
    <xf numFmtId="0" fontId="37" fillId="0" borderId="1" xfId="2" applyFont="1" applyAlignment="1">
      <alignment vertical="center" wrapText="1"/>
    </xf>
    <xf numFmtId="0" fontId="37" fillId="0" borderId="26" xfId="0" applyFont="1" applyBorder="1" applyAlignment="1">
      <alignment horizontal="center" vertical="center"/>
    </xf>
    <xf numFmtId="0" fontId="37" fillId="0" borderId="26" xfId="0" applyFont="1" applyBorder="1" applyAlignment="1">
      <alignment vertical="center"/>
    </xf>
    <xf numFmtId="0" fontId="37" fillId="0" borderId="26" xfId="2" applyFont="1" applyBorder="1" applyAlignment="1">
      <alignment horizontal="center" wrapText="1"/>
    </xf>
    <xf numFmtId="0" fontId="37" fillId="0" borderId="26" xfId="2" applyFont="1" applyBorder="1" applyAlignment="1">
      <alignment horizontal="center" vertical="center" wrapText="1"/>
    </xf>
    <xf numFmtId="0" fontId="37" fillId="0" borderId="26" xfId="2" applyFont="1" applyBorder="1" applyAlignment="1">
      <alignment vertical="center" wrapText="1"/>
    </xf>
    <xf numFmtId="0" fontId="12" fillId="0" borderId="26" xfId="0" applyFont="1" applyBorder="1" applyAlignment="1">
      <alignment vertical="center" wrapText="1"/>
    </xf>
    <xf numFmtId="0" fontId="30" fillId="0" borderId="12" xfId="3" applyFont="1" applyBorder="1" applyAlignment="1">
      <alignment horizontal="center" vertical="center" wrapText="1"/>
    </xf>
    <xf numFmtId="0" fontId="30" fillId="0" borderId="57" xfId="3" applyFont="1" applyBorder="1" applyAlignment="1">
      <alignment horizontal="center" vertical="center" wrapText="1"/>
    </xf>
    <xf numFmtId="0" fontId="30" fillId="0" borderId="58" xfId="3" applyFont="1" applyBorder="1" applyAlignment="1">
      <alignment horizontal="center" vertical="center" wrapText="1"/>
    </xf>
    <xf numFmtId="0" fontId="30" fillId="0" borderId="55" xfId="3" applyFont="1" applyBorder="1" applyAlignment="1">
      <alignment horizontal="center" vertical="center" wrapText="1"/>
    </xf>
    <xf numFmtId="0" fontId="30" fillId="0" borderId="42" xfId="3" applyFont="1" applyBorder="1" applyAlignment="1">
      <alignment horizontal="center" vertical="center" wrapText="1"/>
    </xf>
    <xf numFmtId="0" fontId="30" fillId="0" borderId="46" xfId="3" applyFont="1" applyBorder="1" applyAlignment="1">
      <alignment horizontal="center" vertical="center" wrapText="1"/>
    </xf>
    <xf numFmtId="0" fontId="12" fillId="5" borderId="64" xfId="3" applyFont="1" applyFill="1" applyBorder="1" applyAlignment="1">
      <alignment horizontal="center" vertical="center" wrapText="1"/>
    </xf>
    <xf numFmtId="0" fontId="11" fillId="10" borderId="1" xfId="0" applyFont="1" applyFill="1" applyBorder="1" applyAlignment="1">
      <alignment vertical="center"/>
    </xf>
    <xf numFmtId="0" fontId="11" fillId="0" borderId="26" xfId="0" applyFont="1" applyBorder="1" applyAlignment="1">
      <alignment vertical="center"/>
    </xf>
    <xf numFmtId="0" fontId="40" fillId="5" borderId="13" xfId="19" applyFont="1" applyFill="1" applyBorder="1" applyAlignment="1">
      <alignment horizontal="center" vertical="center" wrapText="1"/>
    </xf>
    <xf numFmtId="0" fontId="3" fillId="0" borderId="48" xfId="19" applyBorder="1" applyAlignment="1">
      <alignment horizontal="right" vertical="center"/>
    </xf>
    <xf numFmtId="0" fontId="11" fillId="5" borderId="26" xfId="2" applyFont="1" applyFill="1" applyBorder="1" applyAlignment="1">
      <alignment vertical="center" wrapText="1"/>
    </xf>
    <xf numFmtId="0" fontId="11" fillId="0" borderId="26" xfId="2" applyFont="1" applyBorder="1" applyAlignment="1">
      <alignment horizontal="center" wrapText="1"/>
    </xf>
    <xf numFmtId="0" fontId="11" fillId="5" borderId="26" xfId="0" applyFont="1" applyFill="1" applyBorder="1" applyAlignment="1">
      <alignment vertical="center"/>
    </xf>
    <xf numFmtId="0" fontId="11" fillId="0" borderId="26" xfId="2" applyFont="1" applyBorder="1" applyAlignment="1">
      <alignment vertical="center" wrapText="1"/>
    </xf>
    <xf numFmtId="0" fontId="11" fillId="0" borderId="16" xfId="0" applyFont="1" applyBorder="1" applyAlignment="1">
      <alignment vertical="center"/>
    </xf>
    <xf numFmtId="0" fontId="40" fillId="3" borderId="12" xfId="19" applyFont="1" applyFill="1" applyBorder="1" applyAlignment="1">
      <alignment horizontal="center" vertical="center" wrapText="1"/>
    </xf>
    <xf numFmtId="0" fontId="12" fillId="5" borderId="28" xfId="3" applyFont="1" applyFill="1" applyBorder="1" applyAlignment="1">
      <alignment horizontal="center" vertical="center" wrapText="1"/>
    </xf>
    <xf numFmtId="0" fontId="7" fillId="5" borderId="28" xfId="3" applyFont="1" applyFill="1" applyBorder="1" applyAlignment="1">
      <alignment vertical="center" wrapText="1"/>
    </xf>
    <xf numFmtId="0" fontId="13" fillId="0" borderId="7" xfId="3" applyFont="1" applyBorder="1" applyAlignment="1">
      <alignment vertical="center" wrapText="1"/>
    </xf>
    <xf numFmtId="0" fontId="7" fillId="0" borderId="34" xfId="3" applyFont="1" applyBorder="1" applyAlignment="1">
      <alignment horizontal="center" vertical="center" wrapText="1"/>
    </xf>
    <xf numFmtId="0" fontId="7" fillId="0" borderId="35" xfId="3" applyFont="1" applyBorder="1" applyAlignment="1">
      <alignment horizontal="center" vertical="center" wrapText="1"/>
    </xf>
    <xf numFmtId="0" fontId="7" fillId="0" borderId="36" xfId="3" applyFont="1" applyBorder="1" applyAlignment="1">
      <alignment horizontal="center" vertical="center" wrapText="1"/>
    </xf>
    <xf numFmtId="0" fontId="7" fillId="5" borderId="28" xfId="3" applyFont="1" applyFill="1" applyBorder="1" applyAlignment="1">
      <alignment horizontal="center" vertical="center" wrapText="1"/>
    </xf>
    <xf numFmtId="0" fontId="13" fillId="0" borderId="29" xfId="3" applyFont="1" applyBorder="1" applyAlignment="1">
      <alignment horizontal="center" vertical="center" wrapText="1"/>
    </xf>
    <xf numFmtId="0" fontId="13" fillId="0" borderId="8" xfId="3" applyFont="1" applyBorder="1" applyAlignment="1">
      <alignment horizontal="center" vertical="center"/>
    </xf>
    <xf numFmtId="0" fontId="13" fillId="0" borderId="19" xfId="3" applyFont="1" applyBorder="1" applyAlignment="1">
      <alignment horizontal="center" vertical="center" wrapText="1"/>
    </xf>
    <xf numFmtId="0" fontId="13" fillId="0" borderId="7" xfId="3" applyFont="1" applyBorder="1" applyAlignment="1">
      <alignment horizontal="center" vertical="center"/>
    </xf>
    <xf numFmtId="0" fontId="13" fillId="0" borderId="11" xfId="3" applyFont="1" applyBorder="1" applyAlignment="1">
      <alignment horizontal="center" vertical="center"/>
    </xf>
    <xf numFmtId="0" fontId="13" fillId="0" borderId="6" xfId="3" applyFont="1" applyBorder="1" applyAlignment="1">
      <alignment horizontal="center" vertical="center"/>
    </xf>
    <xf numFmtId="0" fontId="11" fillId="0" borderId="26" xfId="0" applyFont="1" applyBorder="1" applyAlignment="1">
      <alignment horizontal="left" vertical="center" wrapText="1"/>
    </xf>
    <xf numFmtId="0" fontId="38" fillId="5" borderId="26" xfId="2" applyFont="1" applyFill="1" applyBorder="1" applyAlignment="1">
      <alignment vertical="center" wrapText="1"/>
    </xf>
    <xf numFmtId="0" fontId="38" fillId="5" borderId="26" xfId="0" applyFont="1" applyFill="1" applyBorder="1" applyAlignment="1">
      <alignment vertical="center"/>
    </xf>
    <xf numFmtId="0" fontId="12" fillId="0" borderId="26" xfId="0" applyFont="1" applyBorder="1" applyAlignment="1">
      <alignment horizontal="center" vertical="center"/>
    </xf>
    <xf numFmtId="0" fontId="12" fillId="0" borderId="26" xfId="2" applyFont="1" applyBorder="1" applyAlignment="1">
      <alignment horizontal="center" wrapText="1"/>
    </xf>
    <xf numFmtId="0" fontId="13" fillId="0" borderId="26" xfId="3" applyFont="1" applyBorder="1" applyAlignment="1">
      <alignment vertical="center"/>
    </xf>
    <xf numFmtId="0" fontId="11" fillId="5" borderId="26" xfId="2" applyFont="1" applyFill="1" applyBorder="1" applyAlignment="1">
      <alignment horizontal="center" vertical="center" wrapText="1"/>
    </xf>
    <xf numFmtId="0" fontId="11" fillId="0" borderId="8" xfId="0" applyFont="1" applyBorder="1" applyAlignment="1">
      <alignment horizontal="center" vertical="center"/>
    </xf>
    <xf numFmtId="0" fontId="11" fillId="0" borderId="1" xfId="0" applyFont="1" applyBorder="1" applyAlignment="1">
      <alignment horizontal="center" vertical="center"/>
    </xf>
    <xf numFmtId="0" fontId="11" fillId="10" borderId="0" xfId="0" applyFont="1" applyFill="1" applyAlignment="1">
      <alignment horizontal="center" vertical="center"/>
    </xf>
    <xf numFmtId="0" fontId="12" fillId="0" borderId="1" xfId="0" applyFont="1" applyBorder="1" applyAlignment="1">
      <alignment vertical="center" wrapText="1"/>
    </xf>
    <xf numFmtId="0" fontId="30" fillId="0" borderId="41" xfId="3" applyFont="1" applyBorder="1" applyAlignment="1">
      <alignment horizontal="center" vertical="center" wrapText="1"/>
    </xf>
    <xf numFmtId="0" fontId="30" fillId="0" borderId="66" xfId="3" applyFont="1" applyBorder="1" applyAlignment="1">
      <alignment horizontal="center" vertical="center" wrapText="1"/>
    </xf>
    <xf numFmtId="43" fontId="30" fillId="5" borderId="22" xfId="18" applyFont="1" applyFill="1" applyBorder="1" applyAlignment="1">
      <alignment horizontal="center"/>
    </xf>
    <xf numFmtId="43" fontId="30" fillId="9" borderId="22" xfId="18" applyFont="1" applyFill="1" applyBorder="1" applyAlignment="1">
      <alignment horizontal="center" vertical="center"/>
    </xf>
    <xf numFmtId="0" fontId="30" fillId="0" borderId="52" xfId="3" applyFont="1" applyBorder="1" applyAlignment="1">
      <alignment horizontal="center" vertical="center" wrapText="1"/>
    </xf>
    <xf numFmtId="0" fontId="30" fillId="0" borderId="68" xfId="3" applyFont="1" applyBorder="1" applyAlignment="1">
      <alignment horizontal="center" vertical="center" wrapText="1"/>
    </xf>
    <xf numFmtId="0" fontId="30" fillId="0" borderId="69" xfId="3" applyFont="1" applyBorder="1" applyAlignment="1">
      <alignment horizontal="center" vertical="center" wrapText="1"/>
    </xf>
    <xf numFmtId="0" fontId="13" fillId="0" borderId="14" xfId="3" applyFont="1" applyBorder="1" applyAlignment="1">
      <alignment vertical="center"/>
    </xf>
    <xf numFmtId="0" fontId="13" fillId="10" borderId="12" xfId="3" applyFont="1" applyFill="1" applyBorder="1" applyAlignment="1">
      <alignment vertical="center"/>
    </xf>
    <xf numFmtId="0" fontId="13" fillId="10" borderId="14" xfId="3" applyFont="1" applyFill="1" applyBorder="1" applyAlignment="1">
      <alignment vertical="center"/>
    </xf>
    <xf numFmtId="0" fontId="25" fillId="0" borderId="38" xfId="3" applyFont="1" applyBorder="1" applyAlignment="1">
      <alignment horizontal="left" vertical="center" wrapText="1"/>
    </xf>
    <xf numFmtId="0" fontId="25" fillId="0" borderId="43" xfId="3" applyFont="1" applyBorder="1" applyAlignment="1">
      <alignment horizontal="left" vertical="center" wrapText="1"/>
    </xf>
    <xf numFmtId="0" fontId="25" fillId="0" borderId="53" xfId="3" applyFont="1" applyBorder="1" applyAlignment="1">
      <alignment horizontal="left" vertical="center" wrapText="1"/>
    </xf>
    <xf numFmtId="0" fontId="12" fillId="0" borderId="61" xfId="2" applyFont="1" applyBorder="1" applyAlignment="1">
      <alignment horizontal="center" vertical="center" wrapText="1"/>
    </xf>
    <xf numFmtId="1" fontId="19" fillId="0" borderId="26" xfId="3" applyNumberFormat="1" applyFont="1" applyBorder="1" applyAlignment="1">
      <alignment horizontal="center" vertical="center"/>
    </xf>
    <xf numFmtId="1" fontId="20" fillId="0" borderId="26" xfId="3" applyNumberFormat="1" applyFont="1" applyBorder="1" applyAlignment="1">
      <alignment horizontal="center" vertical="center"/>
    </xf>
    <xf numFmtId="1" fontId="19" fillId="0" borderId="8" xfId="3" applyNumberFormat="1" applyFont="1" applyBorder="1" applyAlignment="1">
      <alignment horizontal="center" vertical="center"/>
    </xf>
    <xf numFmtId="0" fontId="12" fillId="0" borderId="44" xfId="2" applyFont="1" applyBorder="1" applyAlignment="1">
      <alignment horizontal="center" vertical="center" wrapText="1"/>
    </xf>
    <xf numFmtId="0" fontId="13" fillId="0" borderId="48" xfId="3" applyFont="1" applyBorder="1" applyAlignment="1">
      <alignment horizontal="center" vertical="center" wrapText="1"/>
    </xf>
    <xf numFmtId="0" fontId="7" fillId="0" borderId="21" xfId="3" applyFont="1" applyBorder="1" applyAlignment="1">
      <alignment horizontal="center" vertical="center" wrapText="1"/>
    </xf>
    <xf numFmtId="172" fontId="13" fillId="0" borderId="1" xfId="3" applyNumberFormat="1" applyFont="1" applyAlignment="1">
      <alignment vertical="center"/>
    </xf>
    <xf numFmtId="168" fontId="13" fillId="0" borderId="33" xfId="5" applyNumberFormat="1" applyFont="1" applyBorder="1" applyAlignment="1">
      <alignment horizontal="center" vertical="center"/>
    </xf>
    <xf numFmtId="168" fontId="13" fillId="0" borderId="61" xfId="5" applyNumberFormat="1" applyFont="1" applyBorder="1" applyAlignment="1">
      <alignment horizontal="center" vertical="center"/>
    </xf>
    <xf numFmtId="0" fontId="12" fillId="0" borderId="67" xfId="2" applyFont="1" applyBorder="1" applyAlignment="1">
      <alignment horizontal="center" vertical="center" wrapText="1"/>
    </xf>
    <xf numFmtId="0" fontId="13" fillId="0" borderId="22" xfId="3" applyFont="1" applyBorder="1" applyAlignment="1">
      <alignment horizontal="center" vertical="center" wrapText="1"/>
    </xf>
    <xf numFmtId="0" fontId="7" fillId="5" borderId="26" xfId="3" applyFont="1" applyFill="1" applyBorder="1" applyAlignment="1">
      <alignment vertical="center"/>
    </xf>
    <xf numFmtId="0" fontId="22" fillId="0" borderId="21" xfId="12" quotePrefix="1" applyNumberFormat="1" applyBorder="1" applyAlignment="1">
      <alignment horizontal="center" vertical="center" wrapText="1"/>
    </xf>
    <xf numFmtId="0" fontId="22" fillId="0" borderId="22" xfId="12" quotePrefix="1" applyNumberFormat="1" applyBorder="1" applyAlignment="1">
      <alignment horizontal="left" vertical="center" wrapText="1"/>
    </xf>
    <xf numFmtId="0" fontId="22" fillId="0" borderId="22" xfId="12" quotePrefix="1" applyNumberFormat="1" applyBorder="1" applyAlignment="1">
      <alignment horizontal="center" vertical="center" wrapText="1"/>
    </xf>
    <xf numFmtId="37" fontId="22" fillId="0" borderId="22" xfId="11" applyNumberFormat="1" applyBorder="1" applyAlignment="1">
      <alignment horizontal="center" vertical="center"/>
    </xf>
    <xf numFmtId="37" fontId="22" fillId="0" borderId="44" xfId="19" applyNumberFormat="1" applyFont="1" applyBorder="1" applyAlignment="1">
      <alignment horizontal="center" vertical="center"/>
    </xf>
    <xf numFmtId="0" fontId="0" fillId="0" borderId="21" xfId="0" applyBorder="1" applyAlignment="1">
      <alignment horizontal="center" vertical="center"/>
    </xf>
    <xf numFmtId="0" fontId="3" fillId="0" borderId="25" xfId="19" applyBorder="1" applyAlignment="1">
      <alignment vertical="center"/>
    </xf>
    <xf numFmtId="0" fontId="0" fillId="0" borderId="22" xfId="0" applyBorder="1" applyAlignment="1">
      <alignment vertical="center"/>
    </xf>
    <xf numFmtId="0" fontId="3" fillId="0" borderId="22" xfId="19" applyBorder="1" applyAlignment="1">
      <alignment vertical="center"/>
    </xf>
    <xf numFmtId="37" fontId="22" fillId="0" borderId="42" xfId="19" applyNumberFormat="1" applyFont="1" applyBorder="1" applyAlignment="1">
      <alignment horizontal="center" vertical="center"/>
    </xf>
    <xf numFmtId="174" fontId="13" fillId="0" borderId="1" xfId="22" applyNumberFormat="1" applyFont="1" applyBorder="1" applyAlignment="1">
      <alignment vertical="center"/>
    </xf>
    <xf numFmtId="174" fontId="13" fillId="0" borderId="1" xfId="3" applyNumberFormat="1" applyFont="1" applyAlignment="1">
      <alignment vertical="center"/>
    </xf>
    <xf numFmtId="174" fontId="13" fillId="0" borderId="1" xfId="22" applyNumberFormat="1" applyFont="1" applyBorder="1" applyAlignment="1">
      <alignment horizontal="center" vertical="center" wrapText="1"/>
    </xf>
    <xf numFmtId="172" fontId="19" fillId="4" borderId="11" xfId="3" applyNumberFormat="1" applyFont="1" applyFill="1" applyBorder="1" applyAlignment="1">
      <alignment horizontal="center" vertical="center"/>
    </xf>
    <xf numFmtId="2" fontId="19" fillId="4" borderId="11" xfId="3" applyNumberFormat="1" applyFont="1" applyFill="1" applyBorder="1" applyAlignment="1">
      <alignment horizontal="center" vertical="center"/>
    </xf>
    <xf numFmtId="0" fontId="22" fillId="4" borderId="22" xfId="12" quotePrefix="1" applyNumberFormat="1" applyFill="1" applyBorder="1" applyAlignment="1">
      <alignment horizontal="left" vertical="center" wrapText="1"/>
    </xf>
    <xf numFmtId="0" fontId="37" fillId="5" borderId="26" xfId="2" applyFont="1" applyFill="1" applyBorder="1" applyAlignment="1">
      <alignment horizontal="center" vertical="center" wrapText="1"/>
    </xf>
    <xf numFmtId="1" fontId="7" fillId="0" borderId="26" xfId="3" applyNumberFormat="1" applyFont="1" applyBorder="1" applyAlignment="1">
      <alignment horizontal="center" vertical="center" wrapText="1"/>
    </xf>
    <xf numFmtId="1" fontId="13" fillId="0" borderId="64" xfId="3" applyNumberFormat="1" applyFont="1" applyBorder="1" applyAlignment="1">
      <alignment horizontal="center" vertical="center" wrapText="1"/>
    </xf>
    <xf numFmtId="1" fontId="13" fillId="0" borderId="5" xfId="3" applyNumberFormat="1" applyFont="1" applyBorder="1" applyAlignment="1">
      <alignment horizontal="center" vertical="center" wrapText="1"/>
    </xf>
    <xf numFmtId="0" fontId="13" fillId="0" borderId="5" xfId="3" applyFont="1" applyBorder="1" applyAlignment="1">
      <alignment horizontal="center" vertical="center"/>
    </xf>
    <xf numFmtId="0" fontId="13" fillId="0" borderId="26" xfId="3" applyFont="1" applyBorder="1" applyAlignment="1">
      <alignment vertical="center" wrapText="1"/>
    </xf>
    <xf numFmtId="0" fontId="7" fillId="5" borderId="29" xfId="3" applyFont="1" applyFill="1" applyBorder="1" applyAlignment="1">
      <alignment horizontal="left" vertical="center"/>
    </xf>
    <xf numFmtId="0" fontId="7" fillId="5" borderId="29" xfId="3" applyFont="1" applyFill="1" applyBorder="1" applyAlignment="1">
      <alignment horizontal="left" vertical="center" wrapText="1"/>
    </xf>
    <xf numFmtId="0" fontId="7" fillId="5" borderId="27" xfId="3" applyFont="1" applyFill="1" applyBorder="1" applyAlignment="1">
      <alignment horizontal="left" vertical="center"/>
    </xf>
    <xf numFmtId="0" fontId="7" fillId="5" borderId="27" xfId="3" applyFont="1" applyFill="1" applyBorder="1" applyAlignment="1">
      <alignment horizontal="left" vertical="center" wrapText="1"/>
    </xf>
    <xf numFmtId="0" fontId="7" fillId="5" borderId="28" xfId="3" applyFont="1" applyFill="1" applyBorder="1" applyAlignment="1">
      <alignment horizontal="left" vertical="center"/>
    </xf>
    <xf numFmtId="0" fontId="7" fillId="5" borderId="28" xfId="3" applyFont="1" applyFill="1" applyBorder="1" applyAlignment="1">
      <alignment horizontal="left" vertical="center" wrapText="1"/>
    </xf>
    <xf numFmtId="0" fontId="19" fillId="0" borderId="26" xfId="3" applyFont="1" applyBorder="1" applyAlignment="1">
      <alignment horizontal="center" vertical="center" wrapText="1"/>
    </xf>
    <xf numFmtId="175" fontId="13" fillId="0" borderId="24" xfId="5" applyNumberFormat="1" applyFont="1" applyBorder="1" applyAlignment="1">
      <alignment vertical="center"/>
    </xf>
    <xf numFmtId="174" fontId="0" fillId="0" borderId="22" xfId="22" applyNumberFormat="1" applyFont="1" applyBorder="1" applyAlignment="1">
      <alignment horizontal="center" vertical="center"/>
    </xf>
    <xf numFmtId="9" fontId="13" fillId="0" borderId="10" xfId="1" applyFont="1" applyBorder="1" applyAlignment="1">
      <alignment horizontal="center" vertical="center"/>
    </xf>
    <xf numFmtId="9" fontId="13" fillId="0" borderId="24" xfId="1" applyFont="1" applyBorder="1" applyAlignment="1">
      <alignment horizontal="center" vertical="center"/>
    </xf>
    <xf numFmtId="174" fontId="13" fillId="0" borderId="22" xfId="22" applyNumberFormat="1" applyFont="1" applyBorder="1" applyAlignment="1">
      <alignment vertical="center"/>
    </xf>
    <xf numFmtId="174" fontId="13" fillId="0" borderId="13" xfId="22" applyNumberFormat="1" applyFont="1" applyBorder="1" applyAlignment="1">
      <alignment vertical="center"/>
    </xf>
    <xf numFmtId="9" fontId="13" fillId="0" borderId="14" xfId="1" applyFont="1" applyBorder="1" applyAlignment="1">
      <alignment horizontal="center" vertical="center"/>
    </xf>
    <xf numFmtId="0" fontId="7" fillId="0" borderId="1" xfId="3" applyFont="1" applyAlignment="1">
      <alignment horizontal="center" vertical="center" wrapText="1"/>
    </xf>
    <xf numFmtId="167" fontId="13" fillId="0" borderId="49" xfId="5" applyFont="1" applyBorder="1" applyAlignment="1">
      <alignment vertical="center"/>
    </xf>
    <xf numFmtId="174" fontId="45" fillId="0" borderId="22" xfId="22" applyNumberFormat="1" applyFont="1" applyFill="1" applyBorder="1" applyAlignment="1">
      <alignment horizontal="center" vertical="center"/>
    </xf>
    <xf numFmtId="174" fontId="11" fillId="0" borderId="22" xfId="22" applyNumberFormat="1" applyFont="1" applyFill="1" applyBorder="1" applyAlignment="1">
      <alignment vertical="center"/>
    </xf>
    <xf numFmtId="0" fontId="13" fillId="0" borderId="5" xfId="3" applyFont="1" applyBorder="1" applyAlignment="1">
      <alignment horizontal="left" vertical="center"/>
    </xf>
    <xf numFmtId="0" fontId="46" fillId="0" borderId="22" xfId="19" applyFont="1" applyBorder="1" applyAlignment="1">
      <alignment horizontal="justify" vertical="center" wrapText="1"/>
    </xf>
    <xf numFmtId="175" fontId="13" fillId="0" borderId="49" xfId="5" applyNumberFormat="1" applyFont="1" applyBorder="1" applyAlignment="1">
      <alignment vertical="center"/>
    </xf>
    <xf numFmtId="0" fontId="11" fillId="0" borderId="1" xfId="2" applyFont="1" applyAlignment="1">
      <alignment horizontal="center" vertical="center" wrapText="1"/>
    </xf>
    <xf numFmtId="174" fontId="0" fillId="0" borderId="22" xfId="22" applyNumberFormat="1" applyFont="1" applyFill="1" applyBorder="1" applyAlignment="1">
      <alignment horizontal="center" vertical="center"/>
    </xf>
    <xf numFmtId="173" fontId="36" fillId="0" borderId="22" xfId="21" applyNumberFormat="1" applyFont="1" applyFill="1" applyBorder="1" applyAlignment="1">
      <alignment horizontal="center" vertical="center"/>
    </xf>
    <xf numFmtId="0" fontId="3" fillId="0" borderId="1" xfId="19" applyAlignment="1">
      <alignment horizontal="right" wrapText="1"/>
    </xf>
    <xf numFmtId="0" fontId="13" fillId="0" borderId="0" xfId="0" applyFont="1" applyAlignment="1">
      <alignment horizontal="left" vertical="center"/>
    </xf>
    <xf numFmtId="0" fontId="48" fillId="0" borderId="51" xfId="0" applyFont="1" applyBorder="1" applyAlignment="1">
      <alignment horizontal="left" vertical="center" wrapText="1"/>
    </xf>
    <xf numFmtId="0" fontId="41" fillId="0" borderId="0" xfId="0" applyFont="1" applyAlignment="1">
      <alignment horizontal="left" vertical="center"/>
    </xf>
    <xf numFmtId="0" fontId="41" fillId="0" borderId="48" xfId="0" applyFont="1" applyBorder="1" applyAlignment="1">
      <alignment horizontal="left" vertical="center" wrapText="1"/>
    </xf>
    <xf numFmtId="0" fontId="48" fillId="0" borderId="48" xfId="0" applyFont="1" applyBorder="1" applyAlignment="1">
      <alignment horizontal="left" vertical="center" wrapText="1"/>
    </xf>
    <xf numFmtId="0" fontId="48" fillId="0" borderId="22" xfId="0" applyFont="1" applyBorder="1" applyAlignment="1">
      <alignment horizontal="left" vertical="center" wrapText="1"/>
    </xf>
    <xf numFmtId="0" fontId="13" fillId="0" borderId="1" xfId="0" applyFont="1" applyBorder="1"/>
    <xf numFmtId="0" fontId="0" fillId="0" borderId="1" xfId="0" applyBorder="1"/>
    <xf numFmtId="0" fontId="7" fillId="13" borderId="22" xfId="0" applyFont="1" applyFill="1" applyBorder="1" applyAlignment="1">
      <alignment horizontal="left" vertical="center"/>
    </xf>
    <xf numFmtId="0" fontId="7" fillId="13" borderId="22" xfId="0" applyFont="1" applyFill="1" applyBorder="1" applyAlignment="1">
      <alignment horizontal="center" vertical="center"/>
    </xf>
    <xf numFmtId="14" fontId="13" fillId="0" borderId="23" xfId="0" applyNumberFormat="1" applyFont="1" applyBorder="1" applyAlignment="1">
      <alignment horizontal="justify" vertical="center" wrapText="1"/>
    </xf>
    <xf numFmtId="0" fontId="12" fillId="0" borderId="26" xfId="0" applyFont="1" applyBorder="1" applyAlignment="1">
      <alignment horizontal="center" vertical="center" wrapText="1"/>
    </xf>
    <xf numFmtId="173" fontId="36" fillId="0" borderId="22" xfId="21" applyNumberFormat="1" applyFont="1" applyBorder="1" applyAlignment="1">
      <alignment horizontal="center" vertical="center"/>
    </xf>
    <xf numFmtId="174" fontId="11" fillId="0" borderId="22" xfId="22" applyNumberFormat="1" applyFont="1" applyBorder="1" applyAlignment="1">
      <alignment vertical="center"/>
    </xf>
    <xf numFmtId="173" fontId="36" fillId="0" borderId="13" xfId="21" applyNumberFormat="1" applyFont="1" applyBorder="1" applyAlignment="1">
      <alignment horizontal="center" vertical="center"/>
    </xf>
    <xf numFmtId="174" fontId="1" fillId="0" borderId="22" xfId="22" applyNumberFormat="1" applyFont="1" applyBorder="1" applyAlignment="1">
      <alignment horizontal="center" vertical="center"/>
    </xf>
    <xf numFmtId="9" fontId="13" fillId="0" borderId="24" xfId="1" applyFont="1" applyBorder="1" applyAlignment="1">
      <alignment vertical="center"/>
    </xf>
    <xf numFmtId="174" fontId="1" fillId="0" borderId="22" xfId="22" applyNumberFormat="1" applyFont="1" applyFill="1" applyBorder="1" applyAlignment="1">
      <alignment vertical="center"/>
    </xf>
    <xf numFmtId="174" fontId="1" fillId="0" borderId="22" xfId="22" applyNumberFormat="1" applyFont="1" applyBorder="1" applyAlignment="1">
      <alignment vertical="center"/>
    </xf>
    <xf numFmtId="174" fontId="1" fillId="0" borderId="13" xfId="22" applyNumberFormat="1" applyFont="1" applyBorder="1" applyAlignment="1">
      <alignment vertical="center"/>
    </xf>
    <xf numFmtId="9" fontId="13" fillId="0" borderId="14" xfId="1" applyFont="1" applyBorder="1" applyAlignment="1">
      <alignment vertical="center"/>
    </xf>
    <xf numFmtId="172" fontId="19" fillId="0" borderId="8" xfId="3" applyNumberFormat="1" applyFont="1" applyBorder="1" applyAlignment="1">
      <alignment horizontal="center" vertical="center"/>
    </xf>
    <xf numFmtId="172" fontId="19" fillId="0" borderId="26" xfId="3" applyNumberFormat="1" applyFont="1" applyBorder="1" applyAlignment="1">
      <alignment horizontal="center" vertical="center"/>
    </xf>
    <xf numFmtId="0" fontId="25" fillId="0" borderId="19" xfId="3" applyFont="1" applyBorder="1" applyAlignment="1">
      <alignment horizontal="center" vertical="center" wrapText="1"/>
    </xf>
    <xf numFmtId="0" fontId="13" fillId="14" borderId="19" xfId="3" applyFont="1" applyFill="1" applyBorder="1" applyAlignment="1">
      <alignment horizontal="center" vertical="center" wrapText="1"/>
    </xf>
    <xf numFmtId="0" fontId="49" fillId="0" borderId="22" xfId="0" applyFont="1" applyBorder="1" applyAlignment="1">
      <alignment horizontal="left" vertical="center"/>
    </xf>
    <xf numFmtId="0" fontId="48" fillId="0" borderId="22" xfId="0" applyFont="1" applyBorder="1" applyAlignment="1">
      <alignment vertical="center" wrapText="1"/>
    </xf>
    <xf numFmtId="0" fontId="48" fillId="0" borderId="48" xfId="0" applyFont="1" applyBorder="1" applyAlignment="1">
      <alignment vertical="center" wrapText="1"/>
    </xf>
    <xf numFmtId="0" fontId="49" fillId="13" borderId="22" xfId="0" applyFont="1" applyFill="1" applyBorder="1" applyAlignment="1">
      <alignment horizontal="left" vertical="center"/>
    </xf>
    <xf numFmtId="0" fontId="48" fillId="13" borderId="48" xfId="0" applyFont="1" applyFill="1" applyBorder="1" applyAlignment="1">
      <alignment vertical="center" wrapText="1"/>
    </xf>
    <xf numFmtId="0" fontId="48" fillId="13" borderId="48" xfId="0" applyFont="1" applyFill="1" applyBorder="1" applyAlignment="1">
      <alignment horizontal="left" vertical="center" wrapText="1"/>
    </xf>
    <xf numFmtId="0" fontId="49" fillId="0" borderId="22" xfId="0" applyFont="1" applyBorder="1" applyAlignment="1">
      <alignment horizontal="left" vertical="center" wrapText="1"/>
    </xf>
    <xf numFmtId="0" fontId="49" fillId="13" borderId="22" xfId="0" applyFont="1" applyFill="1" applyBorder="1" applyAlignment="1">
      <alignment horizontal="center" vertical="center"/>
    </xf>
    <xf numFmtId="0" fontId="48" fillId="4" borderId="25" xfId="0" applyFont="1" applyFill="1" applyBorder="1" applyAlignment="1">
      <alignment horizontal="left" vertical="center" wrapText="1"/>
    </xf>
    <xf numFmtId="0" fontId="48" fillId="4" borderId="22" xfId="0" applyFont="1" applyFill="1" applyBorder="1" applyAlignment="1">
      <alignment horizontal="left" vertical="center" wrapText="1"/>
    </xf>
    <xf numFmtId="0" fontId="49" fillId="0" borderId="22" xfId="0" quotePrefix="1" applyFont="1" applyBorder="1" applyAlignment="1">
      <alignment horizontal="left" vertical="center" wrapText="1"/>
    </xf>
    <xf numFmtId="0" fontId="49" fillId="0" borderId="53" xfId="0" applyFont="1" applyBorder="1" applyAlignment="1">
      <alignment horizontal="left" vertical="center"/>
    </xf>
    <xf numFmtId="0" fontId="48" fillId="0" borderId="68" xfId="0" applyFont="1" applyBorder="1" applyAlignment="1">
      <alignment horizontal="left" vertical="center" wrapText="1"/>
    </xf>
    <xf numFmtId="164" fontId="48" fillId="0" borderId="22" xfId="0" applyNumberFormat="1" applyFont="1" applyBorder="1" applyAlignment="1">
      <alignment vertical="center"/>
    </xf>
    <xf numFmtId="174" fontId="13" fillId="0" borderId="22" xfId="22" applyNumberFormat="1" applyFont="1" applyFill="1" applyBorder="1" applyAlignment="1">
      <alignment horizontal="center" vertical="center"/>
    </xf>
    <xf numFmtId="174" fontId="13" fillId="0" borderId="22" xfId="22" applyNumberFormat="1" applyFont="1" applyBorder="1" applyAlignment="1">
      <alignment horizontal="center" vertical="center"/>
    </xf>
    <xf numFmtId="174" fontId="13" fillId="0" borderId="13" xfId="22" applyNumberFormat="1" applyFont="1" applyFill="1" applyBorder="1" applyAlignment="1">
      <alignment vertical="center"/>
    </xf>
    <xf numFmtId="174" fontId="1" fillId="0" borderId="13" xfId="22" applyNumberFormat="1" applyFont="1" applyFill="1" applyBorder="1" applyAlignment="1">
      <alignment vertical="center"/>
    </xf>
    <xf numFmtId="174" fontId="13" fillId="0" borderId="22" xfId="22" applyNumberFormat="1" applyFont="1" applyFill="1" applyBorder="1" applyAlignment="1">
      <alignment vertical="center"/>
    </xf>
    <xf numFmtId="0" fontId="7" fillId="0" borderId="53" xfId="0" applyFont="1" applyBorder="1" applyAlignment="1">
      <alignment horizontal="center" vertical="center"/>
    </xf>
    <xf numFmtId="0" fontId="7" fillId="0" borderId="68" xfId="0" applyFont="1" applyBorder="1" applyAlignment="1">
      <alignment horizontal="center" vertical="center"/>
    </xf>
    <xf numFmtId="0" fontId="49" fillId="13" borderId="23" xfId="0" applyFont="1" applyFill="1" applyBorder="1" applyAlignment="1">
      <alignment horizontal="left" vertical="center"/>
    </xf>
    <xf numFmtId="0" fontId="49" fillId="13" borderId="25" xfId="0" applyFont="1" applyFill="1" applyBorder="1" applyAlignment="1">
      <alignment horizontal="left" vertical="center"/>
    </xf>
    <xf numFmtId="0" fontId="49" fillId="5" borderId="23" xfId="0" applyFont="1" applyFill="1" applyBorder="1" applyAlignment="1">
      <alignment horizontal="center" vertical="center" wrapText="1"/>
    </xf>
    <xf numFmtId="0" fontId="49" fillId="5" borderId="25" xfId="0" applyFont="1" applyFill="1" applyBorder="1" applyAlignment="1">
      <alignment horizontal="center" vertical="center" wrapText="1"/>
    </xf>
    <xf numFmtId="0" fontId="48" fillId="4" borderId="23" xfId="0" applyFont="1" applyFill="1" applyBorder="1" applyAlignment="1">
      <alignment horizontal="left" vertical="center" wrapText="1"/>
    </xf>
    <xf numFmtId="0" fontId="48" fillId="4" borderId="25" xfId="0" applyFont="1" applyFill="1" applyBorder="1" applyAlignment="1">
      <alignment horizontal="left" vertical="center" wrapText="1"/>
    </xf>
    <xf numFmtId="0" fontId="47" fillId="12" borderId="23" xfId="0" applyFont="1" applyFill="1" applyBorder="1" applyAlignment="1">
      <alignment horizontal="center" vertical="center"/>
    </xf>
    <xf numFmtId="0" fontId="47" fillId="12" borderId="25" xfId="0" applyFont="1" applyFill="1" applyBorder="1" applyAlignment="1">
      <alignment horizontal="center" vertical="center"/>
    </xf>
    <xf numFmtId="0" fontId="7" fillId="5" borderId="23" xfId="0" applyFont="1" applyFill="1" applyBorder="1" applyAlignment="1">
      <alignment horizontal="center" vertical="center" wrapText="1"/>
    </xf>
    <xf numFmtId="0" fontId="7" fillId="5" borderId="25" xfId="0" applyFont="1" applyFill="1" applyBorder="1" applyAlignment="1">
      <alignment horizontal="center" vertical="center" wrapText="1"/>
    </xf>
    <xf numFmtId="0" fontId="49" fillId="13" borderId="23" xfId="0" applyFont="1" applyFill="1" applyBorder="1" applyAlignment="1">
      <alignment horizontal="center" vertical="center"/>
    </xf>
    <xf numFmtId="0" fontId="49" fillId="13" borderId="25" xfId="0" applyFont="1" applyFill="1" applyBorder="1" applyAlignment="1">
      <alignment horizontal="center" vertical="center"/>
    </xf>
    <xf numFmtId="0" fontId="49" fillId="13" borderId="23" xfId="0" applyFont="1" applyFill="1" applyBorder="1" applyAlignment="1">
      <alignment horizontal="left" vertical="center" wrapText="1"/>
    </xf>
    <xf numFmtId="0" fontId="49" fillId="13" borderId="25" xfId="0" applyFont="1" applyFill="1" applyBorder="1" applyAlignment="1">
      <alignment horizontal="left" vertical="center" wrapText="1"/>
    </xf>
    <xf numFmtId="0" fontId="49" fillId="5" borderId="23" xfId="0" applyFont="1" applyFill="1" applyBorder="1" applyAlignment="1">
      <alignment horizontal="center" vertical="center"/>
    </xf>
    <xf numFmtId="0" fontId="49" fillId="5" borderId="25" xfId="0" applyFont="1" applyFill="1" applyBorder="1" applyAlignment="1">
      <alignment horizontal="center" vertical="center"/>
    </xf>
    <xf numFmtId="0" fontId="19" fillId="0" borderId="22" xfId="0" applyFont="1" applyBorder="1" applyAlignment="1">
      <alignment horizontal="center"/>
    </xf>
    <xf numFmtId="0" fontId="19" fillId="0" borderId="23" xfId="3" applyFont="1" applyBorder="1" applyAlignment="1">
      <alignment horizontal="center" vertical="center"/>
    </xf>
    <xf numFmtId="0" fontId="19" fillId="0" borderId="25" xfId="3" applyFont="1" applyBorder="1" applyAlignment="1">
      <alignment horizontal="center" vertical="center"/>
    </xf>
    <xf numFmtId="43" fontId="19" fillId="0" borderId="22" xfId="18" applyFont="1" applyBorder="1" applyAlignment="1">
      <alignment horizontal="center"/>
    </xf>
    <xf numFmtId="0" fontId="19" fillId="0" borderId="23" xfId="0" applyFont="1" applyBorder="1" applyAlignment="1">
      <alignment horizontal="center"/>
    </xf>
    <xf numFmtId="0" fontId="19" fillId="0" borderId="25" xfId="0" applyFont="1" applyBorder="1" applyAlignment="1">
      <alignment horizontal="center"/>
    </xf>
    <xf numFmtId="0" fontId="31" fillId="0" borderId="23" xfId="3" applyFont="1" applyBorder="1" applyAlignment="1">
      <alignment horizontal="center" vertical="center" wrapText="1"/>
    </xf>
    <xf numFmtId="0" fontId="31" fillId="0" borderId="25" xfId="3" applyFont="1" applyBorder="1" applyAlignment="1">
      <alignment horizontal="center" vertical="center" wrapText="1"/>
    </xf>
    <xf numFmtId="0" fontId="19" fillId="0" borderId="23" xfId="0" applyFont="1" applyBorder="1" applyAlignment="1">
      <alignment horizontal="center" vertical="center" wrapText="1"/>
    </xf>
    <xf numFmtId="0" fontId="19" fillId="0" borderId="25" xfId="0" applyFont="1" applyBorder="1" applyAlignment="1">
      <alignment horizontal="center" vertical="center" wrapText="1"/>
    </xf>
    <xf numFmtId="0" fontId="19" fillId="2" borderId="23" xfId="0" applyFont="1" applyFill="1" applyBorder="1" applyAlignment="1">
      <alignment horizontal="center" vertical="center" wrapText="1"/>
    </xf>
    <xf numFmtId="0" fontId="19" fillId="2" borderId="25" xfId="0" applyFont="1" applyFill="1" applyBorder="1" applyAlignment="1">
      <alignment horizontal="center" vertical="center" wrapText="1"/>
    </xf>
    <xf numFmtId="0" fontId="30" fillId="5" borderId="5" xfId="3" applyFont="1" applyFill="1" applyBorder="1" applyAlignment="1">
      <alignment horizontal="center" vertical="center" wrapText="1"/>
    </xf>
    <xf numFmtId="0" fontId="30" fillId="5" borderId="7" xfId="3" applyFont="1" applyFill="1" applyBorder="1" applyAlignment="1">
      <alignment horizontal="center" vertical="center" wrapText="1"/>
    </xf>
    <xf numFmtId="0" fontId="19" fillId="0" borderId="5" xfId="3" applyFont="1" applyBorder="1" applyAlignment="1">
      <alignment horizontal="center" vertical="center"/>
    </xf>
    <xf numFmtId="0" fontId="19" fillId="0" borderId="6" xfId="3" applyFont="1" applyBorder="1" applyAlignment="1">
      <alignment horizontal="center" vertical="center"/>
    </xf>
    <xf numFmtId="0" fontId="19" fillId="0" borderId="7" xfId="3" applyFont="1" applyBorder="1" applyAlignment="1">
      <alignment horizontal="center" vertical="center"/>
    </xf>
    <xf numFmtId="0" fontId="19" fillId="0" borderId="23" xfId="3" applyFont="1" applyBorder="1" applyAlignment="1">
      <alignment horizontal="center" vertical="center" wrapText="1"/>
    </xf>
    <xf numFmtId="0" fontId="19" fillId="0" borderId="25" xfId="3" applyFont="1" applyBorder="1" applyAlignment="1">
      <alignment horizontal="center" vertical="center" wrapText="1"/>
    </xf>
    <xf numFmtId="0" fontId="44" fillId="0" borderId="23" xfId="3" applyFont="1" applyBorder="1" applyAlignment="1">
      <alignment horizontal="center" vertical="center" wrapText="1"/>
    </xf>
    <xf numFmtId="170" fontId="30" fillId="5" borderId="23" xfId="3" applyNumberFormat="1" applyFont="1" applyFill="1" applyBorder="1" applyAlignment="1">
      <alignment horizontal="center" vertical="center" wrapText="1"/>
    </xf>
    <xf numFmtId="170" fontId="30" fillId="5" borderId="25" xfId="3" applyNumberFormat="1" applyFont="1" applyFill="1" applyBorder="1" applyAlignment="1">
      <alignment horizontal="center" vertical="center" wrapText="1"/>
    </xf>
    <xf numFmtId="0" fontId="19" fillId="0" borderId="22" xfId="3" applyFont="1" applyBorder="1" applyAlignment="1">
      <alignment horizontal="center" vertical="center" wrapText="1"/>
    </xf>
    <xf numFmtId="0" fontId="19" fillId="0" borderId="22" xfId="3" applyFont="1" applyBorder="1" applyAlignment="1">
      <alignment horizontal="center" vertical="center"/>
    </xf>
    <xf numFmtId="0" fontId="57" fillId="0" borderId="23" xfId="3" applyFont="1" applyBorder="1" applyAlignment="1">
      <alignment horizontal="center" vertical="top" wrapText="1"/>
    </xf>
    <xf numFmtId="0" fontId="57" fillId="0" borderId="25" xfId="3" applyFont="1" applyBorder="1" applyAlignment="1">
      <alignment horizontal="center" vertical="top"/>
    </xf>
    <xf numFmtId="0" fontId="30" fillId="5" borderId="29" xfId="3" applyFont="1" applyFill="1" applyBorder="1" applyAlignment="1">
      <alignment horizontal="center" vertical="center" wrapText="1"/>
    </xf>
    <xf numFmtId="0" fontId="30" fillId="5" borderId="28" xfId="3" applyFont="1" applyFill="1" applyBorder="1" applyAlignment="1">
      <alignment horizontal="center" vertical="center" wrapText="1"/>
    </xf>
    <xf numFmtId="0" fontId="19" fillId="0" borderId="5" xfId="3" applyFont="1" applyBorder="1" applyAlignment="1">
      <alignment horizontal="center" vertical="center" wrapText="1"/>
    </xf>
    <xf numFmtId="0" fontId="19" fillId="0" borderId="7" xfId="3" applyFont="1" applyBorder="1" applyAlignment="1">
      <alignment horizontal="center" vertical="center" wrapText="1"/>
    </xf>
    <xf numFmtId="0" fontId="19" fillId="0" borderId="5" xfId="3" applyFont="1" applyBorder="1" applyAlignment="1">
      <alignment horizontal="justify" vertical="top" wrapText="1"/>
    </xf>
    <xf numFmtId="0" fontId="19" fillId="0" borderId="7" xfId="3" applyFont="1" applyBorder="1" applyAlignment="1">
      <alignment horizontal="justify" vertical="top" wrapText="1"/>
    </xf>
    <xf numFmtId="0" fontId="20" fillId="5" borderId="5" xfId="3" applyFont="1" applyFill="1" applyBorder="1" applyAlignment="1">
      <alignment horizontal="center" vertical="center"/>
    </xf>
    <xf numFmtId="0" fontId="20" fillId="5" borderId="6" xfId="3" applyFont="1" applyFill="1" applyBorder="1" applyAlignment="1">
      <alignment horizontal="center" vertical="center"/>
    </xf>
    <xf numFmtId="0" fontId="20" fillId="5" borderId="7" xfId="3" applyFont="1" applyFill="1" applyBorder="1" applyAlignment="1">
      <alignment horizontal="center" vertical="center"/>
    </xf>
    <xf numFmtId="0" fontId="20" fillId="0" borderId="5" xfId="3" applyFont="1" applyBorder="1" applyAlignment="1">
      <alignment horizontal="center" vertical="center" wrapText="1"/>
    </xf>
    <xf numFmtId="0" fontId="20" fillId="0" borderId="6" xfId="3" applyFont="1" applyBorder="1" applyAlignment="1">
      <alignment horizontal="center" vertical="center" wrapText="1"/>
    </xf>
    <xf numFmtId="0" fontId="20" fillId="0" borderId="7" xfId="3" applyFont="1" applyBorder="1" applyAlignment="1">
      <alignment horizontal="center" vertical="center" wrapText="1"/>
    </xf>
    <xf numFmtId="9" fontId="20" fillId="4" borderId="11" xfId="3" applyNumberFormat="1" applyFont="1" applyFill="1" applyBorder="1" applyAlignment="1">
      <alignment horizontal="center" vertical="center"/>
    </xf>
    <xf numFmtId="9" fontId="20" fillId="4" borderId="19" xfId="3" applyNumberFormat="1" applyFont="1" applyFill="1" applyBorder="1" applyAlignment="1">
      <alignment horizontal="center" vertical="center"/>
    </xf>
    <xf numFmtId="0" fontId="19" fillId="0" borderId="5" xfId="3" applyFont="1" applyBorder="1" applyAlignment="1">
      <alignment horizontal="justify" vertical="center" wrapText="1"/>
    </xf>
    <xf numFmtId="0" fontId="19" fillId="0" borderId="7" xfId="3" applyFont="1" applyBorder="1" applyAlignment="1">
      <alignment horizontal="justify" vertical="center" wrapText="1"/>
    </xf>
    <xf numFmtId="0" fontId="20" fillId="0" borderId="5" xfId="3" applyFont="1" applyBorder="1" applyAlignment="1">
      <alignment horizontal="left" vertical="center"/>
    </xf>
    <xf numFmtId="0" fontId="20" fillId="0" borderId="6" xfId="3" applyFont="1" applyBorder="1" applyAlignment="1">
      <alignment horizontal="left" vertical="center"/>
    </xf>
    <xf numFmtId="0" fontId="20" fillId="0" borderId="7" xfId="3" applyFont="1" applyBorder="1" applyAlignment="1">
      <alignment horizontal="left" vertical="center"/>
    </xf>
    <xf numFmtId="0" fontId="20" fillId="0" borderId="26" xfId="3" applyFont="1" applyBorder="1" applyAlignment="1">
      <alignment horizontal="center" vertical="center"/>
    </xf>
    <xf numFmtId="0" fontId="44" fillId="0" borderId="23" xfId="3" applyFont="1" applyBorder="1" applyAlignment="1">
      <alignment horizontal="center" vertical="top" wrapText="1"/>
    </xf>
    <xf numFmtId="0" fontId="19" fillId="0" borderId="25" xfId="3" applyFont="1" applyBorder="1" applyAlignment="1">
      <alignment horizontal="center" vertical="top" wrapText="1"/>
    </xf>
    <xf numFmtId="0" fontId="31" fillId="2" borderId="23" xfId="0" applyFont="1" applyFill="1" applyBorder="1" applyAlignment="1">
      <alignment horizontal="center" vertical="center" wrapText="1"/>
    </xf>
    <xf numFmtId="0" fontId="31" fillId="2" borderId="25" xfId="0" applyFont="1" applyFill="1" applyBorder="1" applyAlignment="1">
      <alignment horizontal="center" vertical="center" wrapText="1"/>
    </xf>
    <xf numFmtId="0" fontId="33" fillId="0" borderId="5"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12" fillId="0" borderId="2" xfId="2" applyFont="1" applyBorder="1" applyAlignment="1">
      <alignment horizontal="center" vertical="center"/>
    </xf>
    <xf numFmtId="0" fontId="12" fillId="0" borderId="18" xfId="2" applyFont="1" applyBorder="1" applyAlignment="1">
      <alignment horizontal="center" vertical="center"/>
    </xf>
    <xf numFmtId="0" fontId="12" fillId="0" borderId="17" xfId="2" applyFont="1" applyBorder="1" applyAlignment="1">
      <alignment horizontal="center" vertical="center"/>
    </xf>
    <xf numFmtId="0" fontId="12" fillId="0" borderId="8" xfId="2" applyFont="1" applyBorder="1" applyAlignment="1">
      <alignment horizontal="center" vertical="center"/>
    </xf>
    <xf numFmtId="0" fontId="12" fillId="0" borderId="1" xfId="2" applyFont="1" applyAlignment="1">
      <alignment horizontal="center" vertical="center"/>
    </xf>
    <xf numFmtId="0" fontId="12" fillId="0" borderId="16" xfId="2" applyFont="1" applyBorder="1" applyAlignment="1">
      <alignment horizontal="center" vertical="center"/>
    </xf>
    <xf numFmtId="0" fontId="12" fillId="0" borderId="11" xfId="2" applyFont="1" applyBorder="1" applyAlignment="1">
      <alignment horizontal="center" vertical="center"/>
    </xf>
    <xf numFmtId="0" fontId="12" fillId="0" borderId="20" xfId="2" applyFont="1" applyBorder="1" applyAlignment="1">
      <alignment horizontal="center" vertical="center"/>
    </xf>
    <xf numFmtId="0" fontId="12" fillId="0" borderId="19" xfId="2" applyFont="1" applyBorder="1" applyAlignment="1">
      <alignment horizontal="center" vertical="center"/>
    </xf>
    <xf numFmtId="0" fontId="12" fillId="5" borderId="5" xfId="2" applyFont="1" applyFill="1" applyBorder="1" applyAlignment="1">
      <alignment horizontal="center" vertical="center" wrapText="1"/>
    </xf>
    <xf numFmtId="0" fontId="12" fillId="5" borderId="6" xfId="2" applyFont="1" applyFill="1" applyBorder="1" applyAlignment="1">
      <alignment horizontal="center" vertical="center" wrapText="1"/>
    </xf>
    <xf numFmtId="0" fontId="12" fillId="5" borderId="7" xfId="2" applyFont="1" applyFill="1" applyBorder="1" applyAlignment="1">
      <alignment horizontal="center" vertical="center" wrapText="1"/>
    </xf>
    <xf numFmtId="0" fontId="11" fillId="0" borderId="2" xfId="2" applyFont="1" applyBorder="1" applyAlignment="1">
      <alignment horizontal="left" vertical="center" wrapText="1"/>
    </xf>
    <xf numFmtId="0" fontId="12" fillId="0" borderId="18" xfId="2" applyFont="1" applyBorder="1" applyAlignment="1">
      <alignment horizontal="left" vertical="center" wrapText="1"/>
    </xf>
    <xf numFmtId="0" fontId="12" fillId="0" borderId="17" xfId="2" applyFont="1" applyBorder="1" applyAlignment="1">
      <alignment horizontal="left" vertical="center" wrapText="1"/>
    </xf>
    <xf numFmtId="0" fontId="12" fillId="0" borderId="8" xfId="2" applyFont="1" applyBorder="1" applyAlignment="1">
      <alignment horizontal="left" vertical="center" wrapText="1"/>
    </xf>
    <xf numFmtId="0" fontId="12" fillId="0" borderId="1" xfId="2" applyFont="1" applyAlignment="1">
      <alignment horizontal="left" vertical="center" wrapText="1"/>
    </xf>
    <xf numFmtId="0" fontId="12" fillId="0" borderId="16" xfId="2" applyFont="1" applyBorder="1" applyAlignment="1">
      <alignment horizontal="left" vertical="center" wrapText="1"/>
    </xf>
    <xf numFmtId="0" fontId="12" fillId="0" borderId="11" xfId="2" applyFont="1" applyBorder="1" applyAlignment="1">
      <alignment horizontal="left" vertical="center" wrapText="1"/>
    </xf>
    <xf numFmtId="0" fontId="12" fillId="0" borderId="20" xfId="2" applyFont="1" applyBorder="1" applyAlignment="1">
      <alignment horizontal="left" vertical="center" wrapText="1"/>
    </xf>
    <xf numFmtId="0" fontId="12" fillId="0" borderId="19" xfId="2" applyFont="1" applyBorder="1" applyAlignment="1">
      <alignment horizontal="left" vertical="center" wrapText="1"/>
    </xf>
    <xf numFmtId="0" fontId="11" fillId="0" borderId="26" xfId="2" applyFont="1" applyBorder="1" applyAlignment="1">
      <alignment horizontal="center" vertical="center" wrapText="1"/>
    </xf>
    <xf numFmtId="0" fontId="11" fillId="0" borderId="26" xfId="2" applyFont="1" applyBorder="1" applyAlignment="1">
      <alignment horizontal="left" vertical="center" wrapText="1"/>
    </xf>
    <xf numFmtId="0" fontId="11" fillId="0" borderId="2"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11" xfId="2" applyFont="1" applyBorder="1" applyAlignment="1">
      <alignment horizontal="center" vertical="center" wrapText="1"/>
    </xf>
    <xf numFmtId="0" fontId="12" fillId="5" borderId="26" xfId="2" applyFont="1" applyFill="1" applyBorder="1" applyAlignment="1">
      <alignment horizontal="center" vertical="center" wrapText="1"/>
    </xf>
    <xf numFmtId="0" fontId="12" fillId="5" borderId="26" xfId="2" applyFont="1" applyFill="1" applyBorder="1" applyAlignment="1">
      <alignment horizontal="left" vertical="center" wrapText="1"/>
    </xf>
    <xf numFmtId="0" fontId="13" fillId="0" borderId="26" xfId="3" applyFont="1" applyBorder="1" applyAlignment="1">
      <alignment horizontal="center" vertical="center" wrapText="1"/>
    </xf>
    <xf numFmtId="0" fontId="11" fillId="0" borderId="70" xfId="2" applyFont="1" applyBorder="1" applyAlignment="1">
      <alignment horizontal="center" vertical="center" wrapText="1"/>
    </xf>
    <xf numFmtId="0" fontId="12" fillId="4" borderId="1" xfId="2" applyFont="1" applyFill="1" applyAlignment="1">
      <alignment horizontal="left" vertical="center" wrapText="1"/>
    </xf>
    <xf numFmtId="0" fontId="12" fillId="5" borderId="2" xfId="2" applyFont="1" applyFill="1" applyBorder="1" applyAlignment="1">
      <alignment horizontal="left" vertical="center" wrapText="1"/>
    </xf>
    <xf numFmtId="0" fontId="12" fillId="5" borderId="8" xfId="2" applyFont="1" applyFill="1" applyBorder="1" applyAlignment="1">
      <alignment horizontal="left" vertical="center" wrapText="1"/>
    </xf>
    <xf numFmtId="0" fontId="12" fillId="5" borderId="11" xfId="2" applyFont="1" applyFill="1" applyBorder="1" applyAlignment="1">
      <alignment horizontal="left" vertical="center" wrapText="1"/>
    </xf>
    <xf numFmtId="0" fontId="12" fillId="4" borderId="5" xfId="2" applyFont="1" applyFill="1" applyBorder="1" applyAlignment="1">
      <alignment horizontal="center" vertical="center" wrapText="1"/>
    </xf>
    <xf numFmtId="0" fontId="12" fillId="4" borderId="6" xfId="2" applyFont="1" applyFill="1" applyBorder="1" applyAlignment="1">
      <alignment horizontal="center" vertical="center" wrapText="1"/>
    </xf>
    <xf numFmtId="0" fontId="12" fillId="4" borderId="7" xfId="2" applyFont="1" applyFill="1" applyBorder="1" applyAlignment="1">
      <alignment horizontal="center" vertical="center" wrapText="1"/>
    </xf>
    <xf numFmtId="1" fontId="6" fillId="4" borderId="5" xfId="3" applyNumberFormat="1" applyFont="1" applyFill="1" applyBorder="1" applyAlignment="1">
      <alignment horizontal="center" vertical="center"/>
    </xf>
    <xf numFmtId="1" fontId="6" fillId="4" borderId="6" xfId="3" applyNumberFormat="1" applyFont="1" applyFill="1" applyBorder="1" applyAlignment="1">
      <alignment horizontal="center" vertical="center"/>
    </xf>
    <xf numFmtId="1" fontId="6" fillId="4" borderId="7" xfId="3" applyNumberFormat="1" applyFont="1" applyFill="1" applyBorder="1" applyAlignment="1">
      <alignment horizontal="center" vertical="center"/>
    </xf>
    <xf numFmtId="0" fontId="29" fillId="3" borderId="51" xfId="2" applyFont="1" applyFill="1" applyBorder="1" applyAlignment="1">
      <alignment horizontal="center" vertical="center" wrapText="1"/>
    </xf>
    <xf numFmtId="0" fontId="29" fillId="3" borderId="48" xfId="2" applyFont="1" applyFill="1" applyBorder="1" applyAlignment="1">
      <alignment horizontal="center" vertical="center" wrapText="1"/>
    </xf>
    <xf numFmtId="0" fontId="12" fillId="0" borderId="26" xfId="0" applyFont="1" applyBorder="1" applyAlignment="1">
      <alignment horizontal="center" vertical="center" wrapText="1"/>
    </xf>
    <xf numFmtId="0" fontId="30" fillId="5" borderId="22" xfId="2" applyFont="1" applyFill="1" applyBorder="1" applyAlignment="1">
      <alignment horizontal="center" vertical="center" wrapText="1"/>
    </xf>
    <xf numFmtId="170" fontId="30" fillId="5" borderId="23" xfId="3" applyNumberFormat="1" applyFont="1" applyFill="1" applyBorder="1" applyAlignment="1">
      <alignment horizontal="center" vertical="center"/>
    </xf>
    <xf numFmtId="170" fontId="30" fillId="5" borderId="25" xfId="3" applyNumberFormat="1" applyFont="1" applyFill="1" applyBorder="1" applyAlignment="1">
      <alignment horizontal="center" vertical="center"/>
    </xf>
    <xf numFmtId="0" fontId="31" fillId="0" borderId="23" xfId="3" applyFont="1" applyBorder="1" applyAlignment="1">
      <alignment horizontal="left" vertical="center" wrapText="1"/>
    </xf>
    <xf numFmtId="0" fontId="31" fillId="0" borderId="25" xfId="3" applyFont="1" applyBorder="1" applyAlignment="1">
      <alignment horizontal="left" vertical="center" wrapText="1"/>
    </xf>
    <xf numFmtId="9" fontId="30" fillId="5" borderId="23" xfId="3" applyNumberFormat="1" applyFont="1" applyFill="1" applyBorder="1" applyAlignment="1">
      <alignment horizontal="center" vertical="center"/>
    </xf>
    <xf numFmtId="0" fontId="0" fillId="0" borderId="25" xfId="0" applyBorder="1" applyAlignment="1">
      <alignment horizontal="center" vertical="center"/>
    </xf>
    <xf numFmtId="0" fontId="18" fillId="0" borderId="23" xfId="23" applyFont="1" applyFill="1" applyBorder="1" applyAlignment="1">
      <alignment horizontal="center" vertical="center" wrapText="1"/>
    </xf>
    <xf numFmtId="0" fontId="56" fillId="0" borderId="22" xfId="3" applyFont="1" applyBorder="1" applyAlignment="1">
      <alignment horizontal="center" vertical="top"/>
    </xf>
    <xf numFmtId="0" fontId="25" fillId="0" borderId="23" xfId="3" applyFont="1" applyBorder="1" applyAlignment="1">
      <alignment horizontal="justify" vertical="center" wrapText="1"/>
    </xf>
    <xf numFmtId="0" fontId="51" fillId="0" borderId="25" xfId="3" applyFont="1" applyBorder="1" applyAlignment="1">
      <alignment horizontal="justify" vertical="center" wrapText="1"/>
    </xf>
    <xf numFmtId="0" fontId="19" fillId="0" borderId="23" xfId="3" applyFont="1" applyBorder="1" applyAlignment="1">
      <alignment horizontal="center" vertical="top" wrapText="1"/>
    </xf>
    <xf numFmtId="0" fontId="25" fillId="0" borderId="23" xfId="3" applyFont="1" applyBorder="1" applyAlignment="1">
      <alignment horizontal="justify" vertical="top" wrapText="1"/>
    </xf>
    <xf numFmtId="0" fontId="51" fillId="0" borderId="25" xfId="3" applyFont="1" applyBorder="1" applyAlignment="1">
      <alignment horizontal="justify" vertical="top" wrapText="1"/>
    </xf>
    <xf numFmtId="0" fontId="25" fillId="0" borderId="23" xfId="3" applyFont="1" applyBorder="1" applyAlignment="1">
      <alignment horizontal="center" vertical="center" wrapText="1"/>
    </xf>
    <xf numFmtId="0" fontId="51" fillId="0" borderId="25" xfId="3" applyFont="1" applyBorder="1" applyAlignment="1">
      <alignment horizontal="center" vertical="center" wrapText="1"/>
    </xf>
    <xf numFmtId="9" fontId="0" fillId="0" borderId="25" xfId="0" applyNumberFormat="1" applyBorder="1" applyAlignment="1">
      <alignment horizontal="center" vertical="center"/>
    </xf>
    <xf numFmtId="0" fontId="55" fillId="0" borderId="7" xfId="3" applyFont="1" applyBorder="1" applyAlignment="1">
      <alignment horizontal="justify" vertical="top" wrapText="1"/>
    </xf>
    <xf numFmtId="0" fontId="57" fillId="0" borderId="5" xfId="3" applyFont="1" applyBorder="1" applyAlignment="1">
      <alignment horizontal="justify" vertical="center" wrapText="1"/>
    </xf>
    <xf numFmtId="0" fontId="57" fillId="0" borderId="7" xfId="3" applyFont="1" applyBorder="1" applyAlignment="1">
      <alignment horizontal="justify" vertical="center" wrapText="1"/>
    </xf>
    <xf numFmtId="0" fontId="55" fillId="0" borderId="5" xfId="3" applyFont="1" applyBorder="1" applyAlignment="1">
      <alignment horizontal="justify" vertical="center" wrapText="1"/>
    </xf>
    <xf numFmtId="0" fontId="55" fillId="0" borderId="7" xfId="3" applyFont="1" applyBorder="1" applyAlignment="1">
      <alignment horizontal="justify" vertical="center" wrapText="1"/>
    </xf>
    <xf numFmtId="9" fontId="20" fillId="0" borderId="11" xfId="3" applyNumberFormat="1" applyFont="1" applyBorder="1" applyAlignment="1">
      <alignment horizontal="center" vertical="center"/>
    </xf>
    <xf numFmtId="9" fontId="20" fillId="0" borderId="19" xfId="3" applyNumberFormat="1" applyFont="1" applyBorder="1" applyAlignment="1">
      <alignment horizontal="center" vertical="center"/>
    </xf>
    <xf numFmtId="0" fontId="28" fillId="0" borderId="32" xfId="3" applyFont="1" applyBorder="1" applyAlignment="1">
      <alignment horizontal="center" vertical="center"/>
    </xf>
    <xf numFmtId="0" fontId="12" fillId="5" borderId="29" xfId="3" applyFont="1" applyFill="1" applyBorder="1" applyAlignment="1">
      <alignment horizontal="center" vertical="center" wrapText="1"/>
    </xf>
    <xf numFmtId="0" fontId="12" fillId="5" borderId="28" xfId="3" applyFont="1" applyFill="1" applyBorder="1" applyAlignment="1">
      <alignment horizontal="center" vertical="center" wrapText="1"/>
    </xf>
    <xf numFmtId="0" fontId="12" fillId="5" borderId="5" xfId="3" applyFont="1" applyFill="1" applyBorder="1" applyAlignment="1">
      <alignment horizontal="center" vertical="center" wrapText="1"/>
    </xf>
    <xf numFmtId="0" fontId="12" fillId="5" borderId="7" xfId="3" applyFont="1" applyFill="1" applyBorder="1" applyAlignment="1">
      <alignment horizontal="center" vertical="center" wrapText="1"/>
    </xf>
    <xf numFmtId="0" fontId="13" fillId="0" borderId="5" xfId="3" applyFont="1" applyBorder="1" applyAlignment="1">
      <alignment horizontal="center" vertical="center"/>
    </xf>
    <xf numFmtId="0" fontId="13" fillId="0" borderId="7" xfId="3" applyFont="1" applyBorder="1" applyAlignment="1">
      <alignment horizontal="center" vertical="center"/>
    </xf>
    <xf numFmtId="0" fontId="13" fillId="0" borderId="6" xfId="3" applyFont="1" applyBorder="1" applyAlignment="1">
      <alignment horizontal="center" vertical="center"/>
    </xf>
    <xf numFmtId="0" fontId="13" fillId="0" borderId="29" xfId="3" applyFont="1" applyBorder="1" applyAlignment="1">
      <alignment horizontal="center" vertical="center"/>
    </xf>
    <xf numFmtId="0" fontId="13" fillId="0" borderId="27" xfId="3" applyFont="1" applyBorder="1" applyAlignment="1">
      <alignment horizontal="center" vertical="center"/>
    </xf>
    <xf numFmtId="0" fontId="13" fillId="0" borderId="28" xfId="3" applyFont="1" applyBorder="1" applyAlignment="1">
      <alignment horizontal="center" vertical="center"/>
    </xf>
    <xf numFmtId="0" fontId="13" fillId="0" borderId="5" xfId="3" applyFont="1" applyBorder="1" applyAlignment="1">
      <alignment horizontal="center" vertical="center" wrapText="1"/>
    </xf>
    <xf numFmtId="0" fontId="13" fillId="0" borderId="6" xfId="3" applyFont="1" applyBorder="1" applyAlignment="1">
      <alignment horizontal="center" vertical="center" wrapText="1"/>
    </xf>
    <xf numFmtId="0" fontId="13" fillId="0" borderId="7" xfId="3" applyFont="1" applyBorder="1" applyAlignment="1">
      <alignment horizontal="center" vertical="center" wrapText="1"/>
    </xf>
    <xf numFmtId="0" fontId="55" fillId="0" borderId="7" xfId="3" applyFont="1" applyBorder="1" applyAlignment="1">
      <alignment horizontal="center" vertical="top"/>
    </xf>
    <xf numFmtId="0" fontId="55" fillId="0" borderId="5" xfId="3" applyFont="1" applyBorder="1" applyAlignment="1">
      <alignment horizontal="justify" vertical="top" wrapText="1"/>
    </xf>
    <xf numFmtId="0" fontId="13" fillId="0" borderId="5" xfId="3" applyFont="1" applyBorder="1" applyAlignment="1">
      <alignment horizontal="left" vertical="center" wrapText="1"/>
    </xf>
    <xf numFmtId="0" fontId="13" fillId="0" borderId="7" xfId="3" applyFont="1" applyBorder="1" applyAlignment="1">
      <alignment horizontal="left" vertical="center" wrapText="1"/>
    </xf>
    <xf numFmtId="0" fontId="12" fillId="5" borderId="2" xfId="2" applyFont="1" applyFill="1" applyBorder="1" applyAlignment="1">
      <alignment horizontal="center" vertical="center" wrapText="1"/>
    </xf>
    <xf numFmtId="0" fontId="12" fillId="5" borderId="8" xfId="2" applyFont="1" applyFill="1" applyBorder="1" applyAlignment="1">
      <alignment horizontal="center" vertical="center" wrapText="1"/>
    </xf>
    <xf numFmtId="0" fontId="12" fillId="5" borderId="11" xfId="2" applyFont="1" applyFill="1" applyBorder="1" applyAlignment="1">
      <alignment horizontal="center" vertical="center" wrapText="1"/>
    </xf>
    <xf numFmtId="1" fontId="12" fillId="0" borderId="29" xfId="2" applyNumberFormat="1" applyFont="1" applyBorder="1" applyAlignment="1">
      <alignment horizontal="center" vertical="center" wrapText="1"/>
    </xf>
    <xf numFmtId="1" fontId="12" fillId="0" borderId="27" xfId="2" applyNumberFormat="1" applyFont="1" applyBorder="1" applyAlignment="1">
      <alignment horizontal="center" vertical="center" wrapText="1"/>
    </xf>
    <xf numFmtId="1" fontId="12" fillId="0" borderId="28" xfId="2" applyNumberFormat="1" applyFont="1" applyBorder="1" applyAlignment="1">
      <alignment horizontal="center" vertical="center" wrapText="1"/>
    </xf>
    <xf numFmtId="0" fontId="7" fillId="5" borderId="26" xfId="3" applyFont="1" applyFill="1" applyBorder="1" applyAlignment="1">
      <alignment horizontal="center" vertical="center"/>
    </xf>
    <xf numFmtId="0" fontId="12" fillId="0" borderId="2" xfId="2" applyFont="1" applyBorder="1" applyAlignment="1">
      <alignment horizontal="center" vertical="center" wrapText="1"/>
    </xf>
    <xf numFmtId="0" fontId="12" fillId="0" borderId="18" xfId="2" applyFont="1" applyBorder="1" applyAlignment="1">
      <alignment horizontal="center" vertical="center" wrapText="1"/>
    </xf>
    <xf numFmtId="0" fontId="12" fillId="0" borderId="17"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1" xfId="2" applyFont="1" applyAlignment="1">
      <alignment horizontal="center" vertical="center" wrapText="1"/>
    </xf>
    <xf numFmtId="0" fontId="12" fillId="0" borderId="16" xfId="2" applyFont="1" applyBorder="1" applyAlignment="1">
      <alignment horizontal="center" vertical="center" wrapText="1"/>
    </xf>
    <xf numFmtId="0" fontId="12" fillId="0" borderId="11" xfId="2" applyFont="1" applyBorder="1" applyAlignment="1">
      <alignment horizontal="center" vertical="center" wrapText="1"/>
    </xf>
    <xf numFmtId="0" fontId="12" fillId="0" borderId="20" xfId="2" applyFont="1" applyBorder="1" applyAlignment="1">
      <alignment horizontal="center" vertical="center" wrapText="1"/>
    </xf>
    <xf numFmtId="0" fontId="12" fillId="0" borderId="19" xfId="2" applyFont="1" applyBorder="1" applyAlignment="1">
      <alignment horizontal="center" vertical="center" wrapText="1"/>
    </xf>
    <xf numFmtId="0" fontId="7" fillId="5" borderId="5" xfId="3" applyFont="1" applyFill="1" applyBorder="1" applyAlignment="1">
      <alignment horizontal="center" vertical="center" wrapText="1"/>
    </xf>
    <xf numFmtId="0" fontId="7" fillId="5" borderId="6" xfId="3" applyFont="1" applyFill="1" applyBorder="1" applyAlignment="1">
      <alignment horizontal="center" vertical="center" wrapText="1"/>
    </xf>
    <xf numFmtId="0" fontId="7" fillId="5" borderId="7" xfId="3" applyFont="1" applyFill="1" applyBorder="1" applyAlignment="1">
      <alignment horizontal="center" vertical="center" wrapText="1"/>
    </xf>
    <xf numFmtId="0" fontId="7" fillId="0" borderId="5" xfId="3" applyFont="1" applyBorder="1" applyAlignment="1">
      <alignment horizontal="center" vertical="center" wrapText="1"/>
    </xf>
    <xf numFmtId="0" fontId="7" fillId="0" borderId="6" xfId="3" applyFont="1" applyBorder="1" applyAlignment="1">
      <alignment horizontal="center" vertical="center" wrapText="1"/>
    </xf>
    <xf numFmtId="0" fontId="7" fillId="0" borderId="7" xfId="3" applyFont="1" applyBorder="1" applyAlignment="1">
      <alignment horizontal="center" vertical="center" wrapText="1"/>
    </xf>
    <xf numFmtId="0" fontId="7" fillId="0" borderId="5" xfId="3" applyFont="1" applyBorder="1" applyAlignment="1">
      <alignment horizontal="center" vertical="center"/>
    </xf>
    <xf numFmtId="0" fontId="7" fillId="0" borderId="6" xfId="3" applyFont="1" applyBorder="1" applyAlignment="1">
      <alignment horizontal="center" vertical="center"/>
    </xf>
    <xf numFmtId="0" fontId="7" fillId="0" borderId="7" xfId="3" applyFont="1" applyBorder="1" applyAlignment="1">
      <alignment horizontal="center" vertical="center"/>
    </xf>
    <xf numFmtId="0" fontId="12" fillId="3" borderId="26" xfId="2" applyFont="1" applyFill="1" applyBorder="1" applyAlignment="1">
      <alignment horizontal="left" vertical="center" wrapText="1"/>
    </xf>
    <xf numFmtId="0" fontId="12" fillId="3" borderId="5" xfId="2" applyFont="1" applyFill="1" applyBorder="1" applyAlignment="1">
      <alignment horizontal="center" vertical="center" wrapText="1"/>
    </xf>
    <xf numFmtId="0" fontId="12" fillId="3" borderId="6" xfId="2" applyFont="1" applyFill="1" applyBorder="1" applyAlignment="1">
      <alignment horizontal="center" vertical="center" wrapText="1"/>
    </xf>
    <xf numFmtId="0" fontId="12" fillId="3" borderId="7" xfId="2" applyFont="1" applyFill="1" applyBorder="1" applyAlignment="1">
      <alignment horizontal="center" vertical="center" wrapText="1"/>
    </xf>
    <xf numFmtId="0" fontId="12" fillId="3" borderId="5" xfId="2" applyFont="1" applyFill="1" applyBorder="1" applyAlignment="1">
      <alignment horizontal="center" vertical="center"/>
    </xf>
    <xf numFmtId="0" fontId="12" fillId="3" borderId="6" xfId="2" applyFont="1" applyFill="1" applyBorder="1" applyAlignment="1">
      <alignment horizontal="center" vertical="center"/>
    </xf>
    <xf numFmtId="0" fontId="12" fillId="3" borderId="7" xfId="2" applyFont="1" applyFill="1" applyBorder="1" applyAlignment="1">
      <alignment horizontal="center" vertical="center"/>
    </xf>
    <xf numFmtId="0" fontId="12" fillId="5" borderId="61" xfId="2" applyFont="1" applyFill="1" applyBorder="1" applyAlignment="1">
      <alignment horizontal="center" vertical="center" wrapText="1"/>
    </xf>
    <xf numFmtId="0" fontId="12" fillId="5" borderId="62" xfId="2" applyFont="1" applyFill="1" applyBorder="1" applyAlignment="1">
      <alignment horizontal="center" vertical="center" wrapText="1"/>
    </xf>
    <xf numFmtId="0" fontId="12" fillId="5" borderId="37" xfId="2" applyFont="1" applyFill="1" applyBorder="1" applyAlignment="1">
      <alignment horizontal="center" vertical="center" wrapText="1"/>
    </xf>
    <xf numFmtId="0" fontId="12" fillId="5" borderId="38" xfId="2" applyFont="1" applyFill="1" applyBorder="1" applyAlignment="1">
      <alignment horizontal="center" vertical="center" wrapText="1"/>
    </xf>
    <xf numFmtId="0" fontId="12" fillId="5" borderId="39" xfId="2" applyFont="1" applyFill="1" applyBorder="1" applyAlignment="1">
      <alignment horizontal="center" vertical="center" wrapText="1"/>
    </xf>
    <xf numFmtId="0" fontId="12" fillId="5" borderId="9" xfId="2" applyFont="1" applyFill="1" applyBorder="1" applyAlignment="1">
      <alignment horizontal="center" vertical="center" wrapText="1"/>
    </xf>
    <xf numFmtId="0" fontId="12" fillId="5" borderId="13" xfId="2" applyFont="1" applyFill="1" applyBorder="1" applyAlignment="1">
      <alignment horizontal="center" vertical="center" wrapText="1"/>
    </xf>
    <xf numFmtId="0" fontId="12" fillId="3" borderId="26" xfId="2" applyFont="1" applyFill="1" applyBorder="1" applyAlignment="1">
      <alignment horizontal="center" vertical="center" wrapText="1"/>
    </xf>
    <xf numFmtId="0" fontId="12" fillId="5" borderId="55" xfId="2" applyFont="1" applyFill="1" applyBorder="1" applyAlignment="1">
      <alignment horizontal="center" vertical="center" wrapText="1"/>
    </xf>
    <xf numFmtId="0" fontId="12" fillId="5" borderId="12" xfId="2" applyFont="1" applyFill="1" applyBorder="1" applyAlignment="1">
      <alignment horizontal="center" vertical="center" wrapText="1"/>
    </xf>
    <xf numFmtId="0" fontId="12" fillId="5" borderId="51" xfId="2" applyFont="1" applyFill="1" applyBorder="1" applyAlignment="1">
      <alignment horizontal="center" vertical="center" wrapText="1"/>
    </xf>
    <xf numFmtId="0" fontId="12" fillId="0" borderId="5" xfId="2" applyFont="1" applyBorder="1" applyAlignment="1">
      <alignment horizontal="center" vertical="center" wrapText="1"/>
    </xf>
    <xf numFmtId="0" fontId="12" fillId="0" borderId="6" xfId="2" applyFont="1" applyBorder="1" applyAlignment="1">
      <alignment horizontal="center" vertical="center" wrapText="1"/>
    </xf>
    <xf numFmtId="0" fontId="12" fillId="0" borderId="7" xfId="2" applyFont="1" applyBorder="1" applyAlignment="1">
      <alignment horizontal="center" vertical="center" wrapText="1"/>
    </xf>
    <xf numFmtId="1" fontId="6" fillId="0" borderId="5" xfId="3" applyNumberFormat="1" applyFont="1" applyBorder="1" applyAlignment="1">
      <alignment horizontal="center" vertical="center"/>
    </xf>
    <xf numFmtId="1" fontId="6" fillId="0" borderId="7" xfId="3" applyNumberFormat="1" applyFont="1" applyBorder="1" applyAlignment="1">
      <alignment horizontal="center" vertical="center"/>
    </xf>
    <xf numFmtId="0" fontId="12" fillId="0" borderId="1" xfId="0" applyFont="1" applyBorder="1" applyAlignment="1">
      <alignment horizontal="center" vertical="center" wrapText="1"/>
    </xf>
    <xf numFmtId="0" fontId="12" fillId="3" borderId="11" xfId="3" applyFont="1" applyFill="1" applyBorder="1" applyAlignment="1">
      <alignment horizontal="center" vertical="center" wrapText="1"/>
    </xf>
    <xf numFmtId="0" fontId="12" fillId="3" borderId="20" xfId="3" applyFont="1" applyFill="1" applyBorder="1" applyAlignment="1">
      <alignment horizontal="center" vertical="center" wrapText="1"/>
    </xf>
    <xf numFmtId="0" fontId="12" fillId="3" borderId="19" xfId="3" applyFont="1" applyFill="1" applyBorder="1" applyAlignment="1">
      <alignment horizontal="center" vertical="center" wrapText="1"/>
    </xf>
    <xf numFmtId="0" fontId="12" fillId="3" borderId="5" xfId="3" applyFont="1" applyFill="1" applyBorder="1" applyAlignment="1">
      <alignment horizontal="center" vertical="center" wrapText="1"/>
    </xf>
    <xf numFmtId="0" fontId="12" fillId="3" borderId="6" xfId="3" applyFont="1" applyFill="1" applyBorder="1" applyAlignment="1">
      <alignment horizontal="center" vertical="center" wrapText="1"/>
    </xf>
    <xf numFmtId="0" fontId="12" fillId="3" borderId="7" xfId="3" applyFont="1" applyFill="1" applyBorder="1" applyAlignment="1">
      <alignment horizontal="center" vertical="center" wrapText="1"/>
    </xf>
    <xf numFmtId="0" fontId="30" fillId="5" borderId="27" xfId="3" applyFont="1" applyFill="1" applyBorder="1" applyAlignment="1">
      <alignment horizontal="center" vertical="center" wrapText="1"/>
    </xf>
    <xf numFmtId="0" fontId="30" fillId="5" borderId="17" xfId="3" applyFont="1" applyFill="1" applyBorder="1" applyAlignment="1">
      <alignment horizontal="center" vertical="center" wrapText="1"/>
    </xf>
    <xf numFmtId="0" fontId="30" fillId="5" borderId="1" xfId="3" applyFont="1" applyFill="1" applyAlignment="1">
      <alignment horizontal="center" vertical="center" wrapText="1"/>
    </xf>
    <xf numFmtId="0" fontId="30" fillId="5" borderId="20" xfId="3" applyFont="1" applyFill="1" applyBorder="1" applyAlignment="1">
      <alignment horizontal="center" vertical="center" wrapText="1"/>
    </xf>
    <xf numFmtId="0" fontId="33" fillId="10" borderId="2" xfId="2" applyFont="1" applyFill="1" applyBorder="1" applyAlignment="1">
      <alignment horizontal="center" vertical="center" wrapText="1"/>
    </xf>
    <xf numFmtId="0" fontId="33" fillId="10" borderId="18" xfId="2" applyFont="1" applyFill="1" applyBorder="1" applyAlignment="1">
      <alignment horizontal="center" vertical="center" wrapText="1"/>
    </xf>
    <xf numFmtId="0" fontId="33" fillId="10" borderId="17" xfId="2" applyFont="1" applyFill="1" applyBorder="1" applyAlignment="1">
      <alignment horizontal="center" vertical="center" wrapText="1"/>
    </xf>
    <xf numFmtId="0" fontId="33" fillId="10" borderId="8" xfId="2" applyFont="1" applyFill="1" applyBorder="1" applyAlignment="1">
      <alignment horizontal="center" vertical="center" wrapText="1"/>
    </xf>
    <xf numFmtId="0" fontId="33" fillId="10" borderId="1" xfId="2" applyFont="1" applyFill="1" applyAlignment="1">
      <alignment horizontal="center" vertical="center" wrapText="1"/>
    </xf>
    <xf numFmtId="0" fontId="33" fillId="10" borderId="16" xfId="2" applyFont="1" applyFill="1" applyBorder="1" applyAlignment="1">
      <alignment horizontal="center" vertical="center" wrapText="1"/>
    </xf>
    <xf numFmtId="0" fontId="33" fillId="10" borderId="11" xfId="2" applyFont="1" applyFill="1" applyBorder="1" applyAlignment="1">
      <alignment horizontal="center" vertical="center" wrapText="1"/>
    </xf>
    <xf numFmtId="0" fontId="33" fillId="10" borderId="20" xfId="2" applyFont="1" applyFill="1" applyBorder="1" applyAlignment="1">
      <alignment horizontal="center" vertical="center" wrapText="1"/>
    </xf>
    <xf numFmtId="0" fontId="33" fillId="10" borderId="19" xfId="2" applyFont="1" applyFill="1" applyBorder="1" applyAlignment="1">
      <alignment horizontal="center" vertical="center" wrapText="1"/>
    </xf>
    <xf numFmtId="0" fontId="12" fillId="5" borderId="5" xfId="2" applyFont="1" applyFill="1" applyBorder="1" applyAlignment="1">
      <alignment horizontal="left" vertical="center" wrapText="1"/>
    </xf>
    <xf numFmtId="0" fontId="12" fillId="5" borderId="7" xfId="2" applyFont="1" applyFill="1" applyBorder="1" applyAlignment="1">
      <alignment horizontal="left" vertical="center" wrapText="1"/>
    </xf>
    <xf numFmtId="0" fontId="11" fillId="0" borderId="26" xfId="0" applyFont="1" applyBorder="1" applyAlignment="1">
      <alignment horizontal="left" vertical="center" wrapText="1"/>
    </xf>
    <xf numFmtId="0" fontId="12" fillId="5" borderId="11" xfId="3" applyFont="1" applyFill="1" applyBorder="1" applyAlignment="1">
      <alignment horizontal="center" vertical="center" wrapText="1"/>
    </xf>
    <xf numFmtId="0" fontId="12" fillId="5" borderId="19" xfId="3" applyFont="1" applyFill="1" applyBorder="1" applyAlignment="1">
      <alignment horizontal="center" vertical="center" wrapText="1"/>
    </xf>
    <xf numFmtId="0" fontId="12" fillId="5" borderId="6" xfId="3" applyFont="1" applyFill="1" applyBorder="1" applyAlignment="1">
      <alignment horizontal="center" vertical="center" wrapText="1"/>
    </xf>
    <xf numFmtId="0" fontId="19" fillId="5" borderId="6" xfId="3" applyFont="1" applyFill="1" applyBorder="1" applyAlignment="1">
      <alignment horizontal="center" vertical="center" wrapText="1"/>
    </xf>
    <xf numFmtId="0" fontId="19" fillId="5" borderId="7" xfId="3" applyFont="1" applyFill="1" applyBorder="1" applyAlignment="1">
      <alignment horizontal="center" vertical="center" wrapText="1"/>
    </xf>
    <xf numFmtId="0" fontId="30" fillId="5" borderId="26" xfId="3" applyFont="1" applyFill="1" applyBorder="1" applyAlignment="1">
      <alignment horizontal="center" vertical="center" wrapText="1"/>
    </xf>
    <xf numFmtId="0" fontId="37" fillId="0" borderId="2" xfId="2" applyFont="1" applyBorder="1" applyAlignment="1">
      <alignment horizontal="center" vertical="center" wrapText="1"/>
    </xf>
    <xf numFmtId="0" fontId="37" fillId="0" borderId="18" xfId="2" applyFont="1" applyBorder="1" applyAlignment="1">
      <alignment horizontal="center" vertical="center" wrapText="1"/>
    </xf>
    <xf numFmtId="0" fontId="37" fillId="0" borderId="8" xfId="2" applyFont="1" applyBorder="1" applyAlignment="1">
      <alignment horizontal="center" vertical="center" wrapText="1"/>
    </xf>
    <xf numFmtId="0" fontId="37" fillId="0" borderId="1" xfId="2" applyFont="1" applyAlignment="1">
      <alignment horizontal="center" vertical="center" wrapText="1"/>
    </xf>
    <xf numFmtId="0" fontId="37" fillId="0" borderId="11" xfId="2" applyFont="1" applyBorder="1" applyAlignment="1">
      <alignment horizontal="center" vertical="center" wrapText="1"/>
    </xf>
    <xf numFmtId="0" fontId="37" fillId="0" borderId="20" xfId="2" applyFont="1" applyBorder="1" applyAlignment="1">
      <alignment horizontal="center" vertical="center" wrapText="1"/>
    </xf>
    <xf numFmtId="0" fontId="37" fillId="5" borderId="29" xfId="2" applyFont="1" applyFill="1" applyBorder="1" applyAlignment="1">
      <alignment horizontal="center" vertical="center" wrapText="1"/>
    </xf>
    <xf numFmtId="0" fontId="37" fillId="5" borderId="27" xfId="2" applyFont="1" applyFill="1" applyBorder="1" applyAlignment="1">
      <alignment horizontal="center" vertical="center" wrapText="1"/>
    </xf>
    <xf numFmtId="0" fontId="37" fillId="5" borderId="28" xfId="2" applyFont="1" applyFill="1" applyBorder="1" applyAlignment="1">
      <alignment horizontal="center" vertical="center" wrapText="1"/>
    </xf>
    <xf numFmtId="0" fontId="33" fillId="0" borderId="5" xfId="0" applyFont="1" applyBorder="1" applyAlignment="1">
      <alignment horizontal="center" vertical="center" wrapText="1"/>
    </xf>
    <xf numFmtId="0" fontId="33" fillId="0" borderId="7" xfId="0" applyFont="1" applyBorder="1" applyAlignment="1">
      <alignment horizontal="center" vertical="center" wrapText="1"/>
    </xf>
    <xf numFmtId="0" fontId="11" fillId="0" borderId="1" xfId="2" applyFont="1" applyAlignment="1">
      <alignment horizontal="center" vertical="center" wrapText="1"/>
    </xf>
    <xf numFmtId="0" fontId="11" fillId="0" borderId="20" xfId="2" applyFont="1" applyBorder="1" applyAlignment="1">
      <alignment horizontal="center" vertical="center" wrapText="1"/>
    </xf>
    <xf numFmtId="0" fontId="12" fillId="10" borderId="11" xfId="2" applyFont="1" applyFill="1" applyBorder="1" applyAlignment="1">
      <alignment horizontal="center" vertical="center"/>
    </xf>
    <xf numFmtId="0" fontId="12" fillId="10" borderId="20" xfId="2" applyFont="1" applyFill="1" applyBorder="1" applyAlignment="1">
      <alignment horizontal="center" vertical="center"/>
    </xf>
    <xf numFmtId="0" fontId="12" fillId="10" borderId="19" xfId="2" applyFont="1" applyFill="1" applyBorder="1" applyAlignment="1">
      <alignment horizontal="center" vertical="center"/>
    </xf>
    <xf numFmtId="0" fontId="12" fillId="10" borderId="29" xfId="2" applyFont="1" applyFill="1" applyBorder="1" applyAlignment="1">
      <alignment horizontal="center" vertical="center"/>
    </xf>
    <xf numFmtId="0" fontId="12" fillId="10" borderId="27" xfId="2" applyFont="1" applyFill="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3" borderId="2" xfId="0" applyFont="1" applyFill="1" applyBorder="1" applyAlignment="1">
      <alignment horizontal="center" vertical="center"/>
    </xf>
    <xf numFmtId="0" fontId="12" fillId="3" borderId="18" xfId="0" applyFont="1" applyFill="1" applyBorder="1" applyAlignment="1">
      <alignment horizontal="center" vertical="center"/>
    </xf>
    <xf numFmtId="0" fontId="12" fillId="3" borderId="1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16" xfId="0" applyFont="1" applyFill="1" applyBorder="1" applyAlignment="1">
      <alignment horizontal="center" vertical="center"/>
    </xf>
    <xf numFmtId="0" fontId="12" fillId="3" borderId="11" xfId="0" applyFont="1" applyFill="1" applyBorder="1" applyAlignment="1">
      <alignment horizontal="center" vertical="center"/>
    </xf>
    <xf numFmtId="0" fontId="12" fillId="3" borderId="20" xfId="0" applyFont="1" applyFill="1" applyBorder="1" applyAlignment="1">
      <alignment horizontal="center" vertical="center"/>
    </xf>
    <xf numFmtId="0" fontId="12" fillId="3" borderId="19" xfId="0" applyFont="1" applyFill="1" applyBorder="1" applyAlignment="1">
      <alignment horizontal="center" vertical="center"/>
    </xf>
    <xf numFmtId="0" fontId="40" fillId="5" borderId="59" xfId="19" applyFont="1" applyFill="1" applyBorder="1" applyAlignment="1">
      <alignment horizontal="center" vertical="center"/>
    </xf>
    <xf numFmtId="0" fontId="40" fillId="5" borderId="38" xfId="19" applyFont="1" applyFill="1" applyBorder="1" applyAlignment="1">
      <alignment horizontal="center" vertical="center"/>
    </xf>
    <xf numFmtId="0" fontId="40" fillId="5" borderId="56" xfId="19" applyFont="1" applyFill="1" applyBorder="1" applyAlignment="1">
      <alignment horizontal="center" vertical="center"/>
    </xf>
    <xf numFmtId="0" fontId="24" fillId="11" borderId="9" xfId="14" quotePrefix="1" applyNumberFormat="1" applyFill="1" applyBorder="1" applyAlignment="1">
      <alignment horizontal="center" vertical="center" wrapText="1"/>
    </xf>
    <xf numFmtId="0" fontId="24" fillId="11" borderId="13" xfId="14" quotePrefix="1" applyNumberFormat="1" applyFill="1" applyBorder="1" applyAlignment="1">
      <alignment horizontal="center" vertical="center" wrapText="1"/>
    </xf>
    <xf numFmtId="0" fontId="36" fillId="3" borderId="10" xfId="19" applyFont="1" applyFill="1" applyBorder="1" applyAlignment="1">
      <alignment horizontal="center" vertical="center" wrapText="1"/>
    </xf>
    <xf numFmtId="0" fontId="36" fillId="3" borderId="14" xfId="19" applyFont="1" applyFill="1" applyBorder="1" applyAlignment="1">
      <alignment horizontal="center" vertical="center" wrapText="1"/>
    </xf>
    <xf numFmtId="0" fontId="3" fillId="10" borderId="1" xfId="19" applyFill="1" applyAlignment="1">
      <alignment horizontal="center"/>
    </xf>
    <xf numFmtId="0" fontId="40" fillId="0" borderId="1" xfId="19" applyFont="1" applyAlignment="1">
      <alignment horizontal="center" vertical="center" wrapText="1"/>
    </xf>
    <xf numFmtId="0" fontId="40" fillId="5" borderId="33" xfId="19" applyFont="1" applyFill="1" applyBorder="1" applyAlignment="1">
      <alignment horizontal="center" vertical="center" wrapText="1"/>
    </xf>
    <xf numFmtId="0" fontId="40" fillId="5" borderId="60" xfId="19" applyFont="1" applyFill="1" applyBorder="1" applyAlignment="1">
      <alignment horizontal="center" vertical="center" wrapText="1"/>
    </xf>
    <xf numFmtId="1" fontId="6" fillId="0" borderId="6" xfId="3" applyNumberFormat="1" applyFont="1" applyBorder="1" applyAlignment="1">
      <alignment horizontal="center" vertical="center"/>
    </xf>
    <xf numFmtId="0" fontId="40" fillId="5" borderId="9" xfId="19" applyFont="1" applyFill="1" applyBorder="1" applyAlignment="1">
      <alignment horizontal="center" vertical="center" wrapText="1"/>
    </xf>
    <xf numFmtId="0" fontId="40" fillId="5" borderId="13" xfId="19" applyFont="1" applyFill="1" applyBorder="1" applyAlignment="1">
      <alignment horizontal="center" vertical="center" wrapText="1"/>
    </xf>
    <xf numFmtId="0" fontId="24" fillId="11" borderId="55" xfId="14" quotePrefix="1" applyNumberFormat="1" applyFill="1" applyBorder="1" applyAlignment="1">
      <alignment horizontal="center" vertical="center" wrapText="1"/>
    </xf>
    <xf numFmtId="0" fontId="24" fillId="11" borderId="12" xfId="14" quotePrefix="1" applyNumberFormat="1" applyFill="1" applyBorder="1" applyAlignment="1">
      <alignment horizontal="center" vertical="center" wrapText="1"/>
    </xf>
    <xf numFmtId="0" fontId="24" fillId="11" borderId="9" xfId="14" applyNumberFormat="1" applyFill="1" applyBorder="1" applyAlignment="1">
      <alignment horizontal="center" vertical="center" wrapText="1"/>
    </xf>
    <xf numFmtId="0" fontId="24" fillId="11" borderId="13" xfId="14" applyNumberFormat="1" applyFill="1" applyBorder="1" applyAlignment="1">
      <alignment horizontal="center" vertical="center" wrapText="1"/>
    </xf>
    <xf numFmtId="0" fontId="24" fillId="3" borderId="9" xfId="12" quotePrefix="1" applyNumberFormat="1" applyFont="1" applyFill="1" applyBorder="1" applyAlignment="1">
      <alignment horizontal="center" vertical="center" wrapText="1"/>
    </xf>
    <xf numFmtId="0" fontId="24" fillId="3" borderId="13" xfId="12" quotePrefix="1" applyNumberFormat="1" applyFont="1" applyFill="1" applyBorder="1" applyAlignment="1">
      <alignment horizontal="center" vertical="center" wrapText="1"/>
    </xf>
    <xf numFmtId="0" fontId="40" fillId="5" borderId="37" xfId="19" applyFont="1" applyFill="1" applyBorder="1" applyAlignment="1">
      <alignment horizontal="center" vertical="center"/>
    </xf>
    <xf numFmtId="0" fontId="12" fillId="5" borderId="45" xfId="2" applyFont="1" applyFill="1" applyBorder="1" applyAlignment="1">
      <alignment horizontal="center" vertical="center" wrapText="1"/>
    </xf>
    <xf numFmtId="0" fontId="12" fillId="5" borderId="46" xfId="2" applyFont="1" applyFill="1" applyBorder="1" applyAlignment="1">
      <alignment horizontal="center" vertical="center" wrapText="1"/>
    </xf>
    <xf numFmtId="0" fontId="12" fillId="0" borderId="29" xfId="2" applyFont="1" applyBorder="1" applyAlignment="1">
      <alignment horizontal="center" vertical="center"/>
    </xf>
    <xf numFmtId="0" fontId="12" fillId="0" borderId="27" xfId="2" applyFont="1" applyBorder="1" applyAlignment="1">
      <alignment horizontal="center" vertical="center"/>
    </xf>
    <xf numFmtId="0" fontId="12" fillId="5" borderId="41" xfId="2" applyFont="1" applyFill="1" applyBorder="1" applyAlignment="1">
      <alignment horizontal="center" vertical="center" wrapText="1"/>
    </xf>
    <xf numFmtId="0" fontId="12" fillId="5" borderId="42" xfId="2" applyFont="1" applyFill="1" applyBorder="1" applyAlignment="1">
      <alignment horizontal="center" vertical="center" wrapText="1"/>
    </xf>
    <xf numFmtId="0" fontId="12" fillId="0" borderId="71" xfId="2" applyFont="1" applyBorder="1" applyAlignment="1">
      <alignment horizontal="center" vertical="center" wrapText="1"/>
    </xf>
    <xf numFmtId="0" fontId="12" fillId="0" borderId="72" xfId="2" applyFont="1" applyBorder="1" applyAlignment="1">
      <alignment horizontal="center" vertical="center" wrapText="1"/>
    </xf>
    <xf numFmtId="0" fontId="12" fillId="0" borderId="73" xfId="2" applyFont="1" applyBorder="1" applyAlignment="1">
      <alignment horizontal="center" vertical="center" wrapText="1"/>
    </xf>
    <xf numFmtId="0" fontId="13" fillId="0" borderId="65" xfId="0" applyFont="1" applyBorder="1" applyAlignment="1">
      <alignment horizontal="left" vertical="center" wrapText="1"/>
    </xf>
    <xf numFmtId="0" fontId="13" fillId="0" borderId="17" xfId="0" applyFont="1" applyBorder="1" applyAlignment="1">
      <alignment horizontal="left" vertical="center" wrapText="1"/>
    </xf>
    <xf numFmtId="0" fontId="13" fillId="0" borderId="22" xfId="0" applyFont="1" applyBorder="1" applyAlignment="1">
      <alignment horizontal="left" vertical="center" wrapText="1"/>
    </xf>
    <xf numFmtId="0" fontId="13" fillId="0" borderId="24" xfId="0" applyFont="1" applyBorder="1" applyAlignment="1">
      <alignment horizontal="left" vertical="center" wrapText="1"/>
    </xf>
    <xf numFmtId="0" fontId="13" fillId="0" borderId="22"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60" fillId="0" borderId="23" xfId="16" applyFont="1" applyBorder="1" applyAlignment="1">
      <alignment horizontal="center" vertical="center" wrapText="1"/>
    </xf>
    <xf numFmtId="0" fontId="60" fillId="0" borderId="25" xfId="16" applyFont="1" applyBorder="1" applyAlignment="1">
      <alignment horizontal="center" vertical="center"/>
    </xf>
    <xf numFmtId="0" fontId="61" fillId="0" borderId="5" xfId="3" applyFont="1" applyBorder="1" applyAlignment="1">
      <alignment horizontal="justify" vertical="top" wrapText="1"/>
    </xf>
    <xf numFmtId="0" fontId="62" fillId="0" borderId="22" xfId="3" applyFont="1" applyBorder="1" applyAlignment="1">
      <alignment horizontal="center" vertical="top" wrapText="1"/>
    </xf>
    <xf numFmtId="0" fontId="61" fillId="0" borderId="5" xfId="3" applyFont="1" applyBorder="1" applyAlignment="1">
      <alignment horizontal="center" vertical="top" wrapText="1"/>
    </xf>
    <xf numFmtId="0" fontId="61" fillId="0" borderId="7" xfId="3" applyFont="1" applyBorder="1" applyAlignment="1">
      <alignment horizontal="center" vertical="top" wrapText="1"/>
    </xf>
  </cellXfs>
  <cellStyles count="24">
    <cellStyle name="Hipervínculo" xfId="23" builtinId="8"/>
    <cellStyle name="Hyperlink" xfId="16" xr:uid="{FF327CB4-B363-4859-B3D4-FEC05C720CF9}"/>
    <cellStyle name="Millares" xfId="18" builtinId="3"/>
    <cellStyle name="Millares [0] 2" xfId="7" xr:uid="{00000000-0005-0000-0000-000001000000}"/>
    <cellStyle name="Millares 2" xfId="5" xr:uid="{00000000-0005-0000-0000-000002000000}"/>
    <cellStyle name="Moneda" xfId="22" builtinId="4"/>
    <cellStyle name="Moneda [0] 2" xfId="8" xr:uid="{00000000-0005-0000-0000-000003000000}"/>
    <cellStyle name="Moneda 130" xfId="21" xr:uid="{15A2E293-9D08-47CB-A10A-59C5C5BE7F9A}"/>
    <cellStyle name="Moneda 2" xfId="4" xr:uid="{00000000-0005-0000-0000-000004000000}"/>
    <cellStyle name="Normal" xfId="0" builtinId="0"/>
    <cellStyle name="Normal 2" xfId="2" xr:uid="{00000000-0005-0000-0000-000006000000}"/>
    <cellStyle name="Normal 3" xfId="3" xr:uid="{00000000-0005-0000-0000-000007000000}"/>
    <cellStyle name="Normal 4" xfId="17" xr:uid="{49FC8E33-C0C3-4E0D-B8A8-D530E73D4CC5}"/>
    <cellStyle name="Normal 5" xfId="19" xr:uid="{C52B7D4A-D246-4DB4-9679-A0B39302B7C5}"/>
    <cellStyle name="Normal 6" xfId="20" xr:uid="{11AB634A-331F-444F-86F9-70FBF7AA1F92}"/>
    <cellStyle name="Porcentaje" xfId="1" builtinId="5"/>
    <cellStyle name="Porcentaje 2" xfId="6" xr:uid="{00000000-0005-0000-0000-000009000000}"/>
    <cellStyle name="Porcentaje 2 2" xfId="10" xr:uid="{00000000-0005-0000-0000-00000A000000}"/>
    <cellStyle name="Porcentual 2" xfId="9" xr:uid="{00000000-0005-0000-0000-00000B000000}"/>
    <cellStyle name="SAPDataCell" xfId="11" xr:uid="{DB261AAE-92BF-411E-8264-C02101257907}"/>
    <cellStyle name="SAPDimensionCell" xfId="14" xr:uid="{DF68E837-F06B-466F-833B-06542571CC9F}"/>
    <cellStyle name="SAPFormula" xfId="15" xr:uid="{32829057-54D9-4D64-AB08-B92E15436789}"/>
    <cellStyle name="SAPMemberCell" xfId="12" xr:uid="{A419A9E6-F61B-42CA-8C33-84FC4AC3518C}"/>
    <cellStyle name="SAPMemberCell 3" xfId="13" xr:uid="{6FE03FBF-914A-4F85-B511-960822982A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34" Type="http://schemas.openxmlformats.org/officeDocument/2006/relationships/calcChain" Target="calcChain.xml"/><Relationship Id="rId7" Type="http://schemas.openxmlformats.org/officeDocument/2006/relationships/worksheet" Target="worksheets/sheet7.xml"/><Relationship Id="rId33"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36" Type="http://schemas.openxmlformats.org/officeDocument/2006/relationships/customXml" Target="../customXml/item2.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30" Type="http://customschemas.google.com/relationships/workbookmetadata" Target="metadata"/><Relationship Id="rId35"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329EF9C-E69B-4BEB-AFEC-09ACA3B3E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689335AA-3ADE-4729-BC05-447C957AB1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0632DC0D-F39B-47C5-8923-1BAA9854F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35719</xdr:colOff>
      <xdr:row>62</xdr:row>
      <xdr:rowOff>47625</xdr:rowOff>
    </xdr:from>
    <xdr:to>
      <xdr:col>2</xdr:col>
      <xdr:colOff>571498</xdr:colOff>
      <xdr:row>62</xdr:row>
      <xdr:rowOff>492042</xdr:rowOff>
    </xdr:to>
    <xdr:pic>
      <xdr:nvPicPr>
        <xdr:cNvPr id="3" name="Imagen 2">
          <a:extLst>
            <a:ext uri="{FF2B5EF4-FFF2-40B4-BE49-F238E27FC236}">
              <a16:creationId xmlns:a16="http://schemas.microsoft.com/office/drawing/2014/main" id="{411C4D08-A73C-4A66-A969-9F8A93AEEE0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250657" y="31194375"/>
          <a:ext cx="535779" cy="4444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54F5F39-3F81-4848-AA1C-D899AA891D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0" y="85725"/>
          <a:ext cx="1171575"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300595</xdr:colOff>
      <xdr:row>0</xdr:row>
      <xdr:rowOff>121228</xdr:rowOff>
    </xdr:from>
    <xdr:to>
      <xdr:col>0</xdr:col>
      <xdr:colOff>1363311</xdr:colOff>
      <xdr:row>3</xdr:row>
      <xdr:rowOff>306161</xdr:rowOff>
    </xdr:to>
    <xdr:pic>
      <xdr:nvPicPr>
        <xdr:cNvPr id="2" name="Picture 47">
          <a:extLst>
            <a:ext uri="{FF2B5EF4-FFF2-40B4-BE49-F238E27FC236}">
              <a16:creationId xmlns:a16="http://schemas.microsoft.com/office/drawing/2014/main" id="{8B89C2B5-CDDA-4520-966F-685110491B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595" y="121228"/>
          <a:ext cx="1062716" cy="860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299358</xdr:colOff>
      <xdr:row>0</xdr:row>
      <xdr:rowOff>140154</xdr:rowOff>
    </xdr:from>
    <xdr:to>
      <xdr:col>1</xdr:col>
      <xdr:colOff>446315</xdr:colOff>
      <xdr:row>3</xdr:row>
      <xdr:rowOff>197304</xdr:rowOff>
    </xdr:to>
    <xdr:pic>
      <xdr:nvPicPr>
        <xdr:cNvPr id="3" name="Picture 47">
          <a:extLst>
            <a:ext uri="{FF2B5EF4-FFF2-40B4-BE49-F238E27FC236}">
              <a16:creationId xmlns:a16="http://schemas.microsoft.com/office/drawing/2014/main" id="{DF37CC7C-931E-4083-8B3C-BDD1E72B66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358" y="140154"/>
          <a:ext cx="990600"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1052739</xdr:colOff>
      <xdr:row>3</xdr:row>
      <xdr:rowOff>133350</xdr:rowOff>
    </xdr:to>
    <xdr:pic>
      <xdr:nvPicPr>
        <xdr:cNvPr id="2" name="Picture 47">
          <a:extLst>
            <a:ext uri="{FF2B5EF4-FFF2-40B4-BE49-F238E27FC236}">
              <a16:creationId xmlns:a16="http://schemas.microsoft.com/office/drawing/2014/main" id="{4913A00F-7532-491D-BFBD-DCA17F587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967014"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Lenovo\Desktop\2025\planeaci&#243;n\8181%20-%20Plan%20de%20Accion_2025%20DGC%20marzo.xlsx" TargetMode="External"/><Relationship Id="rId1" Type="http://schemas.openxmlformats.org/officeDocument/2006/relationships/externalLinkPath" Target="/Users/Lenovo/Desktop/2025/planeaci&#243;n/8181%20-%20Plan%20de%20Accion_2025%20DGC%20marz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os"/>
      <sheetName val="Actividades_proyecto "/>
      <sheetName val="HV_BaseEstratificacion"/>
      <sheetName val="ACTIVIDAD_1"/>
      <sheetName val="Hoja de vida1 "/>
      <sheetName val="ACTIVIDAD_2"/>
      <sheetName val="Hoja de vida2"/>
      <sheetName val="META_PDD"/>
      <sheetName val="Hoja de vida_MetaPDD"/>
      <sheetName val="PRODUCTO_MGA"/>
      <sheetName val="PMR"/>
      <sheetName val="TERRITORIALIZACIÓN"/>
      <sheetName val="CONTROL DE CAMBIOS"/>
      <sheetName val="Listas"/>
      <sheetName val="HV_BaseGeografica"/>
      <sheetName val="HV_InstrumentosCaptura"/>
      <sheetName val="HV_SistemaInformacion"/>
      <sheetName val="HV_Predio360"/>
      <sheetName val="HV_PED"/>
      <sheetName val="HV_SPI_Producto1"/>
      <sheetName val="HV_SPI_Producto2"/>
      <sheetName val="HV_SPI_Producto3"/>
      <sheetName val="HV_SPI_Producto4"/>
      <sheetName val="HV_SPI_Producto5"/>
      <sheetName val="HV_SPI_Producto6"/>
      <sheetName val="HV_SPI_Gestión"/>
      <sheetName val="Hoja3"/>
    </sheetNames>
    <sheetDataSet>
      <sheetData sheetId="0"/>
      <sheetData sheetId="1"/>
      <sheetData sheetId="2"/>
      <sheetData sheetId="3">
        <row r="26">
          <cell r="B26">
            <v>546910000</v>
          </cell>
          <cell r="C26">
            <v>276172000</v>
          </cell>
        </row>
        <row r="27">
          <cell r="C27">
            <v>10117500</v>
          </cell>
        </row>
        <row r="40">
          <cell r="C40">
            <v>0</v>
          </cell>
        </row>
        <row r="42">
          <cell r="C42">
            <v>0.05</v>
          </cell>
        </row>
      </sheetData>
      <sheetData sheetId="4"/>
      <sheetData sheetId="5">
        <row r="26">
          <cell r="B26">
            <v>269750000</v>
          </cell>
          <cell r="C26">
            <v>492888000</v>
          </cell>
        </row>
        <row r="27">
          <cell r="C27">
            <v>6111733</v>
          </cell>
        </row>
        <row r="42">
          <cell r="C42">
            <v>0.3</v>
          </cell>
        </row>
      </sheetData>
      <sheetData sheetId="6"/>
      <sheetData sheetId="7">
        <row r="29">
          <cell r="C29">
            <v>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omeg.sdmujer.gov.co/index.php/component/phocadownload/category/99" TargetMode="External"/><Relationship Id="rId1" Type="http://schemas.openxmlformats.org/officeDocument/2006/relationships/hyperlink" Target="https://omeg.sdmujer.gov.co/phocadownload/2025/RepAtenciones_Consolidado_MAR2025.pdf"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F4E26-D463-4D8A-A839-55C584ACFC87}">
  <sheetPr>
    <tabColor rgb="FFFFFF00"/>
  </sheetPr>
  <dimension ref="A1:C93"/>
  <sheetViews>
    <sheetView workbookViewId="0">
      <selection activeCell="A11" sqref="A11"/>
    </sheetView>
  </sheetViews>
  <sheetFormatPr defaultColWidth="10.85546875" defaultRowHeight="13.9"/>
  <cols>
    <col min="1" max="1" width="53" style="251" customWidth="1"/>
    <col min="2" max="2" width="78.5703125" style="251" customWidth="1"/>
    <col min="3" max="3" width="36.42578125" style="251" customWidth="1"/>
    <col min="4" max="4" width="31.140625" style="251" customWidth="1"/>
    <col min="5" max="5" width="70.140625" style="251" customWidth="1"/>
    <col min="6" max="6" width="17.42578125" style="251" customWidth="1"/>
    <col min="7" max="8" width="21.85546875" style="251" customWidth="1"/>
    <col min="9" max="9" width="19.42578125" style="251" customWidth="1"/>
    <col min="10" max="10" width="42" style="251" customWidth="1"/>
    <col min="11" max="256" width="10.85546875" style="251"/>
    <col min="257" max="257" width="72" style="251" bestFit="1" customWidth="1"/>
    <col min="258" max="258" width="78.5703125" style="251" customWidth="1"/>
    <col min="259" max="259" width="10.85546875" style="251"/>
    <col min="260" max="260" width="31.140625" style="251" customWidth="1"/>
    <col min="261" max="261" width="70.140625" style="251" customWidth="1"/>
    <col min="262" max="262" width="17.42578125" style="251" customWidth="1"/>
    <col min="263" max="264" width="21.85546875" style="251" customWidth="1"/>
    <col min="265" max="265" width="19.42578125" style="251" customWidth="1"/>
    <col min="266" max="266" width="42" style="251" customWidth="1"/>
    <col min="267" max="512" width="10.85546875" style="251"/>
    <col min="513" max="513" width="72" style="251" bestFit="1" customWidth="1"/>
    <col min="514" max="514" width="78.5703125" style="251" customWidth="1"/>
    <col min="515" max="515" width="10.85546875" style="251"/>
    <col min="516" max="516" width="31.140625" style="251" customWidth="1"/>
    <col min="517" max="517" width="70.140625" style="251" customWidth="1"/>
    <col min="518" max="518" width="17.42578125" style="251" customWidth="1"/>
    <col min="519" max="520" width="21.85546875" style="251" customWidth="1"/>
    <col min="521" max="521" width="19.42578125" style="251" customWidth="1"/>
    <col min="522" max="522" width="42" style="251" customWidth="1"/>
    <col min="523" max="768" width="10.85546875" style="251"/>
    <col min="769" max="769" width="72" style="251" bestFit="1" customWidth="1"/>
    <col min="770" max="770" width="78.5703125" style="251" customWidth="1"/>
    <col min="771" max="771" width="10.85546875" style="251"/>
    <col min="772" max="772" width="31.140625" style="251" customWidth="1"/>
    <col min="773" max="773" width="70.140625" style="251" customWidth="1"/>
    <col min="774" max="774" width="17.42578125" style="251" customWidth="1"/>
    <col min="775" max="776" width="21.85546875" style="251" customWidth="1"/>
    <col min="777" max="777" width="19.42578125" style="251" customWidth="1"/>
    <col min="778" max="778" width="42" style="251" customWidth="1"/>
    <col min="779" max="1024" width="10.85546875" style="251"/>
    <col min="1025" max="1025" width="72" style="251" bestFit="1" customWidth="1"/>
    <col min="1026" max="1026" width="78.5703125" style="251" customWidth="1"/>
    <col min="1027" max="1027" width="10.85546875" style="251"/>
    <col min="1028" max="1028" width="31.140625" style="251" customWidth="1"/>
    <col min="1029" max="1029" width="70.140625" style="251" customWidth="1"/>
    <col min="1030" max="1030" width="17.42578125" style="251" customWidth="1"/>
    <col min="1031" max="1032" width="21.85546875" style="251" customWidth="1"/>
    <col min="1033" max="1033" width="19.42578125" style="251" customWidth="1"/>
    <col min="1034" max="1034" width="42" style="251" customWidth="1"/>
    <col min="1035" max="1280" width="10.85546875" style="251"/>
    <col min="1281" max="1281" width="72" style="251" bestFit="1" customWidth="1"/>
    <col min="1282" max="1282" width="78.5703125" style="251" customWidth="1"/>
    <col min="1283" max="1283" width="10.85546875" style="251"/>
    <col min="1284" max="1284" width="31.140625" style="251" customWidth="1"/>
    <col min="1285" max="1285" width="70.140625" style="251" customWidth="1"/>
    <col min="1286" max="1286" width="17.42578125" style="251" customWidth="1"/>
    <col min="1287" max="1288" width="21.85546875" style="251" customWidth="1"/>
    <col min="1289" max="1289" width="19.42578125" style="251" customWidth="1"/>
    <col min="1290" max="1290" width="42" style="251" customWidth="1"/>
    <col min="1291" max="1536" width="10.85546875" style="251"/>
    <col min="1537" max="1537" width="72" style="251" bestFit="1" customWidth="1"/>
    <col min="1538" max="1538" width="78.5703125" style="251" customWidth="1"/>
    <col min="1539" max="1539" width="10.85546875" style="251"/>
    <col min="1540" max="1540" width="31.140625" style="251" customWidth="1"/>
    <col min="1541" max="1541" width="70.140625" style="251" customWidth="1"/>
    <col min="1542" max="1542" width="17.42578125" style="251" customWidth="1"/>
    <col min="1543" max="1544" width="21.85546875" style="251" customWidth="1"/>
    <col min="1545" max="1545" width="19.42578125" style="251" customWidth="1"/>
    <col min="1546" max="1546" width="42" style="251" customWidth="1"/>
    <col min="1547" max="1792" width="10.85546875" style="251"/>
    <col min="1793" max="1793" width="72" style="251" bestFit="1" customWidth="1"/>
    <col min="1794" max="1794" width="78.5703125" style="251" customWidth="1"/>
    <col min="1795" max="1795" width="10.85546875" style="251"/>
    <col min="1796" max="1796" width="31.140625" style="251" customWidth="1"/>
    <col min="1797" max="1797" width="70.140625" style="251" customWidth="1"/>
    <col min="1798" max="1798" width="17.42578125" style="251" customWidth="1"/>
    <col min="1799" max="1800" width="21.85546875" style="251" customWidth="1"/>
    <col min="1801" max="1801" width="19.42578125" style="251" customWidth="1"/>
    <col min="1802" max="1802" width="42" style="251" customWidth="1"/>
    <col min="1803" max="2048" width="10.85546875" style="251"/>
    <col min="2049" max="2049" width="72" style="251" bestFit="1" customWidth="1"/>
    <col min="2050" max="2050" width="78.5703125" style="251" customWidth="1"/>
    <col min="2051" max="2051" width="10.85546875" style="251"/>
    <col min="2052" max="2052" width="31.140625" style="251" customWidth="1"/>
    <col min="2053" max="2053" width="70.140625" style="251" customWidth="1"/>
    <col min="2054" max="2054" width="17.42578125" style="251" customWidth="1"/>
    <col min="2055" max="2056" width="21.85546875" style="251" customWidth="1"/>
    <col min="2057" max="2057" width="19.42578125" style="251" customWidth="1"/>
    <col min="2058" max="2058" width="42" style="251" customWidth="1"/>
    <col min="2059" max="2304" width="10.85546875" style="251"/>
    <col min="2305" max="2305" width="72" style="251" bestFit="1" customWidth="1"/>
    <col min="2306" max="2306" width="78.5703125" style="251" customWidth="1"/>
    <col min="2307" max="2307" width="10.85546875" style="251"/>
    <col min="2308" max="2308" width="31.140625" style="251" customWidth="1"/>
    <col min="2309" max="2309" width="70.140625" style="251" customWidth="1"/>
    <col min="2310" max="2310" width="17.42578125" style="251" customWidth="1"/>
    <col min="2311" max="2312" width="21.85546875" style="251" customWidth="1"/>
    <col min="2313" max="2313" width="19.42578125" style="251" customWidth="1"/>
    <col min="2314" max="2314" width="42" style="251" customWidth="1"/>
    <col min="2315" max="2560" width="10.85546875" style="251"/>
    <col min="2561" max="2561" width="72" style="251" bestFit="1" customWidth="1"/>
    <col min="2562" max="2562" width="78.5703125" style="251" customWidth="1"/>
    <col min="2563" max="2563" width="10.85546875" style="251"/>
    <col min="2564" max="2564" width="31.140625" style="251" customWidth="1"/>
    <col min="2565" max="2565" width="70.140625" style="251" customWidth="1"/>
    <col min="2566" max="2566" width="17.42578125" style="251" customWidth="1"/>
    <col min="2567" max="2568" width="21.85546875" style="251" customWidth="1"/>
    <col min="2569" max="2569" width="19.42578125" style="251" customWidth="1"/>
    <col min="2570" max="2570" width="42" style="251" customWidth="1"/>
    <col min="2571" max="2816" width="10.85546875" style="251"/>
    <col min="2817" max="2817" width="72" style="251" bestFit="1" customWidth="1"/>
    <col min="2818" max="2818" width="78.5703125" style="251" customWidth="1"/>
    <col min="2819" max="2819" width="10.85546875" style="251"/>
    <col min="2820" max="2820" width="31.140625" style="251" customWidth="1"/>
    <col min="2821" max="2821" width="70.140625" style="251" customWidth="1"/>
    <col min="2822" max="2822" width="17.42578125" style="251" customWidth="1"/>
    <col min="2823" max="2824" width="21.85546875" style="251" customWidth="1"/>
    <col min="2825" max="2825" width="19.42578125" style="251" customWidth="1"/>
    <col min="2826" max="2826" width="42" style="251" customWidth="1"/>
    <col min="2827" max="3072" width="10.85546875" style="251"/>
    <col min="3073" max="3073" width="72" style="251" bestFit="1" customWidth="1"/>
    <col min="3074" max="3074" width="78.5703125" style="251" customWidth="1"/>
    <col min="3075" max="3075" width="10.85546875" style="251"/>
    <col min="3076" max="3076" width="31.140625" style="251" customWidth="1"/>
    <col min="3077" max="3077" width="70.140625" style="251" customWidth="1"/>
    <col min="3078" max="3078" width="17.42578125" style="251" customWidth="1"/>
    <col min="3079" max="3080" width="21.85546875" style="251" customWidth="1"/>
    <col min="3081" max="3081" width="19.42578125" style="251" customWidth="1"/>
    <col min="3082" max="3082" width="42" style="251" customWidth="1"/>
    <col min="3083" max="3328" width="10.85546875" style="251"/>
    <col min="3329" max="3329" width="72" style="251" bestFit="1" customWidth="1"/>
    <col min="3330" max="3330" width="78.5703125" style="251" customWidth="1"/>
    <col min="3331" max="3331" width="10.85546875" style="251"/>
    <col min="3332" max="3332" width="31.140625" style="251" customWidth="1"/>
    <col min="3333" max="3333" width="70.140625" style="251" customWidth="1"/>
    <col min="3334" max="3334" width="17.42578125" style="251" customWidth="1"/>
    <col min="3335" max="3336" width="21.85546875" style="251" customWidth="1"/>
    <col min="3337" max="3337" width="19.42578125" style="251" customWidth="1"/>
    <col min="3338" max="3338" width="42" style="251" customWidth="1"/>
    <col min="3339" max="3584" width="10.85546875" style="251"/>
    <col min="3585" max="3585" width="72" style="251" bestFit="1" customWidth="1"/>
    <col min="3586" max="3586" width="78.5703125" style="251" customWidth="1"/>
    <col min="3587" max="3587" width="10.85546875" style="251"/>
    <col min="3588" max="3588" width="31.140625" style="251" customWidth="1"/>
    <col min="3589" max="3589" width="70.140625" style="251" customWidth="1"/>
    <col min="3590" max="3590" width="17.42578125" style="251" customWidth="1"/>
    <col min="3591" max="3592" width="21.85546875" style="251" customWidth="1"/>
    <col min="3593" max="3593" width="19.42578125" style="251" customWidth="1"/>
    <col min="3594" max="3594" width="42" style="251" customWidth="1"/>
    <col min="3595" max="3840" width="10.85546875" style="251"/>
    <col min="3841" max="3841" width="72" style="251" bestFit="1" customWidth="1"/>
    <col min="3842" max="3842" width="78.5703125" style="251" customWidth="1"/>
    <col min="3843" max="3843" width="10.85546875" style="251"/>
    <col min="3844" max="3844" width="31.140625" style="251" customWidth="1"/>
    <col min="3845" max="3845" width="70.140625" style="251" customWidth="1"/>
    <col min="3846" max="3846" width="17.42578125" style="251" customWidth="1"/>
    <col min="3847" max="3848" width="21.85546875" style="251" customWidth="1"/>
    <col min="3849" max="3849" width="19.42578125" style="251" customWidth="1"/>
    <col min="3850" max="3850" width="42" style="251" customWidth="1"/>
    <col min="3851" max="4096" width="10.85546875" style="251"/>
    <col min="4097" max="4097" width="72" style="251" bestFit="1" customWidth="1"/>
    <col min="4098" max="4098" width="78.5703125" style="251" customWidth="1"/>
    <col min="4099" max="4099" width="10.85546875" style="251"/>
    <col min="4100" max="4100" width="31.140625" style="251" customWidth="1"/>
    <col min="4101" max="4101" width="70.140625" style="251" customWidth="1"/>
    <col min="4102" max="4102" width="17.42578125" style="251" customWidth="1"/>
    <col min="4103" max="4104" width="21.85546875" style="251" customWidth="1"/>
    <col min="4105" max="4105" width="19.42578125" style="251" customWidth="1"/>
    <col min="4106" max="4106" width="42" style="251" customWidth="1"/>
    <col min="4107" max="4352" width="10.85546875" style="251"/>
    <col min="4353" max="4353" width="72" style="251" bestFit="1" customWidth="1"/>
    <col min="4354" max="4354" width="78.5703125" style="251" customWidth="1"/>
    <col min="4355" max="4355" width="10.85546875" style="251"/>
    <col min="4356" max="4356" width="31.140625" style="251" customWidth="1"/>
    <col min="4357" max="4357" width="70.140625" style="251" customWidth="1"/>
    <col min="4358" max="4358" width="17.42578125" style="251" customWidth="1"/>
    <col min="4359" max="4360" width="21.85546875" style="251" customWidth="1"/>
    <col min="4361" max="4361" width="19.42578125" style="251" customWidth="1"/>
    <col min="4362" max="4362" width="42" style="251" customWidth="1"/>
    <col min="4363" max="4608" width="10.85546875" style="251"/>
    <col min="4609" max="4609" width="72" style="251" bestFit="1" customWidth="1"/>
    <col min="4610" max="4610" width="78.5703125" style="251" customWidth="1"/>
    <col min="4611" max="4611" width="10.85546875" style="251"/>
    <col min="4612" max="4612" width="31.140625" style="251" customWidth="1"/>
    <col min="4613" max="4613" width="70.140625" style="251" customWidth="1"/>
    <col min="4614" max="4614" width="17.42578125" style="251" customWidth="1"/>
    <col min="4615" max="4616" width="21.85546875" style="251" customWidth="1"/>
    <col min="4617" max="4617" width="19.42578125" style="251" customWidth="1"/>
    <col min="4618" max="4618" width="42" style="251" customWidth="1"/>
    <col min="4619" max="4864" width="10.85546875" style="251"/>
    <col min="4865" max="4865" width="72" style="251" bestFit="1" customWidth="1"/>
    <col min="4866" max="4866" width="78.5703125" style="251" customWidth="1"/>
    <col min="4867" max="4867" width="10.85546875" style="251"/>
    <col min="4868" max="4868" width="31.140625" style="251" customWidth="1"/>
    <col min="4869" max="4869" width="70.140625" style="251" customWidth="1"/>
    <col min="4870" max="4870" width="17.42578125" style="251" customWidth="1"/>
    <col min="4871" max="4872" width="21.85546875" style="251" customWidth="1"/>
    <col min="4873" max="4873" width="19.42578125" style="251" customWidth="1"/>
    <col min="4874" max="4874" width="42" style="251" customWidth="1"/>
    <col min="4875" max="5120" width="10.85546875" style="251"/>
    <col min="5121" max="5121" width="72" style="251" bestFit="1" customWidth="1"/>
    <col min="5122" max="5122" width="78.5703125" style="251" customWidth="1"/>
    <col min="5123" max="5123" width="10.85546875" style="251"/>
    <col min="5124" max="5124" width="31.140625" style="251" customWidth="1"/>
    <col min="5125" max="5125" width="70.140625" style="251" customWidth="1"/>
    <col min="5126" max="5126" width="17.42578125" style="251" customWidth="1"/>
    <col min="5127" max="5128" width="21.85546875" style="251" customWidth="1"/>
    <col min="5129" max="5129" width="19.42578125" style="251" customWidth="1"/>
    <col min="5130" max="5130" width="42" style="251" customWidth="1"/>
    <col min="5131" max="5376" width="10.85546875" style="251"/>
    <col min="5377" max="5377" width="72" style="251" bestFit="1" customWidth="1"/>
    <col min="5378" max="5378" width="78.5703125" style="251" customWidth="1"/>
    <col min="5379" max="5379" width="10.85546875" style="251"/>
    <col min="5380" max="5380" width="31.140625" style="251" customWidth="1"/>
    <col min="5381" max="5381" width="70.140625" style="251" customWidth="1"/>
    <col min="5382" max="5382" width="17.42578125" style="251" customWidth="1"/>
    <col min="5383" max="5384" width="21.85546875" style="251" customWidth="1"/>
    <col min="5385" max="5385" width="19.42578125" style="251" customWidth="1"/>
    <col min="5386" max="5386" width="42" style="251" customWidth="1"/>
    <col min="5387" max="5632" width="10.85546875" style="251"/>
    <col min="5633" max="5633" width="72" style="251" bestFit="1" customWidth="1"/>
    <col min="5634" max="5634" width="78.5703125" style="251" customWidth="1"/>
    <col min="5635" max="5635" width="10.85546875" style="251"/>
    <col min="5636" max="5636" width="31.140625" style="251" customWidth="1"/>
    <col min="5637" max="5637" width="70.140625" style="251" customWidth="1"/>
    <col min="5638" max="5638" width="17.42578125" style="251" customWidth="1"/>
    <col min="5639" max="5640" width="21.85546875" style="251" customWidth="1"/>
    <col min="5641" max="5641" width="19.42578125" style="251" customWidth="1"/>
    <col min="5642" max="5642" width="42" style="251" customWidth="1"/>
    <col min="5643" max="5888" width="10.85546875" style="251"/>
    <col min="5889" max="5889" width="72" style="251" bestFit="1" customWidth="1"/>
    <col min="5890" max="5890" width="78.5703125" style="251" customWidth="1"/>
    <col min="5891" max="5891" width="10.85546875" style="251"/>
    <col min="5892" max="5892" width="31.140625" style="251" customWidth="1"/>
    <col min="5893" max="5893" width="70.140625" style="251" customWidth="1"/>
    <col min="5894" max="5894" width="17.42578125" style="251" customWidth="1"/>
    <col min="5895" max="5896" width="21.85546875" style="251" customWidth="1"/>
    <col min="5897" max="5897" width="19.42578125" style="251" customWidth="1"/>
    <col min="5898" max="5898" width="42" style="251" customWidth="1"/>
    <col min="5899" max="6144" width="10.85546875" style="251"/>
    <col min="6145" max="6145" width="72" style="251" bestFit="1" customWidth="1"/>
    <col min="6146" max="6146" width="78.5703125" style="251" customWidth="1"/>
    <col min="6147" max="6147" width="10.85546875" style="251"/>
    <col min="6148" max="6148" width="31.140625" style="251" customWidth="1"/>
    <col min="6149" max="6149" width="70.140625" style="251" customWidth="1"/>
    <col min="6150" max="6150" width="17.42578125" style="251" customWidth="1"/>
    <col min="6151" max="6152" width="21.85546875" style="251" customWidth="1"/>
    <col min="6153" max="6153" width="19.42578125" style="251" customWidth="1"/>
    <col min="6154" max="6154" width="42" style="251" customWidth="1"/>
    <col min="6155" max="6400" width="10.85546875" style="251"/>
    <col min="6401" max="6401" width="72" style="251" bestFit="1" customWidth="1"/>
    <col min="6402" max="6402" width="78.5703125" style="251" customWidth="1"/>
    <col min="6403" max="6403" width="10.85546875" style="251"/>
    <col min="6404" max="6404" width="31.140625" style="251" customWidth="1"/>
    <col min="6405" max="6405" width="70.140625" style="251" customWidth="1"/>
    <col min="6406" max="6406" width="17.42578125" style="251" customWidth="1"/>
    <col min="6407" max="6408" width="21.85546875" style="251" customWidth="1"/>
    <col min="6409" max="6409" width="19.42578125" style="251" customWidth="1"/>
    <col min="6410" max="6410" width="42" style="251" customWidth="1"/>
    <col min="6411" max="6656" width="10.85546875" style="251"/>
    <col min="6657" max="6657" width="72" style="251" bestFit="1" customWidth="1"/>
    <col min="6658" max="6658" width="78.5703125" style="251" customWidth="1"/>
    <col min="6659" max="6659" width="10.85546875" style="251"/>
    <col min="6660" max="6660" width="31.140625" style="251" customWidth="1"/>
    <col min="6661" max="6661" width="70.140625" style="251" customWidth="1"/>
    <col min="6662" max="6662" width="17.42578125" style="251" customWidth="1"/>
    <col min="6663" max="6664" width="21.85546875" style="251" customWidth="1"/>
    <col min="6665" max="6665" width="19.42578125" style="251" customWidth="1"/>
    <col min="6666" max="6666" width="42" style="251" customWidth="1"/>
    <col min="6667" max="6912" width="10.85546875" style="251"/>
    <col min="6913" max="6913" width="72" style="251" bestFit="1" customWidth="1"/>
    <col min="6914" max="6914" width="78.5703125" style="251" customWidth="1"/>
    <col min="6915" max="6915" width="10.85546875" style="251"/>
    <col min="6916" max="6916" width="31.140625" style="251" customWidth="1"/>
    <col min="6917" max="6917" width="70.140625" style="251" customWidth="1"/>
    <col min="6918" max="6918" width="17.42578125" style="251" customWidth="1"/>
    <col min="6919" max="6920" width="21.85546875" style="251" customWidth="1"/>
    <col min="6921" max="6921" width="19.42578125" style="251" customWidth="1"/>
    <col min="6922" max="6922" width="42" style="251" customWidth="1"/>
    <col min="6923" max="7168" width="10.85546875" style="251"/>
    <col min="7169" max="7169" width="72" style="251" bestFit="1" customWidth="1"/>
    <col min="7170" max="7170" width="78.5703125" style="251" customWidth="1"/>
    <col min="7171" max="7171" width="10.85546875" style="251"/>
    <col min="7172" max="7172" width="31.140625" style="251" customWidth="1"/>
    <col min="7173" max="7173" width="70.140625" style="251" customWidth="1"/>
    <col min="7174" max="7174" width="17.42578125" style="251" customWidth="1"/>
    <col min="7175" max="7176" width="21.85546875" style="251" customWidth="1"/>
    <col min="7177" max="7177" width="19.42578125" style="251" customWidth="1"/>
    <col min="7178" max="7178" width="42" style="251" customWidth="1"/>
    <col min="7179" max="7424" width="10.85546875" style="251"/>
    <col min="7425" max="7425" width="72" style="251" bestFit="1" customWidth="1"/>
    <col min="7426" max="7426" width="78.5703125" style="251" customWidth="1"/>
    <col min="7427" max="7427" width="10.85546875" style="251"/>
    <col min="7428" max="7428" width="31.140625" style="251" customWidth="1"/>
    <col min="7429" max="7429" width="70.140625" style="251" customWidth="1"/>
    <col min="7430" max="7430" width="17.42578125" style="251" customWidth="1"/>
    <col min="7431" max="7432" width="21.85546875" style="251" customWidth="1"/>
    <col min="7433" max="7433" width="19.42578125" style="251" customWidth="1"/>
    <col min="7434" max="7434" width="42" style="251" customWidth="1"/>
    <col min="7435" max="7680" width="10.85546875" style="251"/>
    <col min="7681" max="7681" width="72" style="251" bestFit="1" customWidth="1"/>
    <col min="7682" max="7682" width="78.5703125" style="251" customWidth="1"/>
    <col min="7683" max="7683" width="10.85546875" style="251"/>
    <col min="7684" max="7684" width="31.140625" style="251" customWidth="1"/>
    <col min="7685" max="7685" width="70.140625" style="251" customWidth="1"/>
    <col min="7686" max="7686" width="17.42578125" style="251" customWidth="1"/>
    <col min="7687" max="7688" width="21.85546875" style="251" customWidth="1"/>
    <col min="7689" max="7689" width="19.42578125" style="251" customWidth="1"/>
    <col min="7690" max="7690" width="42" style="251" customWidth="1"/>
    <col min="7691" max="7936" width="10.85546875" style="251"/>
    <col min="7937" max="7937" width="72" style="251" bestFit="1" customWidth="1"/>
    <col min="7938" max="7938" width="78.5703125" style="251" customWidth="1"/>
    <col min="7939" max="7939" width="10.85546875" style="251"/>
    <col min="7940" max="7940" width="31.140625" style="251" customWidth="1"/>
    <col min="7941" max="7941" width="70.140625" style="251" customWidth="1"/>
    <col min="7942" max="7942" width="17.42578125" style="251" customWidth="1"/>
    <col min="7943" max="7944" width="21.85546875" style="251" customWidth="1"/>
    <col min="7945" max="7945" width="19.42578125" style="251" customWidth="1"/>
    <col min="7946" max="7946" width="42" style="251" customWidth="1"/>
    <col min="7947" max="8192" width="10.85546875" style="251"/>
    <col min="8193" max="8193" width="72" style="251" bestFit="1" customWidth="1"/>
    <col min="8194" max="8194" width="78.5703125" style="251" customWidth="1"/>
    <col min="8195" max="8195" width="10.85546875" style="251"/>
    <col min="8196" max="8196" width="31.140625" style="251" customWidth="1"/>
    <col min="8197" max="8197" width="70.140625" style="251" customWidth="1"/>
    <col min="8198" max="8198" width="17.42578125" style="251" customWidth="1"/>
    <col min="8199" max="8200" width="21.85546875" style="251" customWidth="1"/>
    <col min="8201" max="8201" width="19.42578125" style="251" customWidth="1"/>
    <col min="8202" max="8202" width="42" style="251" customWidth="1"/>
    <col min="8203" max="8448" width="10.85546875" style="251"/>
    <col min="8449" max="8449" width="72" style="251" bestFit="1" customWidth="1"/>
    <col min="8450" max="8450" width="78.5703125" style="251" customWidth="1"/>
    <col min="8451" max="8451" width="10.85546875" style="251"/>
    <col min="8452" max="8452" width="31.140625" style="251" customWidth="1"/>
    <col min="8453" max="8453" width="70.140625" style="251" customWidth="1"/>
    <col min="8454" max="8454" width="17.42578125" style="251" customWidth="1"/>
    <col min="8455" max="8456" width="21.85546875" style="251" customWidth="1"/>
    <col min="8457" max="8457" width="19.42578125" style="251" customWidth="1"/>
    <col min="8458" max="8458" width="42" style="251" customWidth="1"/>
    <col min="8459" max="8704" width="10.85546875" style="251"/>
    <col min="8705" max="8705" width="72" style="251" bestFit="1" customWidth="1"/>
    <col min="8706" max="8706" width="78.5703125" style="251" customWidth="1"/>
    <col min="8707" max="8707" width="10.85546875" style="251"/>
    <col min="8708" max="8708" width="31.140625" style="251" customWidth="1"/>
    <col min="8709" max="8709" width="70.140625" style="251" customWidth="1"/>
    <col min="8710" max="8710" width="17.42578125" style="251" customWidth="1"/>
    <col min="8711" max="8712" width="21.85546875" style="251" customWidth="1"/>
    <col min="8713" max="8713" width="19.42578125" style="251" customWidth="1"/>
    <col min="8714" max="8714" width="42" style="251" customWidth="1"/>
    <col min="8715" max="8960" width="10.85546875" style="251"/>
    <col min="8961" max="8961" width="72" style="251" bestFit="1" customWidth="1"/>
    <col min="8962" max="8962" width="78.5703125" style="251" customWidth="1"/>
    <col min="8963" max="8963" width="10.85546875" style="251"/>
    <col min="8964" max="8964" width="31.140625" style="251" customWidth="1"/>
    <col min="8965" max="8965" width="70.140625" style="251" customWidth="1"/>
    <col min="8966" max="8966" width="17.42578125" style="251" customWidth="1"/>
    <col min="8967" max="8968" width="21.85546875" style="251" customWidth="1"/>
    <col min="8969" max="8969" width="19.42578125" style="251" customWidth="1"/>
    <col min="8970" max="8970" width="42" style="251" customWidth="1"/>
    <col min="8971" max="9216" width="10.85546875" style="251"/>
    <col min="9217" max="9217" width="72" style="251" bestFit="1" customWidth="1"/>
    <col min="9218" max="9218" width="78.5703125" style="251" customWidth="1"/>
    <col min="9219" max="9219" width="10.85546875" style="251"/>
    <col min="9220" max="9220" width="31.140625" style="251" customWidth="1"/>
    <col min="9221" max="9221" width="70.140625" style="251" customWidth="1"/>
    <col min="9222" max="9222" width="17.42578125" style="251" customWidth="1"/>
    <col min="9223" max="9224" width="21.85546875" style="251" customWidth="1"/>
    <col min="9225" max="9225" width="19.42578125" style="251" customWidth="1"/>
    <col min="9226" max="9226" width="42" style="251" customWidth="1"/>
    <col min="9227" max="9472" width="10.85546875" style="251"/>
    <col min="9473" max="9473" width="72" style="251" bestFit="1" customWidth="1"/>
    <col min="9474" max="9474" width="78.5703125" style="251" customWidth="1"/>
    <col min="9475" max="9475" width="10.85546875" style="251"/>
    <col min="9476" max="9476" width="31.140625" style="251" customWidth="1"/>
    <col min="9477" max="9477" width="70.140625" style="251" customWidth="1"/>
    <col min="9478" max="9478" width="17.42578125" style="251" customWidth="1"/>
    <col min="9479" max="9480" width="21.85546875" style="251" customWidth="1"/>
    <col min="9481" max="9481" width="19.42578125" style="251" customWidth="1"/>
    <col min="9482" max="9482" width="42" style="251" customWidth="1"/>
    <col min="9483" max="9728" width="10.85546875" style="251"/>
    <col min="9729" max="9729" width="72" style="251" bestFit="1" customWidth="1"/>
    <col min="9730" max="9730" width="78.5703125" style="251" customWidth="1"/>
    <col min="9731" max="9731" width="10.85546875" style="251"/>
    <col min="9732" max="9732" width="31.140625" style="251" customWidth="1"/>
    <col min="9733" max="9733" width="70.140625" style="251" customWidth="1"/>
    <col min="9734" max="9734" width="17.42578125" style="251" customWidth="1"/>
    <col min="9735" max="9736" width="21.85546875" style="251" customWidth="1"/>
    <col min="9737" max="9737" width="19.42578125" style="251" customWidth="1"/>
    <col min="9738" max="9738" width="42" style="251" customWidth="1"/>
    <col min="9739" max="9984" width="10.85546875" style="251"/>
    <col min="9985" max="9985" width="72" style="251" bestFit="1" customWidth="1"/>
    <col min="9986" max="9986" width="78.5703125" style="251" customWidth="1"/>
    <col min="9987" max="9987" width="10.85546875" style="251"/>
    <col min="9988" max="9988" width="31.140625" style="251" customWidth="1"/>
    <col min="9989" max="9989" width="70.140625" style="251" customWidth="1"/>
    <col min="9990" max="9990" width="17.42578125" style="251" customWidth="1"/>
    <col min="9991" max="9992" width="21.85546875" style="251" customWidth="1"/>
    <col min="9993" max="9993" width="19.42578125" style="251" customWidth="1"/>
    <col min="9994" max="9994" width="42" style="251" customWidth="1"/>
    <col min="9995" max="10240" width="10.85546875" style="251"/>
    <col min="10241" max="10241" width="72" style="251" bestFit="1" customWidth="1"/>
    <col min="10242" max="10242" width="78.5703125" style="251" customWidth="1"/>
    <col min="10243" max="10243" width="10.85546875" style="251"/>
    <col min="10244" max="10244" width="31.140625" style="251" customWidth="1"/>
    <col min="10245" max="10245" width="70.140625" style="251" customWidth="1"/>
    <col min="10246" max="10246" width="17.42578125" style="251" customWidth="1"/>
    <col min="10247" max="10248" width="21.85546875" style="251" customWidth="1"/>
    <col min="10249" max="10249" width="19.42578125" style="251" customWidth="1"/>
    <col min="10250" max="10250" width="42" style="251" customWidth="1"/>
    <col min="10251" max="10496" width="10.85546875" style="251"/>
    <col min="10497" max="10497" width="72" style="251" bestFit="1" customWidth="1"/>
    <col min="10498" max="10498" width="78.5703125" style="251" customWidth="1"/>
    <col min="10499" max="10499" width="10.85546875" style="251"/>
    <col min="10500" max="10500" width="31.140625" style="251" customWidth="1"/>
    <col min="10501" max="10501" width="70.140625" style="251" customWidth="1"/>
    <col min="10502" max="10502" width="17.42578125" style="251" customWidth="1"/>
    <col min="10503" max="10504" width="21.85546875" style="251" customWidth="1"/>
    <col min="10505" max="10505" width="19.42578125" style="251" customWidth="1"/>
    <col min="10506" max="10506" width="42" style="251" customWidth="1"/>
    <col min="10507" max="10752" width="10.85546875" style="251"/>
    <col min="10753" max="10753" width="72" style="251" bestFit="1" customWidth="1"/>
    <col min="10754" max="10754" width="78.5703125" style="251" customWidth="1"/>
    <col min="10755" max="10755" width="10.85546875" style="251"/>
    <col min="10756" max="10756" width="31.140625" style="251" customWidth="1"/>
    <col min="10757" max="10757" width="70.140625" style="251" customWidth="1"/>
    <col min="10758" max="10758" width="17.42578125" style="251" customWidth="1"/>
    <col min="10759" max="10760" width="21.85546875" style="251" customWidth="1"/>
    <col min="10761" max="10761" width="19.42578125" style="251" customWidth="1"/>
    <col min="10762" max="10762" width="42" style="251" customWidth="1"/>
    <col min="10763" max="11008" width="10.85546875" style="251"/>
    <col min="11009" max="11009" width="72" style="251" bestFit="1" customWidth="1"/>
    <col min="11010" max="11010" width="78.5703125" style="251" customWidth="1"/>
    <col min="11011" max="11011" width="10.85546875" style="251"/>
    <col min="11012" max="11012" width="31.140625" style="251" customWidth="1"/>
    <col min="11013" max="11013" width="70.140625" style="251" customWidth="1"/>
    <col min="11014" max="11014" width="17.42578125" style="251" customWidth="1"/>
    <col min="11015" max="11016" width="21.85546875" style="251" customWidth="1"/>
    <col min="11017" max="11017" width="19.42578125" style="251" customWidth="1"/>
    <col min="11018" max="11018" width="42" style="251" customWidth="1"/>
    <col min="11019" max="11264" width="10.85546875" style="251"/>
    <col min="11265" max="11265" width="72" style="251" bestFit="1" customWidth="1"/>
    <col min="11266" max="11266" width="78.5703125" style="251" customWidth="1"/>
    <col min="11267" max="11267" width="10.85546875" style="251"/>
    <col min="11268" max="11268" width="31.140625" style="251" customWidth="1"/>
    <col min="11269" max="11269" width="70.140625" style="251" customWidth="1"/>
    <col min="11270" max="11270" width="17.42578125" style="251" customWidth="1"/>
    <col min="11271" max="11272" width="21.85546875" style="251" customWidth="1"/>
    <col min="11273" max="11273" width="19.42578125" style="251" customWidth="1"/>
    <col min="11274" max="11274" width="42" style="251" customWidth="1"/>
    <col min="11275" max="11520" width="10.85546875" style="251"/>
    <col min="11521" max="11521" width="72" style="251" bestFit="1" customWidth="1"/>
    <col min="11522" max="11522" width="78.5703125" style="251" customWidth="1"/>
    <col min="11523" max="11523" width="10.85546875" style="251"/>
    <col min="11524" max="11524" width="31.140625" style="251" customWidth="1"/>
    <col min="11525" max="11525" width="70.140625" style="251" customWidth="1"/>
    <col min="11526" max="11526" width="17.42578125" style="251" customWidth="1"/>
    <col min="11527" max="11528" width="21.85546875" style="251" customWidth="1"/>
    <col min="11529" max="11529" width="19.42578125" style="251" customWidth="1"/>
    <col min="11530" max="11530" width="42" style="251" customWidth="1"/>
    <col min="11531" max="11776" width="10.85546875" style="251"/>
    <col min="11777" max="11777" width="72" style="251" bestFit="1" customWidth="1"/>
    <col min="11778" max="11778" width="78.5703125" style="251" customWidth="1"/>
    <col min="11779" max="11779" width="10.85546875" style="251"/>
    <col min="11780" max="11780" width="31.140625" style="251" customWidth="1"/>
    <col min="11781" max="11781" width="70.140625" style="251" customWidth="1"/>
    <col min="11782" max="11782" width="17.42578125" style="251" customWidth="1"/>
    <col min="11783" max="11784" width="21.85546875" style="251" customWidth="1"/>
    <col min="11785" max="11785" width="19.42578125" style="251" customWidth="1"/>
    <col min="11786" max="11786" width="42" style="251" customWidth="1"/>
    <col min="11787" max="12032" width="10.85546875" style="251"/>
    <col min="12033" max="12033" width="72" style="251" bestFit="1" customWidth="1"/>
    <col min="12034" max="12034" width="78.5703125" style="251" customWidth="1"/>
    <col min="12035" max="12035" width="10.85546875" style="251"/>
    <col min="12036" max="12036" width="31.140625" style="251" customWidth="1"/>
    <col min="12037" max="12037" width="70.140625" style="251" customWidth="1"/>
    <col min="12038" max="12038" width="17.42578125" style="251" customWidth="1"/>
    <col min="12039" max="12040" width="21.85546875" style="251" customWidth="1"/>
    <col min="12041" max="12041" width="19.42578125" style="251" customWidth="1"/>
    <col min="12042" max="12042" width="42" style="251" customWidth="1"/>
    <col min="12043" max="12288" width="10.85546875" style="251"/>
    <col min="12289" max="12289" width="72" style="251" bestFit="1" customWidth="1"/>
    <col min="12290" max="12290" width="78.5703125" style="251" customWidth="1"/>
    <col min="12291" max="12291" width="10.85546875" style="251"/>
    <col min="12292" max="12292" width="31.140625" style="251" customWidth="1"/>
    <col min="12293" max="12293" width="70.140625" style="251" customWidth="1"/>
    <col min="12294" max="12294" width="17.42578125" style="251" customWidth="1"/>
    <col min="12295" max="12296" width="21.85546875" style="251" customWidth="1"/>
    <col min="12297" max="12297" width="19.42578125" style="251" customWidth="1"/>
    <col min="12298" max="12298" width="42" style="251" customWidth="1"/>
    <col min="12299" max="12544" width="10.85546875" style="251"/>
    <col min="12545" max="12545" width="72" style="251" bestFit="1" customWidth="1"/>
    <col min="12546" max="12546" width="78.5703125" style="251" customWidth="1"/>
    <col min="12547" max="12547" width="10.85546875" style="251"/>
    <col min="12548" max="12548" width="31.140625" style="251" customWidth="1"/>
    <col min="12549" max="12549" width="70.140625" style="251" customWidth="1"/>
    <col min="12550" max="12550" width="17.42578125" style="251" customWidth="1"/>
    <col min="12551" max="12552" width="21.85546875" style="251" customWidth="1"/>
    <col min="12553" max="12553" width="19.42578125" style="251" customWidth="1"/>
    <col min="12554" max="12554" width="42" style="251" customWidth="1"/>
    <col min="12555" max="12800" width="10.85546875" style="251"/>
    <col min="12801" max="12801" width="72" style="251" bestFit="1" customWidth="1"/>
    <col min="12802" max="12802" width="78.5703125" style="251" customWidth="1"/>
    <col min="12803" max="12803" width="10.85546875" style="251"/>
    <col min="12804" max="12804" width="31.140625" style="251" customWidth="1"/>
    <col min="12805" max="12805" width="70.140625" style="251" customWidth="1"/>
    <col min="12806" max="12806" width="17.42578125" style="251" customWidth="1"/>
    <col min="12807" max="12808" width="21.85546875" style="251" customWidth="1"/>
    <col min="12809" max="12809" width="19.42578125" style="251" customWidth="1"/>
    <col min="12810" max="12810" width="42" style="251" customWidth="1"/>
    <col min="12811" max="13056" width="10.85546875" style="251"/>
    <col min="13057" max="13057" width="72" style="251" bestFit="1" customWidth="1"/>
    <col min="13058" max="13058" width="78.5703125" style="251" customWidth="1"/>
    <col min="13059" max="13059" width="10.85546875" style="251"/>
    <col min="13060" max="13060" width="31.140625" style="251" customWidth="1"/>
    <col min="13061" max="13061" width="70.140625" style="251" customWidth="1"/>
    <col min="13062" max="13062" width="17.42578125" style="251" customWidth="1"/>
    <col min="13063" max="13064" width="21.85546875" style="251" customWidth="1"/>
    <col min="13065" max="13065" width="19.42578125" style="251" customWidth="1"/>
    <col min="13066" max="13066" width="42" style="251" customWidth="1"/>
    <col min="13067" max="13312" width="10.85546875" style="251"/>
    <col min="13313" max="13313" width="72" style="251" bestFit="1" customWidth="1"/>
    <col min="13314" max="13314" width="78.5703125" style="251" customWidth="1"/>
    <col min="13315" max="13315" width="10.85546875" style="251"/>
    <col min="13316" max="13316" width="31.140625" style="251" customWidth="1"/>
    <col min="13317" max="13317" width="70.140625" style="251" customWidth="1"/>
    <col min="13318" max="13318" width="17.42578125" style="251" customWidth="1"/>
    <col min="13319" max="13320" width="21.85546875" style="251" customWidth="1"/>
    <col min="13321" max="13321" width="19.42578125" style="251" customWidth="1"/>
    <col min="13322" max="13322" width="42" style="251" customWidth="1"/>
    <col min="13323" max="13568" width="10.85546875" style="251"/>
    <col min="13569" max="13569" width="72" style="251" bestFit="1" customWidth="1"/>
    <col min="13570" max="13570" width="78.5703125" style="251" customWidth="1"/>
    <col min="13571" max="13571" width="10.85546875" style="251"/>
    <col min="13572" max="13572" width="31.140625" style="251" customWidth="1"/>
    <col min="13573" max="13573" width="70.140625" style="251" customWidth="1"/>
    <col min="13574" max="13574" width="17.42578125" style="251" customWidth="1"/>
    <col min="13575" max="13576" width="21.85546875" style="251" customWidth="1"/>
    <col min="13577" max="13577" width="19.42578125" style="251" customWidth="1"/>
    <col min="13578" max="13578" width="42" style="251" customWidth="1"/>
    <col min="13579" max="13824" width="10.85546875" style="251"/>
    <col min="13825" max="13825" width="72" style="251" bestFit="1" customWidth="1"/>
    <col min="13826" max="13826" width="78.5703125" style="251" customWidth="1"/>
    <col min="13827" max="13827" width="10.85546875" style="251"/>
    <col min="13828" max="13828" width="31.140625" style="251" customWidth="1"/>
    <col min="13829" max="13829" width="70.140625" style="251" customWidth="1"/>
    <col min="13830" max="13830" width="17.42578125" style="251" customWidth="1"/>
    <col min="13831" max="13832" width="21.85546875" style="251" customWidth="1"/>
    <col min="13833" max="13833" width="19.42578125" style="251" customWidth="1"/>
    <col min="13834" max="13834" width="42" style="251" customWidth="1"/>
    <col min="13835" max="14080" width="10.85546875" style="251"/>
    <col min="14081" max="14081" width="72" style="251" bestFit="1" customWidth="1"/>
    <col min="14082" max="14082" width="78.5703125" style="251" customWidth="1"/>
    <col min="14083" max="14083" width="10.85546875" style="251"/>
    <col min="14084" max="14084" width="31.140625" style="251" customWidth="1"/>
    <col min="14085" max="14085" width="70.140625" style="251" customWidth="1"/>
    <col min="14086" max="14086" width="17.42578125" style="251" customWidth="1"/>
    <col min="14087" max="14088" width="21.85546875" style="251" customWidth="1"/>
    <col min="14089" max="14089" width="19.42578125" style="251" customWidth="1"/>
    <col min="14090" max="14090" width="42" style="251" customWidth="1"/>
    <col min="14091" max="14336" width="10.85546875" style="251"/>
    <col min="14337" max="14337" width="72" style="251" bestFit="1" customWidth="1"/>
    <col min="14338" max="14338" width="78.5703125" style="251" customWidth="1"/>
    <col min="14339" max="14339" width="10.85546875" style="251"/>
    <col min="14340" max="14340" width="31.140625" style="251" customWidth="1"/>
    <col min="14341" max="14341" width="70.140625" style="251" customWidth="1"/>
    <col min="14342" max="14342" width="17.42578125" style="251" customWidth="1"/>
    <col min="14343" max="14344" width="21.85546875" style="251" customWidth="1"/>
    <col min="14345" max="14345" width="19.42578125" style="251" customWidth="1"/>
    <col min="14346" max="14346" width="42" style="251" customWidth="1"/>
    <col min="14347" max="14592" width="10.85546875" style="251"/>
    <col min="14593" max="14593" width="72" style="251" bestFit="1" customWidth="1"/>
    <col min="14594" max="14594" width="78.5703125" style="251" customWidth="1"/>
    <col min="14595" max="14595" width="10.85546875" style="251"/>
    <col min="14596" max="14596" width="31.140625" style="251" customWidth="1"/>
    <col min="14597" max="14597" width="70.140625" style="251" customWidth="1"/>
    <col min="14598" max="14598" width="17.42578125" style="251" customWidth="1"/>
    <col min="14599" max="14600" width="21.85546875" style="251" customWidth="1"/>
    <col min="14601" max="14601" width="19.42578125" style="251" customWidth="1"/>
    <col min="14602" max="14602" width="42" style="251" customWidth="1"/>
    <col min="14603" max="14848" width="10.85546875" style="251"/>
    <col min="14849" max="14849" width="72" style="251" bestFit="1" customWidth="1"/>
    <col min="14850" max="14850" width="78.5703125" style="251" customWidth="1"/>
    <col min="14851" max="14851" width="10.85546875" style="251"/>
    <col min="14852" max="14852" width="31.140625" style="251" customWidth="1"/>
    <col min="14853" max="14853" width="70.140625" style="251" customWidth="1"/>
    <col min="14854" max="14854" width="17.42578125" style="251" customWidth="1"/>
    <col min="14855" max="14856" width="21.85546875" style="251" customWidth="1"/>
    <col min="14857" max="14857" width="19.42578125" style="251" customWidth="1"/>
    <col min="14858" max="14858" width="42" style="251" customWidth="1"/>
    <col min="14859" max="15104" width="10.85546875" style="251"/>
    <col min="15105" max="15105" width="72" style="251" bestFit="1" customWidth="1"/>
    <col min="15106" max="15106" width="78.5703125" style="251" customWidth="1"/>
    <col min="15107" max="15107" width="10.85546875" style="251"/>
    <col min="15108" max="15108" width="31.140625" style="251" customWidth="1"/>
    <col min="15109" max="15109" width="70.140625" style="251" customWidth="1"/>
    <col min="15110" max="15110" width="17.42578125" style="251" customWidth="1"/>
    <col min="15111" max="15112" width="21.85546875" style="251" customWidth="1"/>
    <col min="15113" max="15113" width="19.42578125" style="251" customWidth="1"/>
    <col min="15114" max="15114" width="42" style="251" customWidth="1"/>
    <col min="15115" max="15360" width="10.85546875" style="251"/>
    <col min="15361" max="15361" width="72" style="251" bestFit="1" customWidth="1"/>
    <col min="15362" max="15362" width="78.5703125" style="251" customWidth="1"/>
    <col min="15363" max="15363" width="10.85546875" style="251"/>
    <col min="15364" max="15364" width="31.140625" style="251" customWidth="1"/>
    <col min="15365" max="15365" width="70.140625" style="251" customWidth="1"/>
    <col min="15366" max="15366" width="17.42578125" style="251" customWidth="1"/>
    <col min="15367" max="15368" width="21.85546875" style="251" customWidth="1"/>
    <col min="15369" max="15369" width="19.42578125" style="251" customWidth="1"/>
    <col min="15370" max="15370" width="42" style="251" customWidth="1"/>
    <col min="15371" max="15616" width="10.85546875" style="251"/>
    <col min="15617" max="15617" width="72" style="251" bestFit="1" customWidth="1"/>
    <col min="15618" max="15618" width="78.5703125" style="251" customWidth="1"/>
    <col min="15619" max="15619" width="10.85546875" style="251"/>
    <col min="15620" max="15620" width="31.140625" style="251" customWidth="1"/>
    <col min="15621" max="15621" width="70.140625" style="251" customWidth="1"/>
    <col min="15622" max="15622" width="17.42578125" style="251" customWidth="1"/>
    <col min="15623" max="15624" width="21.85546875" style="251" customWidth="1"/>
    <col min="15625" max="15625" width="19.42578125" style="251" customWidth="1"/>
    <col min="15626" max="15626" width="42" style="251" customWidth="1"/>
    <col min="15627" max="15872" width="10.85546875" style="251"/>
    <col min="15873" max="15873" width="72" style="251" bestFit="1" customWidth="1"/>
    <col min="15874" max="15874" width="78.5703125" style="251" customWidth="1"/>
    <col min="15875" max="15875" width="10.85546875" style="251"/>
    <col min="15876" max="15876" width="31.140625" style="251" customWidth="1"/>
    <col min="15877" max="15877" width="70.140625" style="251" customWidth="1"/>
    <col min="15878" max="15878" width="17.42578125" style="251" customWidth="1"/>
    <col min="15879" max="15880" width="21.85546875" style="251" customWidth="1"/>
    <col min="15881" max="15881" width="19.42578125" style="251" customWidth="1"/>
    <col min="15882" max="15882" width="42" style="251" customWidth="1"/>
    <col min="15883" max="16128" width="10.85546875" style="251"/>
    <col min="16129" max="16129" width="72" style="251" bestFit="1" customWidth="1"/>
    <col min="16130" max="16130" width="78.5703125" style="251" customWidth="1"/>
    <col min="16131" max="16131" width="10.85546875" style="251"/>
    <col min="16132" max="16132" width="31.140625" style="251" customWidth="1"/>
    <col min="16133" max="16133" width="70.140625" style="251" customWidth="1"/>
    <col min="16134" max="16134" width="17.42578125" style="251" customWidth="1"/>
    <col min="16135" max="16136" width="21.85546875" style="251" customWidth="1"/>
    <col min="16137" max="16137" width="19.42578125" style="251" customWidth="1"/>
    <col min="16138" max="16138" width="42" style="251" customWidth="1"/>
    <col min="16139" max="16384" width="10.85546875" style="251"/>
  </cols>
  <sheetData>
    <row r="1" spans="1:2" ht="25.5" customHeight="1">
      <c r="A1" s="303" t="s">
        <v>0</v>
      </c>
      <c r="B1" s="304"/>
    </row>
    <row r="2" spans="1:2" ht="25.5" customHeight="1">
      <c r="A2" s="305" t="s">
        <v>1</v>
      </c>
      <c r="B2" s="306"/>
    </row>
    <row r="3" spans="1:2">
      <c r="A3" s="259" t="s">
        <v>2</v>
      </c>
      <c r="B3" s="260" t="s">
        <v>3</v>
      </c>
    </row>
    <row r="4" spans="1:2" ht="40.5" customHeight="1">
      <c r="A4" s="276" t="s">
        <v>4</v>
      </c>
      <c r="B4" s="277" t="s">
        <v>5</v>
      </c>
    </row>
    <row r="5" spans="1:2" ht="27.6">
      <c r="A5" s="276" t="s">
        <v>6</v>
      </c>
      <c r="B5" s="252" t="s">
        <v>7</v>
      </c>
    </row>
    <row r="6" spans="1:2" ht="124.5" customHeight="1">
      <c r="A6" s="276" t="s">
        <v>8</v>
      </c>
      <c r="B6" s="252" t="s">
        <v>9</v>
      </c>
    </row>
    <row r="7" spans="1:2" ht="26.45" customHeight="1">
      <c r="A7" s="299" t="s">
        <v>10</v>
      </c>
      <c r="B7" s="300"/>
    </row>
    <row r="8" spans="1:2" ht="41.45">
      <c r="A8" s="276" t="s">
        <v>11</v>
      </c>
      <c r="B8" s="252" t="s">
        <v>12</v>
      </c>
    </row>
    <row r="9" spans="1:2" ht="27.6">
      <c r="A9" s="276" t="s">
        <v>13</v>
      </c>
      <c r="B9" s="252" t="s">
        <v>14</v>
      </c>
    </row>
    <row r="10" spans="1:2" ht="41.45">
      <c r="A10" s="276" t="s">
        <v>15</v>
      </c>
      <c r="B10" s="252" t="s">
        <v>16</v>
      </c>
    </row>
    <row r="11" spans="1:2" ht="40.5" customHeight="1">
      <c r="A11" s="276" t="s">
        <v>17</v>
      </c>
      <c r="B11" s="277" t="s">
        <v>18</v>
      </c>
    </row>
    <row r="12" spans="1:2" ht="38.25" customHeight="1">
      <c r="A12" s="276" t="s">
        <v>19</v>
      </c>
      <c r="B12" s="277" t="s">
        <v>20</v>
      </c>
    </row>
    <row r="13" spans="1:2" ht="27.6">
      <c r="A13" s="276" t="s">
        <v>21</v>
      </c>
      <c r="B13" s="278" t="s">
        <v>22</v>
      </c>
    </row>
    <row r="14" spans="1:2" ht="23.45" customHeight="1">
      <c r="A14" s="279" t="s">
        <v>23</v>
      </c>
      <c r="B14" s="280"/>
    </row>
    <row r="15" spans="1:2" ht="41.45">
      <c r="A15" s="276" t="s">
        <v>24</v>
      </c>
      <c r="B15" s="255" t="s">
        <v>25</v>
      </c>
    </row>
    <row r="16" spans="1:2" ht="27.6">
      <c r="A16" s="276" t="s">
        <v>26</v>
      </c>
      <c r="B16" s="255" t="s">
        <v>27</v>
      </c>
    </row>
    <row r="17" spans="1:3" ht="27.6">
      <c r="A17" s="276" t="s">
        <v>28</v>
      </c>
      <c r="B17" s="255" t="s">
        <v>29</v>
      </c>
    </row>
    <row r="18" spans="1:3" ht="8.25" customHeight="1">
      <c r="A18" s="279"/>
      <c r="B18" s="281"/>
    </row>
    <row r="19" spans="1:3" ht="27.6">
      <c r="A19" s="276" t="s">
        <v>30</v>
      </c>
      <c r="B19" s="255" t="s">
        <v>31</v>
      </c>
    </row>
    <row r="20" spans="1:3" ht="27.6">
      <c r="A20" s="276" t="s">
        <v>32</v>
      </c>
      <c r="B20" s="255" t="s">
        <v>33</v>
      </c>
    </row>
    <row r="21" spans="1:3" ht="41.45">
      <c r="A21" s="276" t="s">
        <v>34</v>
      </c>
      <c r="B21" s="255" t="s">
        <v>35</v>
      </c>
    </row>
    <row r="22" spans="1:3" ht="20.25" customHeight="1">
      <c r="A22" s="297" t="s">
        <v>36</v>
      </c>
      <c r="B22" s="298"/>
    </row>
    <row r="23" spans="1:3" ht="41.45">
      <c r="A23" s="276" t="s">
        <v>37</v>
      </c>
      <c r="B23" s="255" t="s">
        <v>38</v>
      </c>
    </row>
    <row r="24" spans="1:3" ht="54" customHeight="1">
      <c r="A24" s="276" t="s">
        <v>39</v>
      </c>
      <c r="B24" s="255" t="s">
        <v>40</v>
      </c>
    </row>
    <row r="25" spans="1:3" ht="144" customHeight="1">
      <c r="A25" s="276" t="s">
        <v>41</v>
      </c>
      <c r="B25" s="255" t="s">
        <v>42</v>
      </c>
    </row>
    <row r="26" spans="1:3" ht="55.15">
      <c r="A26" s="276" t="s">
        <v>43</v>
      </c>
      <c r="B26" s="255" t="s">
        <v>44</v>
      </c>
    </row>
    <row r="27" spans="1:3" ht="55.15">
      <c r="A27" s="276" t="s">
        <v>45</v>
      </c>
      <c r="B27" s="255" t="s">
        <v>46</v>
      </c>
    </row>
    <row r="28" spans="1:3" ht="27.6">
      <c r="A28" s="276" t="s">
        <v>47</v>
      </c>
      <c r="B28" s="255" t="s">
        <v>48</v>
      </c>
    </row>
    <row r="29" spans="1:3" ht="41.45">
      <c r="A29" s="276" t="s">
        <v>49</v>
      </c>
      <c r="B29" s="255" t="s">
        <v>50</v>
      </c>
      <c r="C29" s="253"/>
    </row>
    <row r="30" spans="1:3" ht="90" customHeight="1">
      <c r="A30" s="282" t="s">
        <v>51</v>
      </c>
      <c r="B30" s="255" t="s">
        <v>52</v>
      </c>
    </row>
    <row r="31" spans="1:3" ht="81.599999999999994" customHeight="1">
      <c r="A31" s="282" t="s">
        <v>53</v>
      </c>
      <c r="B31" s="255" t="s">
        <v>54</v>
      </c>
    </row>
    <row r="32" spans="1:3" ht="54" customHeight="1">
      <c r="A32" s="282" t="s">
        <v>55</v>
      </c>
      <c r="B32" s="255" t="s">
        <v>56</v>
      </c>
    </row>
    <row r="33" spans="1:3" ht="28.5" customHeight="1">
      <c r="A33" s="309" t="s">
        <v>57</v>
      </c>
      <c r="B33" s="310"/>
    </row>
    <row r="34" spans="1:3" ht="69">
      <c r="A34" s="282" t="s">
        <v>58</v>
      </c>
      <c r="B34" s="255" t="s">
        <v>59</v>
      </c>
    </row>
    <row r="35" spans="1:3" ht="41.45">
      <c r="A35" s="282" t="s">
        <v>60</v>
      </c>
      <c r="B35" s="255" t="s">
        <v>61</v>
      </c>
    </row>
    <row r="36" spans="1:3" ht="36" customHeight="1">
      <c r="A36" s="282" t="s">
        <v>62</v>
      </c>
      <c r="B36" s="255" t="s">
        <v>63</v>
      </c>
      <c r="C36" s="254"/>
    </row>
    <row r="37" spans="1:3" ht="27.6">
      <c r="A37" s="282" t="s">
        <v>64</v>
      </c>
      <c r="B37" s="255" t="s">
        <v>65</v>
      </c>
    </row>
    <row r="38" spans="1:3" ht="69">
      <c r="A38" s="282" t="s">
        <v>66</v>
      </c>
      <c r="B38" s="255" t="s">
        <v>67</v>
      </c>
    </row>
    <row r="39" spans="1:3" ht="27.6">
      <c r="A39" s="276" t="s">
        <v>68</v>
      </c>
      <c r="B39" s="255" t="s">
        <v>69</v>
      </c>
    </row>
    <row r="40" spans="1:3" ht="25.5" customHeight="1">
      <c r="A40" s="299" t="s">
        <v>70</v>
      </c>
      <c r="B40" s="300"/>
    </row>
    <row r="41" spans="1:3" ht="24" customHeight="1">
      <c r="A41" s="279" t="s">
        <v>2</v>
      </c>
      <c r="B41" s="283" t="s">
        <v>3</v>
      </c>
    </row>
    <row r="42" spans="1:3" ht="27.6">
      <c r="A42" s="276" t="s">
        <v>21</v>
      </c>
      <c r="B42" s="256" t="s">
        <v>71</v>
      </c>
    </row>
    <row r="43" spans="1:3" ht="41.45">
      <c r="A43" s="276" t="s">
        <v>72</v>
      </c>
      <c r="B43" s="256" t="s">
        <v>73</v>
      </c>
    </row>
    <row r="44" spans="1:3" ht="41.45">
      <c r="A44" s="276" t="s">
        <v>74</v>
      </c>
      <c r="B44" s="256" t="s">
        <v>75</v>
      </c>
    </row>
    <row r="45" spans="1:3" ht="41.45">
      <c r="A45" s="276" t="s">
        <v>76</v>
      </c>
      <c r="B45" s="256" t="s">
        <v>77</v>
      </c>
    </row>
    <row r="46" spans="1:3" ht="41.45">
      <c r="A46" s="276" t="s">
        <v>78</v>
      </c>
      <c r="B46" s="256" t="s">
        <v>79</v>
      </c>
    </row>
    <row r="47" spans="1:3" ht="27.6">
      <c r="A47" s="276" t="s">
        <v>80</v>
      </c>
      <c r="B47" s="256" t="s">
        <v>81</v>
      </c>
    </row>
    <row r="48" spans="1:3" ht="152.25" customHeight="1">
      <c r="A48" s="276" t="s">
        <v>82</v>
      </c>
      <c r="B48" s="256" t="s">
        <v>83</v>
      </c>
    </row>
    <row r="49" spans="1:2" ht="22.9" customHeight="1">
      <c r="A49" s="297" t="s">
        <v>84</v>
      </c>
      <c r="B49" s="298"/>
    </row>
    <row r="50" spans="1:2" ht="69">
      <c r="A50" s="276" t="s">
        <v>85</v>
      </c>
      <c r="B50" s="255" t="s">
        <v>86</v>
      </c>
    </row>
    <row r="51" spans="1:2" ht="27.6">
      <c r="A51" s="276" t="s">
        <v>87</v>
      </c>
      <c r="B51" s="255" t="s">
        <v>88</v>
      </c>
    </row>
    <row r="52" spans="1:2" ht="41.45">
      <c r="A52" s="276" t="s">
        <v>89</v>
      </c>
      <c r="B52" s="255" t="s">
        <v>90</v>
      </c>
    </row>
    <row r="53" spans="1:2" ht="82.9">
      <c r="A53" s="276" t="s">
        <v>91</v>
      </c>
      <c r="B53" s="255" t="s">
        <v>92</v>
      </c>
    </row>
    <row r="54" spans="1:2" ht="82.9">
      <c r="A54" s="276" t="s">
        <v>93</v>
      </c>
      <c r="B54" s="255" t="s">
        <v>54</v>
      </c>
    </row>
    <row r="55" spans="1:2" ht="55.15">
      <c r="A55" s="276" t="s">
        <v>94</v>
      </c>
      <c r="B55" s="255" t="s">
        <v>95</v>
      </c>
    </row>
    <row r="56" spans="1:2" ht="27.6">
      <c r="A56" s="276" t="s">
        <v>96</v>
      </c>
      <c r="B56" s="255" t="s">
        <v>97</v>
      </c>
    </row>
    <row r="57" spans="1:2" ht="24" customHeight="1">
      <c r="A57" s="311" t="s">
        <v>98</v>
      </c>
      <c r="B57" s="312"/>
    </row>
    <row r="58" spans="1:2" ht="23.45" customHeight="1">
      <c r="A58" s="297" t="s">
        <v>99</v>
      </c>
      <c r="B58" s="298"/>
    </row>
    <row r="59" spans="1:2" ht="27.6">
      <c r="A59" s="276" t="s">
        <v>100</v>
      </c>
      <c r="B59" s="256" t="s">
        <v>101</v>
      </c>
    </row>
    <row r="60" spans="1:2" ht="27.6">
      <c r="A60" s="276" t="s">
        <v>102</v>
      </c>
      <c r="B60" s="256" t="s">
        <v>103</v>
      </c>
    </row>
    <row r="61" spans="1:2" ht="41.45">
      <c r="A61" s="276" t="s">
        <v>13</v>
      </c>
      <c r="B61" s="256" t="s">
        <v>104</v>
      </c>
    </row>
    <row r="62" spans="1:2" ht="55.15">
      <c r="A62" s="276" t="s">
        <v>26</v>
      </c>
      <c r="B62" s="255" t="s">
        <v>105</v>
      </c>
    </row>
    <row r="63" spans="1:2" ht="55.15">
      <c r="A63" s="276" t="s">
        <v>28</v>
      </c>
      <c r="B63" s="255" t="s">
        <v>106</v>
      </c>
    </row>
    <row r="64" spans="1:2" ht="41.45">
      <c r="A64" s="276" t="s">
        <v>107</v>
      </c>
      <c r="B64" s="256" t="s">
        <v>108</v>
      </c>
    </row>
    <row r="65" spans="1:2" ht="25.5" customHeight="1">
      <c r="A65" s="299" t="s">
        <v>109</v>
      </c>
      <c r="B65" s="300"/>
    </row>
    <row r="66" spans="1:2" ht="22.9" customHeight="1">
      <c r="A66" s="307" t="s">
        <v>110</v>
      </c>
      <c r="B66" s="308"/>
    </row>
    <row r="67" spans="1:2" ht="94.15" customHeight="1">
      <c r="A67" s="301" t="s">
        <v>111</v>
      </c>
      <c r="B67" s="302"/>
    </row>
    <row r="68" spans="1:2" ht="39.75" customHeight="1">
      <c r="A68" s="276" t="s">
        <v>112</v>
      </c>
      <c r="B68" s="284" t="s">
        <v>113</v>
      </c>
    </row>
    <row r="69" spans="1:2" ht="27.6">
      <c r="A69" s="276" t="s">
        <v>114</v>
      </c>
      <c r="B69" s="285" t="s">
        <v>115</v>
      </c>
    </row>
    <row r="70" spans="1:2" ht="37.5" customHeight="1">
      <c r="A70" s="282" t="s">
        <v>116</v>
      </c>
      <c r="B70" s="285" t="s">
        <v>117</v>
      </c>
    </row>
    <row r="71" spans="1:2" ht="37.5" customHeight="1">
      <c r="A71" s="276" t="s">
        <v>118</v>
      </c>
      <c r="B71" s="285" t="s">
        <v>119</v>
      </c>
    </row>
    <row r="72" spans="1:2" ht="37.5" customHeight="1">
      <c r="A72" s="282" t="s">
        <v>120</v>
      </c>
      <c r="B72" s="285" t="s">
        <v>121</v>
      </c>
    </row>
    <row r="73" spans="1:2" ht="25.5" customHeight="1">
      <c r="A73" s="299" t="s">
        <v>122</v>
      </c>
      <c r="B73" s="300"/>
    </row>
    <row r="74" spans="1:2" ht="27.6">
      <c r="A74" s="276" t="s">
        <v>123</v>
      </c>
      <c r="B74" s="256" t="s">
        <v>124</v>
      </c>
    </row>
    <row r="75" spans="1:2" ht="27.6">
      <c r="A75" s="276" t="s">
        <v>125</v>
      </c>
      <c r="B75" s="256" t="s">
        <v>126</v>
      </c>
    </row>
    <row r="76" spans="1:2" ht="27.6">
      <c r="A76" s="276" t="s">
        <v>127</v>
      </c>
      <c r="B76" s="256" t="s">
        <v>128</v>
      </c>
    </row>
    <row r="77" spans="1:2" ht="27.6">
      <c r="A77" s="276" t="s">
        <v>129</v>
      </c>
      <c r="B77" s="256" t="s">
        <v>130</v>
      </c>
    </row>
    <row r="78" spans="1:2" ht="27.6">
      <c r="A78" s="276" t="s">
        <v>131</v>
      </c>
      <c r="B78" s="256" t="s">
        <v>132</v>
      </c>
    </row>
    <row r="79" spans="1:2" ht="41.45">
      <c r="A79" s="276" t="s">
        <v>133</v>
      </c>
      <c r="B79" s="256" t="s">
        <v>134</v>
      </c>
    </row>
    <row r="80" spans="1:2" ht="27.6">
      <c r="A80" s="276" t="s">
        <v>135</v>
      </c>
      <c r="B80" s="256" t="s">
        <v>136</v>
      </c>
    </row>
    <row r="81" spans="1:2">
      <c r="A81" s="276" t="s">
        <v>137</v>
      </c>
      <c r="B81" s="256" t="s">
        <v>138</v>
      </c>
    </row>
    <row r="82" spans="1:2" ht="41.45">
      <c r="A82" s="286" t="s">
        <v>139</v>
      </c>
      <c r="B82" s="256" t="s">
        <v>140</v>
      </c>
    </row>
    <row r="83" spans="1:2" ht="41.45">
      <c r="A83" s="282" t="s">
        <v>141</v>
      </c>
      <c r="B83" s="256" t="s">
        <v>142</v>
      </c>
    </row>
    <row r="84" spans="1:2" ht="41.45">
      <c r="A84" s="276" t="s">
        <v>143</v>
      </c>
      <c r="B84" s="256" t="s">
        <v>144</v>
      </c>
    </row>
    <row r="85" spans="1:2" ht="27.6">
      <c r="A85" s="276" t="s">
        <v>45</v>
      </c>
      <c r="B85" s="256" t="s">
        <v>145</v>
      </c>
    </row>
    <row r="86" spans="1:2" ht="27.6">
      <c r="A86" s="276" t="s">
        <v>146</v>
      </c>
      <c r="B86" s="256" t="s">
        <v>147</v>
      </c>
    </row>
    <row r="87" spans="1:2" ht="41.45">
      <c r="A87" s="276" t="s">
        <v>148</v>
      </c>
      <c r="B87" s="256" t="s">
        <v>149</v>
      </c>
    </row>
    <row r="88" spans="1:2" ht="18.600000000000001" customHeight="1">
      <c r="A88" s="299" t="s">
        <v>150</v>
      </c>
      <c r="B88" s="300"/>
    </row>
    <row r="89" spans="1:2">
      <c r="A89" s="287" t="s">
        <v>151</v>
      </c>
      <c r="B89" s="288" t="s">
        <v>152</v>
      </c>
    </row>
    <row r="90" spans="1:2">
      <c r="A90" s="287" t="s">
        <v>153</v>
      </c>
      <c r="B90" s="288" t="s">
        <v>154</v>
      </c>
    </row>
    <row r="91" spans="1:2">
      <c r="A91" s="287" t="s">
        <v>155</v>
      </c>
      <c r="B91" s="288" t="s">
        <v>156</v>
      </c>
    </row>
    <row r="92" spans="1:2">
      <c r="A92" s="287" t="s">
        <v>157</v>
      </c>
      <c r="B92" s="288" t="s">
        <v>158</v>
      </c>
    </row>
    <row r="93" spans="1:2">
      <c r="A93" s="295" t="s">
        <v>159</v>
      </c>
      <c r="B93" s="296"/>
    </row>
  </sheetData>
  <mergeCells count="15">
    <mergeCell ref="A1:B1"/>
    <mergeCell ref="A2:B2"/>
    <mergeCell ref="A40:B40"/>
    <mergeCell ref="A65:B65"/>
    <mergeCell ref="A66:B66"/>
    <mergeCell ref="A7:B7"/>
    <mergeCell ref="A22:B22"/>
    <mergeCell ref="A33:B33"/>
    <mergeCell ref="A57:B57"/>
    <mergeCell ref="A49:B49"/>
    <mergeCell ref="A93:B93"/>
    <mergeCell ref="A58:B58"/>
    <mergeCell ref="A73:B73"/>
    <mergeCell ref="A67:B67"/>
    <mergeCell ref="A88:B8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1:O126"/>
  <sheetViews>
    <sheetView showGridLines="0" tabSelected="1" topLeftCell="A94" zoomScale="70" zoomScaleNormal="70" workbookViewId="0">
      <selection activeCell="D90" sqref="D90:E90"/>
    </sheetView>
  </sheetViews>
  <sheetFormatPr defaultColWidth="10.85546875" defaultRowHeight="13.9"/>
  <cols>
    <col min="1" max="1" width="49.7109375" style="1" customWidth="1"/>
    <col min="2" max="4" width="35.7109375" style="1" customWidth="1"/>
    <col min="5" max="5" width="36.7109375" style="1" customWidth="1"/>
    <col min="6" max="6" width="43" style="1" customWidth="1"/>
    <col min="7" max="7" width="41.140625" style="1" customWidth="1"/>
    <col min="8" max="8" width="35.7109375" style="1" customWidth="1"/>
    <col min="9" max="9" width="42.140625" style="1" customWidth="1"/>
    <col min="10" max="13" width="35.7109375" style="1" customWidth="1"/>
    <col min="14" max="14" width="31" style="1" customWidth="1"/>
    <col min="15" max="15" width="18.140625" style="1" customWidth="1"/>
    <col min="16" max="16" width="8.42578125" style="1" customWidth="1"/>
    <col min="17" max="17" width="18.42578125" style="1" bestFit="1" customWidth="1"/>
    <col min="18" max="18" width="5.7109375" style="1" customWidth="1"/>
    <col min="19" max="19" width="18.42578125" style="1" bestFit="1" customWidth="1"/>
    <col min="20" max="20" width="4.7109375" style="1" customWidth="1"/>
    <col min="21" max="21" width="23" style="1" bestFit="1" customWidth="1"/>
    <col min="22" max="22" width="10.85546875" style="1"/>
    <col min="23" max="23" width="18.42578125" style="1" bestFit="1" customWidth="1"/>
    <col min="24" max="24" width="16.140625" style="1" customWidth="1"/>
    <col min="25" max="16384" width="10.85546875" style="1"/>
  </cols>
  <sheetData>
    <row r="1" spans="1:15" s="84" customFormat="1" ht="22.15" customHeight="1" thickBot="1">
      <c r="A1" s="389"/>
      <c r="B1" s="366" t="s">
        <v>160</v>
      </c>
      <c r="C1" s="367"/>
      <c r="D1" s="367"/>
      <c r="E1" s="367"/>
      <c r="F1" s="367"/>
      <c r="G1" s="367"/>
      <c r="H1" s="367"/>
      <c r="I1" s="367"/>
      <c r="J1" s="367"/>
      <c r="K1" s="367"/>
      <c r="L1" s="368"/>
      <c r="M1" s="363" t="s">
        <v>161</v>
      </c>
      <c r="N1" s="364"/>
      <c r="O1" s="365"/>
    </row>
    <row r="2" spans="1:15" s="84" customFormat="1" ht="18" customHeight="1" thickBot="1">
      <c r="A2" s="390"/>
      <c r="B2" s="369" t="s">
        <v>162</v>
      </c>
      <c r="C2" s="370"/>
      <c r="D2" s="370"/>
      <c r="E2" s="370"/>
      <c r="F2" s="370"/>
      <c r="G2" s="370"/>
      <c r="H2" s="370"/>
      <c r="I2" s="370"/>
      <c r="J2" s="370"/>
      <c r="K2" s="370"/>
      <c r="L2" s="371"/>
      <c r="M2" s="363" t="s">
        <v>163</v>
      </c>
      <c r="N2" s="364"/>
      <c r="O2" s="365"/>
    </row>
    <row r="3" spans="1:15" s="84" customFormat="1" ht="19.899999999999999" customHeight="1" thickBot="1">
      <c r="A3" s="390"/>
      <c r="B3" s="369" t="s">
        <v>0</v>
      </c>
      <c r="C3" s="370"/>
      <c r="D3" s="370"/>
      <c r="E3" s="370"/>
      <c r="F3" s="370"/>
      <c r="G3" s="370"/>
      <c r="H3" s="370"/>
      <c r="I3" s="370"/>
      <c r="J3" s="370"/>
      <c r="K3" s="370"/>
      <c r="L3" s="371"/>
      <c r="M3" s="363" t="s">
        <v>164</v>
      </c>
      <c r="N3" s="364"/>
      <c r="O3" s="365"/>
    </row>
    <row r="4" spans="1:15" s="84" customFormat="1" ht="21.75" customHeight="1" thickBot="1">
      <c r="A4" s="391"/>
      <c r="B4" s="372" t="s">
        <v>165</v>
      </c>
      <c r="C4" s="373"/>
      <c r="D4" s="373"/>
      <c r="E4" s="373"/>
      <c r="F4" s="373"/>
      <c r="G4" s="373"/>
      <c r="H4" s="373"/>
      <c r="I4" s="373"/>
      <c r="J4" s="373"/>
      <c r="K4" s="373"/>
      <c r="L4" s="374"/>
      <c r="M4" s="363" t="s">
        <v>166</v>
      </c>
      <c r="N4" s="364"/>
      <c r="O4" s="365"/>
    </row>
    <row r="5" spans="1:15" s="84" customFormat="1" ht="16.149999999999999" customHeight="1" thickBot="1">
      <c r="A5" s="85"/>
      <c r="B5" s="86"/>
      <c r="C5" s="86"/>
      <c r="D5" s="86"/>
      <c r="E5" s="86"/>
      <c r="F5" s="86"/>
      <c r="G5" s="86"/>
      <c r="H5" s="86"/>
      <c r="I5" s="86"/>
      <c r="J5" s="86"/>
      <c r="K5" s="86"/>
      <c r="L5" s="86"/>
      <c r="M5" s="87"/>
      <c r="N5" s="87"/>
      <c r="O5" s="87"/>
    </row>
    <row r="6" spans="1:15" ht="40.35" customHeight="1" thickBot="1">
      <c r="A6" s="54" t="s">
        <v>167</v>
      </c>
      <c r="B6" s="400" t="s">
        <v>168</v>
      </c>
      <c r="C6" s="401"/>
      <c r="D6" s="401"/>
      <c r="E6" s="401"/>
      <c r="F6" s="401"/>
      <c r="G6" s="401"/>
      <c r="H6" s="401"/>
      <c r="I6" s="401"/>
      <c r="J6" s="401"/>
      <c r="K6" s="402"/>
      <c r="L6" s="168" t="s">
        <v>169</v>
      </c>
      <c r="M6" s="403">
        <v>2024110010317</v>
      </c>
      <c r="N6" s="404"/>
      <c r="O6" s="405"/>
    </row>
    <row r="7" spans="1:15" s="84" customFormat="1" ht="18" customHeight="1" thickBot="1">
      <c r="A7" s="85"/>
      <c r="B7" s="86"/>
      <c r="C7" s="86"/>
      <c r="D7" s="86"/>
      <c r="E7" s="86"/>
      <c r="F7" s="86"/>
      <c r="G7" s="86"/>
      <c r="H7" s="86"/>
      <c r="I7" s="86"/>
      <c r="J7" s="86"/>
      <c r="K7" s="86"/>
      <c r="L7" s="86"/>
      <c r="M7" s="87"/>
      <c r="N7" s="87"/>
      <c r="O7" s="87"/>
    </row>
    <row r="8" spans="1:15" s="84" customFormat="1" ht="21.75" customHeight="1" thickBot="1">
      <c r="A8" s="393" t="s">
        <v>6</v>
      </c>
      <c r="B8" s="168" t="s">
        <v>170</v>
      </c>
      <c r="C8" s="131" t="s">
        <v>171</v>
      </c>
      <c r="D8" s="168" t="s">
        <v>172</v>
      </c>
      <c r="E8" s="131" t="s">
        <v>171</v>
      </c>
      <c r="F8" s="168" t="s">
        <v>173</v>
      </c>
      <c r="G8" s="131" t="s">
        <v>171</v>
      </c>
      <c r="H8" s="168" t="s">
        <v>174</v>
      </c>
      <c r="I8" s="133" t="s">
        <v>171</v>
      </c>
      <c r="J8" s="377" t="s">
        <v>8</v>
      </c>
      <c r="K8" s="392"/>
      <c r="L8" s="167" t="s">
        <v>175</v>
      </c>
      <c r="M8" s="408"/>
      <c r="N8" s="408"/>
      <c r="O8" s="408"/>
    </row>
    <row r="9" spans="1:15" s="84" customFormat="1" ht="21.75" customHeight="1">
      <c r="A9" s="393"/>
      <c r="B9" s="169" t="s">
        <v>176</v>
      </c>
      <c r="C9" s="131" t="s">
        <v>171</v>
      </c>
      <c r="D9" s="168" t="s">
        <v>177</v>
      </c>
      <c r="E9" s="135"/>
      <c r="F9" s="168" t="s">
        <v>178</v>
      </c>
      <c r="G9" s="135"/>
      <c r="H9" s="168" t="s">
        <v>179</v>
      </c>
      <c r="I9" s="133"/>
      <c r="J9" s="377"/>
      <c r="K9" s="392"/>
      <c r="L9" s="167" t="s">
        <v>180</v>
      </c>
      <c r="M9" s="408"/>
      <c r="N9" s="408"/>
      <c r="O9" s="408"/>
    </row>
    <row r="10" spans="1:15" s="84" customFormat="1" ht="21.75" customHeight="1" thickBot="1">
      <c r="A10" s="393"/>
      <c r="B10" s="168" t="s">
        <v>181</v>
      </c>
      <c r="C10" s="131"/>
      <c r="D10" s="168" t="s">
        <v>182</v>
      </c>
      <c r="E10" s="135"/>
      <c r="F10" s="168" t="s">
        <v>183</v>
      </c>
      <c r="G10" s="135"/>
      <c r="H10" s="168" t="s">
        <v>184</v>
      </c>
      <c r="I10" s="133"/>
      <c r="J10" s="377"/>
      <c r="K10" s="392"/>
      <c r="L10" s="167" t="s">
        <v>185</v>
      </c>
      <c r="M10" s="408" t="s">
        <v>171</v>
      </c>
      <c r="N10" s="408"/>
      <c r="O10" s="408"/>
    </row>
    <row r="11" spans="1:15" ht="15" customHeight="1" thickBot="1">
      <c r="A11" s="6"/>
      <c r="B11" s="7"/>
      <c r="C11" s="7"/>
      <c r="D11" s="9"/>
      <c r="E11" s="8"/>
      <c r="F11" s="8"/>
      <c r="G11" s="240"/>
      <c r="H11" s="240"/>
      <c r="I11" s="10"/>
      <c r="J11" s="10"/>
      <c r="K11" s="7"/>
      <c r="L11" s="7"/>
      <c r="M11" s="7"/>
      <c r="N11" s="7"/>
      <c r="O11" s="7"/>
    </row>
    <row r="12" spans="1:15" ht="15" customHeight="1">
      <c r="A12" s="397" t="s">
        <v>186</v>
      </c>
      <c r="B12" s="378" t="s">
        <v>187</v>
      </c>
      <c r="C12" s="379"/>
      <c r="D12" s="379"/>
      <c r="E12" s="379"/>
      <c r="F12" s="379"/>
      <c r="G12" s="379"/>
      <c r="H12" s="379"/>
      <c r="I12" s="379"/>
      <c r="J12" s="379"/>
      <c r="K12" s="379"/>
      <c r="L12" s="379"/>
      <c r="M12" s="379"/>
      <c r="N12" s="379"/>
      <c r="O12" s="380"/>
    </row>
    <row r="13" spans="1:15" ht="15" customHeight="1">
      <c r="A13" s="398"/>
      <c r="B13" s="381"/>
      <c r="C13" s="382"/>
      <c r="D13" s="382"/>
      <c r="E13" s="382"/>
      <c r="F13" s="382"/>
      <c r="G13" s="382"/>
      <c r="H13" s="382"/>
      <c r="I13" s="382"/>
      <c r="J13" s="382"/>
      <c r="K13" s="382"/>
      <c r="L13" s="382"/>
      <c r="M13" s="382"/>
      <c r="N13" s="382"/>
      <c r="O13" s="383"/>
    </row>
    <row r="14" spans="1:15" ht="15" customHeight="1" thickBot="1">
      <c r="A14" s="399"/>
      <c r="B14" s="384"/>
      <c r="C14" s="385"/>
      <c r="D14" s="385"/>
      <c r="E14" s="385"/>
      <c r="F14" s="385"/>
      <c r="G14" s="385"/>
      <c r="H14" s="385"/>
      <c r="I14" s="385"/>
      <c r="J14" s="385"/>
      <c r="K14" s="385"/>
      <c r="L14" s="385"/>
      <c r="M14" s="385"/>
      <c r="N14" s="385"/>
      <c r="O14" s="386"/>
    </row>
    <row r="15" spans="1:15" ht="9" customHeight="1" thickBot="1">
      <c r="A15" s="14"/>
      <c r="B15" s="83"/>
      <c r="C15" s="15"/>
      <c r="D15" s="15"/>
      <c r="E15" s="15"/>
      <c r="F15" s="15"/>
      <c r="G15" s="16"/>
      <c r="H15" s="16"/>
      <c r="I15" s="16"/>
      <c r="J15" s="16"/>
      <c r="K15" s="16"/>
      <c r="L15" s="17"/>
      <c r="M15" s="17"/>
      <c r="N15" s="17"/>
      <c r="O15" s="17"/>
    </row>
    <row r="16" spans="1:15" s="18" customFormat="1" ht="37.5" customHeight="1" thickBot="1">
      <c r="A16" s="54" t="s">
        <v>13</v>
      </c>
      <c r="B16" s="387" t="s">
        <v>188</v>
      </c>
      <c r="C16" s="387"/>
      <c r="D16" s="387"/>
      <c r="E16" s="387"/>
      <c r="F16" s="387"/>
      <c r="G16" s="393" t="s">
        <v>15</v>
      </c>
      <c r="H16" s="393"/>
      <c r="I16" s="388" t="s">
        <v>189</v>
      </c>
      <c r="J16" s="388"/>
      <c r="K16" s="388"/>
      <c r="L16" s="388"/>
      <c r="M16" s="388"/>
      <c r="N16" s="388"/>
      <c r="O16" s="388"/>
    </row>
    <row r="17" spans="1:15" ht="9" customHeight="1">
      <c r="A17" s="14"/>
      <c r="B17" s="16"/>
      <c r="C17" s="15"/>
      <c r="D17" s="15"/>
      <c r="E17" s="15"/>
      <c r="F17" s="15"/>
      <c r="G17" s="16"/>
      <c r="H17" s="16"/>
      <c r="I17" s="16"/>
      <c r="J17" s="16"/>
      <c r="K17" s="16"/>
      <c r="L17" s="17"/>
      <c r="M17" s="17"/>
      <c r="N17" s="17"/>
      <c r="O17" s="17"/>
    </row>
    <row r="18" spans="1:15" ht="56.25" customHeight="1">
      <c r="A18" s="54" t="s">
        <v>17</v>
      </c>
      <c r="B18" s="395" t="s">
        <v>190</v>
      </c>
      <c r="C18" s="395"/>
      <c r="D18" s="395"/>
      <c r="E18" s="395"/>
      <c r="F18" s="54" t="s">
        <v>19</v>
      </c>
      <c r="G18" s="394" t="s">
        <v>191</v>
      </c>
      <c r="H18" s="394"/>
      <c r="I18" s="394"/>
      <c r="J18" s="54" t="s">
        <v>21</v>
      </c>
      <c r="K18" s="387" t="s">
        <v>192</v>
      </c>
      <c r="L18" s="387"/>
      <c r="M18" s="387"/>
      <c r="N18" s="387"/>
      <c r="O18" s="387"/>
    </row>
    <row r="19" spans="1:15" ht="9" customHeight="1">
      <c r="A19" s="5"/>
      <c r="B19" s="2"/>
      <c r="C19" s="396"/>
      <c r="D19" s="396"/>
      <c r="E19" s="396"/>
      <c r="F19" s="396"/>
      <c r="G19" s="396"/>
      <c r="H19" s="396"/>
      <c r="I19" s="396"/>
      <c r="J19" s="396"/>
      <c r="K19" s="396"/>
      <c r="L19" s="396"/>
      <c r="M19" s="396"/>
      <c r="N19" s="396"/>
      <c r="O19" s="396"/>
    </row>
    <row r="20" spans="1:15" ht="16.5" customHeight="1" thickBot="1">
      <c r="A20" s="81"/>
      <c r="B20" s="82"/>
      <c r="C20" s="82"/>
      <c r="D20" s="82"/>
      <c r="E20" s="82"/>
      <c r="F20" s="82"/>
      <c r="G20" s="82"/>
      <c r="H20" s="82"/>
      <c r="I20" s="82"/>
      <c r="J20" s="82"/>
      <c r="K20" s="82"/>
      <c r="L20" s="82"/>
      <c r="M20" s="82"/>
      <c r="N20" s="82"/>
      <c r="O20" s="82"/>
    </row>
    <row r="21" spans="1:15" ht="32.1" customHeight="1" thickBot="1">
      <c r="A21" s="375" t="s">
        <v>23</v>
      </c>
      <c r="B21" s="376"/>
      <c r="C21" s="376"/>
      <c r="D21" s="376"/>
      <c r="E21" s="376"/>
      <c r="F21" s="376"/>
      <c r="G21" s="376"/>
      <c r="H21" s="376"/>
      <c r="I21" s="376"/>
      <c r="J21" s="376"/>
      <c r="K21" s="376"/>
      <c r="L21" s="376"/>
      <c r="M21" s="376"/>
      <c r="N21" s="376"/>
      <c r="O21" s="377"/>
    </row>
    <row r="22" spans="1:15" ht="32.1" customHeight="1" thickBot="1">
      <c r="A22" s="375" t="s">
        <v>193</v>
      </c>
      <c r="B22" s="376"/>
      <c r="C22" s="376"/>
      <c r="D22" s="376"/>
      <c r="E22" s="376"/>
      <c r="F22" s="376"/>
      <c r="G22" s="376"/>
      <c r="H22" s="376"/>
      <c r="I22" s="376"/>
      <c r="J22" s="376"/>
      <c r="K22" s="376"/>
      <c r="L22" s="376"/>
      <c r="M22" s="376"/>
      <c r="N22" s="376"/>
      <c r="O22" s="377"/>
    </row>
    <row r="23" spans="1:15" ht="32.1" customHeight="1" thickBot="1">
      <c r="A23" s="27"/>
      <c r="B23" s="19" t="s">
        <v>170</v>
      </c>
      <c r="C23" s="19" t="s">
        <v>172</v>
      </c>
      <c r="D23" s="19" t="s">
        <v>173</v>
      </c>
      <c r="E23" s="19" t="s">
        <v>174</v>
      </c>
      <c r="F23" s="19" t="s">
        <v>176</v>
      </c>
      <c r="G23" s="19" t="s">
        <v>177</v>
      </c>
      <c r="H23" s="19" t="s">
        <v>178</v>
      </c>
      <c r="I23" s="19" t="s">
        <v>179</v>
      </c>
      <c r="J23" s="19" t="s">
        <v>181</v>
      </c>
      <c r="K23" s="19" t="s">
        <v>182</v>
      </c>
      <c r="L23" s="19" t="s">
        <v>183</v>
      </c>
      <c r="M23" s="19" t="s">
        <v>184</v>
      </c>
      <c r="N23" s="20" t="s">
        <v>194</v>
      </c>
      <c r="O23" s="20" t="s">
        <v>195</v>
      </c>
    </row>
    <row r="24" spans="1:15" ht="32.1" customHeight="1">
      <c r="A24" s="21" t="s">
        <v>24</v>
      </c>
      <c r="B24" s="234">
        <v>968569000</v>
      </c>
      <c r="C24" s="234">
        <v>0</v>
      </c>
      <c r="D24" s="234">
        <v>34163000</v>
      </c>
      <c r="E24" s="234">
        <v>0</v>
      </c>
      <c r="F24" s="234">
        <v>0</v>
      </c>
      <c r="G24" s="234">
        <v>0</v>
      </c>
      <c r="H24" s="234">
        <v>0</v>
      </c>
      <c r="I24" s="234">
        <v>0</v>
      </c>
      <c r="J24" s="234">
        <v>6000000</v>
      </c>
      <c r="K24" s="234">
        <v>0</v>
      </c>
      <c r="L24" s="234">
        <v>80250000</v>
      </c>
      <c r="M24" s="234">
        <v>48796000</v>
      </c>
      <c r="N24" s="263">
        <f>SUM(B24:M24)</f>
        <v>1137778000</v>
      </c>
      <c r="O24" s="235">
        <v>1</v>
      </c>
    </row>
    <row r="25" spans="1:15" ht="32.1" customHeight="1">
      <c r="A25" s="21" t="s">
        <v>26</v>
      </c>
      <c r="B25" s="242">
        <v>546910000</v>
      </c>
      <c r="C25" s="242">
        <v>276172000</v>
      </c>
      <c r="D25" s="248">
        <v>106541066</v>
      </c>
      <c r="E25" s="248">
        <v>-24084543</v>
      </c>
      <c r="F25" s="234">
        <v>-11188667</v>
      </c>
      <c r="G25" s="234">
        <v>0</v>
      </c>
      <c r="H25" s="234">
        <v>0</v>
      </c>
      <c r="I25" s="234">
        <v>0</v>
      </c>
      <c r="J25" s="234">
        <v>0</v>
      </c>
      <c r="K25" s="234">
        <v>0</v>
      </c>
      <c r="L25" s="234">
        <v>0</v>
      </c>
      <c r="M25" s="234">
        <v>0</v>
      </c>
      <c r="N25" s="249">
        <f t="shared" ref="N25:N29" si="0">SUM(B25:M25)</f>
        <v>894349856</v>
      </c>
      <c r="O25" s="236">
        <f>N25/N24</f>
        <v>0.78604952459970223</v>
      </c>
    </row>
    <row r="26" spans="1:15" ht="32.1" customHeight="1">
      <c r="A26" s="21" t="s">
        <v>28</v>
      </c>
      <c r="B26" s="264">
        <v>0</v>
      </c>
      <c r="C26" s="243">
        <v>10017500</v>
      </c>
      <c r="D26" s="237">
        <v>52357966</v>
      </c>
      <c r="E26" s="237">
        <v>80818333</v>
      </c>
      <c r="F26" s="294">
        <v>85224490</v>
      </c>
      <c r="G26" s="237">
        <v>0</v>
      </c>
      <c r="H26" s="237">
        <v>0</v>
      </c>
      <c r="I26" s="237">
        <v>0</v>
      </c>
      <c r="J26" s="237">
        <v>0</v>
      </c>
      <c r="K26" s="237">
        <v>0</v>
      </c>
      <c r="L26" s="237">
        <v>0</v>
      </c>
      <c r="M26" s="237">
        <v>0</v>
      </c>
      <c r="N26" s="249">
        <f t="shared" si="0"/>
        <v>228418289</v>
      </c>
      <c r="O26" s="236">
        <f>N26/N24</f>
        <v>0.20075822260581588</v>
      </c>
    </row>
    <row r="27" spans="1:15" ht="32.1" customHeight="1">
      <c r="A27" s="21" t="s">
        <v>196</v>
      </c>
      <c r="B27" s="234">
        <f>130966259</f>
        <v>130966259</v>
      </c>
      <c r="C27" s="234">
        <v>20451136</v>
      </c>
      <c r="D27" s="234">
        <v>64661874</v>
      </c>
      <c r="E27" s="234">
        <v>0</v>
      </c>
      <c r="F27" s="234">
        <v>0</v>
      </c>
      <c r="G27" s="234">
        <v>0</v>
      </c>
      <c r="H27" s="234">
        <v>0</v>
      </c>
      <c r="I27" s="234">
        <v>0</v>
      </c>
      <c r="J27" s="234">
        <v>0</v>
      </c>
      <c r="K27" s="234">
        <v>0</v>
      </c>
      <c r="L27" s="234">
        <v>0</v>
      </c>
      <c r="M27" s="234">
        <v>0</v>
      </c>
      <c r="N27" s="249">
        <f t="shared" si="0"/>
        <v>216079269</v>
      </c>
      <c r="O27" s="236">
        <v>1</v>
      </c>
    </row>
    <row r="28" spans="1:15" ht="32.1" customHeight="1">
      <c r="A28" s="21" t="s">
        <v>197</v>
      </c>
      <c r="B28" s="237">
        <v>0</v>
      </c>
      <c r="C28" s="237">
        <v>0</v>
      </c>
      <c r="D28" s="237">
        <v>0</v>
      </c>
      <c r="E28" s="237">
        <v>0</v>
      </c>
      <c r="F28" s="237">
        <v>2633333</v>
      </c>
      <c r="G28" s="237">
        <v>0</v>
      </c>
      <c r="H28" s="237">
        <v>0</v>
      </c>
      <c r="I28" s="237">
        <v>0</v>
      </c>
      <c r="J28" s="237">
        <v>0</v>
      </c>
      <c r="K28" s="237">
        <v>0</v>
      </c>
      <c r="L28" s="237">
        <v>0</v>
      </c>
      <c r="M28" s="237">
        <v>0</v>
      </c>
      <c r="N28" s="263">
        <f t="shared" si="0"/>
        <v>2633333</v>
      </c>
      <c r="O28" s="236">
        <f>N28/N27</f>
        <v>1.2186884064292166E-2</v>
      </c>
    </row>
    <row r="29" spans="1:15" ht="32.1" customHeight="1">
      <c r="A29" s="24" t="s">
        <v>34</v>
      </c>
      <c r="B29" s="238">
        <v>68203156</v>
      </c>
      <c r="C29" s="292">
        <v>11884606</v>
      </c>
      <c r="D29" s="238">
        <v>133358173</v>
      </c>
      <c r="E29" s="238">
        <v>0</v>
      </c>
      <c r="F29" s="238">
        <v>0</v>
      </c>
      <c r="G29" s="238">
        <v>0</v>
      </c>
      <c r="H29" s="238">
        <v>0</v>
      </c>
      <c r="I29" s="238">
        <v>0</v>
      </c>
      <c r="J29" s="238">
        <v>0</v>
      </c>
      <c r="K29" s="238">
        <v>0</v>
      </c>
      <c r="L29" s="238">
        <v>0</v>
      </c>
      <c r="M29" s="238">
        <v>0</v>
      </c>
      <c r="N29" s="265">
        <f t="shared" si="0"/>
        <v>213445935</v>
      </c>
      <c r="O29" s="239">
        <f>N29/N27</f>
        <v>0.9878131113077766</v>
      </c>
    </row>
    <row r="30" spans="1:15" s="26" customFormat="1" ht="16.5" customHeight="1"/>
    <row r="31" spans="1:15" s="26" customFormat="1" ht="17.25" customHeight="1"/>
    <row r="32" spans="1:15" ht="5.25" customHeight="1" thickBot="1"/>
    <row r="33" spans="1:13" ht="48" customHeight="1" thickBot="1">
      <c r="A33" s="345" t="s">
        <v>198</v>
      </c>
      <c r="B33" s="346"/>
      <c r="C33" s="346"/>
      <c r="D33" s="346"/>
      <c r="E33" s="346"/>
      <c r="F33" s="346"/>
      <c r="G33" s="346"/>
      <c r="H33" s="346"/>
      <c r="I33" s="347"/>
      <c r="J33" s="31"/>
    </row>
    <row r="34" spans="1:13" ht="50.25" customHeight="1" thickBot="1">
      <c r="A34" s="40" t="s">
        <v>199</v>
      </c>
      <c r="B34" s="348" t="str">
        <f>+B12</f>
        <v>Producir 4 boletines estadísticos con datos sobre los derechos de las mujeres</v>
      </c>
      <c r="C34" s="349"/>
      <c r="D34" s="349"/>
      <c r="E34" s="349"/>
      <c r="F34" s="349"/>
      <c r="G34" s="349"/>
      <c r="H34" s="349"/>
      <c r="I34" s="350"/>
      <c r="J34" s="29"/>
      <c r="M34" s="214"/>
    </row>
    <row r="35" spans="1:13" ht="18.75" customHeight="1" thickBot="1">
      <c r="A35" s="339" t="s">
        <v>39</v>
      </c>
      <c r="B35" s="90">
        <v>2024</v>
      </c>
      <c r="C35" s="90">
        <v>2025</v>
      </c>
      <c r="D35" s="90">
        <v>2026</v>
      </c>
      <c r="E35" s="90">
        <v>2027</v>
      </c>
      <c r="F35" s="90" t="s">
        <v>200</v>
      </c>
      <c r="G35" s="358" t="s">
        <v>41</v>
      </c>
      <c r="H35" s="358" t="s">
        <v>201</v>
      </c>
      <c r="I35" s="358"/>
      <c r="J35" s="29"/>
      <c r="M35" s="214"/>
    </row>
    <row r="36" spans="1:13" ht="50.25" customHeight="1" thickBot="1">
      <c r="A36" s="340"/>
      <c r="B36" s="192">
        <v>1</v>
      </c>
      <c r="C36" s="192">
        <v>1</v>
      </c>
      <c r="D36" s="192">
        <v>1</v>
      </c>
      <c r="E36" s="192">
        <v>1</v>
      </c>
      <c r="F36" s="193">
        <f>B36+C36+D36+E36</f>
        <v>4</v>
      </c>
      <c r="G36" s="358"/>
      <c r="H36" s="358"/>
      <c r="I36" s="358"/>
      <c r="J36" s="29"/>
      <c r="M36" s="215"/>
    </row>
    <row r="37" spans="1:13" ht="52.5" customHeight="1" thickBot="1">
      <c r="A37" s="41" t="s">
        <v>43</v>
      </c>
      <c r="B37" s="351">
        <v>0.28000000000000003</v>
      </c>
      <c r="C37" s="352"/>
      <c r="D37" s="355" t="s">
        <v>202</v>
      </c>
      <c r="E37" s="356"/>
      <c r="F37" s="356"/>
      <c r="G37" s="356"/>
      <c r="H37" s="356"/>
      <c r="I37" s="357"/>
    </row>
    <row r="38" spans="1:13" s="30" customFormat="1" ht="48" customHeight="1" thickBot="1">
      <c r="A38" s="339" t="s">
        <v>203</v>
      </c>
      <c r="B38" s="41" t="s">
        <v>204</v>
      </c>
      <c r="C38" s="40" t="s">
        <v>87</v>
      </c>
      <c r="D38" s="325" t="s">
        <v>89</v>
      </c>
      <c r="E38" s="326"/>
      <c r="F38" s="325" t="s">
        <v>91</v>
      </c>
      <c r="G38" s="326"/>
      <c r="H38" s="42" t="s">
        <v>93</v>
      </c>
      <c r="I38" s="44" t="s">
        <v>94</v>
      </c>
      <c r="M38" s="216"/>
    </row>
    <row r="39" spans="1:13" ht="211.5" customHeight="1" thickBot="1">
      <c r="A39" s="340"/>
      <c r="B39" s="194">
        <v>0</v>
      </c>
      <c r="C39" s="35">
        <v>0</v>
      </c>
      <c r="D39" s="353" t="s">
        <v>205</v>
      </c>
      <c r="E39" s="354"/>
      <c r="F39" s="341" t="s">
        <v>206</v>
      </c>
      <c r="G39" s="342"/>
      <c r="H39" s="232" t="s">
        <v>207</v>
      </c>
      <c r="I39" s="33" t="s">
        <v>208</v>
      </c>
      <c r="M39" s="214"/>
    </row>
    <row r="40" spans="1:13" s="30" customFormat="1" ht="54" customHeight="1" thickBot="1">
      <c r="A40" s="339" t="s">
        <v>209</v>
      </c>
      <c r="B40" s="43" t="s">
        <v>204</v>
      </c>
      <c r="C40" s="42" t="s">
        <v>87</v>
      </c>
      <c r="D40" s="325" t="s">
        <v>89</v>
      </c>
      <c r="E40" s="326"/>
      <c r="F40" s="325" t="s">
        <v>91</v>
      </c>
      <c r="G40" s="326"/>
      <c r="H40" s="42" t="s">
        <v>93</v>
      </c>
      <c r="I40" s="44" t="s">
        <v>94</v>
      </c>
    </row>
    <row r="41" spans="1:13" ht="223.5" customHeight="1" thickBot="1">
      <c r="A41" s="340"/>
      <c r="B41" s="218">
        <v>0.05</v>
      </c>
      <c r="C41" s="35">
        <v>0.05</v>
      </c>
      <c r="D41" s="343" t="s">
        <v>210</v>
      </c>
      <c r="E41" s="344"/>
      <c r="F41" s="341" t="s">
        <v>211</v>
      </c>
      <c r="G41" s="342"/>
      <c r="H41" s="232" t="s">
        <v>207</v>
      </c>
      <c r="I41" s="33" t="s">
        <v>208</v>
      </c>
    </row>
    <row r="42" spans="1:13" s="30" customFormat="1" ht="64.5" customHeight="1" thickBot="1">
      <c r="A42" s="339" t="s">
        <v>212</v>
      </c>
      <c r="B42" s="43" t="s">
        <v>204</v>
      </c>
      <c r="C42" s="42" t="s">
        <v>87</v>
      </c>
      <c r="D42" s="325" t="s">
        <v>89</v>
      </c>
      <c r="E42" s="326"/>
      <c r="F42" s="325" t="s">
        <v>91</v>
      </c>
      <c r="G42" s="326"/>
      <c r="H42" s="42" t="s">
        <v>93</v>
      </c>
      <c r="I42" s="44" t="s">
        <v>94</v>
      </c>
    </row>
    <row r="43" spans="1:13" ht="205.5" customHeight="1" thickBot="1">
      <c r="A43" s="340"/>
      <c r="B43" s="217">
        <v>0.1</v>
      </c>
      <c r="C43" s="217">
        <v>0.1</v>
      </c>
      <c r="D43" s="343" t="s">
        <v>213</v>
      </c>
      <c r="E43" s="344"/>
      <c r="F43" s="341" t="s">
        <v>214</v>
      </c>
      <c r="G43" s="342"/>
      <c r="H43" s="232" t="s">
        <v>207</v>
      </c>
      <c r="I43" s="33" t="s">
        <v>215</v>
      </c>
    </row>
    <row r="44" spans="1:13" s="30" customFormat="1" ht="44.25" customHeight="1" thickBot="1">
      <c r="A44" s="339" t="s">
        <v>216</v>
      </c>
      <c r="B44" s="43" t="s">
        <v>204</v>
      </c>
      <c r="C44" s="43" t="s">
        <v>87</v>
      </c>
      <c r="D44" s="325" t="s">
        <v>89</v>
      </c>
      <c r="E44" s="326"/>
      <c r="F44" s="325" t="s">
        <v>91</v>
      </c>
      <c r="G44" s="326"/>
      <c r="H44" s="42" t="s">
        <v>93</v>
      </c>
      <c r="I44" s="42" t="s">
        <v>94</v>
      </c>
    </row>
    <row r="45" spans="1:13" ht="210" customHeight="1">
      <c r="A45" s="340"/>
      <c r="B45" s="217">
        <v>0.1</v>
      </c>
      <c r="C45" s="217">
        <v>0.1</v>
      </c>
      <c r="D45" s="343" t="s">
        <v>217</v>
      </c>
      <c r="E45" s="344"/>
      <c r="F45" s="341" t="s">
        <v>218</v>
      </c>
      <c r="G45" s="342"/>
      <c r="H45" s="232" t="s">
        <v>207</v>
      </c>
      <c r="I45" s="274" t="s">
        <v>219</v>
      </c>
    </row>
    <row r="46" spans="1:13" s="30" customFormat="1" ht="47.25" customHeight="1">
      <c r="A46" s="339" t="s">
        <v>220</v>
      </c>
      <c r="B46" s="43" t="s">
        <v>204</v>
      </c>
      <c r="C46" s="42" t="s">
        <v>87</v>
      </c>
      <c r="D46" s="325" t="s">
        <v>89</v>
      </c>
      <c r="E46" s="326"/>
      <c r="F46" s="325" t="s">
        <v>91</v>
      </c>
      <c r="G46" s="326"/>
      <c r="H46" s="42" t="s">
        <v>93</v>
      </c>
      <c r="I46" s="44" t="s">
        <v>94</v>
      </c>
    </row>
    <row r="47" spans="1:13" ht="259.89999999999998" customHeight="1">
      <c r="A47" s="340"/>
      <c r="B47" s="217">
        <v>0.1</v>
      </c>
      <c r="C47" s="217">
        <v>0.1</v>
      </c>
      <c r="D47" s="343" t="s">
        <v>221</v>
      </c>
      <c r="E47" s="344"/>
      <c r="F47" s="341" t="s">
        <v>222</v>
      </c>
      <c r="G47" s="329"/>
      <c r="H47" s="232" t="s">
        <v>207</v>
      </c>
      <c r="I47" s="232" t="s">
        <v>208</v>
      </c>
    </row>
    <row r="48" spans="1:13" s="30" customFormat="1" ht="52.5" customHeight="1">
      <c r="A48" s="339" t="s">
        <v>223</v>
      </c>
      <c r="B48" s="43" t="s">
        <v>204</v>
      </c>
      <c r="C48" s="42" t="s">
        <v>87</v>
      </c>
      <c r="D48" s="325" t="s">
        <v>89</v>
      </c>
      <c r="E48" s="326"/>
      <c r="F48" s="325" t="s">
        <v>91</v>
      </c>
      <c r="G48" s="326"/>
      <c r="H48" s="42" t="s">
        <v>93</v>
      </c>
      <c r="I48" s="44" t="s">
        <v>94</v>
      </c>
    </row>
    <row r="49" spans="1:9" ht="120.75" customHeight="1" thickBot="1">
      <c r="A49" s="340"/>
      <c r="B49" s="217">
        <v>0.1</v>
      </c>
      <c r="C49" s="36"/>
      <c r="D49" s="327"/>
      <c r="E49" s="329"/>
      <c r="F49" s="327"/>
      <c r="G49" s="329"/>
      <c r="H49" s="32"/>
      <c r="I49" s="34"/>
    </row>
    <row r="50" spans="1:9" ht="35.1" customHeight="1" thickBot="1">
      <c r="A50" s="339" t="s">
        <v>224</v>
      </c>
      <c r="B50" s="41" t="s">
        <v>204</v>
      </c>
      <c r="C50" s="40" t="s">
        <v>87</v>
      </c>
      <c r="D50" s="325" t="s">
        <v>89</v>
      </c>
      <c r="E50" s="326"/>
      <c r="F50" s="325" t="s">
        <v>91</v>
      </c>
      <c r="G50" s="326"/>
      <c r="H50" s="42" t="s">
        <v>93</v>
      </c>
      <c r="I50" s="44" t="s">
        <v>94</v>
      </c>
    </row>
    <row r="51" spans="1:9" ht="120.75" customHeight="1" thickBot="1">
      <c r="A51" s="340"/>
      <c r="B51" s="217">
        <v>0.1</v>
      </c>
      <c r="C51" s="36"/>
      <c r="D51" s="327"/>
      <c r="E51" s="328"/>
      <c r="F51" s="327"/>
      <c r="G51" s="329"/>
      <c r="H51" s="32"/>
      <c r="I51" s="34"/>
    </row>
    <row r="52" spans="1:9" ht="35.1" customHeight="1" thickBot="1">
      <c r="A52" s="339" t="s">
        <v>225</v>
      </c>
      <c r="B52" s="41" t="s">
        <v>204</v>
      </c>
      <c r="C52" s="40" t="s">
        <v>87</v>
      </c>
      <c r="D52" s="325" t="s">
        <v>89</v>
      </c>
      <c r="E52" s="326"/>
      <c r="F52" s="325" t="s">
        <v>91</v>
      </c>
      <c r="G52" s="326"/>
      <c r="H52" s="42" t="s">
        <v>93</v>
      </c>
      <c r="I52" s="44" t="s">
        <v>94</v>
      </c>
    </row>
    <row r="53" spans="1:9" ht="120.75" customHeight="1" thickBot="1">
      <c r="A53" s="340"/>
      <c r="B53" s="217">
        <v>0.1</v>
      </c>
      <c r="C53" s="36"/>
      <c r="D53" s="327"/>
      <c r="E53" s="328"/>
      <c r="F53" s="327"/>
      <c r="G53" s="329"/>
      <c r="H53" s="51"/>
      <c r="I53" s="34"/>
    </row>
    <row r="54" spans="1:9" ht="35.1" customHeight="1" thickBot="1">
      <c r="A54" s="339" t="s">
        <v>226</v>
      </c>
      <c r="B54" s="41" t="s">
        <v>204</v>
      </c>
      <c r="C54" s="40" t="s">
        <v>87</v>
      </c>
      <c r="D54" s="325" t="s">
        <v>89</v>
      </c>
      <c r="E54" s="326"/>
      <c r="F54" s="325" t="s">
        <v>91</v>
      </c>
      <c r="G54" s="326"/>
      <c r="H54" s="42" t="s">
        <v>93</v>
      </c>
      <c r="I54" s="44" t="s">
        <v>94</v>
      </c>
    </row>
    <row r="55" spans="1:9" ht="120.75" customHeight="1" thickBot="1">
      <c r="A55" s="340"/>
      <c r="B55" s="217">
        <v>0.1</v>
      </c>
      <c r="C55" s="36"/>
      <c r="D55" s="327"/>
      <c r="E55" s="329"/>
      <c r="F55" s="327"/>
      <c r="G55" s="329"/>
      <c r="H55" s="32"/>
      <c r="I55" s="32"/>
    </row>
    <row r="56" spans="1:9" ht="35.1" customHeight="1" thickBot="1">
      <c r="A56" s="339" t="s">
        <v>227</v>
      </c>
      <c r="B56" s="41" t="s">
        <v>204</v>
      </c>
      <c r="C56" s="40" t="s">
        <v>87</v>
      </c>
      <c r="D56" s="325" t="s">
        <v>89</v>
      </c>
      <c r="E56" s="326"/>
      <c r="F56" s="325" t="s">
        <v>91</v>
      </c>
      <c r="G56" s="326"/>
      <c r="H56" s="42" t="s">
        <v>93</v>
      </c>
      <c r="I56" s="44" t="s">
        <v>94</v>
      </c>
    </row>
    <row r="57" spans="1:9" ht="120.75" customHeight="1" thickBot="1">
      <c r="A57" s="340"/>
      <c r="B57" s="217">
        <v>0.1</v>
      </c>
      <c r="C57" s="36"/>
      <c r="D57" s="327"/>
      <c r="E57" s="329"/>
      <c r="F57" s="327"/>
      <c r="G57" s="329"/>
      <c r="H57" s="32"/>
      <c r="I57" s="34"/>
    </row>
    <row r="58" spans="1:9" ht="35.1" customHeight="1" thickBot="1">
      <c r="A58" s="339" t="s">
        <v>228</v>
      </c>
      <c r="B58" s="41" t="s">
        <v>204</v>
      </c>
      <c r="C58" s="40" t="s">
        <v>87</v>
      </c>
      <c r="D58" s="325" t="s">
        <v>89</v>
      </c>
      <c r="E58" s="326"/>
      <c r="F58" s="325" t="s">
        <v>91</v>
      </c>
      <c r="G58" s="326"/>
      <c r="H58" s="42" t="s">
        <v>93</v>
      </c>
      <c r="I58" s="44" t="s">
        <v>94</v>
      </c>
    </row>
    <row r="59" spans="1:9" ht="120.75" customHeight="1" thickBot="1">
      <c r="A59" s="340"/>
      <c r="B59" s="217">
        <v>0.1</v>
      </c>
      <c r="C59" s="36"/>
      <c r="D59" s="327"/>
      <c r="E59" s="329"/>
      <c r="F59" s="328"/>
      <c r="G59" s="328"/>
      <c r="H59" s="32"/>
      <c r="I59" s="32"/>
    </row>
    <row r="60" spans="1:9" ht="35.1" customHeight="1" thickBot="1">
      <c r="A60" s="339" t="s">
        <v>229</v>
      </c>
      <c r="B60" s="41" t="s">
        <v>204</v>
      </c>
      <c r="C60" s="40" t="s">
        <v>87</v>
      </c>
      <c r="D60" s="325" t="s">
        <v>89</v>
      </c>
      <c r="E60" s="326"/>
      <c r="F60" s="325" t="s">
        <v>91</v>
      </c>
      <c r="G60" s="326"/>
      <c r="H60" s="42" t="s">
        <v>93</v>
      </c>
      <c r="I60" s="44" t="s">
        <v>94</v>
      </c>
    </row>
    <row r="61" spans="1:9" ht="120.75" customHeight="1" thickBot="1">
      <c r="A61" s="340"/>
      <c r="B61" s="218">
        <v>0.05</v>
      </c>
      <c r="C61" s="36"/>
      <c r="D61" s="327"/>
      <c r="E61" s="329"/>
      <c r="F61" s="327"/>
      <c r="G61" s="329"/>
      <c r="H61" s="32"/>
      <c r="I61" s="32"/>
    </row>
    <row r="62" spans="1:9">
      <c r="B62" s="198">
        <f>+B47+B43+B41+B45+B49+B51+B53+B55+B57+B59+B61</f>
        <v>0.99999999999999989</v>
      </c>
    </row>
    <row r="64" spans="1:9" s="29" customFormat="1" ht="30" customHeight="1">
      <c r="A64" s="1"/>
      <c r="B64" s="1"/>
      <c r="C64" s="1"/>
      <c r="D64" s="1"/>
      <c r="E64" s="1"/>
      <c r="F64" s="1"/>
      <c r="G64" s="1"/>
      <c r="H64" s="1"/>
      <c r="I64" s="1"/>
    </row>
    <row r="65" spans="1:9" ht="34.5" customHeight="1">
      <c r="A65" s="409" t="s">
        <v>57</v>
      </c>
      <c r="B65" s="409"/>
      <c r="C65" s="409"/>
      <c r="D65" s="409"/>
      <c r="E65" s="409"/>
      <c r="F65" s="409"/>
      <c r="G65" s="409"/>
      <c r="H65" s="409"/>
      <c r="I65" s="409"/>
    </row>
    <row r="66" spans="1:9" ht="67.5" customHeight="1">
      <c r="A66" s="45" t="s">
        <v>58</v>
      </c>
      <c r="B66" s="333" t="s">
        <v>230</v>
      </c>
      <c r="C66" s="334"/>
      <c r="D66" s="333" t="s">
        <v>231</v>
      </c>
      <c r="E66" s="334"/>
      <c r="F66" s="333" t="s">
        <v>232</v>
      </c>
      <c r="G66" s="334"/>
      <c r="H66" s="410" t="s">
        <v>233</v>
      </c>
      <c r="I66" s="411"/>
    </row>
    <row r="67" spans="1:9" ht="45.75" customHeight="1">
      <c r="A67" s="45" t="s">
        <v>234</v>
      </c>
      <c r="B67" s="414">
        <v>0.09</v>
      </c>
      <c r="C67" s="415"/>
      <c r="D67" s="414">
        <v>0.1</v>
      </c>
      <c r="E67" s="415"/>
      <c r="F67" s="414">
        <v>0.09</v>
      </c>
      <c r="G67" s="415"/>
      <c r="H67" s="414"/>
      <c r="I67" s="415"/>
    </row>
    <row r="68" spans="1:9" ht="30" customHeight="1">
      <c r="A68" s="406" t="s">
        <v>170</v>
      </c>
      <c r="B68" s="94" t="s">
        <v>85</v>
      </c>
      <c r="C68" s="94" t="s">
        <v>87</v>
      </c>
      <c r="D68" s="94" t="s">
        <v>85</v>
      </c>
      <c r="E68" s="94" t="s">
        <v>87</v>
      </c>
      <c r="F68" s="94" t="s">
        <v>85</v>
      </c>
      <c r="G68" s="94" t="s">
        <v>87</v>
      </c>
      <c r="H68" s="94" t="s">
        <v>85</v>
      </c>
      <c r="I68" s="94" t="s">
        <v>87</v>
      </c>
    </row>
    <row r="69" spans="1:9" ht="30" customHeight="1">
      <c r="A69" s="407"/>
      <c r="B69" s="47">
        <v>0</v>
      </c>
      <c r="C69" s="47">
        <v>0</v>
      </c>
      <c r="D69" s="47">
        <v>0</v>
      </c>
      <c r="E69" s="47">
        <v>0</v>
      </c>
      <c r="F69" s="47">
        <v>0.08</v>
      </c>
      <c r="G69" s="47">
        <v>0.08</v>
      </c>
      <c r="H69" s="52"/>
      <c r="I69" s="47"/>
    </row>
    <row r="70" spans="1:9" ht="276.75" customHeight="1">
      <c r="A70" s="45" t="s">
        <v>235</v>
      </c>
      <c r="B70" s="330" t="s">
        <v>236</v>
      </c>
      <c r="C70" s="331"/>
      <c r="D70" s="332" t="s">
        <v>237</v>
      </c>
      <c r="E70" s="331"/>
      <c r="F70" s="359" t="s">
        <v>238</v>
      </c>
      <c r="G70" s="360"/>
      <c r="H70" s="412"/>
      <c r="I70" s="413"/>
    </row>
    <row r="71" spans="1:9" ht="167.25" customHeight="1">
      <c r="A71" s="45" t="s">
        <v>239</v>
      </c>
      <c r="B71" s="330" t="s">
        <v>240</v>
      </c>
      <c r="C71" s="331"/>
      <c r="D71" s="330" t="s">
        <v>241</v>
      </c>
      <c r="E71" s="331"/>
      <c r="F71" s="330" t="s">
        <v>242</v>
      </c>
      <c r="G71" s="331"/>
      <c r="H71" s="319"/>
      <c r="I71" s="320"/>
    </row>
    <row r="72" spans="1:9" ht="30.75" customHeight="1">
      <c r="A72" s="406" t="s">
        <v>172</v>
      </c>
      <c r="B72" s="94" t="s">
        <v>85</v>
      </c>
      <c r="C72" s="94" t="s">
        <v>87</v>
      </c>
      <c r="D72" s="94" t="s">
        <v>85</v>
      </c>
      <c r="E72" s="94" t="s">
        <v>87</v>
      </c>
      <c r="F72" s="94" t="s">
        <v>85</v>
      </c>
      <c r="G72" s="94" t="s">
        <v>87</v>
      </c>
      <c r="H72" s="94" t="s">
        <v>85</v>
      </c>
      <c r="I72" s="94" t="s">
        <v>87</v>
      </c>
    </row>
    <row r="73" spans="1:9" ht="30.75" customHeight="1">
      <c r="A73" s="407"/>
      <c r="B73" s="47">
        <v>0</v>
      </c>
      <c r="C73" s="47">
        <v>0</v>
      </c>
      <c r="D73" s="47">
        <v>0.06</v>
      </c>
      <c r="E73" s="47">
        <v>0.06</v>
      </c>
      <c r="F73" s="47">
        <v>0.08</v>
      </c>
      <c r="G73" s="48">
        <v>0.08</v>
      </c>
      <c r="H73" s="52"/>
      <c r="I73" s="48"/>
    </row>
    <row r="74" spans="1:9" ht="244.5" customHeight="1">
      <c r="A74" s="45" t="s">
        <v>235</v>
      </c>
      <c r="B74" s="330" t="s">
        <v>243</v>
      </c>
      <c r="C74" s="331"/>
      <c r="D74" s="323" t="s">
        <v>244</v>
      </c>
      <c r="E74" s="324"/>
      <c r="F74" s="359" t="s">
        <v>245</v>
      </c>
      <c r="G74" s="360"/>
      <c r="H74" s="361"/>
      <c r="I74" s="362"/>
    </row>
    <row r="75" spans="1:9" ht="312" customHeight="1">
      <c r="A75" s="45" t="s">
        <v>239</v>
      </c>
      <c r="B75" s="330" t="s">
        <v>246</v>
      </c>
      <c r="C75" s="331"/>
      <c r="D75" s="332" t="s">
        <v>247</v>
      </c>
      <c r="E75" s="331"/>
      <c r="F75" s="330" t="s">
        <v>248</v>
      </c>
      <c r="G75" s="331"/>
      <c r="H75" s="319"/>
      <c r="I75" s="320"/>
    </row>
    <row r="76" spans="1:9" ht="30.75" customHeight="1">
      <c r="A76" s="406" t="s">
        <v>173</v>
      </c>
      <c r="B76" s="94" t="s">
        <v>85</v>
      </c>
      <c r="C76" s="94" t="s">
        <v>87</v>
      </c>
      <c r="D76" s="94" t="s">
        <v>85</v>
      </c>
      <c r="E76" s="94" t="s">
        <v>87</v>
      </c>
      <c r="F76" s="94" t="s">
        <v>85</v>
      </c>
      <c r="G76" s="94" t="s">
        <v>87</v>
      </c>
      <c r="H76" s="94" t="s">
        <v>85</v>
      </c>
      <c r="I76" s="94" t="s">
        <v>87</v>
      </c>
    </row>
    <row r="77" spans="1:9" ht="30.75" customHeight="1">
      <c r="A77" s="407"/>
      <c r="B77" s="47">
        <v>0.25</v>
      </c>
      <c r="C77" s="47">
        <v>0.25</v>
      </c>
      <c r="D77" s="47">
        <v>9.4E-2</v>
      </c>
      <c r="E77" s="47">
        <v>0.09</v>
      </c>
      <c r="F77" s="47">
        <v>0.08</v>
      </c>
      <c r="G77" s="48">
        <v>0.08</v>
      </c>
      <c r="H77" s="52"/>
      <c r="I77" s="48"/>
    </row>
    <row r="78" spans="1:9" ht="206.25" customHeight="1">
      <c r="A78" s="45" t="s">
        <v>235</v>
      </c>
      <c r="B78" s="321" t="s">
        <v>249</v>
      </c>
      <c r="C78" s="322"/>
      <c r="D78" s="323" t="s">
        <v>250</v>
      </c>
      <c r="E78" s="324"/>
      <c r="F78" s="323" t="s">
        <v>251</v>
      </c>
      <c r="G78" s="324"/>
      <c r="H78" s="319"/>
      <c r="I78" s="320"/>
    </row>
    <row r="79" spans="1:9" ht="150" customHeight="1">
      <c r="A79" s="45" t="s">
        <v>239</v>
      </c>
      <c r="B79" s="330" t="s">
        <v>252</v>
      </c>
      <c r="C79" s="331"/>
      <c r="D79" s="330" t="s">
        <v>253</v>
      </c>
      <c r="E79" s="331"/>
      <c r="F79" s="321" t="s">
        <v>254</v>
      </c>
      <c r="G79" s="322"/>
      <c r="H79" s="319"/>
      <c r="I79" s="320"/>
    </row>
    <row r="80" spans="1:9" ht="30.75" customHeight="1">
      <c r="A80" s="406" t="s">
        <v>174</v>
      </c>
      <c r="B80" s="94" t="s">
        <v>85</v>
      </c>
      <c r="C80" s="94" t="s">
        <v>87</v>
      </c>
      <c r="D80" s="94" t="s">
        <v>85</v>
      </c>
      <c r="E80" s="94" t="s">
        <v>87</v>
      </c>
      <c r="F80" s="94" t="s">
        <v>85</v>
      </c>
      <c r="G80" s="94" t="s">
        <v>87</v>
      </c>
      <c r="H80" s="94" t="s">
        <v>85</v>
      </c>
      <c r="I80" s="94" t="s">
        <v>87</v>
      </c>
    </row>
    <row r="81" spans="1:9" ht="30.75" customHeight="1">
      <c r="A81" s="407"/>
      <c r="B81" s="47">
        <v>0</v>
      </c>
      <c r="C81" s="47">
        <v>0.05</v>
      </c>
      <c r="D81" s="47">
        <v>9.4E-2</v>
      </c>
      <c r="E81" s="47">
        <v>0.09</v>
      </c>
      <c r="F81" s="47">
        <v>0.08</v>
      </c>
      <c r="G81" s="48">
        <v>0.08</v>
      </c>
      <c r="H81" s="52"/>
      <c r="I81" s="48"/>
    </row>
    <row r="82" spans="1:9" ht="179.25" customHeight="1">
      <c r="A82" s="45" t="s">
        <v>235</v>
      </c>
      <c r="B82" s="321" t="s">
        <v>255</v>
      </c>
      <c r="C82" s="322"/>
      <c r="D82" s="323" t="s">
        <v>256</v>
      </c>
      <c r="E82" s="324"/>
      <c r="F82" s="323" t="s">
        <v>257</v>
      </c>
      <c r="G82" s="324"/>
      <c r="H82" s="319"/>
      <c r="I82" s="320"/>
    </row>
    <row r="83" spans="1:9" ht="118.5" customHeight="1">
      <c r="A83" s="45" t="s">
        <v>239</v>
      </c>
      <c r="B83" s="330" t="s">
        <v>258</v>
      </c>
      <c r="C83" s="331"/>
      <c r="D83" s="416" t="s">
        <v>259</v>
      </c>
      <c r="E83" s="331"/>
      <c r="F83" s="321" t="s">
        <v>260</v>
      </c>
      <c r="G83" s="322"/>
      <c r="H83" s="319"/>
      <c r="I83" s="320"/>
    </row>
    <row r="84" spans="1:9" ht="30" customHeight="1">
      <c r="A84" s="406" t="s">
        <v>176</v>
      </c>
      <c r="B84" s="94" t="s">
        <v>85</v>
      </c>
      <c r="C84" s="94" t="s">
        <v>87</v>
      </c>
      <c r="D84" s="94" t="s">
        <v>85</v>
      </c>
      <c r="E84" s="94" t="s">
        <v>87</v>
      </c>
      <c r="F84" s="94" t="s">
        <v>85</v>
      </c>
      <c r="G84" s="94" t="s">
        <v>87</v>
      </c>
      <c r="H84" s="94" t="s">
        <v>85</v>
      </c>
      <c r="I84" s="94" t="s">
        <v>87</v>
      </c>
    </row>
    <row r="85" spans="1:9" ht="30" customHeight="1">
      <c r="A85" s="407"/>
      <c r="B85" s="47">
        <v>0</v>
      </c>
      <c r="C85" s="47">
        <v>0.05</v>
      </c>
      <c r="D85" s="47">
        <v>9.4E-2</v>
      </c>
      <c r="E85" s="47">
        <v>9.4E-2</v>
      </c>
      <c r="F85" s="47">
        <v>0.08</v>
      </c>
      <c r="G85" s="47">
        <v>0.08</v>
      </c>
      <c r="H85" s="52"/>
      <c r="I85" s="48"/>
    </row>
    <row r="86" spans="1:9" ht="372.6" customHeight="1">
      <c r="A86" s="45" t="s">
        <v>235</v>
      </c>
      <c r="B86" s="321" t="s">
        <v>261</v>
      </c>
      <c r="C86" s="322"/>
      <c r="D86" s="335" t="s">
        <v>262</v>
      </c>
      <c r="E86" s="336"/>
      <c r="F86" s="337" t="s">
        <v>263</v>
      </c>
      <c r="G86" s="338"/>
      <c r="H86" s="336"/>
      <c r="I86" s="336"/>
    </row>
    <row r="87" spans="1:9" ht="181.5" customHeight="1">
      <c r="A87" s="45" t="s">
        <v>239</v>
      </c>
      <c r="B87" s="330" t="s">
        <v>258</v>
      </c>
      <c r="C87" s="315"/>
      <c r="D87" s="597" t="s">
        <v>264</v>
      </c>
      <c r="E87" s="598"/>
      <c r="F87" s="330" t="s">
        <v>265</v>
      </c>
      <c r="G87" s="315"/>
      <c r="H87" s="314"/>
      <c r="I87" s="315"/>
    </row>
    <row r="88" spans="1:9" ht="29.25" customHeight="1">
      <c r="A88" s="406" t="s">
        <v>177</v>
      </c>
      <c r="B88" s="94" t="s">
        <v>85</v>
      </c>
      <c r="C88" s="94" t="s">
        <v>87</v>
      </c>
      <c r="D88" s="94" t="s">
        <v>85</v>
      </c>
      <c r="E88" s="94" t="s">
        <v>87</v>
      </c>
      <c r="F88" s="94" t="s">
        <v>85</v>
      </c>
      <c r="G88" s="94" t="s">
        <v>87</v>
      </c>
      <c r="H88" s="94" t="s">
        <v>85</v>
      </c>
      <c r="I88" s="94" t="s">
        <v>87</v>
      </c>
    </row>
    <row r="89" spans="1:9" ht="29.25" customHeight="1">
      <c r="A89" s="407"/>
      <c r="B89" s="47">
        <v>0.1</v>
      </c>
      <c r="C89" s="49"/>
      <c r="D89" s="47">
        <v>9.4E-2</v>
      </c>
      <c r="E89" s="47"/>
      <c r="F89" s="47">
        <v>0.08</v>
      </c>
      <c r="G89" s="48"/>
      <c r="H89" s="52"/>
      <c r="I89" s="48"/>
    </row>
    <row r="90" spans="1:9" ht="80.25" customHeight="1">
      <c r="A90" s="45" t="s">
        <v>235</v>
      </c>
      <c r="B90" s="313"/>
      <c r="C90" s="313"/>
      <c r="D90" s="313"/>
      <c r="E90" s="313"/>
      <c r="F90" s="317"/>
      <c r="G90" s="318"/>
      <c r="H90" s="313"/>
      <c r="I90" s="313"/>
    </row>
    <row r="91" spans="1:9" ht="80.25" customHeight="1">
      <c r="A91" s="45" t="s">
        <v>239</v>
      </c>
      <c r="B91" s="314"/>
      <c r="C91" s="315"/>
      <c r="D91" s="314"/>
      <c r="E91" s="315"/>
      <c r="F91" s="314"/>
      <c r="G91" s="315"/>
      <c r="H91" s="314"/>
      <c r="I91" s="315"/>
    </row>
    <row r="92" spans="1:9" ht="24.95" customHeight="1">
      <c r="A92" s="406" t="s">
        <v>178</v>
      </c>
      <c r="B92" s="94" t="s">
        <v>85</v>
      </c>
      <c r="C92" s="94" t="s">
        <v>87</v>
      </c>
      <c r="D92" s="94" t="s">
        <v>85</v>
      </c>
      <c r="E92" s="94" t="s">
        <v>87</v>
      </c>
      <c r="F92" s="94" t="s">
        <v>85</v>
      </c>
      <c r="G92" s="94" t="s">
        <v>87</v>
      </c>
      <c r="H92" s="94" t="s">
        <v>85</v>
      </c>
      <c r="I92" s="94" t="s">
        <v>87</v>
      </c>
    </row>
    <row r="93" spans="1:9" ht="24.95" customHeight="1">
      <c r="A93" s="407"/>
      <c r="B93" s="47">
        <v>0.1</v>
      </c>
      <c r="C93" s="49"/>
      <c r="D93" s="47">
        <v>9.4E-2</v>
      </c>
      <c r="E93" s="47"/>
      <c r="F93" s="47">
        <v>0.08</v>
      </c>
      <c r="G93" s="48"/>
      <c r="H93" s="52"/>
      <c r="I93" s="48"/>
    </row>
    <row r="94" spans="1:9" ht="80.25" customHeight="1">
      <c r="A94" s="45" t="s">
        <v>235</v>
      </c>
      <c r="B94" s="313"/>
      <c r="C94" s="313"/>
      <c r="D94" s="313"/>
      <c r="E94" s="313"/>
      <c r="F94" s="317"/>
      <c r="G94" s="318"/>
      <c r="H94" s="313"/>
      <c r="I94" s="313"/>
    </row>
    <row r="95" spans="1:9" ht="80.25" customHeight="1">
      <c r="A95" s="45" t="s">
        <v>239</v>
      </c>
      <c r="B95" s="314"/>
      <c r="C95" s="315"/>
      <c r="D95" s="314"/>
      <c r="E95" s="315"/>
      <c r="F95" s="314"/>
      <c r="G95" s="315"/>
      <c r="H95" s="314"/>
      <c r="I95" s="315"/>
    </row>
    <row r="96" spans="1:9" ht="24.95" customHeight="1">
      <c r="A96" s="406" t="s">
        <v>179</v>
      </c>
      <c r="B96" s="94" t="s">
        <v>85</v>
      </c>
      <c r="C96" s="94" t="s">
        <v>87</v>
      </c>
      <c r="D96" s="94" t="s">
        <v>85</v>
      </c>
      <c r="E96" s="94" t="s">
        <v>87</v>
      </c>
      <c r="F96" s="94" t="s">
        <v>85</v>
      </c>
      <c r="G96" s="94" t="s">
        <v>87</v>
      </c>
      <c r="H96" s="94" t="s">
        <v>85</v>
      </c>
      <c r="I96" s="94" t="s">
        <v>87</v>
      </c>
    </row>
    <row r="97" spans="1:9" ht="24.95" customHeight="1">
      <c r="A97" s="407"/>
      <c r="B97" s="47">
        <v>0.1</v>
      </c>
      <c r="C97" s="49"/>
      <c r="D97" s="47">
        <v>9.4E-2</v>
      </c>
      <c r="E97" s="47"/>
      <c r="F97" s="47">
        <v>0.08</v>
      </c>
      <c r="G97" s="48"/>
      <c r="H97" s="52"/>
      <c r="I97" s="48"/>
    </row>
    <row r="98" spans="1:9" ht="80.25" customHeight="1">
      <c r="A98" s="45" t="s">
        <v>235</v>
      </c>
      <c r="B98" s="313"/>
      <c r="C98" s="313"/>
      <c r="D98" s="313"/>
      <c r="E98" s="313"/>
      <c r="F98" s="313"/>
      <c r="G98" s="313"/>
      <c r="H98" s="313"/>
      <c r="I98" s="313"/>
    </row>
    <row r="99" spans="1:9" ht="80.25" customHeight="1">
      <c r="A99" s="45" t="s">
        <v>239</v>
      </c>
      <c r="B99" s="314"/>
      <c r="C99" s="315"/>
      <c r="D99" s="314"/>
      <c r="E99" s="315"/>
      <c r="F99" s="314"/>
      <c r="G99" s="315"/>
      <c r="H99" s="314"/>
      <c r="I99" s="315"/>
    </row>
    <row r="100" spans="1:9" ht="24.95" customHeight="1">
      <c r="A100" s="406" t="s">
        <v>181</v>
      </c>
      <c r="B100" s="94" t="s">
        <v>85</v>
      </c>
      <c r="C100" s="94" t="s">
        <v>87</v>
      </c>
      <c r="D100" s="94" t="s">
        <v>85</v>
      </c>
      <c r="E100" s="94" t="s">
        <v>87</v>
      </c>
      <c r="F100" s="94" t="s">
        <v>85</v>
      </c>
      <c r="G100" s="94" t="s">
        <v>87</v>
      </c>
      <c r="H100" s="94" t="s">
        <v>85</v>
      </c>
      <c r="I100" s="94" t="s">
        <v>87</v>
      </c>
    </row>
    <row r="101" spans="1:9" ht="24.95" customHeight="1">
      <c r="A101" s="407"/>
      <c r="B101" s="47">
        <v>0.1</v>
      </c>
      <c r="C101" s="49"/>
      <c r="D101" s="47">
        <v>9.4E-2</v>
      </c>
      <c r="E101" s="47"/>
      <c r="F101" s="47">
        <v>0.08</v>
      </c>
      <c r="G101" s="48"/>
      <c r="H101" s="52"/>
      <c r="I101" s="48"/>
    </row>
    <row r="102" spans="1:9" ht="80.25" customHeight="1">
      <c r="A102" s="45" t="s">
        <v>235</v>
      </c>
      <c r="B102" s="313"/>
      <c r="C102" s="313"/>
      <c r="D102" s="313"/>
      <c r="E102" s="313"/>
      <c r="F102" s="313"/>
      <c r="G102" s="313"/>
      <c r="H102" s="313"/>
      <c r="I102" s="313"/>
    </row>
    <row r="103" spans="1:9" ht="80.25" customHeight="1">
      <c r="A103" s="45" t="s">
        <v>239</v>
      </c>
      <c r="B103" s="314"/>
      <c r="C103" s="315"/>
      <c r="D103" s="314"/>
      <c r="E103" s="315"/>
      <c r="F103" s="314"/>
      <c r="G103" s="315"/>
      <c r="H103" s="314"/>
      <c r="I103" s="315"/>
    </row>
    <row r="104" spans="1:9" ht="24.95" customHeight="1">
      <c r="A104" s="406" t="s">
        <v>182</v>
      </c>
      <c r="B104" s="94" t="s">
        <v>85</v>
      </c>
      <c r="C104" s="94" t="s">
        <v>87</v>
      </c>
      <c r="D104" s="94" t="s">
        <v>85</v>
      </c>
      <c r="E104" s="94" t="s">
        <v>87</v>
      </c>
      <c r="F104" s="94" t="s">
        <v>85</v>
      </c>
      <c r="G104" s="94" t="s">
        <v>87</v>
      </c>
      <c r="H104" s="94" t="s">
        <v>85</v>
      </c>
      <c r="I104" s="94" t="s">
        <v>87</v>
      </c>
    </row>
    <row r="105" spans="1:9" ht="24.95" customHeight="1">
      <c r="A105" s="407"/>
      <c r="B105" s="47">
        <v>0.1</v>
      </c>
      <c r="C105" s="49"/>
      <c r="D105" s="47">
        <v>9.4E-2</v>
      </c>
      <c r="E105" s="47"/>
      <c r="F105" s="47">
        <v>0.08</v>
      </c>
      <c r="G105" s="48"/>
      <c r="H105" s="52"/>
      <c r="I105" s="48"/>
    </row>
    <row r="106" spans="1:9" ht="80.25" customHeight="1">
      <c r="A106" s="45" t="s">
        <v>235</v>
      </c>
      <c r="B106" s="313"/>
      <c r="C106" s="313"/>
      <c r="D106" s="313"/>
      <c r="E106" s="313"/>
      <c r="F106" s="313"/>
      <c r="G106" s="313"/>
      <c r="H106" s="313"/>
      <c r="I106" s="313"/>
    </row>
    <row r="107" spans="1:9" ht="80.25" customHeight="1">
      <c r="A107" s="45" t="s">
        <v>239</v>
      </c>
      <c r="B107" s="314"/>
      <c r="C107" s="315"/>
      <c r="D107" s="314"/>
      <c r="E107" s="315"/>
      <c r="F107" s="314"/>
      <c r="G107" s="315"/>
      <c r="H107" s="314"/>
      <c r="I107" s="315"/>
    </row>
    <row r="108" spans="1:9" ht="24.95" customHeight="1">
      <c r="A108" s="406" t="s">
        <v>183</v>
      </c>
      <c r="B108" s="94" t="s">
        <v>85</v>
      </c>
      <c r="C108" s="94" t="s">
        <v>87</v>
      </c>
      <c r="D108" s="94" t="s">
        <v>85</v>
      </c>
      <c r="E108" s="94" t="s">
        <v>87</v>
      </c>
      <c r="F108" s="94" t="s">
        <v>85</v>
      </c>
      <c r="G108" s="94" t="s">
        <v>87</v>
      </c>
      <c r="H108" s="94" t="s">
        <v>85</v>
      </c>
      <c r="I108" s="94" t="s">
        <v>87</v>
      </c>
    </row>
    <row r="109" spans="1:9" ht="24.95" customHeight="1">
      <c r="A109" s="407"/>
      <c r="B109" s="47">
        <v>0.1</v>
      </c>
      <c r="C109" s="49"/>
      <c r="D109" s="47">
        <v>9.4E-2</v>
      </c>
      <c r="E109" s="47"/>
      <c r="F109" s="47">
        <v>0.08</v>
      </c>
      <c r="G109" s="48"/>
      <c r="H109" s="52"/>
      <c r="I109" s="48"/>
    </row>
    <row r="110" spans="1:9" ht="80.25" customHeight="1">
      <c r="A110" s="45" t="s">
        <v>235</v>
      </c>
      <c r="B110" s="313"/>
      <c r="C110" s="313"/>
      <c r="D110" s="313"/>
      <c r="E110" s="313"/>
      <c r="F110" s="313"/>
      <c r="G110" s="313"/>
      <c r="H110" s="313"/>
      <c r="I110" s="313"/>
    </row>
    <row r="111" spans="1:9" ht="80.25" customHeight="1">
      <c r="A111" s="45" t="s">
        <v>239</v>
      </c>
      <c r="B111" s="314"/>
      <c r="C111" s="315"/>
      <c r="D111" s="314"/>
      <c r="E111" s="315"/>
      <c r="F111" s="314"/>
      <c r="G111" s="315"/>
      <c r="H111" s="314"/>
      <c r="I111" s="315"/>
    </row>
    <row r="112" spans="1:9" ht="24.95" customHeight="1">
      <c r="A112" s="406" t="s">
        <v>184</v>
      </c>
      <c r="B112" s="94" t="s">
        <v>85</v>
      </c>
      <c r="C112" s="94" t="s">
        <v>87</v>
      </c>
      <c r="D112" s="94" t="s">
        <v>85</v>
      </c>
      <c r="E112" s="94" t="s">
        <v>87</v>
      </c>
      <c r="F112" s="94" t="s">
        <v>85</v>
      </c>
      <c r="G112" s="94" t="s">
        <v>87</v>
      </c>
      <c r="H112" s="94" t="s">
        <v>85</v>
      </c>
      <c r="I112" s="94" t="s">
        <v>87</v>
      </c>
    </row>
    <row r="113" spans="1:9" ht="24.95" customHeight="1">
      <c r="A113" s="407"/>
      <c r="B113" s="47">
        <v>0.15</v>
      </c>
      <c r="C113" s="180"/>
      <c r="D113" s="47">
        <v>9.4E-2</v>
      </c>
      <c r="E113" s="180"/>
      <c r="F113" s="47">
        <v>0.12</v>
      </c>
      <c r="G113" s="181"/>
      <c r="H113" s="180"/>
      <c r="I113" s="181"/>
    </row>
    <row r="114" spans="1:9" ht="80.25" customHeight="1">
      <c r="A114" s="45" t="s">
        <v>235</v>
      </c>
      <c r="B114" s="316"/>
      <c r="C114" s="316"/>
      <c r="D114" s="316"/>
      <c r="E114" s="316"/>
      <c r="F114" s="316"/>
      <c r="G114" s="316"/>
      <c r="H114" s="316"/>
      <c r="I114" s="316"/>
    </row>
    <row r="115" spans="1:9" ht="80.25" customHeight="1">
      <c r="A115" s="45" t="s">
        <v>239</v>
      </c>
      <c r="B115" s="314"/>
      <c r="C115" s="315"/>
      <c r="D115" s="314"/>
      <c r="E115" s="315"/>
      <c r="F115" s="314"/>
      <c r="G115" s="315"/>
      <c r="H115" s="314"/>
      <c r="I115" s="315"/>
    </row>
    <row r="116" spans="1:9" ht="16.899999999999999">
      <c r="A116" s="46" t="s">
        <v>266</v>
      </c>
      <c r="B116" s="50">
        <f t="shared" ref="B116:I116" si="1">(B69+B73+B77+B81+B85+B89+B93+B97+B101+B105+B109+B113)</f>
        <v>0.99999999999999989</v>
      </c>
      <c r="C116" s="50">
        <f t="shared" si="1"/>
        <v>0.35</v>
      </c>
      <c r="D116" s="50">
        <f t="shared" si="1"/>
        <v>0.99999999999999978</v>
      </c>
      <c r="E116" s="50">
        <f t="shared" si="1"/>
        <v>0.33399999999999996</v>
      </c>
      <c r="F116" s="50">
        <f t="shared" si="1"/>
        <v>0.99999999999999989</v>
      </c>
      <c r="G116" s="50">
        <f t="shared" si="1"/>
        <v>0.4</v>
      </c>
      <c r="H116" s="50">
        <f t="shared" si="1"/>
        <v>0</v>
      </c>
      <c r="I116" s="50">
        <f t="shared" si="1"/>
        <v>0</v>
      </c>
    </row>
    <row r="121" spans="1:9" ht="37.5" customHeight="1"/>
    <row r="122" spans="1:9" ht="19.5" customHeight="1"/>
    <row r="123" spans="1:9" ht="19.5" customHeight="1"/>
    <row r="124" spans="1:9" ht="34.5" customHeight="1"/>
    <row r="125" spans="1:9" ht="15" customHeight="1"/>
    <row r="126" spans="1:9" ht="15.75" customHeight="1"/>
  </sheetData>
  <mergeCells count="211">
    <mergeCell ref="B67:C67"/>
    <mergeCell ref="D67:E67"/>
    <mergeCell ref="F67:G67"/>
    <mergeCell ref="H67:I67"/>
    <mergeCell ref="A92:A93"/>
    <mergeCell ref="A96:A97"/>
    <mergeCell ref="A100:A101"/>
    <mergeCell ref="F51:G51"/>
    <mergeCell ref="B91:C91"/>
    <mergeCell ref="D91:E91"/>
    <mergeCell ref="F91:G91"/>
    <mergeCell ref="H91:I91"/>
    <mergeCell ref="B87:C87"/>
    <mergeCell ref="D87:E87"/>
    <mergeCell ref="F87:G87"/>
    <mergeCell ref="H87:I87"/>
    <mergeCell ref="B90:C90"/>
    <mergeCell ref="D90:E90"/>
    <mergeCell ref="F90:G90"/>
    <mergeCell ref="H90:I90"/>
    <mergeCell ref="B83:C83"/>
    <mergeCell ref="D83:E83"/>
    <mergeCell ref="F57:G57"/>
    <mergeCell ref="F55:G55"/>
    <mergeCell ref="F53:G53"/>
    <mergeCell ref="F83:G83"/>
    <mergeCell ref="H83:I83"/>
    <mergeCell ref="B86:C86"/>
    <mergeCell ref="A104:A105"/>
    <mergeCell ref="A108:A109"/>
    <mergeCell ref="A112:A113"/>
    <mergeCell ref="M8:O8"/>
    <mergeCell ref="M9:O9"/>
    <mergeCell ref="M10:O10"/>
    <mergeCell ref="A68:A69"/>
    <mergeCell ref="A72:A73"/>
    <mergeCell ref="A76:A77"/>
    <mergeCell ref="A80:A81"/>
    <mergeCell ref="A84:A85"/>
    <mergeCell ref="A88:A89"/>
    <mergeCell ref="A22:O22"/>
    <mergeCell ref="A65:I65"/>
    <mergeCell ref="F66:G66"/>
    <mergeCell ref="H66:I66"/>
    <mergeCell ref="B70:C70"/>
    <mergeCell ref="D70:E70"/>
    <mergeCell ref="F70:G70"/>
    <mergeCell ref="H70:I70"/>
    <mergeCell ref="M1:O1"/>
    <mergeCell ref="M2:O2"/>
    <mergeCell ref="M3:O3"/>
    <mergeCell ref="M4:O4"/>
    <mergeCell ref="B1:L1"/>
    <mergeCell ref="B2:L2"/>
    <mergeCell ref="B3:L3"/>
    <mergeCell ref="B4:L4"/>
    <mergeCell ref="A21:O21"/>
    <mergeCell ref="B12:O14"/>
    <mergeCell ref="B16:F16"/>
    <mergeCell ref="I16:O16"/>
    <mergeCell ref="K18:O18"/>
    <mergeCell ref="A1:A4"/>
    <mergeCell ref="J8:K10"/>
    <mergeCell ref="G16:H16"/>
    <mergeCell ref="G18:I18"/>
    <mergeCell ref="B18:E18"/>
    <mergeCell ref="C19:O19"/>
    <mergeCell ref="A12:A14"/>
    <mergeCell ref="A8:A10"/>
    <mergeCell ref="B6:K6"/>
    <mergeCell ref="M6:O6"/>
    <mergeCell ref="H86:I86"/>
    <mergeCell ref="B79:C79"/>
    <mergeCell ref="D79:E79"/>
    <mergeCell ref="F79:G79"/>
    <mergeCell ref="B71:C71"/>
    <mergeCell ref="D71:E71"/>
    <mergeCell ref="F71:G71"/>
    <mergeCell ref="F74:G74"/>
    <mergeCell ref="H74:I74"/>
    <mergeCell ref="B74:C74"/>
    <mergeCell ref="D74:E74"/>
    <mergeCell ref="H75:I75"/>
    <mergeCell ref="H78:I78"/>
    <mergeCell ref="H71:I71"/>
    <mergeCell ref="F50:G50"/>
    <mergeCell ref="F52:G52"/>
    <mergeCell ref="A33:I33"/>
    <mergeCell ref="B34:I34"/>
    <mergeCell ref="B37:C37"/>
    <mergeCell ref="D38:E38"/>
    <mergeCell ref="D39:E39"/>
    <mergeCell ref="F38:G38"/>
    <mergeCell ref="D42:E42"/>
    <mergeCell ref="D41:E41"/>
    <mergeCell ref="D43:E43"/>
    <mergeCell ref="D37:I37"/>
    <mergeCell ref="F41:G41"/>
    <mergeCell ref="F42:G42"/>
    <mergeCell ref="F43:G43"/>
    <mergeCell ref="D40:E40"/>
    <mergeCell ref="F40:G40"/>
    <mergeCell ref="A42:A43"/>
    <mergeCell ref="A35:A36"/>
    <mergeCell ref="G35:G36"/>
    <mergeCell ref="H35:I36"/>
    <mergeCell ref="A44:A45"/>
    <mergeCell ref="A46:A47"/>
    <mergeCell ref="A48:A49"/>
    <mergeCell ref="F39:G39"/>
    <mergeCell ref="F46:G46"/>
    <mergeCell ref="F47:G47"/>
    <mergeCell ref="F49:G49"/>
    <mergeCell ref="F48:G48"/>
    <mergeCell ref="D49:E49"/>
    <mergeCell ref="A38:A39"/>
    <mergeCell ref="A40:A41"/>
    <mergeCell ref="D45:E45"/>
    <mergeCell ref="F44:G44"/>
    <mergeCell ref="F45:G45"/>
    <mergeCell ref="D44:E44"/>
    <mergeCell ref="D46:E46"/>
    <mergeCell ref="D48:E48"/>
    <mergeCell ref="D47:E47"/>
    <mergeCell ref="A50:A51"/>
    <mergeCell ref="A52:A53"/>
    <mergeCell ref="A54:A55"/>
    <mergeCell ref="A56:A57"/>
    <mergeCell ref="A58:A59"/>
    <mergeCell ref="A60:A61"/>
    <mergeCell ref="D50:E50"/>
    <mergeCell ref="D57:E57"/>
    <mergeCell ref="D59:E59"/>
    <mergeCell ref="D61:E61"/>
    <mergeCell ref="D58:E58"/>
    <mergeCell ref="D52:E52"/>
    <mergeCell ref="D54:E54"/>
    <mergeCell ref="D60:E60"/>
    <mergeCell ref="D53:E53"/>
    <mergeCell ref="D98:E98"/>
    <mergeCell ref="F54:G54"/>
    <mergeCell ref="D56:E56"/>
    <mergeCell ref="F56:G56"/>
    <mergeCell ref="D51:E51"/>
    <mergeCell ref="D55:E55"/>
    <mergeCell ref="F61:G61"/>
    <mergeCell ref="F59:G59"/>
    <mergeCell ref="B103:C103"/>
    <mergeCell ref="D103:E103"/>
    <mergeCell ref="F103:G103"/>
    <mergeCell ref="B75:C75"/>
    <mergeCell ref="D75:E75"/>
    <mergeCell ref="F75:G75"/>
    <mergeCell ref="B78:C78"/>
    <mergeCell ref="D78:E78"/>
    <mergeCell ref="F78:G78"/>
    <mergeCell ref="F98:G98"/>
    <mergeCell ref="B66:C66"/>
    <mergeCell ref="D66:E66"/>
    <mergeCell ref="F58:G58"/>
    <mergeCell ref="F60:G60"/>
    <mergeCell ref="D86:E86"/>
    <mergeCell ref="F86:G86"/>
    <mergeCell ref="H114:I114"/>
    <mergeCell ref="H103:I103"/>
    <mergeCell ref="B94:C94"/>
    <mergeCell ref="D94:E94"/>
    <mergeCell ref="F94:G94"/>
    <mergeCell ref="H79:I79"/>
    <mergeCell ref="B82:C82"/>
    <mergeCell ref="D82:E82"/>
    <mergeCell ref="F82:G82"/>
    <mergeCell ref="H82:I82"/>
    <mergeCell ref="H94:I94"/>
    <mergeCell ref="B95:C95"/>
    <mergeCell ref="D95:E95"/>
    <mergeCell ref="B99:C99"/>
    <mergeCell ref="D99:E99"/>
    <mergeCell ref="F99:G99"/>
    <mergeCell ref="H99:I99"/>
    <mergeCell ref="B102:C102"/>
    <mergeCell ref="D102:E102"/>
    <mergeCell ref="F102:G102"/>
    <mergeCell ref="H102:I102"/>
    <mergeCell ref="F95:G95"/>
    <mergeCell ref="H95:I95"/>
    <mergeCell ref="B98:C98"/>
    <mergeCell ref="H98:I98"/>
    <mergeCell ref="B115:C115"/>
    <mergeCell ref="D115:E115"/>
    <mergeCell ref="F115:G115"/>
    <mergeCell ref="H115:I115"/>
    <mergeCell ref="B106:C106"/>
    <mergeCell ref="D106:E106"/>
    <mergeCell ref="F106:G106"/>
    <mergeCell ref="H106:I106"/>
    <mergeCell ref="B107:C107"/>
    <mergeCell ref="D107:E107"/>
    <mergeCell ref="F107:G107"/>
    <mergeCell ref="H107:I107"/>
    <mergeCell ref="B110:C110"/>
    <mergeCell ref="D110:E110"/>
    <mergeCell ref="F110:G110"/>
    <mergeCell ref="H110:I110"/>
    <mergeCell ref="B111:C111"/>
    <mergeCell ref="D111:E111"/>
    <mergeCell ref="F111:G111"/>
    <mergeCell ref="H111:I111"/>
    <mergeCell ref="B114:C114"/>
    <mergeCell ref="D114:E114"/>
    <mergeCell ref="F114:G114"/>
  </mergeCells>
  <phoneticPr fontId="32" type="noConversion"/>
  <hyperlinks>
    <hyperlink ref="D83" r:id="rId1" display="https://omeg.sdmujer.gov.co/phocadownload/2025/RepAtenciones_Consolidado_MAR2025.pdf" xr:uid="{9D014E21-AB61-41EB-967F-4E108024DFF3}"/>
    <hyperlink ref="D87:E87" r:id="rId2" display="https://omeg.sdmujer.gov.co/index.php/component/phocadownload/category/99" xr:uid="{20C038DE-571E-40B3-A5E6-CCCB859DA19A}"/>
  </hyperlinks>
  <pageMargins left="0.25" right="0.25" top="0.75" bottom="0.75" header="0.3" footer="0.3"/>
  <pageSetup scale="21" orientation="landscape" r:id="rId3"/>
  <drawing r:id="rId4"/>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84238-5227-4D46-937C-01EB7109A13A}">
  <sheetPr>
    <tabColor theme="9" tint="-0.249977111117893"/>
  </sheetPr>
  <dimension ref="A1:O126"/>
  <sheetViews>
    <sheetView topLeftCell="B83" zoomScale="70" zoomScaleNormal="70" workbookViewId="0">
      <selection activeCell="D86" sqref="D86:E86"/>
    </sheetView>
  </sheetViews>
  <sheetFormatPr defaultColWidth="10.85546875" defaultRowHeight="13.9"/>
  <cols>
    <col min="1" max="1" width="49.7109375" style="1" customWidth="1"/>
    <col min="2" max="5" width="35.7109375" style="1" customWidth="1"/>
    <col min="6" max="6" width="43" style="1" customWidth="1"/>
    <col min="7" max="7" width="41.140625" style="1" customWidth="1"/>
    <col min="8" max="8" width="35.7109375" style="1" customWidth="1"/>
    <col min="9" max="9" width="42.140625" style="1" customWidth="1"/>
    <col min="10" max="13" width="35.7109375" style="1" customWidth="1"/>
    <col min="14" max="14" width="31" style="1" customWidth="1"/>
    <col min="15" max="15" width="18.140625" style="1" customWidth="1"/>
    <col min="16" max="16" width="8.42578125" style="1" customWidth="1"/>
    <col min="17" max="17" width="18.42578125" style="1" bestFit="1" customWidth="1"/>
    <col min="18" max="18" width="5.7109375" style="1" customWidth="1"/>
    <col min="19" max="19" width="18.42578125" style="1" bestFit="1" customWidth="1"/>
    <col min="20" max="20" width="4.7109375" style="1" customWidth="1"/>
    <col min="21" max="21" width="23" style="1" bestFit="1" customWidth="1"/>
    <col min="22" max="22" width="10.85546875" style="1"/>
    <col min="23" max="23" width="18.42578125" style="1" bestFit="1" customWidth="1"/>
    <col min="24" max="24" width="16.140625" style="1" customWidth="1"/>
    <col min="25" max="16384" width="10.85546875" style="1"/>
  </cols>
  <sheetData>
    <row r="1" spans="1:15" s="84" customFormat="1" ht="22.15" customHeight="1" thickBot="1">
      <c r="A1" s="389"/>
      <c r="B1" s="366" t="s">
        <v>160</v>
      </c>
      <c r="C1" s="367"/>
      <c r="D1" s="367"/>
      <c r="E1" s="367"/>
      <c r="F1" s="367"/>
      <c r="G1" s="367"/>
      <c r="H1" s="367"/>
      <c r="I1" s="367"/>
      <c r="J1" s="367"/>
      <c r="K1" s="367"/>
      <c r="L1" s="368"/>
      <c r="M1" s="363" t="s">
        <v>161</v>
      </c>
      <c r="N1" s="364"/>
      <c r="O1" s="365"/>
    </row>
    <row r="2" spans="1:15" s="84" customFormat="1" ht="18" customHeight="1" thickBot="1">
      <c r="A2" s="390"/>
      <c r="B2" s="369" t="s">
        <v>162</v>
      </c>
      <c r="C2" s="370"/>
      <c r="D2" s="370"/>
      <c r="E2" s="370"/>
      <c r="F2" s="370"/>
      <c r="G2" s="370"/>
      <c r="H2" s="370"/>
      <c r="I2" s="370"/>
      <c r="J2" s="370"/>
      <c r="K2" s="370"/>
      <c r="L2" s="371"/>
      <c r="M2" s="363" t="s">
        <v>163</v>
      </c>
      <c r="N2" s="364"/>
      <c r="O2" s="365"/>
    </row>
    <row r="3" spans="1:15" s="84" customFormat="1" ht="19.899999999999999" customHeight="1" thickBot="1">
      <c r="A3" s="390"/>
      <c r="B3" s="369" t="s">
        <v>0</v>
      </c>
      <c r="C3" s="370"/>
      <c r="D3" s="370"/>
      <c r="E3" s="370"/>
      <c r="F3" s="370"/>
      <c r="G3" s="370"/>
      <c r="H3" s="370"/>
      <c r="I3" s="370"/>
      <c r="J3" s="370"/>
      <c r="K3" s="370"/>
      <c r="L3" s="371"/>
      <c r="M3" s="363" t="s">
        <v>164</v>
      </c>
      <c r="N3" s="364"/>
      <c r="O3" s="365"/>
    </row>
    <row r="4" spans="1:15" s="84" customFormat="1" ht="21.75" customHeight="1" thickBot="1">
      <c r="A4" s="391"/>
      <c r="B4" s="372" t="s">
        <v>165</v>
      </c>
      <c r="C4" s="373"/>
      <c r="D4" s="373"/>
      <c r="E4" s="373"/>
      <c r="F4" s="373"/>
      <c r="G4" s="373"/>
      <c r="H4" s="373"/>
      <c r="I4" s="373"/>
      <c r="J4" s="373"/>
      <c r="K4" s="373"/>
      <c r="L4" s="374"/>
      <c r="M4" s="363" t="s">
        <v>166</v>
      </c>
      <c r="N4" s="364"/>
      <c r="O4" s="365"/>
    </row>
    <row r="5" spans="1:15" s="84" customFormat="1" ht="16.149999999999999" customHeight="1" thickBot="1">
      <c r="A5" s="85"/>
      <c r="B5" s="86"/>
      <c r="C5" s="86"/>
      <c r="D5" s="86"/>
      <c r="E5" s="86"/>
      <c r="F5" s="86"/>
      <c r="G5" s="86"/>
      <c r="H5" s="86"/>
      <c r="I5" s="86"/>
      <c r="J5" s="86"/>
      <c r="K5" s="86"/>
      <c r="L5" s="86"/>
      <c r="M5" s="87"/>
      <c r="N5" s="87"/>
      <c r="O5" s="87"/>
    </row>
    <row r="6" spans="1:15" ht="40.35" customHeight="1" thickBot="1">
      <c r="A6" s="54" t="s">
        <v>167</v>
      </c>
      <c r="B6" s="400" t="s">
        <v>168</v>
      </c>
      <c r="C6" s="401"/>
      <c r="D6" s="401"/>
      <c r="E6" s="401"/>
      <c r="F6" s="401"/>
      <c r="G6" s="401"/>
      <c r="H6" s="401"/>
      <c r="I6" s="401"/>
      <c r="J6" s="401"/>
      <c r="K6" s="402"/>
      <c r="L6" s="168" t="s">
        <v>169</v>
      </c>
      <c r="M6" s="403">
        <v>2024110010317</v>
      </c>
      <c r="N6" s="404"/>
      <c r="O6" s="405"/>
    </row>
    <row r="7" spans="1:15" s="84" customFormat="1" ht="18" customHeight="1" thickBot="1">
      <c r="A7" s="85"/>
      <c r="B7" s="86"/>
      <c r="C7" s="86"/>
      <c r="D7" s="86"/>
      <c r="E7" s="86"/>
      <c r="F7" s="86"/>
      <c r="G7" s="86"/>
      <c r="H7" s="86"/>
      <c r="I7" s="86"/>
      <c r="J7" s="86"/>
      <c r="K7" s="86"/>
      <c r="L7" s="86"/>
      <c r="M7" s="87"/>
      <c r="N7" s="87"/>
      <c r="O7" s="87"/>
    </row>
    <row r="8" spans="1:15" s="84" customFormat="1" ht="21.75" customHeight="1" thickBot="1">
      <c r="A8" s="393" t="s">
        <v>6</v>
      </c>
      <c r="B8" s="168" t="s">
        <v>170</v>
      </c>
      <c r="C8" s="131" t="s">
        <v>171</v>
      </c>
      <c r="D8" s="168" t="s">
        <v>172</v>
      </c>
      <c r="E8" s="131" t="s">
        <v>171</v>
      </c>
      <c r="F8" s="168" t="s">
        <v>173</v>
      </c>
      <c r="G8" s="131" t="s">
        <v>171</v>
      </c>
      <c r="H8" s="168" t="s">
        <v>174</v>
      </c>
      <c r="I8" s="133" t="s">
        <v>171</v>
      </c>
      <c r="J8" s="377" t="s">
        <v>8</v>
      </c>
      <c r="K8" s="392"/>
      <c r="L8" s="167" t="s">
        <v>175</v>
      </c>
      <c r="M8" s="408"/>
      <c r="N8" s="408"/>
      <c r="O8" s="408"/>
    </row>
    <row r="9" spans="1:15" s="84" customFormat="1" ht="21.75" customHeight="1">
      <c r="A9" s="393"/>
      <c r="B9" s="169" t="s">
        <v>176</v>
      </c>
      <c r="C9" s="131" t="s">
        <v>171</v>
      </c>
      <c r="D9" s="168" t="s">
        <v>177</v>
      </c>
      <c r="E9" s="135"/>
      <c r="F9" s="168" t="s">
        <v>178</v>
      </c>
      <c r="G9" s="135"/>
      <c r="H9" s="168" t="s">
        <v>179</v>
      </c>
      <c r="I9" s="133"/>
      <c r="J9" s="377"/>
      <c r="K9" s="392"/>
      <c r="L9" s="167" t="s">
        <v>180</v>
      </c>
      <c r="M9" s="408"/>
      <c r="N9" s="408"/>
      <c r="O9" s="408"/>
    </row>
    <row r="10" spans="1:15" s="84" customFormat="1" ht="21.75" customHeight="1" thickBot="1">
      <c r="A10" s="393"/>
      <c r="B10" s="168" t="s">
        <v>181</v>
      </c>
      <c r="C10" s="131"/>
      <c r="D10" s="168" t="s">
        <v>182</v>
      </c>
      <c r="E10" s="135"/>
      <c r="F10" s="168" t="s">
        <v>183</v>
      </c>
      <c r="G10" s="135"/>
      <c r="H10" s="168" t="s">
        <v>184</v>
      </c>
      <c r="I10" s="133"/>
      <c r="J10" s="377"/>
      <c r="K10" s="392"/>
      <c r="L10" s="167" t="s">
        <v>185</v>
      </c>
      <c r="M10" s="408" t="s">
        <v>171</v>
      </c>
      <c r="N10" s="408"/>
      <c r="O10" s="408"/>
    </row>
    <row r="11" spans="1:15" ht="15" customHeight="1" thickBot="1">
      <c r="A11" s="6"/>
      <c r="B11" s="7"/>
      <c r="C11" s="7"/>
      <c r="D11" s="9"/>
      <c r="E11" s="8"/>
      <c r="F11" s="8"/>
      <c r="G11" s="240"/>
      <c r="H11" s="240"/>
      <c r="I11" s="10"/>
      <c r="J11" s="10"/>
      <c r="K11" s="7"/>
      <c r="L11" s="7"/>
      <c r="M11" s="7"/>
      <c r="N11" s="7"/>
      <c r="O11" s="7"/>
    </row>
    <row r="12" spans="1:15" ht="15" customHeight="1">
      <c r="A12" s="397" t="s">
        <v>186</v>
      </c>
      <c r="B12" s="378" t="s">
        <v>267</v>
      </c>
      <c r="C12" s="379"/>
      <c r="D12" s="379"/>
      <c r="E12" s="379"/>
      <c r="F12" s="379"/>
      <c r="G12" s="379"/>
      <c r="H12" s="379"/>
      <c r="I12" s="379"/>
      <c r="J12" s="379"/>
      <c r="K12" s="379"/>
      <c r="L12" s="379"/>
      <c r="M12" s="379"/>
      <c r="N12" s="379"/>
      <c r="O12" s="380"/>
    </row>
    <row r="13" spans="1:15" ht="15" customHeight="1">
      <c r="A13" s="398"/>
      <c r="B13" s="381"/>
      <c r="C13" s="382"/>
      <c r="D13" s="382"/>
      <c r="E13" s="382"/>
      <c r="F13" s="382"/>
      <c r="G13" s="382"/>
      <c r="H13" s="382"/>
      <c r="I13" s="382"/>
      <c r="J13" s="382"/>
      <c r="K13" s="382"/>
      <c r="L13" s="382"/>
      <c r="M13" s="382"/>
      <c r="N13" s="382"/>
      <c r="O13" s="383"/>
    </row>
    <row r="14" spans="1:15" ht="15" customHeight="1" thickBot="1">
      <c r="A14" s="399"/>
      <c r="B14" s="384"/>
      <c r="C14" s="385"/>
      <c r="D14" s="385"/>
      <c r="E14" s="385"/>
      <c r="F14" s="385"/>
      <c r="G14" s="385"/>
      <c r="H14" s="385"/>
      <c r="I14" s="385"/>
      <c r="J14" s="385"/>
      <c r="K14" s="385"/>
      <c r="L14" s="385"/>
      <c r="M14" s="385"/>
      <c r="N14" s="385"/>
      <c r="O14" s="386"/>
    </row>
    <row r="15" spans="1:15" ht="9" customHeight="1" thickBot="1">
      <c r="A15" s="14"/>
      <c r="B15" s="83"/>
      <c r="C15" s="15"/>
      <c r="D15" s="15"/>
      <c r="E15" s="15"/>
      <c r="F15" s="15"/>
      <c r="G15" s="16"/>
      <c r="H15" s="16"/>
      <c r="I15" s="16"/>
      <c r="J15" s="16"/>
      <c r="K15" s="16"/>
      <c r="L15" s="17"/>
      <c r="M15" s="17"/>
      <c r="N15" s="17"/>
      <c r="O15" s="17"/>
    </row>
    <row r="16" spans="1:15" s="18" customFormat="1" ht="37.5" customHeight="1" thickBot="1">
      <c r="A16" s="54" t="s">
        <v>13</v>
      </c>
      <c r="B16" s="387" t="s">
        <v>268</v>
      </c>
      <c r="C16" s="387"/>
      <c r="D16" s="387"/>
      <c r="E16" s="387"/>
      <c r="F16" s="387"/>
      <c r="G16" s="393" t="s">
        <v>15</v>
      </c>
      <c r="H16" s="393"/>
      <c r="I16" s="388" t="s">
        <v>269</v>
      </c>
      <c r="J16" s="388"/>
      <c r="K16" s="388"/>
      <c r="L16" s="388"/>
      <c r="M16" s="388"/>
      <c r="N16" s="388"/>
      <c r="O16" s="388"/>
    </row>
    <row r="17" spans="1:15" ht="9" customHeight="1" thickBot="1">
      <c r="A17" s="14"/>
      <c r="B17" s="16"/>
      <c r="C17" s="15"/>
      <c r="D17" s="15"/>
      <c r="E17" s="15"/>
      <c r="F17" s="15"/>
      <c r="G17" s="16"/>
      <c r="H17" s="16"/>
      <c r="I17" s="16"/>
      <c r="J17" s="16"/>
      <c r="K17" s="16"/>
      <c r="L17" s="17"/>
      <c r="M17" s="17"/>
      <c r="N17" s="17"/>
      <c r="O17" s="17"/>
    </row>
    <row r="18" spans="1:15" ht="56.25" customHeight="1" thickBot="1">
      <c r="A18" s="54" t="s">
        <v>17</v>
      </c>
      <c r="B18" s="395" t="s">
        <v>190</v>
      </c>
      <c r="C18" s="395"/>
      <c r="D18" s="395"/>
      <c r="E18" s="395"/>
      <c r="F18" s="54" t="s">
        <v>19</v>
      </c>
      <c r="G18" s="394" t="s">
        <v>191</v>
      </c>
      <c r="H18" s="394"/>
      <c r="I18" s="394"/>
      <c r="J18" s="54" t="s">
        <v>21</v>
      </c>
      <c r="K18" s="387" t="s">
        <v>192</v>
      </c>
      <c r="L18" s="387"/>
      <c r="M18" s="387"/>
      <c r="N18" s="387"/>
      <c r="O18" s="387"/>
    </row>
    <row r="19" spans="1:15" ht="9" customHeight="1">
      <c r="A19" s="5"/>
      <c r="B19" s="2"/>
      <c r="C19" s="396"/>
      <c r="D19" s="396"/>
      <c r="E19" s="396"/>
      <c r="F19" s="396"/>
      <c r="G19" s="396"/>
      <c r="H19" s="396"/>
      <c r="I19" s="396"/>
      <c r="J19" s="396"/>
      <c r="K19" s="396"/>
      <c r="L19" s="396"/>
      <c r="M19" s="396"/>
      <c r="N19" s="396"/>
      <c r="O19" s="396"/>
    </row>
    <row r="20" spans="1:15" ht="16.5" customHeight="1" thickBot="1">
      <c r="A20" s="81"/>
      <c r="B20" s="82"/>
      <c r="C20" s="82"/>
      <c r="D20" s="82"/>
      <c r="E20" s="82"/>
      <c r="F20" s="82"/>
      <c r="G20" s="82"/>
      <c r="H20" s="82"/>
      <c r="I20" s="82"/>
      <c r="J20" s="82"/>
      <c r="K20" s="82"/>
      <c r="L20" s="82"/>
      <c r="M20" s="82"/>
      <c r="N20" s="82"/>
      <c r="O20" s="82"/>
    </row>
    <row r="21" spans="1:15" ht="32.1" customHeight="1" thickBot="1">
      <c r="A21" s="375" t="s">
        <v>23</v>
      </c>
      <c r="B21" s="376"/>
      <c r="C21" s="376"/>
      <c r="D21" s="376"/>
      <c r="E21" s="376"/>
      <c r="F21" s="376"/>
      <c r="G21" s="376"/>
      <c r="H21" s="376"/>
      <c r="I21" s="376"/>
      <c r="J21" s="376"/>
      <c r="K21" s="376"/>
      <c r="L21" s="376"/>
      <c r="M21" s="376"/>
      <c r="N21" s="376"/>
      <c r="O21" s="377"/>
    </row>
    <row r="22" spans="1:15" ht="32.1" customHeight="1" thickBot="1">
      <c r="A22" s="375" t="s">
        <v>193</v>
      </c>
      <c r="B22" s="376"/>
      <c r="C22" s="376"/>
      <c r="D22" s="376"/>
      <c r="E22" s="376"/>
      <c r="F22" s="376"/>
      <c r="G22" s="376"/>
      <c r="H22" s="376"/>
      <c r="I22" s="376"/>
      <c r="J22" s="376"/>
      <c r="K22" s="376"/>
      <c r="L22" s="376"/>
      <c r="M22" s="376"/>
      <c r="N22" s="376"/>
      <c r="O22" s="377"/>
    </row>
    <row r="23" spans="1:15" ht="32.1" customHeight="1" thickBot="1">
      <c r="A23" s="27"/>
      <c r="B23" s="19" t="s">
        <v>170</v>
      </c>
      <c r="C23" s="19" t="s">
        <v>172</v>
      </c>
      <c r="D23" s="19" t="s">
        <v>173</v>
      </c>
      <c r="E23" s="19" t="s">
        <v>174</v>
      </c>
      <c r="F23" s="19" t="s">
        <v>176</v>
      </c>
      <c r="G23" s="19" t="s">
        <v>177</v>
      </c>
      <c r="H23" s="19" t="s">
        <v>178</v>
      </c>
      <c r="I23" s="19" t="s">
        <v>179</v>
      </c>
      <c r="J23" s="19" t="s">
        <v>181</v>
      </c>
      <c r="K23" s="19" t="s">
        <v>182</v>
      </c>
      <c r="L23" s="19" t="s">
        <v>183</v>
      </c>
      <c r="M23" s="19" t="s">
        <v>184</v>
      </c>
      <c r="N23" s="20" t="s">
        <v>194</v>
      </c>
      <c r="O23" s="20" t="s">
        <v>195</v>
      </c>
    </row>
    <row r="24" spans="1:15" ht="32.1" customHeight="1">
      <c r="A24" s="21" t="s">
        <v>24</v>
      </c>
      <c r="B24" s="266">
        <v>892417000</v>
      </c>
      <c r="C24" s="266">
        <v>1467846826</v>
      </c>
      <c r="D24" s="266">
        <v>99316174</v>
      </c>
      <c r="E24" s="266">
        <v>140064000</v>
      </c>
      <c r="F24" s="234">
        <v>0</v>
      </c>
      <c r="G24" s="234">
        <v>0</v>
      </c>
      <c r="H24" s="234">
        <v>0</v>
      </c>
      <c r="I24" s="234">
        <v>0</v>
      </c>
      <c r="J24" s="234">
        <v>30000000</v>
      </c>
      <c r="K24" s="234">
        <v>28250000</v>
      </c>
      <c r="L24" s="234">
        <v>218328000</v>
      </c>
      <c r="M24" s="234">
        <v>0</v>
      </c>
      <c r="N24" s="263">
        <f>SUM(B24:M24)</f>
        <v>2876222000</v>
      </c>
      <c r="O24" s="267">
        <v>1</v>
      </c>
    </row>
    <row r="25" spans="1:15" ht="32.1" customHeight="1">
      <c r="A25" s="21" t="s">
        <v>26</v>
      </c>
      <c r="B25" s="268">
        <v>269750000</v>
      </c>
      <c r="C25" s="268">
        <v>492888000</v>
      </c>
      <c r="D25" s="268">
        <v>189432849</v>
      </c>
      <c r="E25" s="248">
        <v>54821555</v>
      </c>
      <c r="F25" s="237">
        <v>159318122</v>
      </c>
      <c r="G25" s="237">
        <v>0</v>
      </c>
      <c r="H25" s="237">
        <v>0</v>
      </c>
      <c r="I25" s="237">
        <v>0</v>
      </c>
      <c r="J25" s="237">
        <v>0</v>
      </c>
      <c r="K25" s="237">
        <v>0</v>
      </c>
      <c r="L25" s="237">
        <v>0</v>
      </c>
      <c r="M25" s="237">
        <v>0</v>
      </c>
      <c r="N25" s="249">
        <f t="shared" ref="N25" si="0">SUM(B25:M25)</f>
        <v>1166210526</v>
      </c>
      <c r="O25" s="267">
        <f>N25/N24</f>
        <v>0.40546610310330705</v>
      </c>
    </row>
    <row r="26" spans="1:15" ht="32.1" customHeight="1">
      <c r="A26" s="21" t="s">
        <v>28</v>
      </c>
      <c r="B26" s="269">
        <v>0</v>
      </c>
      <c r="C26" s="268">
        <v>6111733</v>
      </c>
      <c r="D26" s="269">
        <v>34310006</v>
      </c>
      <c r="E26" s="268">
        <v>80507727</v>
      </c>
      <c r="F26" s="294">
        <v>93066194</v>
      </c>
      <c r="G26" s="237">
        <v>0</v>
      </c>
      <c r="H26" s="237">
        <v>0</v>
      </c>
      <c r="I26" s="237">
        <v>0</v>
      </c>
      <c r="J26" s="237">
        <v>0</v>
      </c>
      <c r="K26" s="237">
        <v>0</v>
      </c>
      <c r="L26" s="237">
        <v>0</v>
      </c>
      <c r="M26" s="237">
        <v>0</v>
      </c>
      <c r="N26" s="249">
        <f>SUM(B26:M26)</f>
        <v>213995660</v>
      </c>
      <c r="O26" s="267">
        <f t="array" ref="O26">N26:O26/N24</f>
        <v>7.4401649107753154E-2</v>
      </c>
    </row>
    <row r="27" spans="1:15" ht="32.1" customHeight="1">
      <c r="A27" s="21" t="s">
        <v>196</v>
      </c>
      <c r="B27" s="266">
        <v>75758566</v>
      </c>
      <c r="C27" s="266">
        <v>15478095</v>
      </c>
      <c r="D27" s="266">
        <v>0</v>
      </c>
      <c r="E27" s="266">
        <v>0</v>
      </c>
      <c r="F27" s="234">
        <v>0</v>
      </c>
      <c r="G27" s="234">
        <v>0</v>
      </c>
      <c r="H27" s="234">
        <v>0</v>
      </c>
      <c r="I27" s="234">
        <v>0</v>
      </c>
      <c r="J27" s="234">
        <v>0</v>
      </c>
      <c r="K27" s="234">
        <v>0</v>
      </c>
      <c r="L27" s="234">
        <v>0</v>
      </c>
      <c r="M27" s="234">
        <v>0</v>
      </c>
      <c r="N27" s="249">
        <f t="shared" ref="N27:N29" si="1">SUM(B27:M27)</f>
        <v>91236661</v>
      </c>
      <c r="O27" s="267">
        <v>1</v>
      </c>
    </row>
    <row r="28" spans="1:15" ht="32.1" customHeight="1">
      <c r="A28" s="21" t="s">
        <v>197</v>
      </c>
      <c r="B28" s="269">
        <v>0</v>
      </c>
      <c r="C28" s="269">
        <v>0</v>
      </c>
      <c r="D28" s="269">
        <v>0</v>
      </c>
      <c r="E28" s="269">
        <v>0</v>
      </c>
      <c r="F28" s="237">
        <v>7243333</v>
      </c>
      <c r="G28" s="237">
        <v>0</v>
      </c>
      <c r="H28" s="237">
        <v>0</v>
      </c>
      <c r="I28" s="237">
        <v>0</v>
      </c>
      <c r="J28" s="237">
        <v>0</v>
      </c>
      <c r="K28" s="237">
        <v>0</v>
      </c>
      <c r="L28" s="237">
        <v>0</v>
      </c>
      <c r="M28" s="237">
        <v>0</v>
      </c>
      <c r="N28" s="263">
        <f t="shared" si="1"/>
        <v>7243333</v>
      </c>
      <c r="O28" s="267">
        <f>N28/N27</f>
        <v>7.9390597163567833E-2</v>
      </c>
    </row>
    <row r="29" spans="1:15" ht="32.1" customHeight="1">
      <c r="A29" s="24" t="s">
        <v>34</v>
      </c>
      <c r="B29" s="270">
        <v>8442034</v>
      </c>
      <c r="C29" s="293">
        <v>6854994</v>
      </c>
      <c r="D29" s="270">
        <v>68696300</v>
      </c>
      <c r="E29" s="270">
        <v>0</v>
      </c>
      <c r="F29" s="238">
        <v>0</v>
      </c>
      <c r="G29" s="238">
        <v>0</v>
      </c>
      <c r="H29" s="238">
        <v>0</v>
      </c>
      <c r="I29" s="238">
        <v>0</v>
      </c>
      <c r="J29" s="238">
        <v>0</v>
      </c>
      <c r="K29" s="238">
        <v>0</v>
      </c>
      <c r="L29" s="238">
        <v>0</v>
      </c>
      <c r="M29" s="238">
        <v>0</v>
      </c>
      <c r="N29" s="265">
        <f t="shared" si="1"/>
        <v>83993328</v>
      </c>
      <c r="O29" s="271">
        <f>N29/N27</f>
        <v>0.92060940283643211</v>
      </c>
    </row>
    <row r="30" spans="1:15" s="26" customFormat="1" ht="16.5" customHeight="1"/>
    <row r="31" spans="1:15" s="26" customFormat="1" ht="17.25" customHeight="1"/>
    <row r="32" spans="1:15" ht="5.25" customHeight="1" thickBot="1"/>
    <row r="33" spans="1:13" ht="48" customHeight="1" thickBot="1">
      <c r="A33" s="345" t="s">
        <v>198</v>
      </c>
      <c r="B33" s="346"/>
      <c r="C33" s="346"/>
      <c r="D33" s="346"/>
      <c r="E33" s="346"/>
      <c r="F33" s="346"/>
      <c r="G33" s="346"/>
      <c r="H33" s="346"/>
      <c r="I33" s="347"/>
      <c r="J33" s="31"/>
    </row>
    <row r="34" spans="1:13" ht="50.25" customHeight="1" thickBot="1">
      <c r="A34" s="40" t="s">
        <v>199</v>
      </c>
      <c r="B34" s="348" t="str">
        <f>+B12</f>
        <v>Elaborar 16 estudios y/o investigaciones con información sobre la situación de derechos de las mujeres con enfoque de género y diferencial</v>
      </c>
      <c r="C34" s="349"/>
      <c r="D34" s="349"/>
      <c r="E34" s="349"/>
      <c r="F34" s="349"/>
      <c r="G34" s="349"/>
      <c r="H34" s="349"/>
      <c r="I34" s="350"/>
      <c r="J34" s="29"/>
      <c r="M34" s="214"/>
    </row>
    <row r="35" spans="1:13" ht="18.75" customHeight="1" thickBot="1">
      <c r="A35" s="339" t="s">
        <v>39</v>
      </c>
      <c r="B35" s="90">
        <v>2024</v>
      </c>
      <c r="C35" s="90">
        <v>2025</v>
      </c>
      <c r="D35" s="90">
        <v>2026</v>
      </c>
      <c r="E35" s="90">
        <v>2027</v>
      </c>
      <c r="F35" s="90" t="s">
        <v>200</v>
      </c>
      <c r="G35" s="358" t="s">
        <v>41</v>
      </c>
      <c r="H35" s="358" t="s">
        <v>201</v>
      </c>
      <c r="I35" s="358"/>
      <c r="J35" s="29"/>
      <c r="M35" s="214"/>
    </row>
    <row r="36" spans="1:13" ht="50.25" customHeight="1" thickBot="1">
      <c r="A36" s="340"/>
      <c r="B36" s="192">
        <v>2</v>
      </c>
      <c r="C36" s="192">
        <v>4</v>
      </c>
      <c r="D36" s="192">
        <v>5</v>
      </c>
      <c r="E36" s="192">
        <v>5</v>
      </c>
      <c r="F36" s="193">
        <f>B36+C36+D36+E36</f>
        <v>16</v>
      </c>
      <c r="G36" s="358"/>
      <c r="H36" s="358"/>
      <c r="I36" s="358"/>
      <c r="J36" s="29"/>
      <c r="M36" s="215"/>
    </row>
    <row r="37" spans="1:13" ht="52.5" customHeight="1" thickBot="1">
      <c r="A37" s="41" t="s">
        <v>43</v>
      </c>
      <c r="B37" s="431">
        <v>0.72</v>
      </c>
      <c r="C37" s="432"/>
      <c r="D37" s="355" t="s">
        <v>202</v>
      </c>
      <c r="E37" s="356"/>
      <c r="F37" s="356"/>
      <c r="G37" s="356"/>
      <c r="H37" s="356"/>
      <c r="I37" s="357"/>
    </row>
    <row r="38" spans="1:13" s="30" customFormat="1" ht="48" customHeight="1" thickBot="1">
      <c r="A38" s="339" t="s">
        <v>203</v>
      </c>
      <c r="B38" s="41" t="s">
        <v>204</v>
      </c>
      <c r="C38" s="40" t="s">
        <v>87</v>
      </c>
      <c r="D38" s="325" t="s">
        <v>89</v>
      </c>
      <c r="E38" s="326"/>
      <c r="F38" s="325" t="s">
        <v>91</v>
      </c>
      <c r="G38" s="326"/>
      <c r="H38" s="42" t="s">
        <v>93</v>
      </c>
      <c r="I38" s="44" t="s">
        <v>94</v>
      </c>
      <c r="M38" s="216"/>
    </row>
    <row r="39" spans="1:13" ht="211.5" customHeight="1" thickBot="1">
      <c r="A39" s="340"/>
      <c r="B39" s="194">
        <v>0</v>
      </c>
      <c r="C39" s="35">
        <v>0</v>
      </c>
      <c r="D39" s="341" t="s">
        <v>270</v>
      </c>
      <c r="E39" s="342"/>
      <c r="F39" s="341" t="s">
        <v>271</v>
      </c>
      <c r="G39" s="342"/>
      <c r="H39" s="232" t="s">
        <v>207</v>
      </c>
      <c r="I39" s="232" t="s">
        <v>272</v>
      </c>
      <c r="M39" s="214"/>
    </row>
    <row r="40" spans="1:13" s="30" customFormat="1" ht="54" customHeight="1" thickBot="1">
      <c r="A40" s="339" t="s">
        <v>209</v>
      </c>
      <c r="B40" s="43" t="s">
        <v>204</v>
      </c>
      <c r="C40" s="42" t="s">
        <v>87</v>
      </c>
      <c r="D40" s="325" t="s">
        <v>89</v>
      </c>
      <c r="E40" s="326"/>
      <c r="F40" s="325" t="s">
        <v>91</v>
      </c>
      <c r="G40" s="326"/>
      <c r="H40" s="42" t="s">
        <v>93</v>
      </c>
      <c r="I40" s="44" t="s">
        <v>94</v>
      </c>
    </row>
    <row r="41" spans="1:13" ht="318" customHeight="1" thickBot="1">
      <c r="A41" s="340"/>
      <c r="B41" s="162">
        <v>0.3</v>
      </c>
      <c r="C41" s="162">
        <v>0.3</v>
      </c>
      <c r="D41" s="427" t="s">
        <v>273</v>
      </c>
      <c r="E41" s="428"/>
      <c r="F41" s="341" t="s">
        <v>274</v>
      </c>
      <c r="G41" s="342"/>
      <c r="H41" s="232" t="s">
        <v>207</v>
      </c>
      <c r="I41" s="33" t="s">
        <v>275</v>
      </c>
    </row>
    <row r="42" spans="1:13" s="30" customFormat="1" ht="64.5" customHeight="1" thickBot="1">
      <c r="A42" s="339" t="s">
        <v>212</v>
      </c>
      <c r="B42" s="43" t="s">
        <v>204</v>
      </c>
      <c r="C42" s="42" t="s">
        <v>87</v>
      </c>
      <c r="D42" s="325" t="s">
        <v>89</v>
      </c>
      <c r="E42" s="326"/>
      <c r="F42" s="325" t="s">
        <v>91</v>
      </c>
      <c r="G42" s="326"/>
      <c r="H42" s="42" t="s">
        <v>93</v>
      </c>
      <c r="I42" s="44" t="s">
        <v>94</v>
      </c>
    </row>
    <row r="43" spans="1:13" ht="390.75" customHeight="1" thickBot="1">
      <c r="A43" s="340"/>
      <c r="B43" s="162">
        <v>0.3</v>
      </c>
      <c r="C43" s="162">
        <v>0.3</v>
      </c>
      <c r="D43" s="429" t="s">
        <v>276</v>
      </c>
      <c r="E43" s="430"/>
      <c r="F43" s="341" t="s">
        <v>277</v>
      </c>
      <c r="G43" s="342"/>
      <c r="H43" s="232" t="s">
        <v>207</v>
      </c>
      <c r="I43" s="33" t="s">
        <v>278</v>
      </c>
    </row>
    <row r="44" spans="1:13" s="30" customFormat="1" ht="75.75" customHeight="1" thickBot="1">
      <c r="A44" s="339" t="s">
        <v>216</v>
      </c>
      <c r="B44" s="43" t="s">
        <v>204</v>
      </c>
      <c r="C44" s="43" t="s">
        <v>87</v>
      </c>
      <c r="D44" s="325" t="s">
        <v>89</v>
      </c>
      <c r="E44" s="326"/>
      <c r="F44" s="325" t="s">
        <v>91</v>
      </c>
      <c r="G44" s="326"/>
      <c r="H44" s="42" t="s">
        <v>93</v>
      </c>
      <c r="I44" s="42" t="s">
        <v>94</v>
      </c>
    </row>
    <row r="45" spans="1:13" ht="409.5" customHeight="1">
      <c r="A45" s="340"/>
      <c r="B45" s="162">
        <v>0.3</v>
      </c>
      <c r="C45" s="162">
        <v>0.3</v>
      </c>
      <c r="D45" s="599" t="s">
        <v>279</v>
      </c>
      <c r="E45" s="426"/>
      <c r="F45" s="341" t="s">
        <v>280</v>
      </c>
      <c r="G45" s="342"/>
      <c r="H45" s="232" t="s">
        <v>207</v>
      </c>
      <c r="I45" s="33" t="s">
        <v>281</v>
      </c>
    </row>
    <row r="46" spans="1:13" s="30" customFormat="1" ht="47.25" customHeight="1">
      <c r="A46" s="339" t="s">
        <v>220</v>
      </c>
      <c r="B46" s="43" t="s">
        <v>204</v>
      </c>
      <c r="C46" s="42" t="s">
        <v>87</v>
      </c>
      <c r="D46" s="325" t="s">
        <v>89</v>
      </c>
      <c r="E46" s="326"/>
      <c r="F46" s="325" t="s">
        <v>91</v>
      </c>
      <c r="G46" s="326"/>
      <c r="H46" s="42" t="s">
        <v>93</v>
      </c>
      <c r="I46" s="44" t="s">
        <v>94</v>
      </c>
    </row>
    <row r="47" spans="1:13" ht="408.75" customHeight="1">
      <c r="A47" s="340"/>
      <c r="B47" s="162">
        <v>0.3</v>
      </c>
      <c r="C47" s="162">
        <v>0.3</v>
      </c>
      <c r="D47" s="599" t="s">
        <v>282</v>
      </c>
      <c r="E47" s="426"/>
      <c r="F47" s="341" t="s">
        <v>283</v>
      </c>
      <c r="G47" s="329"/>
      <c r="H47" s="232" t="s">
        <v>207</v>
      </c>
      <c r="I47" s="33" t="s">
        <v>284</v>
      </c>
    </row>
    <row r="48" spans="1:13" s="30" customFormat="1" ht="52.5" customHeight="1">
      <c r="A48" s="339" t="s">
        <v>223</v>
      </c>
      <c r="B48" s="43" t="s">
        <v>204</v>
      </c>
      <c r="C48" s="42" t="s">
        <v>87</v>
      </c>
      <c r="D48" s="325" t="s">
        <v>89</v>
      </c>
      <c r="E48" s="326"/>
      <c r="F48" s="325" t="s">
        <v>91</v>
      </c>
      <c r="G48" s="326"/>
      <c r="H48" s="42" t="s">
        <v>93</v>
      </c>
      <c r="I48" s="44" t="s">
        <v>94</v>
      </c>
    </row>
    <row r="49" spans="1:9" ht="120.75" customHeight="1" thickBot="1">
      <c r="A49" s="340"/>
      <c r="B49" s="162">
        <v>0.3</v>
      </c>
      <c r="C49" s="36"/>
      <c r="D49" s="327"/>
      <c r="E49" s="329"/>
      <c r="F49" s="327"/>
      <c r="G49" s="329"/>
      <c r="H49" s="32"/>
      <c r="I49" s="34"/>
    </row>
    <row r="50" spans="1:9" ht="35.1" customHeight="1" thickBot="1">
      <c r="A50" s="339" t="s">
        <v>224</v>
      </c>
      <c r="B50" s="42" t="s">
        <v>204</v>
      </c>
      <c r="C50" s="40" t="s">
        <v>87</v>
      </c>
      <c r="D50" s="325" t="s">
        <v>89</v>
      </c>
      <c r="E50" s="326"/>
      <c r="F50" s="325" t="s">
        <v>91</v>
      </c>
      <c r="G50" s="326"/>
      <c r="H50" s="42" t="s">
        <v>93</v>
      </c>
      <c r="I50" s="44" t="s">
        <v>94</v>
      </c>
    </row>
    <row r="51" spans="1:9" ht="120.75" customHeight="1" thickBot="1">
      <c r="A51" s="340"/>
      <c r="B51" s="162">
        <v>0.5</v>
      </c>
      <c r="C51" s="36"/>
      <c r="D51" s="327"/>
      <c r="E51" s="328"/>
      <c r="F51" s="327"/>
      <c r="G51" s="329"/>
      <c r="H51" s="32"/>
      <c r="I51" s="34"/>
    </row>
    <row r="52" spans="1:9" ht="35.1" customHeight="1" thickBot="1">
      <c r="A52" s="339" t="s">
        <v>225</v>
      </c>
      <c r="B52" s="42" t="s">
        <v>204</v>
      </c>
      <c r="C52" s="40" t="s">
        <v>87</v>
      </c>
      <c r="D52" s="325" t="s">
        <v>89</v>
      </c>
      <c r="E52" s="326"/>
      <c r="F52" s="325" t="s">
        <v>91</v>
      </c>
      <c r="G52" s="326"/>
      <c r="H52" s="42" t="s">
        <v>93</v>
      </c>
      <c r="I52" s="44" t="s">
        <v>94</v>
      </c>
    </row>
    <row r="53" spans="1:9" ht="120.75" customHeight="1" thickBot="1">
      <c r="A53" s="340"/>
      <c r="B53" s="272">
        <v>0.2</v>
      </c>
      <c r="C53" s="36"/>
      <c r="D53" s="327"/>
      <c r="E53" s="328"/>
      <c r="F53" s="327"/>
      <c r="G53" s="329"/>
      <c r="H53" s="51"/>
      <c r="I53" s="34"/>
    </row>
    <row r="54" spans="1:9" ht="35.1" customHeight="1" thickBot="1">
      <c r="A54" s="339" t="s">
        <v>226</v>
      </c>
      <c r="B54" s="42" t="s">
        <v>204</v>
      </c>
      <c r="C54" s="40" t="s">
        <v>87</v>
      </c>
      <c r="D54" s="325" t="s">
        <v>89</v>
      </c>
      <c r="E54" s="326"/>
      <c r="F54" s="325" t="s">
        <v>91</v>
      </c>
      <c r="G54" s="326"/>
      <c r="H54" s="42" t="s">
        <v>93</v>
      </c>
      <c r="I54" s="44" t="s">
        <v>94</v>
      </c>
    </row>
    <row r="55" spans="1:9" ht="120.75" customHeight="1" thickBot="1">
      <c r="A55" s="340"/>
      <c r="B55" s="272">
        <v>0.2</v>
      </c>
      <c r="C55" s="36"/>
      <c r="D55" s="327"/>
      <c r="E55" s="329"/>
      <c r="F55" s="327"/>
      <c r="G55" s="329"/>
      <c r="H55" s="32"/>
      <c r="I55" s="32"/>
    </row>
    <row r="56" spans="1:9" ht="35.1" customHeight="1" thickBot="1">
      <c r="A56" s="339" t="s">
        <v>227</v>
      </c>
      <c r="B56" s="42" t="s">
        <v>204</v>
      </c>
      <c r="C56" s="40" t="s">
        <v>87</v>
      </c>
      <c r="D56" s="325" t="s">
        <v>89</v>
      </c>
      <c r="E56" s="326"/>
      <c r="F56" s="325" t="s">
        <v>91</v>
      </c>
      <c r="G56" s="326"/>
      <c r="H56" s="42" t="s">
        <v>93</v>
      </c>
      <c r="I56" s="44" t="s">
        <v>94</v>
      </c>
    </row>
    <row r="57" spans="1:9" ht="120.75" customHeight="1" thickBot="1">
      <c r="A57" s="340"/>
      <c r="B57" s="272">
        <v>0.2</v>
      </c>
      <c r="C57" s="36"/>
      <c r="D57" s="327"/>
      <c r="E57" s="329"/>
      <c r="F57" s="327"/>
      <c r="G57" s="329"/>
      <c r="H57" s="32"/>
      <c r="I57" s="34"/>
    </row>
    <row r="58" spans="1:9" ht="35.1" customHeight="1" thickBot="1">
      <c r="A58" s="339" t="s">
        <v>228</v>
      </c>
      <c r="B58" s="42" t="s">
        <v>204</v>
      </c>
      <c r="C58" s="40" t="s">
        <v>87</v>
      </c>
      <c r="D58" s="325" t="s">
        <v>89</v>
      </c>
      <c r="E58" s="326"/>
      <c r="F58" s="325" t="s">
        <v>91</v>
      </c>
      <c r="G58" s="326"/>
      <c r="H58" s="42" t="s">
        <v>93</v>
      </c>
      <c r="I58" s="44" t="s">
        <v>94</v>
      </c>
    </row>
    <row r="59" spans="1:9" ht="120.75" customHeight="1" thickBot="1">
      <c r="A59" s="340"/>
      <c r="B59" s="272">
        <v>0.7</v>
      </c>
      <c r="C59" s="36"/>
      <c r="D59" s="327"/>
      <c r="E59" s="329"/>
      <c r="F59" s="328"/>
      <c r="G59" s="328"/>
      <c r="H59" s="32"/>
      <c r="I59" s="32"/>
    </row>
    <row r="60" spans="1:9" ht="35.1" customHeight="1" thickBot="1">
      <c r="A60" s="339" t="s">
        <v>229</v>
      </c>
      <c r="B60" s="42" t="s">
        <v>204</v>
      </c>
      <c r="C60" s="40" t="s">
        <v>87</v>
      </c>
      <c r="D60" s="325" t="s">
        <v>89</v>
      </c>
      <c r="E60" s="326"/>
      <c r="F60" s="325" t="s">
        <v>91</v>
      </c>
      <c r="G60" s="326"/>
      <c r="H60" s="42" t="s">
        <v>93</v>
      </c>
      <c r="I60" s="44" t="s">
        <v>94</v>
      </c>
    </row>
    <row r="61" spans="1:9" ht="120.75" customHeight="1" thickBot="1">
      <c r="A61" s="340"/>
      <c r="B61" s="273">
        <v>0.7</v>
      </c>
      <c r="C61" s="36"/>
      <c r="D61" s="327"/>
      <c r="E61" s="329"/>
      <c r="F61" s="327"/>
      <c r="G61" s="329"/>
      <c r="H61" s="32"/>
      <c r="I61" s="32"/>
    </row>
    <row r="62" spans="1:9">
      <c r="B62" s="198">
        <f>+B61+B59+B57+B55+B53+B51+B49+B47+B45+B43+B41</f>
        <v>3.9999999999999991</v>
      </c>
    </row>
    <row r="64" spans="1:9" s="29" customFormat="1" ht="30" customHeight="1">
      <c r="A64" s="1"/>
      <c r="B64" s="1"/>
      <c r="C64" s="1"/>
      <c r="D64" s="1"/>
      <c r="E64" s="1"/>
      <c r="F64" s="1"/>
      <c r="G64" s="1"/>
      <c r="H64" s="1"/>
      <c r="I64" s="1"/>
    </row>
    <row r="65" spans="1:9" ht="34.5" customHeight="1">
      <c r="A65" s="409" t="s">
        <v>57</v>
      </c>
      <c r="B65" s="409"/>
      <c r="C65" s="409"/>
      <c r="D65" s="409"/>
      <c r="E65" s="409"/>
      <c r="F65" s="409"/>
      <c r="G65" s="409"/>
      <c r="H65" s="409"/>
      <c r="I65" s="409"/>
    </row>
    <row r="66" spans="1:9" ht="67.5" customHeight="1">
      <c r="A66" s="45" t="s">
        <v>58</v>
      </c>
      <c r="B66" s="333" t="s">
        <v>285</v>
      </c>
      <c r="C66" s="334"/>
      <c r="D66" s="333" t="s">
        <v>286</v>
      </c>
      <c r="E66" s="334"/>
      <c r="F66" s="333" t="s">
        <v>287</v>
      </c>
      <c r="G66" s="334"/>
      <c r="H66" s="410" t="s">
        <v>288</v>
      </c>
      <c r="I66" s="411"/>
    </row>
    <row r="67" spans="1:9" ht="45.75" customHeight="1">
      <c r="A67" s="45" t="s">
        <v>234</v>
      </c>
      <c r="B67" s="414">
        <v>0.36</v>
      </c>
      <c r="C67" s="425"/>
      <c r="D67" s="414">
        <v>0.12</v>
      </c>
      <c r="E67" s="425"/>
      <c r="F67" s="414">
        <v>0.24</v>
      </c>
      <c r="G67" s="425"/>
      <c r="H67" s="414"/>
      <c r="I67" s="415"/>
    </row>
    <row r="68" spans="1:9" ht="30" customHeight="1">
      <c r="A68" s="406" t="s">
        <v>170</v>
      </c>
      <c r="B68" s="94" t="s">
        <v>85</v>
      </c>
      <c r="C68" s="94" t="s">
        <v>87</v>
      </c>
      <c r="D68" s="94" t="s">
        <v>85</v>
      </c>
      <c r="E68" s="94" t="s">
        <v>87</v>
      </c>
      <c r="F68" s="94" t="s">
        <v>85</v>
      </c>
      <c r="G68" s="94" t="s">
        <v>87</v>
      </c>
      <c r="H68" s="94" t="s">
        <v>85</v>
      </c>
      <c r="I68" s="94" t="s">
        <v>87</v>
      </c>
    </row>
    <row r="69" spans="1:9" ht="30" customHeight="1">
      <c r="A69" s="407"/>
      <c r="B69" s="47">
        <v>0</v>
      </c>
      <c r="C69" s="47">
        <v>0</v>
      </c>
      <c r="D69" s="47">
        <v>0</v>
      </c>
      <c r="E69" s="47">
        <v>0</v>
      </c>
      <c r="F69" s="47">
        <v>0</v>
      </c>
      <c r="G69" s="47">
        <v>0</v>
      </c>
      <c r="H69" s="52"/>
      <c r="I69" s="47"/>
    </row>
    <row r="70" spans="1:9" ht="59.25" customHeight="1">
      <c r="A70" s="45" t="s">
        <v>235</v>
      </c>
      <c r="B70" s="330" t="s">
        <v>270</v>
      </c>
      <c r="C70" s="331"/>
      <c r="D70" s="330" t="s">
        <v>270</v>
      </c>
      <c r="E70" s="331"/>
      <c r="F70" s="330" t="s">
        <v>270</v>
      </c>
      <c r="G70" s="331"/>
      <c r="H70" s="412"/>
      <c r="I70" s="413"/>
    </row>
    <row r="71" spans="1:9" ht="66.75" customHeight="1">
      <c r="A71" s="45" t="s">
        <v>239</v>
      </c>
      <c r="B71" s="330" t="s">
        <v>289</v>
      </c>
      <c r="C71" s="331"/>
      <c r="D71" s="330" t="s">
        <v>289</v>
      </c>
      <c r="E71" s="331"/>
      <c r="F71" s="330" t="s">
        <v>289</v>
      </c>
      <c r="G71" s="331"/>
      <c r="H71" s="319"/>
      <c r="I71" s="320"/>
    </row>
    <row r="72" spans="1:9" ht="30.75" customHeight="1">
      <c r="A72" s="406" t="s">
        <v>172</v>
      </c>
      <c r="B72" s="94" t="s">
        <v>85</v>
      </c>
      <c r="C72" s="94" t="s">
        <v>87</v>
      </c>
      <c r="D72" s="94" t="s">
        <v>85</v>
      </c>
      <c r="E72" s="94" t="s">
        <v>87</v>
      </c>
      <c r="F72" s="94" t="s">
        <v>85</v>
      </c>
      <c r="G72" s="94" t="s">
        <v>87</v>
      </c>
      <c r="H72" s="94" t="s">
        <v>85</v>
      </c>
      <c r="I72" s="94" t="s">
        <v>87</v>
      </c>
    </row>
    <row r="73" spans="1:9" ht="30.75" customHeight="1">
      <c r="A73" s="407"/>
      <c r="B73" s="47">
        <v>0</v>
      </c>
      <c r="C73" s="47">
        <v>0.02</v>
      </c>
      <c r="D73" s="47">
        <v>0.05</v>
      </c>
      <c r="E73" s="47">
        <v>0.05</v>
      </c>
      <c r="F73" s="47">
        <v>0.1</v>
      </c>
      <c r="G73" s="48">
        <v>0.1</v>
      </c>
      <c r="H73" s="52"/>
      <c r="I73" s="48"/>
    </row>
    <row r="74" spans="1:9" ht="147" customHeight="1">
      <c r="A74" s="45" t="s">
        <v>235</v>
      </c>
      <c r="B74" s="418" t="s">
        <v>290</v>
      </c>
      <c r="C74" s="419"/>
      <c r="D74" s="418" t="s">
        <v>291</v>
      </c>
      <c r="E74" s="419"/>
      <c r="F74" s="418" t="s">
        <v>292</v>
      </c>
      <c r="G74" s="419"/>
      <c r="H74" s="361"/>
      <c r="I74" s="362"/>
    </row>
    <row r="75" spans="1:9" ht="135" customHeight="1">
      <c r="A75" s="45" t="s">
        <v>239</v>
      </c>
      <c r="B75" s="423" t="s">
        <v>293</v>
      </c>
      <c r="C75" s="424"/>
      <c r="D75" s="423" t="s">
        <v>294</v>
      </c>
      <c r="E75" s="424"/>
      <c r="F75" s="423" t="s">
        <v>295</v>
      </c>
      <c r="G75" s="424"/>
      <c r="H75" s="319"/>
      <c r="I75" s="320"/>
    </row>
    <row r="76" spans="1:9" ht="30.75" customHeight="1">
      <c r="A76" s="406" t="s">
        <v>173</v>
      </c>
      <c r="B76" s="94" t="s">
        <v>85</v>
      </c>
      <c r="C76" s="94" t="s">
        <v>87</v>
      </c>
      <c r="D76" s="94" t="s">
        <v>85</v>
      </c>
      <c r="E76" s="94" t="s">
        <v>87</v>
      </c>
      <c r="F76" s="94" t="s">
        <v>85</v>
      </c>
      <c r="G76" s="94" t="s">
        <v>87</v>
      </c>
      <c r="H76" s="94" t="s">
        <v>85</v>
      </c>
      <c r="I76" s="94" t="s">
        <v>87</v>
      </c>
    </row>
    <row r="77" spans="1:9" ht="30.75" customHeight="1">
      <c r="A77" s="407"/>
      <c r="B77" s="47">
        <v>0.1</v>
      </c>
      <c r="C77" s="47">
        <v>0.1</v>
      </c>
      <c r="D77" s="47">
        <v>0.05</v>
      </c>
      <c r="E77" s="47">
        <v>0.05</v>
      </c>
      <c r="F77" s="47">
        <v>0.15</v>
      </c>
      <c r="G77" s="48">
        <v>0.15</v>
      </c>
      <c r="H77" s="52"/>
      <c r="I77" s="48"/>
    </row>
    <row r="78" spans="1:9" ht="319.5" customHeight="1">
      <c r="A78" s="45" t="s">
        <v>235</v>
      </c>
      <c r="B78" s="418" t="s">
        <v>296</v>
      </c>
      <c r="C78" s="419"/>
      <c r="D78" s="418" t="s">
        <v>297</v>
      </c>
      <c r="E78" s="419"/>
      <c r="F78" s="421" t="s">
        <v>298</v>
      </c>
      <c r="G78" s="422"/>
      <c r="H78" s="319"/>
      <c r="I78" s="320"/>
    </row>
    <row r="79" spans="1:9" ht="212.25" customHeight="1">
      <c r="A79" s="45" t="s">
        <v>239</v>
      </c>
      <c r="B79" s="330" t="s">
        <v>299</v>
      </c>
      <c r="C79" s="331"/>
      <c r="D79" s="330" t="s">
        <v>300</v>
      </c>
      <c r="E79" s="331"/>
      <c r="F79" s="330" t="s">
        <v>301</v>
      </c>
      <c r="G79" s="331"/>
      <c r="H79" s="319"/>
      <c r="I79" s="320"/>
    </row>
    <row r="80" spans="1:9" ht="30.75" customHeight="1">
      <c r="A80" s="406" t="s">
        <v>174</v>
      </c>
      <c r="B80" s="94" t="s">
        <v>85</v>
      </c>
      <c r="C80" s="94" t="s">
        <v>87</v>
      </c>
      <c r="D80" s="94" t="s">
        <v>85</v>
      </c>
      <c r="E80" s="94" t="s">
        <v>87</v>
      </c>
      <c r="F80" s="94" t="s">
        <v>85</v>
      </c>
      <c r="G80" s="94" t="s">
        <v>87</v>
      </c>
      <c r="H80" s="94" t="s">
        <v>85</v>
      </c>
      <c r="I80" s="94" t="s">
        <v>87</v>
      </c>
    </row>
    <row r="81" spans="1:9" ht="30.75" customHeight="1">
      <c r="A81" s="407"/>
      <c r="B81" s="47">
        <v>0.1</v>
      </c>
      <c r="C81" s="47">
        <v>0.1</v>
      </c>
      <c r="D81" s="47">
        <v>0.05</v>
      </c>
      <c r="E81" s="47">
        <v>0.05</v>
      </c>
      <c r="F81" s="47">
        <v>0.15</v>
      </c>
      <c r="G81" s="48">
        <v>0.15</v>
      </c>
      <c r="H81" s="52"/>
      <c r="I81" s="48"/>
    </row>
    <row r="82" spans="1:9" ht="312" customHeight="1">
      <c r="A82" s="45" t="s">
        <v>235</v>
      </c>
      <c r="B82" s="418" t="s">
        <v>302</v>
      </c>
      <c r="C82" s="419"/>
      <c r="D82" s="418" t="s">
        <v>303</v>
      </c>
      <c r="E82" s="419"/>
      <c r="F82" s="418" t="s">
        <v>304</v>
      </c>
      <c r="G82" s="419"/>
      <c r="H82" s="319"/>
      <c r="I82" s="320"/>
    </row>
    <row r="83" spans="1:9" ht="154.5" customHeight="1">
      <c r="A83" s="45" t="s">
        <v>239</v>
      </c>
      <c r="B83" s="420" t="s">
        <v>305</v>
      </c>
      <c r="C83" s="360"/>
      <c r="D83" s="420" t="s">
        <v>306</v>
      </c>
      <c r="E83" s="360"/>
      <c r="F83" s="420" t="s">
        <v>307</v>
      </c>
      <c r="G83" s="360"/>
      <c r="H83" s="319"/>
      <c r="I83" s="320"/>
    </row>
    <row r="84" spans="1:9" ht="30" customHeight="1">
      <c r="A84" s="406" t="s">
        <v>176</v>
      </c>
      <c r="B84" s="94" t="s">
        <v>85</v>
      </c>
      <c r="C84" s="94" t="s">
        <v>87</v>
      </c>
      <c r="D84" s="94" t="s">
        <v>85</v>
      </c>
      <c r="E84" s="94" t="s">
        <v>87</v>
      </c>
      <c r="F84" s="94" t="s">
        <v>85</v>
      </c>
      <c r="G84" s="94" t="s">
        <v>87</v>
      </c>
      <c r="H84" s="94" t="s">
        <v>85</v>
      </c>
      <c r="I84" s="94" t="s">
        <v>87</v>
      </c>
    </row>
    <row r="85" spans="1:9" ht="30" customHeight="1">
      <c r="A85" s="407"/>
      <c r="B85" s="47">
        <v>0.1</v>
      </c>
      <c r="C85" s="47">
        <v>0.1</v>
      </c>
      <c r="D85" s="47">
        <v>0.05</v>
      </c>
      <c r="E85" s="47">
        <v>0.05</v>
      </c>
      <c r="F85" s="47">
        <v>0.15</v>
      </c>
      <c r="G85" s="48">
        <v>0.15</v>
      </c>
      <c r="H85" s="52"/>
      <c r="I85" s="48"/>
    </row>
    <row r="86" spans="1:9" ht="377.25" customHeight="1">
      <c r="A86" s="45" t="s">
        <v>235</v>
      </c>
      <c r="B86" s="335" t="s">
        <v>308</v>
      </c>
      <c r="C86" s="336"/>
      <c r="D86" s="335" t="s">
        <v>309</v>
      </c>
      <c r="E86" s="336"/>
      <c r="F86" s="600" t="s">
        <v>310</v>
      </c>
      <c r="G86" s="417"/>
      <c r="H86" s="336"/>
      <c r="I86" s="336"/>
    </row>
    <row r="87" spans="1:9" ht="147.75" customHeight="1">
      <c r="A87" s="45" t="s">
        <v>239</v>
      </c>
      <c r="B87" s="330" t="s">
        <v>311</v>
      </c>
      <c r="C87" s="315"/>
      <c r="D87" s="330" t="s">
        <v>312</v>
      </c>
      <c r="E87" s="315"/>
      <c r="F87" s="330" t="s">
        <v>313</v>
      </c>
      <c r="G87" s="315"/>
      <c r="H87" s="314"/>
      <c r="I87" s="315"/>
    </row>
    <row r="88" spans="1:9" ht="29.25" customHeight="1">
      <c r="A88" s="406" t="s">
        <v>177</v>
      </c>
      <c r="B88" s="94" t="s">
        <v>85</v>
      </c>
      <c r="C88" s="94" t="s">
        <v>87</v>
      </c>
      <c r="D88" s="94" t="s">
        <v>85</v>
      </c>
      <c r="E88" s="94" t="s">
        <v>87</v>
      </c>
      <c r="F88" s="94" t="s">
        <v>85</v>
      </c>
      <c r="G88" s="94" t="s">
        <v>87</v>
      </c>
      <c r="H88" s="94" t="s">
        <v>85</v>
      </c>
      <c r="I88" s="94" t="s">
        <v>87</v>
      </c>
    </row>
    <row r="89" spans="1:9" ht="29.25" customHeight="1">
      <c r="A89" s="407"/>
      <c r="B89" s="47">
        <v>0.15</v>
      </c>
      <c r="C89" s="49"/>
      <c r="D89" s="47">
        <v>0.1</v>
      </c>
      <c r="E89" s="47"/>
      <c r="F89" s="47">
        <v>0.15</v>
      </c>
      <c r="G89" s="48"/>
      <c r="H89" s="52"/>
      <c r="I89" s="48"/>
    </row>
    <row r="90" spans="1:9" ht="80.25" customHeight="1">
      <c r="A90" s="45" t="s">
        <v>235</v>
      </c>
      <c r="B90" s="313"/>
      <c r="C90" s="313"/>
      <c r="D90" s="313"/>
      <c r="E90" s="313"/>
      <c r="F90" s="313"/>
      <c r="G90" s="313"/>
      <c r="H90" s="313"/>
      <c r="I90" s="313"/>
    </row>
    <row r="91" spans="1:9" ht="80.25" customHeight="1">
      <c r="A91" s="45" t="s">
        <v>239</v>
      </c>
      <c r="B91" s="314"/>
      <c r="C91" s="315"/>
      <c r="D91" s="314"/>
      <c r="E91" s="315"/>
      <c r="F91" s="314"/>
      <c r="G91" s="315"/>
      <c r="H91" s="314"/>
      <c r="I91" s="315"/>
    </row>
    <row r="92" spans="1:9" ht="24.95" customHeight="1">
      <c r="A92" s="406" t="s">
        <v>178</v>
      </c>
      <c r="B92" s="94" t="s">
        <v>85</v>
      </c>
      <c r="C92" s="94" t="s">
        <v>87</v>
      </c>
      <c r="D92" s="94" t="s">
        <v>85</v>
      </c>
      <c r="E92" s="94" t="s">
        <v>87</v>
      </c>
      <c r="F92" s="94" t="s">
        <v>85</v>
      </c>
      <c r="G92" s="94" t="s">
        <v>87</v>
      </c>
      <c r="H92" s="94" t="s">
        <v>85</v>
      </c>
      <c r="I92" s="94" t="s">
        <v>87</v>
      </c>
    </row>
    <row r="93" spans="1:9" ht="24.95" customHeight="1">
      <c r="A93" s="407"/>
      <c r="B93" s="47">
        <v>0.15</v>
      </c>
      <c r="C93" s="49"/>
      <c r="D93" s="47">
        <v>0.1</v>
      </c>
      <c r="E93" s="47"/>
      <c r="F93" s="47">
        <v>0.05</v>
      </c>
      <c r="G93" s="48"/>
      <c r="H93" s="52"/>
      <c r="I93" s="48"/>
    </row>
    <row r="94" spans="1:9" ht="80.25" customHeight="1">
      <c r="A94" s="45" t="s">
        <v>235</v>
      </c>
      <c r="B94" s="313"/>
      <c r="C94" s="313"/>
      <c r="D94" s="313"/>
      <c r="E94" s="313"/>
      <c r="F94" s="313"/>
      <c r="G94" s="313"/>
      <c r="H94" s="313"/>
      <c r="I94" s="313"/>
    </row>
    <row r="95" spans="1:9" ht="80.25" customHeight="1">
      <c r="A95" s="45" t="s">
        <v>239</v>
      </c>
      <c r="B95" s="314"/>
      <c r="C95" s="315"/>
      <c r="D95" s="314"/>
      <c r="E95" s="315"/>
      <c r="F95" s="314"/>
      <c r="G95" s="315"/>
      <c r="H95" s="314"/>
      <c r="I95" s="315"/>
    </row>
    <row r="96" spans="1:9" ht="24.95" customHeight="1">
      <c r="A96" s="406" t="s">
        <v>179</v>
      </c>
      <c r="B96" s="94" t="s">
        <v>85</v>
      </c>
      <c r="C96" s="94" t="s">
        <v>87</v>
      </c>
      <c r="D96" s="94" t="s">
        <v>85</v>
      </c>
      <c r="E96" s="94" t="s">
        <v>87</v>
      </c>
      <c r="F96" s="94" t="s">
        <v>85</v>
      </c>
      <c r="G96" s="94" t="s">
        <v>87</v>
      </c>
      <c r="H96" s="94" t="s">
        <v>85</v>
      </c>
      <c r="I96" s="94" t="s">
        <v>87</v>
      </c>
    </row>
    <row r="97" spans="1:9" ht="24.95" customHeight="1">
      <c r="A97" s="407"/>
      <c r="B97" s="47">
        <v>0.15</v>
      </c>
      <c r="C97" s="49"/>
      <c r="D97" s="47">
        <v>0.1</v>
      </c>
      <c r="E97" s="47"/>
      <c r="F97" s="47">
        <v>0.05</v>
      </c>
      <c r="G97" s="48"/>
      <c r="H97" s="52"/>
      <c r="I97" s="48"/>
    </row>
    <row r="98" spans="1:9" ht="80.25" customHeight="1">
      <c r="A98" s="45" t="s">
        <v>235</v>
      </c>
      <c r="B98" s="313"/>
      <c r="C98" s="313"/>
      <c r="D98" s="313"/>
      <c r="E98" s="313"/>
      <c r="F98" s="313"/>
      <c r="G98" s="313"/>
      <c r="H98" s="313"/>
      <c r="I98" s="313"/>
    </row>
    <row r="99" spans="1:9" ht="80.25" customHeight="1">
      <c r="A99" s="45" t="s">
        <v>239</v>
      </c>
      <c r="B99" s="314"/>
      <c r="C99" s="315"/>
      <c r="D99" s="314"/>
      <c r="E99" s="315"/>
      <c r="F99" s="314"/>
      <c r="G99" s="315"/>
      <c r="H99" s="314"/>
      <c r="I99" s="315"/>
    </row>
    <row r="100" spans="1:9" ht="24.95" customHeight="1">
      <c r="A100" s="406" t="s">
        <v>181</v>
      </c>
      <c r="B100" s="94" t="s">
        <v>85</v>
      </c>
      <c r="C100" s="94" t="s">
        <v>87</v>
      </c>
      <c r="D100" s="94" t="s">
        <v>85</v>
      </c>
      <c r="E100" s="94" t="s">
        <v>87</v>
      </c>
      <c r="F100" s="94" t="s">
        <v>85</v>
      </c>
      <c r="G100" s="94" t="s">
        <v>87</v>
      </c>
      <c r="H100" s="94" t="s">
        <v>85</v>
      </c>
      <c r="I100" s="94" t="s">
        <v>87</v>
      </c>
    </row>
    <row r="101" spans="1:9" ht="24.95" customHeight="1">
      <c r="A101" s="407"/>
      <c r="B101" s="47">
        <v>0.25</v>
      </c>
      <c r="C101" s="49"/>
      <c r="D101" s="47">
        <v>0.1</v>
      </c>
      <c r="E101" s="47"/>
      <c r="F101" s="47">
        <v>0.05</v>
      </c>
      <c r="G101" s="48"/>
      <c r="H101" s="52"/>
      <c r="I101" s="48"/>
    </row>
    <row r="102" spans="1:9" ht="80.25" customHeight="1">
      <c r="A102" s="45" t="s">
        <v>235</v>
      </c>
      <c r="B102" s="313"/>
      <c r="C102" s="313"/>
      <c r="D102" s="313"/>
      <c r="E102" s="313"/>
      <c r="F102" s="313"/>
      <c r="G102" s="313"/>
      <c r="H102" s="313"/>
      <c r="I102" s="313"/>
    </row>
    <row r="103" spans="1:9" ht="80.25" customHeight="1">
      <c r="A103" s="45" t="s">
        <v>239</v>
      </c>
      <c r="B103" s="314"/>
      <c r="C103" s="315"/>
      <c r="D103" s="314"/>
      <c r="E103" s="315"/>
      <c r="F103" s="314"/>
      <c r="G103" s="315"/>
      <c r="H103" s="314"/>
      <c r="I103" s="315"/>
    </row>
    <row r="104" spans="1:9" ht="24.95" customHeight="1">
      <c r="A104" s="406" t="s">
        <v>182</v>
      </c>
      <c r="B104" s="94" t="s">
        <v>85</v>
      </c>
      <c r="C104" s="94" t="s">
        <v>87</v>
      </c>
      <c r="D104" s="94" t="s">
        <v>85</v>
      </c>
      <c r="E104" s="94" t="s">
        <v>87</v>
      </c>
      <c r="F104" s="94" t="s">
        <v>85</v>
      </c>
      <c r="G104" s="94" t="s">
        <v>87</v>
      </c>
      <c r="H104" s="94" t="s">
        <v>85</v>
      </c>
      <c r="I104" s="94" t="s">
        <v>87</v>
      </c>
    </row>
    <row r="105" spans="1:9" ht="24.95" customHeight="1">
      <c r="A105" s="407"/>
      <c r="B105" s="47">
        <v>0</v>
      </c>
      <c r="C105" s="49"/>
      <c r="D105" s="47">
        <v>0.1</v>
      </c>
      <c r="E105" s="47"/>
      <c r="F105" s="47">
        <v>0.05</v>
      </c>
      <c r="G105" s="48"/>
      <c r="H105" s="52"/>
      <c r="I105" s="48"/>
    </row>
    <row r="106" spans="1:9" ht="80.25" customHeight="1">
      <c r="A106" s="45" t="s">
        <v>235</v>
      </c>
      <c r="B106" s="313"/>
      <c r="C106" s="313"/>
      <c r="D106" s="313"/>
      <c r="E106" s="313"/>
      <c r="F106" s="313"/>
      <c r="G106" s="313"/>
      <c r="H106" s="313"/>
      <c r="I106" s="313"/>
    </row>
    <row r="107" spans="1:9" ht="80.25" customHeight="1">
      <c r="A107" s="45" t="s">
        <v>239</v>
      </c>
      <c r="B107" s="314"/>
      <c r="C107" s="315"/>
      <c r="D107" s="314"/>
      <c r="E107" s="315"/>
      <c r="F107" s="314"/>
      <c r="G107" s="315"/>
      <c r="H107" s="314"/>
      <c r="I107" s="315"/>
    </row>
    <row r="108" spans="1:9" ht="24.95" customHeight="1">
      <c r="A108" s="406" t="s">
        <v>183</v>
      </c>
      <c r="B108" s="94" t="s">
        <v>85</v>
      </c>
      <c r="C108" s="94" t="s">
        <v>87</v>
      </c>
      <c r="D108" s="94" t="s">
        <v>85</v>
      </c>
      <c r="E108" s="94" t="s">
        <v>87</v>
      </c>
      <c r="F108" s="94" t="s">
        <v>85</v>
      </c>
      <c r="G108" s="94" t="s">
        <v>87</v>
      </c>
      <c r="H108" s="94" t="s">
        <v>85</v>
      </c>
      <c r="I108" s="94" t="s">
        <v>87</v>
      </c>
    </row>
    <row r="109" spans="1:9" ht="24.95" customHeight="1">
      <c r="A109" s="407"/>
      <c r="B109" s="47">
        <v>0</v>
      </c>
      <c r="C109" s="49"/>
      <c r="D109" s="47">
        <v>0.1</v>
      </c>
      <c r="E109" s="47"/>
      <c r="F109" s="47">
        <v>0.05</v>
      </c>
      <c r="G109" s="48"/>
      <c r="H109" s="52"/>
      <c r="I109" s="48"/>
    </row>
    <row r="110" spans="1:9" ht="80.25" customHeight="1">
      <c r="A110" s="45" t="s">
        <v>235</v>
      </c>
      <c r="B110" s="313"/>
      <c r="C110" s="313"/>
      <c r="D110" s="313"/>
      <c r="E110" s="313"/>
      <c r="F110" s="313"/>
      <c r="G110" s="313"/>
      <c r="H110" s="313"/>
      <c r="I110" s="313"/>
    </row>
    <row r="111" spans="1:9" ht="80.25" customHeight="1">
      <c r="A111" s="45" t="s">
        <v>239</v>
      </c>
      <c r="B111" s="314"/>
      <c r="C111" s="315"/>
      <c r="D111" s="314"/>
      <c r="E111" s="315"/>
      <c r="F111" s="314"/>
      <c r="G111" s="315"/>
      <c r="H111" s="314"/>
      <c r="I111" s="315"/>
    </row>
    <row r="112" spans="1:9" ht="24.95" customHeight="1">
      <c r="A112" s="406" t="s">
        <v>184</v>
      </c>
      <c r="B112" s="94" t="s">
        <v>85</v>
      </c>
      <c r="C112" s="94" t="s">
        <v>87</v>
      </c>
      <c r="D112" s="94" t="s">
        <v>85</v>
      </c>
      <c r="E112" s="94" t="s">
        <v>87</v>
      </c>
      <c r="F112" s="94" t="s">
        <v>85</v>
      </c>
      <c r="G112" s="94" t="s">
        <v>87</v>
      </c>
      <c r="H112" s="94" t="s">
        <v>85</v>
      </c>
      <c r="I112" s="94" t="s">
        <v>87</v>
      </c>
    </row>
    <row r="113" spans="1:9" ht="24.95" customHeight="1">
      <c r="A113" s="407"/>
      <c r="B113" s="47">
        <v>0</v>
      </c>
      <c r="C113" s="180"/>
      <c r="D113" s="47">
        <v>0.2</v>
      </c>
      <c r="E113" s="180"/>
      <c r="F113" s="47">
        <v>0.05</v>
      </c>
      <c r="G113" s="181"/>
      <c r="H113" s="180"/>
      <c r="I113" s="181"/>
    </row>
    <row r="114" spans="1:9" ht="80.25" customHeight="1">
      <c r="A114" s="45" t="s">
        <v>235</v>
      </c>
      <c r="B114" s="316"/>
      <c r="C114" s="316"/>
      <c r="D114" s="316"/>
      <c r="E114" s="316"/>
      <c r="F114" s="316"/>
      <c r="G114" s="316"/>
      <c r="H114" s="316"/>
      <c r="I114" s="316"/>
    </row>
    <row r="115" spans="1:9" ht="80.25" customHeight="1">
      <c r="A115" s="45" t="s">
        <v>239</v>
      </c>
      <c r="B115" s="314"/>
      <c r="C115" s="315"/>
      <c r="D115" s="314"/>
      <c r="E115" s="315"/>
      <c r="F115" s="314"/>
      <c r="G115" s="315"/>
      <c r="H115" s="314"/>
      <c r="I115" s="315"/>
    </row>
    <row r="116" spans="1:9" ht="16.899999999999999">
      <c r="A116" s="46" t="s">
        <v>266</v>
      </c>
      <c r="B116" s="50">
        <f t="shared" ref="B116:I116" si="2">(B69+B73+B77+B81+B85+B89+B93+B97+B101+B105+B109+B113)</f>
        <v>1</v>
      </c>
      <c r="C116" s="50">
        <f t="shared" si="2"/>
        <v>0.32000000000000006</v>
      </c>
      <c r="D116" s="50">
        <f t="shared" si="2"/>
        <v>1</v>
      </c>
      <c r="E116" s="50">
        <f t="shared" si="2"/>
        <v>0.2</v>
      </c>
      <c r="F116" s="50">
        <f t="shared" si="2"/>
        <v>1.0000000000000002</v>
      </c>
      <c r="G116" s="50">
        <f t="shared" si="2"/>
        <v>0.55000000000000004</v>
      </c>
      <c r="H116" s="50">
        <f t="shared" si="2"/>
        <v>0</v>
      </c>
      <c r="I116" s="50">
        <f t="shared" si="2"/>
        <v>0</v>
      </c>
    </row>
    <row r="121" spans="1:9" ht="37.5" customHeight="1"/>
    <row r="122" spans="1:9" ht="19.5" customHeight="1"/>
    <row r="123" spans="1:9" ht="19.5" customHeight="1"/>
    <row r="124" spans="1:9" ht="34.5" customHeight="1"/>
    <row r="125" spans="1:9" ht="15" customHeight="1"/>
    <row r="126" spans="1:9" ht="15.75" customHeight="1"/>
  </sheetData>
  <mergeCells count="211">
    <mergeCell ref="A1:A4"/>
    <mergeCell ref="B1:L1"/>
    <mergeCell ref="M1:O1"/>
    <mergeCell ref="B2:L2"/>
    <mergeCell ref="M2:O2"/>
    <mergeCell ref="B3:L3"/>
    <mergeCell ref="M3:O3"/>
    <mergeCell ref="B4:L4"/>
    <mergeCell ref="M4:O4"/>
    <mergeCell ref="A12:A14"/>
    <mergeCell ref="B12:O14"/>
    <mergeCell ref="B16:F16"/>
    <mergeCell ref="G16:H16"/>
    <mergeCell ref="I16:O16"/>
    <mergeCell ref="B18:E18"/>
    <mergeCell ref="G18:I18"/>
    <mergeCell ref="K18:O18"/>
    <mergeCell ref="B6:K6"/>
    <mergeCell ref="M6:O6"/>
    <mergeCell ref="A8:A10"/>
    <mergeCell ref="J8:K10"/>
    <mergeCell ref="M8:O8"/>
    <mergeCell ref="M9:O9"/>
    <mergeCell ref="M10:O10"/>
    <mergeCell ref="B37:C37"/>
    <mergeCell ref="D37:I37"/>
    <mergeCell ref="A38:A39"/>
    <mergeCell ref="D38:E38"/>
    <mergeCell ref="F38:G38"/>
    <mergeCell ref="D39:E39"/>
    <mergeCell ref="F39:G39"/>
    <mergeCell ref="C19:O19"/>
    <mergeCell ref="A21:O21"/>
    <mergeCell ref="A22:O22"/>
    <mergeCell ref="A33:I33"/>
    <mergeCell ref="B34:I34"/>
    <mergeCell ref="A35:A36"/>
    <mergeCell ref="G35:G36"/>
    <mergeCell ref="H35:I36"/>
    <mergeCell ref="A40:A41"/>
    <mergeCell ref="D40:E40"/>
    <mergeCell ref="F40:G40"/>
    <mergeCell ref="D41:E41"/>
    <mergeCell ref="F41:G41"/>
    <mergeCell ref="A42:A43"/>
    <mergeCell ref="D42:E42"/>
    <mergeCell ref="F42:G42"/>
    <mergeCell ref="D43:E43"/>
    <mergeCell ref="F43:G43"/>
    <mergeCell ref="A44:A45"/>
    <mergeCell ref="D44:E44"/>
    <mergeCell ref="F44:G44"/>
    <mergeCell ref="D45:E45"/>
    <mergeCell ref="F45:G45"/>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52:A53"/>
    <mergeCell ref="D52:E52"/>
    <mergeCell ref="F52:G52"/>
    <mergeCell ref="D53:E53"/>
    <mergeCell ref="F53:G53"/>
    <mergeCell ref="A54:A55"/>
    <mergeCell ref="D54:E54"/>
    <mergeCell ref="F54:G54"/>
    <mergeCell ref="D55:E55"/>
    <mergeCell ref="F55:G55"/>
    <mergeCell ref="A56:A57"/>
    <mergeCell ref="D56:E56"/>
    <mergeCell ref="F56:G56"/>
    <mergeCell ref="D57:E57"/>
    <mergeCell ref="F57:G57"/>
    <mergeCell ref="A58:A59"/>
    <mergeCell ref="D58:E58"/>
    <mergeCell ref="F58:G58"/>
    <mergeCell ref="D59:E59"/>
    <mergeCell ref="F59:G59"/>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68:A69"/>
    <mergeCell ref="B70:C70"/>
    <mergeCell ref="D70:E70"/>
    <mergeCell ref="F70:G70"/>
    <mergeCell ref="H70:I70"/>
    <mergeCell ref="B71:C71"/>
    <mergeCell ref="D71:E71"/>
    <mergeCell ref="F71:G71"/>
    <mergeCell ref="H71:I71"/>
    <mergeCell ref="A72:A73"/>
    <mergeCell ref="B74:C74"/>
    <mergeCell ref="D74:E74"/>
    <mergeCell ref="F74:G74"/>
    <mergeCell ref="H74:I74"/>
    <mergeCell ref="B75:C75"/>
    <mergeCell ref="D75:E75"/>
    <mergeCell ref="F75:G75"/>
    <mergeCell ref="H75:I75"/>
    <mergeCell ref="A76:A77"/>
    <mergeCell ref="B78:C78"/>
    <mergeCell ref="D78:E78"/>
    <mergeCell ref="F78:G78"/>
    <mergeCell ref="H78:I78"/>
    <mergeCell ref="B79:C79"/>
    <mergeCell ref="D79:E79"/>
    <mergeCell ref="F79:G79"/>
    <mergeCell ref="H79:I79"/>
    <mergeCell ref="A80:A81"/>
    <mergeCell ref="B82:C82"/>
    <mergeCell ref="D82:E82"/>
    <mergeCell ref="F82:G82"/>
    <mergeCell ref="H82:I82"/>
    <mergeCell ref="B83:C83"/>
    <mergeCell ref="D83:E83"/>
    <mergeCell ref="F83:G83"/>
    <mergeCell ref="H83:I83"/>
    <mergeCell ref="A84:A85"/>
    <mergeCell ref="B86:C86"/>
    <mergeCell ref="D86:E86"/>
    <mergeCell ref="F86:G86"/>
    <mergeCell ref="H86:I86"/>
    <mergeCell ref="B87:C87"/>
    <mergeCell ref="D87:E87"/>
    <mergeCell ref="F87:G87"/>
    <mergeCell ref="H87:I87"/>
    <mergeCell ref="A88:A89"/>
    <mergeCell ref="B90:C90"/>
    <mergeCell ref="D90:E90"/>
    <mergeCell ref="F90:G90"/>
    <mergeCell ref="H90:I90"/>
    <mergeCell ref="B91:C91"/>
    <mergeCell ref="D91:E91"/>
    <mergeCell ref="F91:G91"/>
    <mergeCell ref="H91:I91"/>
    <mergeCell ref="A92:A93"/>
    <mergeCell ref="B94:C94"/>
    <mergeCell ref="D94:E94"/>
    <mergeCell ref="F94:G94"/>
    <mergeCell ref="H94:I94"/>
    <mergeCell ref="B95:C95"/>
    <mergeCell ref="D95:E95"/>
    <mergeCell ref="F95:G95"/>
    <mergeCell ref="H95:I95"/>
    <mergeCell ref="A96:A97"/>
    <mergeCell ref="B98:C98"/>
    <mergeCell ref="D98:E98"/>
    <mergeCell ref="F98:G98"/>
    <mergeCell ref="H98:I98"/>
    <mergeCell ref="B99:C99"/>
    <mergeCell ref="D99:E99"/>
    <mergeCell ref="F99:G99"/>
    <mergeCell ref="H99:I99"/>
    <mergeCell ref="A100:A101"/>
    <mergeCell ref="B102:C102"/>
    <mergeCell ref="D102:E102"/>
    <mergeCell ref="F102:G102"/>
    <mergeCell ref="H102:I102"/>
    <mergeCell ref="B103:C103"/>
    <mergeCell ref="D103:E103"/>
    <mergeCell ref="F103:G103"/>
    <mergeCell ref="H103:I103"/>
    <mergeCell ref="A104:A105"/>
    <mergeCell ref="B106:C106"/>
    <mergeCell ref="D106:E106"/>
    <mergeCell ref="F106:G106"/>
    <mergeCell ref="H106:I106"/>
    <mergeCell ref="B107:C107"/>
    <mergeCell ref="D107:E107"/>
    <mergeCell ref="F107:G107"/>
    <mergeCell ref="H107:I107"/>
    <mergeCell ref="A108:A109"/>
    <mergeCell ref="B110:C110"/>
    <mergeCell ref="D110:E110"/>
    <mergeCell ref="F110:G110"/>
    <mergeCell ref="H110:I110"/>
    <mergeCell ref="B111:C111"/>
    <mergeCell ref="D111:E111"/>
    <mergeCell ref="F111:G111"/>
    <mergeCell ref="H111:I111"/>
    <mergeCell ref="A112:A113"/>
    <mergeCell ref="B114:C114"/>
    <mergeCell ref="D114:E114"/>
    <mergeCell ref="F114:G114"/>
    <mergeCell ref="H114:I114"/>
    <mergeCell ref="B115:C115"/>
    <mergeCell ref="D115:E115"/>
    <mergeCell ref="F115:G115"/>
    <mergeCell ref="H115:I115"/>
  </mergeCell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2DF9F-8FF5-412A-B538-E8A4296B9E30}">
  <sheetPr>
    <tabColor theme="7" tint="0.39997558519241921"/>
    <pageSetUpPr fitToPage="1"/>
  </sheetPr>
  <dimension ref="A1:Y68"/>
  <sheetViews>
    <sheetView showGridLines="0" topLeftCell="D36" zoomScale="80" zoomScaleNormal="80" workbookViewId="0">
      <selection activeCell="F37" sqref="F37:G37"/>
    </sheetView>
  </sheetViews>
  <sheetFormatPr defaultColWidth="10.85546875" defaultRowHeight="13.9"/>
  <cols>
    <col min="1" max="1" width="42.42578125" style="1" customWidth="1"/>
    <col min="2" max="5" width="35.7109375" style="1" customWidth="1"/>
    <col min="6" max="6" width="41.28515625" style="1" customWidth="1"/>
    <col min="7" max="13" width="35.7109375" style="1" customWidth="1"/>
    <col min="14" max="21" width="18.140625" style="1" customWidth="1"/>
    <col min="22" max="22" width="22.7109375" style="1" customWidth="1"/>
    <col min="23" max="23" width="19" style="1" customWidth="1"/>
    <col min="24" max="24" width="19.42578125" style="1" customWidth="1"/>
    <col min="25" max="25" width="20.42578125" style="1" customWidth="1"/>
    <col min="26" max="26" width="22.85546875" style="1" customWidth="1"/>
    <col min="27" max="27" width="18.42578125" style="1" bestFit="1" customWidth="1"/>
    <col min="28" max="28" width="8.42578125" style="1" customWidth="1"/>
    <col min="29" max="29" width="18.42578125" style="1" bestFit="1" customWidth="1"/>
    <col min="30" max="30" width="5.7109375" style="1" customWidth="1"/>
    <col min="31" max="31" width="18.42578125" style="1" bestFit="1" customWidth="1"/>
    <col min="32" max="32" width="4.7109375" style="1" customWidth="1"/>
    <col min="33" max="33" width="23" style="1" bestFit="1" customWidth="1"/>
    <col min="34" max="34" width="10.85546875" style="1"/>
    <col min="35" max="35" width="18.42578125" style="1" bestFit="1" customWidth="1"/>
    <col min="36" max="36" width="16.140625" style="1" customWidth="1"/>
    <col min="37" max="16384" width="10.85546875" style="1"/>
  </cols>
  <sheetData>
    <row r="1" spans="1:25" ht="24" customHeight="1" thickBot="1">
      <c r="A1" s="441"/>
      <c r="B1" s="366" t="s">
        <v>160</v>
      </c>
      <c r="C1" s="367"/>
      <c r="D1" s="367"/>
      <c r="E1" s="367"/>
      <c r="F1" s="367"/>
      <c r="G1" s="367"/>
      <c r="H1" s="368"/>
      <c r="I1" s="54" t="s">
        <v>314</v>
      </c>
      <c r="J1" s="363" t="s">
        <v>161</v>
      </c>
      <c r="K1" s="364"/>
      <c r="L1" s="365"/>
      <c r="M1" s="89"/>
    </row>
    <row r="2" spans="1:25" ht="24" customHeight="1" thickBot="1">
      <c r="A2" s="442"/>
      <c r="B2" s="369" t="s">
        <v>162</v>
      </c>
      <c r="C2" s="370"/>
      <c r="D2" s="370"/>
      <c r="E2" s="370"/>
      <c r="F2" s="370"/>
      <c r="G2" s="370"/>
      <c r="H2" s="371"/>
      <c r="I2" s="54" t="s">
        <v>315</v>
      </c>
      <c r="J2" s="363" t="s">
        <v>163</v>
      </c>
      <c r="K2" s="364"/>
      <c r="L2" s="365"/>
      <c r="M2" s="89"/>
    </row>
    <row r="3" spans="1:25" ht="24" customHeight="1" thickBot="1">
      <c r="A3" s="442"/>
      <c r="B3" s="369" t="s">
        <v>0</v>
      </c>
      <c r="C3" s="370"/>
      <c r="D3" s="370"/>
      <c r="E3" s="370"/>
      <c r="F3" s="370"/>
      <c r="G3" s="370"/>
      <c r="H3" s="371"/>
      <c r="I3" s="54" t="s">
        <v>316</v>
      </c>
      <c r="J3" s="363" t="s">
        <v>164</v>
      </c>
      <c r="K3" s="364"/>
      <c r="L3" s="365"/>
      <c r="M3" s="89"/>
    </row>
    <row r="4" spans="1:25" ht="24" customHeight="1" thickBot="1">
      <c r="A4" s="443"/>
      <c r="B4" s="372" t="s">
        <v>317</v>
      </c>
      <c r="C4" s="373"/>
      <c r="D4" s="373"/>
      <c r="E4" s="373"/>
      <c r="F4" s="373"/>
      <c r="G4" s="373"/>
      <c r="H4" s="374"/>
      <c r="I4" s="54" t="s">
        <v>318</v>
      </c>
      <c r="J4" s="363" t="s">
        <v>319</v>
      </c>
      <c r="K4" s="364"/>
      <c r="L4" s="365"/>
      <c r="M4" s="89"/>
    </row>
    <row r="6" spans="1:25" ht="15" customHeight="1" thickBot="1">
      <c r="A6" s="6"/>
      <c r="B6" s="7"/>
      <c r="C6" s="7"/>
      <c r="D6" s="9"/>
      <c r="E6" s="8"/>
      <c r="F6" s="8"/>
      <c r="G6" s="240"/>
      <c r="H6" s="240"/>
      <c r="I6" s="10"/>
      <c r="J6" s="10"/>
      <c r="K6" s="7"/>
      <c r="L6" s="7"/>
      <c r="M6" s="7"/>
      <c r="N6" s="7"/>
      <c r="O6" s="7"/>
      <c r="P6" s="7"/>
      <c r="Q6" s="7"/>
      <c r="R6" s="7"/>
      <c r="S6" s="7"/>
      <c r="T6" s="11"/>
      <c r="U6" s="7"/>
      <c r="V6" s="7"/>
      <c r="X6" s="12"/>
      <c r="Y6" s="13"/>
    </row>
    <row r="7" spans="1:25" ht="15" customHeight="1">
      <c r="A7" s="451" t="s">
        <v>4</v>
      </c>
      <c r="B7" s="458" t="s">
        <v>168</v>
      </c>
      <c r="C7" s="459"/>
      <c r="D7" s="459"/>
      <c r="E7" s="459"/>
      <c r="F7" s="459"/>
      <c r="G7" s="459"/>
      <c r="H7" s="460"/>
      <c r="I7" s="451" t="s">
        <v>169</v>
      </c>
      <c r="J7" s="454">
        <v>2024110010317</v>
      </c>
      <c r="K7" s="7"/>
      <c r="L7" s="7"/>
      <c r="M7" s="7"/>
      <c r="N7" s="7"/>
      <c r="O7" s="7"/>
      <c r="P7" s="7"/>
      <c r="Q7" s="7"/>
      <c r="R7" s="7"/>
      <c r="S7" s="7"/>
      <c r="T7" s="7"/>
      <c r="U7" s="7"/>
      <c r="V7" s="7"/>
      <c r="W7" s="7"/>
      <c r="X7" s="7"/>
      <c r="Y7" s="7"/>
    </row>
    <row r="8" spans="1:25" ht="15" customHeight="1">
      <c r="A8" s="452"/>
      <c r="B8" s="461"/>
      <c r="C8" s="462"/>
      <c r="D8" s="462"/>
      <c r="E8" s="462"/>
      <c r="F8" s="462"/>
      <c r="G8" s="462"/>
      <c r="H8" s="463"/>
      <c r="I8" s="452"/>
      <c r="J8" s="455"/>
      <c r="K8" s="7"/>
      <c r="L8" s="7"/>
      <c r="M8" s="7"/>
      <c r="N8" s="7"/>
      <c r="O8" s="7"/>
      <c r="P8" s="7"/>
      <c r="Q8" s="7"/>
      <c r="R8" s="7"/>
      <c r="S8" s="7"/>
      <c r="T8" s="7"/>
      <c r="U8" s="7"/>
      <c r="V8" s="7"/>
      <c r="W8" s="7"/>
      <c r="X8" s="7"/>
      <c r="Y8" s="7"/>
    </row>
    <row r="9" spans="1:25" ht="15" customHeight="1">
      <c r="A9" s="452"/>
      <c r="B9" s="461"/>
      <c r="C9" s="462"/>
      <c r="D9" s="462"/>
      <c r="E9" s="462"/>
      <c r="F9" s="462"/>
      <c r="G9" s="462"/>
      <c r="H9" s="463"/>
      <c r="I9" s="452"/>
      <c r="J9" s="455"/>
      <c r="K9" s="7"/>
      <c r="L9" s="7"/>
      <c r="M9" s="7"/>
      <c r="N9" s="7"/>
      <c r="O9" s="7"/>
      <c r="P9" s="7"/>
      <c r="Q9" s="7"/>
      <c r="R9" s="7"/>
      <c r="S9" s="7"/>
      <c r="T9" s="7"/>
      <c r="U9" s="7"/>
      <c r="V9" s="7"/>
      <c r="W9" s="7"/>
      <c r="X9" s="7"/>
      <c r="Y9" s="7"/>
    </row>
    <row r="10" spans="1:25" ht="15" customHeight="1" thickBot="1">
      <c r="A10" s="453"/>
      <c r="B10" s="464"/>
      <c r="C10" s="465"/>
      <c r="D10" s="465"/>
      <c r="E10" s="465"/>
      <c r="F10" s="465"/>
      <c r="G10" s="465"/>
      <c r="H10" s="466"/>
      <c r="I10" s="453"/>
      <c r="J10" s="456"/>
      <c r="K10" s="7"/>
      <c r="L10" s="7"/>
      <c r="M10" s="7"/>
      <c r="N10" s="7"/>
      <c r="O10" s="7"/>
      <c r="P10" s="7"/>
      <c r="Q10" s="7"/>
      <c r="R10" s="7"/>
      <c r="S10" s="7"/>
      <c r="T10" s="7"/>
      <c r="U10" s="7"/>
      <c r="V10" s="7"/>
      <c r="W10" s="7"/>
      <c r="X10" s="7"/>
      <c r="Y10" s="7"/>
    </row>
    <row r="11" spans="1:25" ht="9" customHeight="1" thickBot="1">
      <c r="A11" s="14"/>
      <c r="B11" s="83"/>
      <c r="C11" s="7"/>
      <c r="D11" s="7"/>
      <c r="E11" s="7"/>
      <c r="F11" s="7"/>
      <c r="G11" s="7"/>
      <c r="H11" s="7"/>
      <c r="I11" s="7"/>
      <c r="J11" s="7"/>
      <c r="K11" s="7"/>
      <c r="L11" s="7"/>
      <c r="M11" s="7"/>
      <c r="N11" s="7"/>
      <c r="O11" s="7"/>
      <c r="P11" s="7"/>
      <c r="Q11" s="7"/>
      <c r="R11" s="7"/>
      <c r="S11" s="7"/>
      <c r="T11" s="7"/>
      <c r="U11" s="7"/>
      <c r="V11" s="7"/>
      <c r="W11" s="7"/>
      <c r="X11" s="7"/>
      <c r="Y11" s="7"/>
    </row>
    <row r="12" spans="1:25" s="84" customFormat="1" ht="21.75" customHeight="1" thickBot="1">
      <c r="A12" s="393" t="s">
        <v>6</v>
      </c>
      <c r="B12" s="148" t="s">
        <v>170</v>
      </c>
      <c r="C12" s="170" t="s">
        <v>171</v>
      </c>
      <c r="D12" s="148" t="s">
        <v>172</v>
      </c>
      <c r="E12" s="170" t="s">
        <v>171</v>
      </c>
      <c r="F12" s="148" t="s">
        <v>173</v>
      </c>
      <c r="G12" s="170" t="s">
        <v>171</v>
      </c>
      <c r="H12" s="148" t="s">
        <v>174</v>
      </c>
      <c r="I12" s="171" t="s">
        <v>171</v>
      </c>
    </row>
    <row r="13" spans="1:25" s="84" customFormat="1" ht="21.75" customHeight="1">
      <c r="A13" s="393"/>
      <c r="B13" s="150" t="s">
        <v>176</v>
      </c>
      <c r="C13" s="170" t="s">
        <v>171</v>
      </c>
      <c r="D13" s="148" t="s">
        <v>177</v>
      </c>
      <c r="E13" s="55"/>
      <c r="F13" s="148" t="s">
        <v>178</v>
      </c>
      <c r="G13" s="55"/>
      <c r="H13" s="148" t="s">
        <v>179</v>
      </c>
      <c r="I13" s="171"/>
    </row>
    <row r="14" spans="1:25" s="84" customFormat="1" ht="21.75" customHeight="1" thickBot="1">
      <c r="A14" s="393"/>
      <c r="B14" s="148" t="s">
        <v>181</v>
      </c>
      <c r="C14" s="170"/>
      <c r="D14" s="148" t="s">
        <v>182</v>
      </c>
      <c r="E14" s="55"/>
      <c r="F14" s="148" t="s">
        <v>183</v>
      </c>
      <c r="G14" s="55"/>
      <c r="H14" s="148" t="s">
        <v>184</v>
      </c>
      <c r="I14" s="171"/>
    </row>
    <row r="15" spans="1:25" s="84" customFormat="1" ht="21.75" customHeight="1" thickBot="1">
      <c r="A15" s="1"/>
      <c r="B15" s="1"/>
      <c r="C15" s="1"/>
      <c r="D15" s="1"/>
      <c r="E15" s="1"/>
      <c r="F15" s="1"/>
      <c r="G15" s="1"/>
      <c r="H15" s="1"/>
      <c r="I15" s="1"/>
      <c r="J15" s="1"/>
      <c r="K15" s="1"/>
      <c r="L15" s="95"/>
      <c r="M15" s="96"/>
      <c r="N15" s="96"/>
      <c r="O15" s="96"/>
    </row>
    <row r="16" spans="1:25" s="84" customFormat="1" ht="21.75" customHeight="1" thickBot="1">
      <c r="A16" s="392" t="s">
        <v>8</v>
      </c>
      <c r="B16" s="392"/>
      <c r="C16" s="167" t="s">
        <v>175</v>
      </c>
      <c r="D16" s="408"/>
      <c r="E16" s="408"/>
      <c r="F16" s="408"/>
      <c r="G16" s="1"/>
      <c r="H16" s="1"/>
      <c r="I16" s="1"/>
      <c r="J16" s="1"/>
      <c r="K16" s="1"/>
      <c r="L16" s="95"/>
      <c r="M16" s="96"/>
      <c r="N16" s="96"/>
      <c r="O16" s="96"/>
    </row>
    <row r="17" spans="1:15" s="84" customFormat="1" ht="21.75" customHeight="1" thickBot="1">
      <c r="A17" s="392"/>
      <c r="B17" s="392"/>
      <c r="C17" s="167" t="s">
        <v>180</v>
      </c>
      <c r="D17" s="408"/>
      <c r="E17" s="408"/>
      <c r="F17" s="408"/>
      <c r="G17" s="1"/>
      <c r="H17" s="1"/>
      <c r="I17" s="1"/>
      <c r="J17" s="1"/>
      <c r="K17" s="1"/>
      <c r="L17" s="95"/>
      <c r="M17" s="96"/>
      <c r="N17" s="96"/>
      <c r="O17" s="96"/>
    </row>
    <row r="18" spans="1:15" s="84" customFormat="1" ht="21.75" customHeight="1" thickBot="1">
      <c r="A18" s="392"/>
      <c r="B18" s="392"/>
      <c r="C18" s="167" t="s">
        <v>185</v>
      </c>
      <c r="D18" s="408" t="s">
        <v>171</v>
      </c>
      <c r="E18" s="408"/>
      <c r="F18" s="408"/>
      <c r="G18" s="1"/>
      <c r="H18" s="1"/>
      <c r="I18" s="1"/>
      <c r="J18" s="1"/>
      <c r="K18" s="1"/>
      <c r="L18" s="95"/>
      <c r="M18" s="96"/>
      <c r="N18" s="96"/>
      <c r="O18" s="96"/>
    </row>
    <row r="19" spans="1:15" s="84" customFormat="1" ht="21.75" customHeight="1">
      <c r="A19" s="1"/>
      <c r="B19" s="1"/>
      <c r="C19" s="1"/>
      <c r="D19" s="1"/>
      <c r="E19" s="1"/>
      <c r="F19" s="1"/>
      <c r="G19" s="1"/>
      <c r="H19" s="1"/>
      <c r="I19" s="1"/>
      <c r="J19" s="1"/>
      <c r="K19" s="1"/>
      <c r="L19" s="95"/>
      <c r="M19" s="96"/>
      <c r="N19" s="96"/>
      <c r="O19" s="96"/>
    </row>
    <row r="20" spans="1:15" s="26" customFormat="1" ht="16.5" customHeight="1"/>
    <row r="21" spans="1:15" ht="5.25" customHeight="1" thickBot="1"/>
    <row r="22" spans="1:15" ht="48" customHeight="1" thickBot="1">
      <c r="A22" s="457" t="s">
        <v>320</v>
      </c>
      <c r="B22" s="457"/>
      <c r="C22" s="457"/>
      <c r="D22" s="457"/>
      <c r="E22" s="457"/>
      <c r="F22" s="457"/>
      <c r="G22" s="457"/>
      <c r="H22" s="457"/>
      <c r="I22" s="457"/>
      <c r="J22" s="457"/>
    </row>
    <row r="23" spans="1:15" ht="69.95" customHeight="1" thickBot="1">
      <c r="A23" s="154" t="s">
        <v>21</v>
      </c>
      <c r="B23" s="444" t="s">
        <v>192</v>
      </c>
      <c r="C23" s="445"/>
      <c r="D23" s="446"/>
      <c r="E23" s="155" t="s">
        <v>72</v>
      </c>
      <c r="F23" s="156" t="s">
        <v>321</v>
      </c>
      <c r="G23" s="155" t="s">
        <v>74</v>
      </c>
      <c r="H23" s="444" t="s">
        <v>322</v>
      </c>
      <c r="I23" s="445"/>
      <c r="J23" s="446"/>
    </row>
    <row r="24" spans="1:15" ht="50.25" customHeight="1" thickBot="1">
      <c r="A24" s="126" t="s">
        <v>76</v>
      </c>
      <c r="B24" s="444" t="s">
        <v>323</v>
      </c>
      <c r="C24" s="445"/>
      <c r="D24" s="445"/>
      <c r="E24" s="445"/>
      <c r="F24" s="445"/>
      <c r="G24" s="445"/>
      <c r="H24" s="445"/>
      <c r="I24" s="445"/>
      <c r="J24" s="446"/>
    </row>
    <row r="25" spans="1:15" ht="50.25" customHeight="1" thickBot="1">
      <c r="A25" s="434" t="s">
        <v>78</v>
      </c>
      <c r="B25" s="157">
        <v>2024</v>
      </c>
      <c r="C25" s="158">
        <v>2025</v>
      </c>
      <c r="D25" s="158">
        <v>2026</v>
      </c>
      <c r="E25" s="158">
        <v>2027</v>
      </c>
      <c r="F25" s="159" t="s">
        <v>324</v>
      </c>
      <c r="G25" s="160" t="s">
        <v>80</v>
      </c>
      <c r="H25" s="467" t="s">
        <v>82</v>
      </c>
      <c r="I25" s="468"/>
      <c r="J25" s="469"/>
    </row>
    <row r="26" spans="1:15" ht="50.25" customHeight="1" thickBot="1">
      <c r="A26" s="435"/>
      <c r="B26" s="222">
        <v>2</v>
      </c>
      <c r="C26" s="222">
        <v>4</v>
      </c>
      <c r="D26" s="222">
        <v>5</v>
      </c>
      <c r="E26" s="223">
        <v>5</v>
      </c>
      <c r="F26" s="221">
        <f>B26+C26+D26+E26</f>
        <v>16</v>
      </c>
      <c r="G26" s="161">
        <v>2</v>
      </c>
      <c r="H26" s="470" t="s">
        <v>201</v>
      </c>
      <c r="I26" s="471"/>
      <c r="J26" s="472"/>
    </row>
    <row r="27" spans="1:15" ht="52.5" customHeight="1" thickBot="1">
      <c r="A27" s="126"/>
      <c r="B27" s="473" t="s">
        <v>325</v>
      </c>
      <c r="C27" s="474"/>
      <c r="D27" s="474"/>
      <c r="E27" s="474"/>
      <c r="F27" s="474"/>
      <c r="G27" s="474"/>
      <c r="H27" s="474"/>
      <c r="I27" s="474"/>
      <c r="J27" s="475"/>
    </row>
    <row r="28" spans="1:15" s="30" customFormat="1" ht="56.25" customHeight="1" thickBot="1">
      <c r="A28" s="434" t="s">
        <v>203</v>
      </c>
      <c r="B28" s="126" t="s">
        <v>204</v>
      </c>
      <c r="C28" s="154" t="s">
        <v>87</v>
      </c>
      <c r="D28" s="436" t="s">
        <v>89</v>
      </c>
      <c r="E28" s="437"/>
      <c r="F28" s="436" t="s">
        <v>91</v>
      </c>
      <c r="G28" s="437"/>
      <c r="H28" s="127" t="s">
        <v>93</v>
      </c>
      <c r="I28" s="125" t="s">
        <v>94</v>
      </c>
      <c r="J28" s="125" t="s">
        <v>96</v>
      </c>
    </row>
    <row r="29" spans="1:15" ht="79.150000000000006" customHeight="1" thickBot="1">
      <c r="A29" s="435"/>
      <c r="B29" s="162">
        <v>0</v>
      </c>
      <c r="C29" s="92">
        <f>+B59</f>
        <v>0</v>
      </c>
      <c r="D29" s="444" t="s">
        <v>270</v>
      </c>
      <c r="E29" s="446"/>
      <c r="F29" s="444" t="s">
        <v>271</v>
      </c>
      <c r="G29" s="446"/>
      <c r="H29" s="232" t="s">
        <v>326</v>
      </c>
      <c r="I29" s="163" t="s">
        <v>272</v>
      </c>
      <c r="J29" s="163" t="s">
        <v>327</v>
      </c>
    </row>
    <row r="30" spans="1:15" s="30" customFormat="1" ht="45" customHeight="1" thickBot="1">
      <c r="A30" s="434" t="s">
        <v>209</v>
      </c>
      <c r="B30" s="124" t="s">
        <v>204</v>
      </c>
      <c r="C30" s="127" t="s">
        <v>87</v>
      </c>
      <c r="D30" s="436" t="s">
        <v>89</v>
      </c>
      <c r="E30" s="437"/>
      <c r="F30" s="436" t="s">
        <v>91</v>
      </c>
      <c r="G30" s="437"/>
      <c r="H30" s="127" t="s">
        <v>93</v>
      </c>
      <c r="I30" s="125" t="s">
        <v>94</v>
      </c>
      <c r="J30" s="125" t="s">
        <v>96</v>
      </c>
    </row>
    <row r="31" spans="1:15" ht="309.75" customHeight="1" thickBot="1">
      <c r="A31" s="435"/>
      <c r="B31" s="162">
        <v>0.3</v>
      </c>
      <c r="C31" s="162">
        <v>0.3</v>
      </c>
      <c r="D31" s="449" t="s">
        <v>328</v>
      </c>
      <c r="E31" s="450"/>
      <c r="F31" s="444" t="s">
        <v>274</v>
      </c>
      <c r="G31" s="446"/>
      <c r="H31" s="163" t="s">
        <v>326</v>
      </c>
      <c r="I31" s="163" t="s">
        <v>329</v>
      </c>
      <c r="J31" s="275" t="s">
        <v>330</v>
      </c>
    </row>
    <row r="32" spans="1:15" s="30" customFormat="1" ht="54" customHeight="1" thickBot="1">
      <c r="A32" s="434" t="s">
        <v>212</v>
      </c>
      <c r="B32" s="124" t="s">
        <v>204</v>
      </c>
      <c r="C32" s="127" t="s">
        <v>87</v>
      </c>
      <c r="D32" s="436" t="s">
        <v>89</v>
      </c>
      <c r="E32" s="437"/>
      <c r="F32" s="436" t="s">
        <v>91</v>
      </c>
      <c r="G32" s="437"/>
      <c r="H32" s="127" t="s">
        <v>93</v>
      </c>
      <c r="I32" s="125" t="s">
        <v>94</v>
      </c>
      <c r="J32" s="125" t="s">
        <v>96</v>
      </c>
    </row>
    <row r="33" spans="1:10" ht="399.75" customHeight="1" thickBot="1">
      <c r="A33" s="435"/>
      <c r="B33" s="162">
        <v>0.3</v>
      </c>
      <c r="C33" s="162">
        <v>0.3</v>
      </c>
      <c r="D33" s="448" t="s">
        <v>331</v>
      </c>
      <c r="E33" s="426"/>
      <c r="F33" s="444" t="s">
        <v>277</v>
      </c>
      <c r="G33" s="446"/>
      <c r="H33" s="163" t="s">
        <v>326</v>
      </c>
      <c r="I33" s="163" t="s">
        <v>278</v>
      </c>
      <c r="J33" s="163" t="s">
        <v>332</v>
      </c>
    </row>
    <row r="34" spans="1:10" s="30" customFormat="1" ht="47.25" customHeight="1" thickBot="1">
      <c r="A34" s="434" t="s">
        <v>216</v>
      </c>
      <c r="B34" s="124" t="s">
        <v>204</v>
      </c>
      <c r="C34" s="124" t="s">
        <v>87</v>
      </c>
      <c r="D34" s="436" t="s">
        <v>89</v>
      </c>
      <c r="E34" s="437"/>
      <c r="F34" s="436" t="s">
        <v>91</v>
      </c>
      <c r="G34" s="437"/>
      <c r="H34" s="127" t="s">
        <v>93</v>
      </c>
      <c r="I34" s="127" t="s">
        <v>94</v>
      </c>
      <c r="J34" s="125" t="s">
        <v>96</v>
      </c>
    </row>
    <row r="35" spans="1:10" ht="409.6" customHeight="1">
      <c r="A35" s="435"/>
      <c r="B35" s="162">
        <v>0.3</v>
      </c>
      <c r="C35" s="162">
        <v>0.3</v>
      </c>
      <c r="D35" s="448" t="s">
        <v>333</v>
      </c>
      <c r="E35" s="426"/>
      <c r="F35" s="444" t="s">
        <v>280</v>
      </c>
      <c r="G35" s="446"/>
      <c r="H35" s="163" t="s">
        <v>326</v>
      </c>
      <c r="I35" s="163" t="s">
        <v>281</v>
      </c>
      <c r="J35" s="163" t="s">
        <v>334</v>
      </c>
    </row>
    <row r="36" spans="1:10" s="30" customFormat="1" ht="47.25" customHeight="1">
      <c r="A36" s="434" t="s">
        <v>220</v>
      </c>
      <c r="B36" s="124" t="s">
        <v>204</v>
      </c>
      <c r="C36" s="127" t="s">
        <v>87</v>
      </c>
      <c r="D36" s="436" t="s">
        <v>89</v>
      </c>
      <c r="E36" s="437"/>
      <c r="F36" s="436" t="s">
        <v>91</v>
      </c>
      <c r="G36" s="437"/>
      <c r="H36" s="127" t="s">
        <v>93</v>
      </c>
      <c r="I36" s="125" t="s">
        <v>94</v>
      </c>
      <c r="J36" s="125" t="s">
        <v>96</v>
      </c>
    </row>
    <row r="37" spans="1:10" ht="409.5" customHeight="1">
      <c r="A37" s="435"/>
      <c r="B37" s="162">
        <v>0.3</v>
      </c>
      <c r="C37" s="162">
        <v>0.3</v>
      </c>
      <c r="D37" s="601" t="s">
        <v>335</v>
      </c>
      <c r="E37" s="447"/>
      <c r="F37" s="444" t="s">
        <v>336</v>
      </c>
      <c r="G37" s="439"/>
      <c r="H37" s="163" t="s">
        <v>326</v>
      </c>
      <c r="I37" s="163" t="s">
        <v>337</v>
      </c>
      <c r="J37" s="602" t="s">
        <v>338</v>
      </c>
    </row>
    <row r="38" spans="1:10" s="30" customFormat="1" ht="48.75" customHeight="1">
      <c r="A38" s="434" t="s">
        <v>223</v>
      </c>
      <c r="B38" s="124" t="s">
        <v>204</v>
      </c>
      <c r="C38" s="127" t="s">
        <v>87</v>
      </c>
      <c r="D38" s="436" t="s">
        <v>89</v>
      </c>
      <c r="E38" s="437"/>
      <c r="F38" s="436" t="s">
        <v>91</v>
      </c>
      <c r="G38" s="437"/>
      <c r="H38" s="127" t="s">
        <v>93</v>
      </c>
      <c r="I38" s="125" t="s">
        <v>94</v>
      </c>
      <c r="J38" s="125" t="s">
        <v>96</v>
      </c>
    </row>
    <row r="39" spans="1:10" ht="79.900000000000006" customHeight="1">
      <c r="A39" s="435"/>
      <c r="B39" s="162">
        <v>0.3</v>
      </c>
      <c r="C39" s="93">
        <f>+G59</f>
        <v>0</v>
      </c>
      <c r="D39" s="438"/>
      <c r="E39" s="439"/>
      <c r="F39" s="438"/>
      <c r="G39" s="439"/>
      <c r="H39" s="91"/>
      <c r="I39" s="164"/>
      <c r="J39" s="164"/>
    </row>
    <row r="40" spans="1:10" ht="46.5" customHeight="1">
      <c r="A40" s="434" t="s">
        <v>224</v>
      </c>
      <c r="B40" s="127" t="s">
        <v>204</v>
      </c>
      <c r="C40" s="154" t="s">
        <v>87</v>
      </c>
      <c r="D40" s="436" t="s">
        <v>89</v>
      </c>
      <c r="E40" s="437"/>
      <c r="F40" s="436" t="s">
        <v>91</v>
      </c>
      <c r="G40" s="437"/>
      <c r="H40" s="127" t="s">
        <v>93</v>
      </c>
      <c r="I40" s="125" t="s">
        <v>94</v>
      </c>
      <c r="J40" s="125" t="s">
        <v>96</v>
      </c>
    </row>
    <row r="41" spans="1:10" ht="72" customHeight="1">
      <c r="A41" s="435"/>
      <c r="B41" s="165">
        <v>0.5</v>
      </c>
      <c r="C41" s="93">
        <f>+H59</f>
        <v>0</v>
      </c>
      <c r="D41" s="438"/>
      <c r="E41" s="440"/>
      <c r="F41" s="438"/>
      <c r="G41" s="439"/>
      <c r="H41" s="91"/>
      <c r="I41" s="164"/>
      <c r="J41" s="164"/>
    </row>
    <row r="42" spans="1:10" ht="48.75" customHeight="1">
      <c r="A42" s="434" t="s">
        <v>225</v>
      </c>
      <c r="B42" s="126" t="s">
        <v>204</v>
      </c>
      <c r="C42" s="154" t="s">
        <v>87</v>
      </c>
      <c r="D42" s="436" t="s">
        <v>89</v>
      </c>
      <c r="E42" s="437"/>
      <c r="F42" s="436" t="s">
        <v>91</v>
      </c>
      <c r="G42" s="437"/>
      <c r="H42" s="127" t="s">
        <v>93</v>
      </c>
      <c r="I42" s="125" t="s">
        <v>94</v>
      </c>
      <c r="J42" s="125" t="s">
        <v>96</v>
      </c>
    </row>
    <row r="43" spans="1:10" ht="87" customHeight="1">
      <c r="A43" s="435"/>
      <c r="B43" s="165">
        <v>0.2</v>
      </c>
      <c r="C43" s="93">
        <f>+I59</f>
        <v>0</v>
      </c>
      <c r="D43" s="438"/>
      <c r="E43" s="440"/>
      <c r="F43" s="438"/>
      <c r="G43" s="439"/>
      <c r="H43" s="166"/>
      <c r="I43" s="91"/>
      <c r="J43" s="164"/>
    </row>
    <row r="44" spans="1:10" ht="42.75" customHeight="1">
      <c r="A44" s="434" t="s">
        <v>226</v>
      </c>
      <c r="B44" s="126" t="s">
        <v>204</v>
      </c>
      <c r="C44" s="154" t="s">
        <v>87</v>
      </c>
      <c r="D44" s="436" t="s">
        <v>89</v>
      </c>
      <c r="E44" s="437"/>
      <c r="F44" s="436" t="s">
        <v>91</v>
      </c>
      <c r="G44" s="437"/>
      <c r="H44" s="127" t="s">
        <v>93</v>
      </c>
      <c r="I44" s="125" t="s">
        <v>94</v>
      </c>
      <c r="J44" s="125" t="s">
        <v>96</v>
      </c>
    </row>
    <row r="45" spans="1:10" ht="78.599999999999994" customHeight="1">
      <c r="A45" s="435"/>
      <c r="B45" s="165">
        <v>0.2</v>
      </c>
      <c r="C45" s="93">
        <f>+J59</f>
        <v>0</v>
      </c>
      <c r="D45" s="438"/>
      <c r="E45" s="439"/>
      <c r="F45" s="438"/>
      <c r="G45" s="439"/>
      <c r="H45" s="91"/>
      <c r="I45" s="91"/>
      <c r="J45" s="91"/>
    </row>
    <row r="46" spans="1:10" ht="45" customHeight="1">
      <c r="A46" s="434" t="s">
        <v>227</v>
      </c>
      <c r="B46" s="126" t="s">
        <v>204</v>
      </c>
      <c r="C46" s="154" t="s">
        <v>87</v>
      </c>
      <c r="D46" s="436" t="s">
        <v>89</v>
      </c>
      <c r="E46" s="437"/>
      <c r="F46" s="436" t="s">
        <v>91</v>
      </c>
      <c r="G46" s="437"/>
      <c r="H46" s="127" t="s">
        <v>93</v>
      </c>
      <c r="I46" s="125" t="s">
        <v>94</v>
      </c>
      <c r="J46" s="125" t="s">
        <v>96</v>
      </c>
    </row>
    <row r="47" spans="1:10" ht="75.599999999999994" customHeight="1">
      <c r="A47" s="435"/>
      <c r="B47" s="165">
        <v>0.2</v>
      </c>
      <c r="C47" s="93">
        <f>+K59</f>
        <v>0</v>
      </c>
      <c r="D47" s="438"/>
      <c r="E47" s="439"/>
      <c r="F47" s="438"/>
      <c r="G47" s="439"/>
      <c r="H47" s="91"/>
      <c r="I47" s="164"/>
      <c r="J47" s="164"/>
    </row>
    <row r="48" spans="1:10" ht="46.5" customHeight="1">
      <c r="A48" s="434" t="s">
        <v>228</v>
      </c>
      <c r="B48" s="126" t="s">
        <v>204</v>
      </c>
      <c r="C48" s="154" t="s">
        <v>87</v>
      </c>
      <c r="D48" s="436" t="s">
        <v>89</v>
      </c>
      <c r="E48" s="437"/>
      <c r="F48" s="436" t="s">
        <v>91</v>
      </c>
      <c r="G48" s="437"/>
      <c r="H48" s="127" t="s">
        <v>93</v>
      </c>
      <c r="I48" s="125" t="s">
        <v>94</v>
      </c>
      <c r="J48" s="125" t="s">
        <v>96</v>
      </c>
    </row>
    <row r="49" spans="1:13" ht="72" customHeight="1">
      <c r="A49" s="435"/>
      <c r="B49" s="165">
        <v>0.7</v>
      </c>
      <c r="C49" s="93">
        <f>+L59</f>
        <v>0</v>
      </c>
      <c r="D49" s="438"/>
      <c r="E49" s="439"/>
      <c r="F49" s="440"/>
      <c r="G49" s="440"/>
      <c r="H49" s="91"/>
      <c r="I49" s="91"/>
      <c r="J49" s="91"/>
    </row>
    <row r="50" spans="1:13" ht="48.75" customHeight="1">
      <c r="A50" s="434" t="s">
        <v>229</v>
      </c>
      <c r="B50" s="126" t="s">
        <v>204</v>
      </c>
      <c r="C50" s="154" t="s">
        <v>87</v>
      </c>
      <c r="D50" s="436" t="s">
        <v>89</v>
      </c>
      <c r="E50" s="437"/>
      <c r="F50" s="436" t="s">
        <v>91</v>
      </c>
      <c r="G50" s="437"/>
      <c r="H50" s="127" t="s">
        <v>93</v>
      </c>
      <c r="I50" s="125" t="s">
        <v>94</v>
      </c>
      <c r="J50" s="125" t="s">
        <v>96</v>
      </c>
    </row>
    <row r="51" spans="1:13" ht="72.599999999999994" customHeight="1">
      <c r="A51" s="435"/>
      <c r="B51" s="165">
        <v>0.7</v>
      </c>
      <c r="C51" s="93">
        <f>+M59</f>
        <v>0</v>
      </c>
      <c r="D51" s="438"/>
      <c r="E51" s="439"/>
      <c r="F51" s="438"/>
      <c r="G51" s="439"/>
      <c r="H51" s="91"/>
      <c r="I51" s="91"/>
      <c r="J51" s="91"/>
    </row>
    <row r="52" spans="1:13">
      <c r="B52" s="1">
        <f>B29+B31+B33+B35+B37+B39+B41+B43+B45+B47+B49+B51</f>
        <v>4.0000000000000009</v>
      </c>
    </row>
    <row r="54" spans="1:13" ht="18" customHeight="1"/>
    <row r="55" spans="1:13" ht="22.9">
      <c r="A55" s="53" t="s">
        <v>339</v>
      </c>
      <c r="B55" s="1" t="s">
        <v>340</v>
      </c>
      <c r="K55" s="38" t="s">
        <v>182</v>
      </c>
      <c r="L55" s="38" t="s">
        <v>183</v>
      </c>
      <c r="M55" s="38" t="s">
        <v>184</v>
      </c>
    </row>
    <row r="56" spans="1:13" ht="24.75" customHeight="1">
      <c r="A56" s="37"/>
      <c r="K56" s="39"/>
      <c r="L56" s="39"/>
      <c r="M56" s="39"/>
    </row>
    <row r="57" spans="1:13" s="29" customFormat="1" ht="13.15" customHeight="1">
      <c r="A57" s="1"/>
      <c r="B57" s="1"/>
      <c r="C57" s="1"/>
      <c r="D57" s="1"/>
      <c r="E57" s="1"/>
      <c r="F57" s="1"/>
      <c r="G57" s="1"/>
      <c r="H57" s="1"/>
      <c r="I57" s="1"/>
      <c r="J57" s="1"/>
    </row>
    <row r="58" spans="1:13" ht="22.9">
      <c r="A58" s="433" t="s">
        <v>341</v>
      </c>
      <c r="B58" s="38" t="s">
        <v>170</v>
      </c>
      <c r="C58" s="38" t="s">
        <v>172</v>
      </c>
      <c r="D58" s="38" t="s">
        <v>173</v>
      </c>
      <c r="E58" s="38" t="s">
        <v>174</v>
      </c>
      <c r="F58" s="38" t="s">
        <v>176</v>
      </c>
      <c r="G58" s="38" t="s">
        <v>177</v>
      </c>
      <c r="H58" s="38" t="s">
        <v>178</v>
      </c>
      <c r="I58" s="38" t="s">
        <v>179</v>
      </c>
      <c r="J58" s="38" t="s">
        <v>181</v>
      </c>
    </row>
    <row r="59" spans="1:13" ht="44.25" customHeight="1">
      <c r="A59" s="433"/>
      <c r="B59" s="39">
        <v>0</v>
      </c>
      <c r="C59" s="39">
        <v>0.3</v>
      </c>
      <c r="D59" s="39">
        <v>0.3</v>
      </c>
      <c r="E59" s="39">
        <v>0.3</v>
      </c>
      <c r="F59" s="39">
        <v>0.3</v>
      </c>
      <c r="G59" s="39"/>
      <c r="H59" s="39"/>
      <c r="I59" s="39"/>
      <c r="J59" s="39"/>
    </row>
    <row r="60" spans="1:13">
      <c r="B60" s="10"/>
      <c r="C60" s="10"/>
      <c r="D60" s="10"/>
      <c r="E60" s="10"/>
      <c r="F60" s="10"/>
      <c r="G60" s="10"/>
    </row>
    <row r="61" spans="1:13">
      <c r="J61" s="29"/>
    </row>
    <row r="62" spans="1:13" ht="39.75" customHeight="1" thickBot="1"/>
    <row r="63" spans="1:13" ht="42" thickBot="1">
      <c r="A63" s="226" t="s">
        <v>342</v>
      </c>
      <c r="B63" s="203" t="s">
        <v>343</v>
      </c>
      <c r="C63" s="172"/>
      <c r="D63" s="227" t="s">
        <v>344</v>
      </c>
      <c r="E63" s="203" t="s">
        <v>343</v>
      </c>
      <c r="F63" s="172"/>
      <c r="G63" s="227" t="s">
        <v>345</v>
      </c>
      <c r="H63" s="203" t="s">
        <v>346</v>
      </c>
      <c r="I63" s="224"/>
      <c r="J63" s="164"/>
    </row>
    <row r="64" spans="1:13" ht="34.5" customHeight="1" thickBot="1">
      <c r="A64" s="228"/>
      <c r="B64" s="203" t="s">
        <v>347</v>
      </c>
      <c r="C64" s="172" t="s">
        <v>348</v>
      </c>
      <c r="D64" s="229"/>
      <c r="E64" s="203" t="s">
        <v>347</v>
      </c>
      <c r="F64" s="172" t="s">
        <v>349</v>
      </c>
      <c r="G64" s="229"/>
      <c r="H64" s="203" t="s">
        <v>350</v>
      </c>
      <c r="I64" s="244" t="s">
        <v>351</v>
      </c>
      <c r="J64" s="164"/>
    </row>
    <row r="65" spans="1:10" ht="14.45" thickBot="1">
      <c r="A65" s="228"/>
      <c r="B65" s="203" t="s">
        <v>352</v>
      </c>
      <c r="C65" s="172" t="s">
        <v>353</v>
      </c>
      <c r="D65" s="229"/>
      <c r="E65" s="203" t="s">
        <v>352</v>
      </c>
      <c r="F65" s="172" t="s">
        <v>354</v>
      </c>
      <c r="G65" s="229"/>
      <c r="H65" s="203" t="s">
        <v>355</v>
      </c>
      <c r="I65" s="244" t="s">
        <v>356</v>
      </c>
      <c r="J65" s="164"/>
    </row>
    <row r="66" spans="1:10" ht="14.45" thickBot="1">
      <c r="A66" s="228"/>
      <c r="B66" s="203" t="s">
        <v>343</v>
      </c>
      <c r="C66" s="172"/>
      <c r="D66" s="229"/>
      <c r="E66" s="203" t="s">
        <v>343</v>
      </c>
      <c r="F66" s="172"/>
      <c r="G66" s="229"/>
      <c r="H66" s="203" t="s">
        <v>346</v>
      </c>
      <c r="I66" s="224"/>
      <c r="J66" s="164"/>
    </row>
    <row r="67" spans="1:10" ht="14.45" thickBot="1">
      <c r="A67" s="228"/>
      <c r="B67" s="203" t="s">
        <v>347</v>
      </c>
      <c r="C67" s="172"/>
      <c r="D67" s="229"/>
      <c r="E67" s="203" t="s">
        <v>347</v>
      </c>
      <c r="F67" s="172" t="s">
        <v>357</v>
      </c>
      <c r="G67" s="229"/>
      <c r="H67" s="203" t="s">
        <v>350</v>
      </c>
      <c r="I67" s="224"/>
      <c r="J67" s="164"/>
    </row>
    <row r="68" spans="1:10" ht="27.6">
      <c r="A68" s="230"/>
      <c r="B68" s="203" t="s">
        <v>352</v>
      </c>
      <c r="C68" s="172"/>
      <c r="D68" s="231"/>
      <c r="E68" s="203" t="s">
        <v>352</v>
      </c>
      <c r="F68" s="225" t="s">
        <v>358</v>
      </c>
      <c r="G68" s="231"/>
      <c r="H68" s="203" t="s">
        <v>355</v>
      </c>
      <c r="I68" s="224"/>
      <c r="J68" s="164"/>
    </row>
  </sheetData>
  <mergeCells count="87">
    <mergeCell ref="J1:L1"/>
    <mergeCell ref="J2:L2"/>
    <mergeCell ref="J3:L3"/>
    <mergeCell ref="J4:L4"/>
    <mergeCell ref="D29:E29"/>
    <mergeCell ref="F29:G29"/>
    <mergeCell ref="A25:A26"/>
    <mergeCell ref="H25:J25"/>
    <mergeCell ref="H26:J26"/>
    <mergeCell ref="D28:E28"/>
    <mergeCell ref="F28:G28"/>
    <mergeCell ref="B27:J27"/>
    <mergeCell ref="A28:A29"/>
    <mergeCell ref="A7:A10"/>
    <mergeCell ref="H23:J23"/>
    <mergeCell ref="A12:A14"/>
    <mergeCell ref="A16:B18"/>
    <mergeCell ref="B1:H1"/>
    <mergeCell ref="B2:H2"/>
    <mergeCell ref="B3:H3"/>
    <mergeCell ref="D16:F16"/>
    <mergeCell ref="D17:F17"/>
    <mergeCell ref="D18:F18"/>
    <mergeCell ref="I7:I10"/>
    <mergeCell ref="J7:J10"/>
    <mergeCell ref="B23:D23"/>
    <mergeCell ref="A22:J22"/>
    <mergeCell ref="B4:H4"/>
    <mergeCell ref="B7:H10"/>
    <mergeCell ref="F31:G31"/>
    <mergeCell ref="A32:A33"/>
    <mergeCell ref="D32:E32"/>
    <mergeCell ref="F32:G32"/>
    <mergeCell ref="D33:E33"/>
    <mergeCell ref="F33:G33"/>
    <mergeCell ref="A1:A4"/>
    <mergeCell ref="B24:J24"/>
    <mergeCell ref="A36:A37"/>
    <mergeCell ref="D36:E36"/>
    <mergeCell ref="F36:G36"/>
    <mergeCell ref="D37:E37"/>
    <mergeCell ref="F37:G37"/>
    <mergeCell ref="A34:A35"/>
    <mergeCell ref="D34:E34"/>
    <mergeCell ref="F34:G34"/>
    <mergeCell ref="D35:E35"/>
    <mergeCell ref="F35:G35"/>
    <mergeCell ref="A30:A31"/>
    <mergeCell ref="D30:E30"/>
    <mergeCell ref="F30:G30"/>
    <mergeCell ref="D31:E31"/>
    <mergeCell ref="A40:A41"/>
    <mergeCell ref="D40:E40"/>
    <mergeCell ref="F40:G40"/>
    <mergeCell ref="D41:E41"/>
    <mergeCell ref="F41:G41"/>
    <mergeCell ref="A38:A39"/>
    <mergeCell ref="D38:E38"/>
    <mergeCell ref="F38:G38"/>
    <mergeCell ref="D39:E39"/>
    <mergeCell ref="F39:G39"/>
    <mergeCell ref="A44:A45"/>
    <mergeCell ref="D44:E44"/>
    <mergeCell ref="F44:G44"/>
    <mergeCell ref="D45:E45"/>
    <mergeCell ref="F45:G45"/>
    <mergeCell ref="A42:A43"/>
    <mergeCell ref="D42:E42"/>
    <mergeCell ref="F42:G42"/>
    <mergeCell ref="D43:E43"/>
    <mergeCell ref="F43:G43"/>
    <mergeCell ref="A58:A59"/>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s>
  <pageMargins left="0.25" right="0.25" top="0.75" bottom="0.75" header="0.3" footer="0.3"/>
  <pageSetup scale="21"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9E17F-E790-4A18-B91C-EE2A12AAB45B}">
  <sheetPr>
    <tabColor theme="4" tint="0.59999389629810485"/>
    <pageSetUpPr fitToPage="1"/>
  </sheetPr>
  <dimension ref="A1:O37"/>
  <sheetViews>
    <sheetView showGridLines="0" topLeftCell="B16" zoomScale="70" zoomScaleNormal="70" workbookViewId="0">
      <selection activeCell="H23" sqref="H23"/>
    </sheetView>
  </sheetViews>
  <sheetFormatPr defaultColWidth="10.85546875" defaultRowHeight="13.9"/>
  <cols>
    <col min="1" max="1" width="49.7109375" style="1" customWidth="1"/>
    <col min="2" max="13" width="35.7109375" style="1" customWidth="1"/>
    <col min="14" max="15" width="18.140625" style="1" customWidth="1"/>
    <col min="16" max="16" width="8.42578125" style="1" customWidth="1"/>
    <col min="17" max="17" width="18.42578125" style="1" bestFit="1" customWidth="1"/>
    <col min="18" max="18" width="5.7109375" style="1" customWidth="1"/>
    <col min="19" max="19" width="18.42578125" style="1" bestFit="1" customWidth="1"/>
    <col min="20" max="20" width="4.7109375" style="1" customWidth="1"/>
    <col min="21" max="21" width="23" style="1" bestFit="1" customWidth="1"/>
    <col min="22" max="22" width="10.85546875" style="1"/>
    <col min="23" max="23" width="18.42578125" style="1" bestFit="1" customWidth="1"/>
    <col min="24" max="24" width="16.140625" style="1" customWidth="1"/>
    <col min="25" max="16384" width="10.85546875" style="1"/>
  </cols>
  <sheetData>
    <row r="1" spans="1:15" s="84" customFormat="1" ht="32.25" customHeight="1" thickBot="1">
      <c r="A1" s="389"/>
      <c r="B1" s="366" t="s">
        <v>160</v>
      </c>
      <c r="C1" s="367"/>
      <c r="D1" s="367"/>
      <c r="E1" s="367"/>
      <c r="F1" s="367"/>
      <c r="G1" s="367"/>
      <c r="H1" s="367"/>
      <c r="I1" s="368"/>
      <c r="J1" s="363" t="s">
        <v>161</v>
      </c>
      <c r="K1" s="364"/>
      <c r="L1" s="365"/>
    </row>
    <row r="2" spans="1:15" s="84" customFormat="1" ht="30.75" customHeight="1" thickBot="1">
      <c r="A2" s="390"/>
      <c r="B2" s="369" t="s">
        <v>162</v>
      </c>
      <c r="C2" s="370"/>
      <c r="D2" s="370"/>
      <c r="E2" s="370"/>
      <c r="F2" s="370"/>
      <c r="G2" s="370"/>
      <c r="H2" s="370"/>
      <c r="I2" s="371"/>
      <c r="J2" s="363" t="s">
        <v>163</v>
      </c>
      <c r="K2" s="364"/>
      <c r="L2" s="365"/>
    </row>
    <row r="3" spans="1:15" s="84" customFormat="1" ht="24" customHeight="1" thickBot="1">
      <c r="A3" s="390"/>
      <c r="B3" s="369" t="s">
        <v>0</v>
      </c>
      <c r="C3" s="370"/>
      <c r="D3" s="370"/>
      <c r="E3" s="370"/>
      <c r="F3" s="370"/>
      <c r="G3" s="370"/>
      <c r="H3" s="370"/>
      <c r="I3" s="371"/>
      <c r="J3" s="363" t="s">
        <v>164</v>
      </c>
      <c r="K3" s="364"/>
      <c r="L3" s="365"/>
    </row>
    <row r="4" spans="1:15" s="84" customFormat="1" ht="21.75" customHeight="1" thickBot="1">
      <c r="A4" s="391"/>
      <c r="B4" s="372" t="s">
        <v>359</v>
      </c>
      <c r="C4" s="373"/>
      <c r="D4" s="373"/>
      <c r="E4" s="373"/>
      <c r="F4" s="373"/>
      <c r="G4" s="373"/>
      <c r="H4" s="373"/>
      <c r="I4" s="374"/>
      <c r="J4" s="363" t="s">
        <v>360</v>
      </c>
      <c r="K4" s="364"/>
      <c r="L4" s="365"/>
    </row>
    <row r="5" spans="1:15" s="84" customFormat="1" ht="21.75" customHeight="1" thickBot="1">
      <c r="A5" s="85"/>
      <c r="B5" s="86"/>
      <c r="C5" s="86"/>
      <c r="D5" s="86"/>
      <c r="E5" s="86"/>
      <c r="F5" s="86"/>
      <c r="G5" s="86"/>
      <c r="H5" s="86"/>
      <c r="I5" s="86"/>
      <c r="J5" s="87"/>
      <c r="K5" s="87"/>
      <c r="L5" s="87"/>
    </row>
    <row r="6" spans="1:15" ht="40.35" customHeight="1" thickBot="1">
      <c r="A6" s="54" t="s">
        <v>167</v>
      </c>
      <c r="B6" s="494" t="s">
        <v>168</v>
      </c>
      <c r="C6" s="495"/>
      <c r="D6" s="495"/>
      <c r="E6" s="495"/>
      <c r="F6" s="495"/>
      <c r="G6" s="495"/>
      <c r="H6" s="495"/>
      <c r="I6" s="496"/>
      <c r="J6" s="220" t="s">
        <v>169</v>
      </c>
      <c r="K6" s="497">
        <v>2024110010317</v>
      </c>
      <c r="L6" s="498"/>
      <c r="M6" s="499"/>
      <c r="N6" s="499"/>
      <c r="O6" s="499"/>
    </row>
    <row r="7" spans="1:15" s="84" customFormat="1" ht="21.75" customHeight="1" thickBot="1">
      <c r="A7" s="85"/>
      <c r="B7" s="86"/>
      <c r="C7" s="86"/>
      <c r="D7" s="86"/>
      <c r="E7" s="86"/>
      <c r="F7" s="86"/>
      <c r="G7" s="86"/>
      <c r="H7" s="86"/>
      <c r="I7" s="86"/>
      <c r="J7" s="86"/>
      <c r="K7" s="86"/>
      <c r="L7" s="86"/>
      <c r="M7" s="87"/>
      <c r="N7" s="87"/>
      <c r="O7" s="87"/>
    </row>
    <row r="8" spans="1:15" s="84" customFormat="1" ht="21.75" customHeight="1" thickBot="1">
      <c r="A8" s="476" t="s">
        <v>6</v>
      </c>
      <c r="B8" s="168" t="s">
        <v>170</v>
      </c>
      <c r="C8" s="131" t="s">
        <v>171</v>
      </c>
      <c r="D8" s="168" t="s">
        <v>172</v>
      </c>
      <c r="E8" s="131" t="s">
        <v>171</v>
      </c>
      <c r="F8" s="168" t="s">
        <v>173</v>
      </c>
      <c r="G8" s="131" t="s">
        <v>171</v>
      </c>
      <c r="H8" s="168" t="s">
        <v>174</v>
      </c>
      <c r="I8" s="133" t="s">
        <v>171</v>
      </c>
      <c r="J8" s="490" t="s">
        <v>8</v>
      </c>
      <c r="K8" s="167" t="s">
        <v>175</v>
      </c>
      <c r="L8" s="88"/>
      <c r="M8" s="499"/>
      <c r="N8" s="499"/>
      <c r="O8" s="499"/>
    </row>
    <row r="9" spans="1:15" s="84" customFormat="1" ht="21.75" customHeight="1">
      <c r="A9" s="476"/>
      <c r="B9" s="169" t="s">
        <v>176</v>
      </c>
      <c r="C9" s="131" t="s">
        <v>171</v>
      </c>
      <c r="D9" s="168" t="s">
        <v>177</v>
      </c>
      <c r="E9" s="135"/>
      <c r="F9" s="168" t="s">
        <v>178</v>
      </c>
      <c r="G9" s="135"/>
      <c r="H9" s="168" t="s">
        <v>179</v>
      </c>
      <c r="I9" s="133"/>
      <c r="J9" s="490"/>
      <c r="K9" s="167" t="s">
        <v>180</v>
      </c>
      <c r="L9" s="88"/>
      <c r="M9" s="499"/>
      <c r="N9" s="499"/>
      <c r="O9" s="499"/>
    </row>
    <row r="10" spans="1:15" s="84" customFormat="1" ht="21.75" customHeight="1" thickBot="1">
      <c r="A10" s="476"/>
      <c r="B10" s="168" t="s">
        <v>181</v>
      </c>
      <c r="C10" s="131"/>
      <c r="D10" s="168" t="s">
        <v>182</v>
      </c>
      <c r="E10" s="135"/>
      <c r="F10" s="168" t="s">
        <v>183</v>
      </c>
      <c r="G10" s="135"/>
      <c r="H10" s="168" t="s">
        <v>184</v>
      </c>
      <c r="I10" s="133"/>
      <c r="J10" s="490"/>
      <c r="K10" s="167" t="s">
        <v>185</v>
      </c>
      <c r="L10" s="262" t="s">
        <v>171</v>
      </c>
      <c r="M10" s="499"/>
      <c r="N10" s="499"/>
      <c r="O10" s="499"/>
    </row>
    <row r="11" spans="1:15" ht="14.45" thickBot="1"/>
    <row r="12" spans="1:15" ht="32.1" customHeight="1" thickBot="1">
      <c r="A12" s="477" t="s">
        <v>361</v>
      </c>
      <c r="B12" s="478"/>
      <c r="C12" s="478"/>
      <c r="D12" s="478"/>
      <c r="E12" s="478"/>
      <c r="F12" s="478"/>
      <c r="G12" s="478"/>
      <c r="H12" s="478"/>
      <c r="I12" s="478"/>
      <c r="J12" s="478"/>
      <c r="K12" s="478"/>
      <c r="L12" s="479"/>
    </row>
    <row r="13" spans="1:15" ht="32.1" customHeight="1" thickBot="1">
      <c r="A13" s="491" t="s">
        <v>362</v>
      </c>
      <c r="B13" s="488" t="s">
        <v>102</v>
      </c>
      <c r="C13" s="483" t="s">
        <v>13</v>
      </c>
      <c r="D13" s="485" t="s">
        <v>203</v>
      </c>
      <c r="E13" s="486"/>
      <c r="F13" s="487"/>
      <c r="G13" s="485" t="s">
        <v>209</v>
      </c>
      <c r="H13" s="486"/>
      <c r="I13" s="487"/>
      <c r="J13" s="375" t="s">
        <v>212</v>
      </c>
      <c r="K13" s="376"/>
      <c r="L13" s="377"/>
    </row>
    <row r="14" spans="1:15" ht="32.1" customHeight="1" thickBot="1">
      <c r="A14" s="492"/>
      <c r="B14" s="493"/>
      <c r="C14" s="484"/>
      <c r="D14" s="117" t="s">
        <v>26</v>
      </c>
      <c r="E14" s="115" t="s">
        <v>28</v>
      </c>
      <c r="F14" s="116" t="s">
        <v>107</v>
      </c>
      <c r="G14" s="117" t="s">
        <v>26</v>
      </c>
      <c r="H14" s="115" t="s">
        <v>28</v>
      </c>
      <c r="I14" s="116" t="s">
        <v>107</v>
      </c>
      <c r="J14" s="117" t="s">
        <v>26</v>
      </c>
      <c r="K14" s="115" t="s">
        <v>28</v>
      </c>
      <c r="L14" s="116" t="s">
        <v>107</v>
      </c>
    </row>
    <row r="15" spans="1:15" ht="91.5" customHeight="1">
      <c r="A15" s="201" t="s">
        <v>363</v>
      </c>
      <c r="B15" s="202" t="s">
        <v>187</v>
      </c>
      <c r="C15" s="191" t="s">
        <v>364</v>
      </c>
      <c r="D15" s="291">
        <f>+[1]ACTIVIDAD_1!B26</f>
        <v>546910000</v>
      </c>
      <c r="E15" s="199">
        <v>0</v>
      </c>
      <c r="F15" s="200">
        <f>+[1]ACTIVIDAD_1!C40</f>
        <v>0</v>
      </c>
      <c r="G15" s="291">
        <f>+[1]ACTIVIDAD_1!C26</f>
        <v>276172000</v>
      </c>
      <c r="H15" s="237">
        <f>+[1]ACTIVIDAD_1!C27</f>
        <v>10117500</v>
      </c>
      <c r="I15" s="241">
        <f>+[1]ACTIVIDAD_1!C42</f>
        <v>0.05</v>
      </c>
      <c r="J15" s="289">
        <f>+ACTIVIDAD_1!D25</f>
        <v>106541066</v>
      </c>
      <c r="K15" s="289">
        <v>52357966</v>
      </c>
      <c r="L15" s="246">
        <v>0.1</v>
      </c>
    </row>
    <row r="16" spans="1:15" ht="90" customHeight="1">
      <c r="A16" s="197" t="s">
        <v>365</v>
      </c>
      <c r="B16" s="196" t="s">
        <v>267</v>
      </c>
      <c r="C16" s="195" t="s">
        <v>366</v>
      </c>
      <c r="D16" s="237">
        <f>+[1]ACTIVIDAD_2!B26</f>
        <v>269750000</v>
      </c>
      <c r="E16" s="22">
        <v>0</v>
      </c>
      <c r="F16" s="23">
        <f>+[1]META_PDD!C29</f>
        <v>0</v>
      </c>
      <c r="G16" s="237">
        <f>+[1]ACTIVIDAD_2!C26</f>
        <v>492888000</v>
      </c>
      <c r="H16" s="237">
        <f>+[1]ACTIVIDAD_2!C27</f>
        <v>6111733</v>
      </c>
      <c r="I16" s="233">
        <f>+[1]ACTIVIDAD_2!C42</f>
        <v>0.3</v>
      </c>
      <c r="J16" s="289">
        <v>189432849</v>
      </c>
      <c r="K16" s="289">
        <v>34310006</v>
      </c>
      <c r="L16" s="233">
        <v>0.3</v>
      </c>
    </row>
    <row r="17" spans="1:13" s="26" customFormat="1" ht="16.5" customHeight="1">
      <c r="M17" s="1"/>
    </row>
    <row r="18" spans="1:13" ht="15" customHeight="1" thickBot="1"/>
    <row r="19" spans="1:13" ht="35.1" customHeight="1" thickBot="1">
      <c r="A19" s="477" t="s">
        <v>367</v>
      </c>
      <c r="B19" s="478"/>
      <c r="C19" s="478"/>
      <c r="D19" s="478"/>
      <c r="E19" s="478"/>
      <c r="F19" s="478"/>
      <c r="G19" s="478"/>
      <c r="H19" s="478"/>
      <c r="I19" s="478"/>
      <c r="J19" s="478"/>
      <c r="K19" s="478"/>
      <c r="L19" s="479"/>
    </row>
    <row r="20" spans="1:13" ht="35.1" customHeight="1">
      <c r="A20" s="491" t="s">
        <v>362</v>
      </c>
      <c r="B20" s="488" t="s">
        <v>102</v>
      </c>
      <c r="C20" s="483" t="s">
        <v>13</v>
      </c>
      <c r="D20" s="485" t="s">
        <v>216</v>
      </c>
      <c r="E20" s="486"/>
      <c r="F20" s="487"/>
      <c r="G20" s="485" t="s">
        <v>220</v>
      </c>
      <c r="H20" s="486"/>
      <c r="I20" s="487"/>
      <c r="J20" s="485" t="s">
        <v>223</v>
      </c>
      <c r="K20" s="486"/>
      <c r="L20" s="487"/>
    </row>
    <row r="21" spans="1:13" ht="35.1" customHeight="1" thickBot="1">
      <c r="A21" s="492"/>
      <c r="B21" s="493"/>
      <c r="C21" s="484"/>
      <c r="D21" s="117" t="s">
        <v>26</v>
      </c>
      <c r="E21" s="115" t="s">
        <v>28</v>
      </c>
      <c r="F21" s="116" t="s">
        <v>107</v>
      </c>
      <c r="G21" s="117" t="s">
        <v>26</v>
      </c>
      <c r="H21" s="115" t="s">
        <v>28</v>
      </c>
      <c r="I21" s="116" t="s">
        <v>107</v>
      </c>
      <c r="J21" s="117" t="s">
        <v>26</v>
      </c>
      <c r="K21" s="115" t="s">
        <v>28</v>
      </c>
      <c r="L21" s="116" t="s">
        <v>107</v>
      </c>
    </row>
    <row r="22" spans="1:13" ht="90" customHeight="1">
      <c r="A22" s="201" t="s">
        <v>363</v>
      </c>
      <c r="B22" s="202" t="s">
        <v>187</v>
      </c>
      <c r="C22" s="191" t="s">
        <v>364</v>
      </c>
      <c r="D22" s="290">
        <v>-24084543</v>
      </c>
      <c r="E22" s="237">
        <v>80818333</v>
      </c>
      <c r="F22" s="246">
        <v>0.1</v>
      </c>
      <c r="G22" s="237">
        <v>-11188666</v>
      </c>
      <c r="H22" s="237">
        <v>85224490</v>
      </c>
      <c r="I22" s="246">
        <v>0.1</v>
      </c>
      <c r="J22" s="118"/>
      <c r="K22" s="113"/>
      <c r="L22" s="114"/>
    </row>
    <row r="23" spans="1:13" ht="90" customHeight="1">
      <c r="A23" s="197" t="s">
        <v>365</v>
      </c>
      <c r="B23" s="196" t="s">
        <v>267</v>
      </c>
      <c r="C23" s="195" t="s">
        <v>366</v>
      </c>
      <c r="D23" s="290">
        <v>54821555</v>
      </c>
      <c r="E23" s="237">
        <v>80507727</v>
      </c>
      <c r="F23" s="246">
        <v>0.3</v>
      </c>
      <c r="G23" s="237">
        <v>159318122</v>
      </c>
      <c r="H23" s="237">
        <v>93066194</v>
      </c>
      <c r="I23" s="246">
        <v>0.3</v>
      </c>
      <c r="J23" s="120"/>
      <c r="K23" s="25"/>
      <c r="L23" s="28"/>
    </row>
    <row r="25" spans="1:13" ht="14.45" thickBot="1"/>
    <row r="26" spans="1:13" ht="35.1" customHeight="1" thickBot="1">
      <c r="A26" s="480" t="s">
        <v>368</v>
      </c>
      <c r="B26" s="481"/>
      <c r="C26" s="481"/>
      <c r="D26" s="481"/>
      <c r="E26" s="481"/>
      <c r="F26" s="481"/>
      <c r="G26" s="481"/>
      <c r="H26" s="481"/>
      <c r="I26" s="481"/>
      <c r="J26" s="481"/>
      <c r="K26" s="481"/>
      <c r="L26" s="482"/>
    </row>
    <row r="27" spans="1:13" ht="35.1" customHeight="1">
      <c r="A27" s="491" t="s">
        <v>362</v>
      </c>
      <c r="B27" s="488" t="s">
        <v>102</v>
      </c>
      <c r="C27" s="483" t="s">
        <v>13</v>
      </c>
      <c r="D27" s="485" t="s">
        <v>224</v>
      </c>
      <c r="E27" s="486"/>
      <c r="F27" s="487"/>
      <c r="G27" s="485" t="s">
        <v>225</v>
      </c>
      <c r="H27" s="486"/>
      <c r="I27" s="487"/>
      <c r="J27" s="485" t="s">
        <v>226</v>
      </c>
      <c r="K27" s="486"/>
      <c r="L27" s="487"/>
    </row>
    <row r="28" spans="1:13" ht="35.1" customHeight="1" thickBot="1">
      <c r="A28" s="492"/>
      <c r="B28" s="489"/>
      <c r="C28" s="484"/>
      <c r="D28" s="117" t="s">
        <v>26</v>
      </c>
      <c r="E28" s="115" t="s">
        <v>28</v>
      </c>
      <c r="F28" s="116" t="s">
        <v>107</v>
      </c>
      <c r="G28" s="117" t="s">
        <v>26</v>
      </c>
      <c r="H28" s="115" t="s">
        <v>28</v>
      </c>
      <c r="I28" s="116" t="s">
        <v>107</v>
      </c>
      <c r="J28" s="117" t="s">
        <v>26</v>
      </c>
      <c r="K28" s="115" t="s">
        <v>28</v>
      </c>
      <c r="L28" s="116" t="s">
        <v>107</v>
      </c>
    </row>
    <row r="29" spans="1:13" ht="81" customHeight="1">
      <c r="A29" s="201" t="s">
        <v>363</v>
      </c>
      <c r="B29" s="202" t="s">
        <v>187</v>
      </c>
      <c r="C29" s="191" t="s">
        <v>364</v>
      </c>
      <c r="D29" s="118"/>
      <c r="E29" s="113"/>
      <c r="F29" s="114"/>
      <c r="G29" s="118"/>
      <c r="H29" s="113"/>
      <c r="I29" s="114"/>
      <c r="J29" s="118"/>
      <c r="K29" s="113"/>
      <c r="L29" s="114"/>
    </row>
    <row r="30" spans="1:13" ht="94.5" customHeight="1">
      <c r="A30" s="197" t="s">
        <v>365</v>
      </c>
      <c r="B30" s="196" t="s">
        <v>267</v>
      </c>
      <c r="C30" s="195" t="s">
        <v>366</v>
      </c>
      <c r="D30" s="119"/>
      <c r="E30" s="22"/>
      <c r="F30" s="23"/>
      <c r="G30" s="119"/>
      <c r="H30" s="22"/>
      <c r="I30" s="23"/>
      <c r="J30" s="119"/>
      <c r="K30" s="22"/>
      <c r="L30" s="23"/>
    </row>
    <row r="32" spans="1:13" ht="14.45" thickBot="1"/>
    <row r="33" spans="1:12" ht="35.1" customHeight="1" thickBot="1">
      <c r="A33" s="480" t="s">
        <v>369</v>
      </c>
      <c r="B33" s="481"/>
      <c r="C33" s="481"/>
      <c r="D33" s="481"/>
      <c r="E33" s="481"/>
      <c r="F33" s="481"/>
      <c r="G33" s="481"/>
      <c r="H33" s="481"/>
      <c r="I33" s="481"/>
      <c r="J33" s="481"/>
      <c r="K33" s="481"/>
      <c r="L33" s="482"/>
    </row>
    <row r="34" spans="1:12" ht="35.1" customHeight="1">
      <c r="A34" s="491" t="s">
        <v>362</v>
      </c>
      <c r="B34" s="488" t="s">
        <v>102</v>
      </c>
      <c r="C34" s="483" t="s">
        <v>13</v>
      </c>
      <c r="D34" s="485" t="s">
        <v>227</v>
      </c>
      <c r="E34" s="486"/>
      <c r="F34" s="487"/>
      <c r="G34" s="485" t="s">
        <v>370</v>
      </c>
      <c r="H34" s="486"/>
      <c r="I34" s="487"/>
      <c r="J34" s="485" t="s">
        <v>229</v>
      </c>
      <c r="K34" s="486"/>
      <c r="L34" s="487"/>
    </row>
    <row r="35" spans="1:12" ht="35.1" customHeight="1" thickBot="1">
      <c r="A35" s="492"/>
      <c r="B35" s="489"/>
      <c r="C35" s="484"/>
      <c r="D35" s="117" t="s">
        <v>26</v>
      </c>
      <c r="E35" s="115" t="s">
        <v>28</v>
      </c>
      <c r="F35" s="116" t="s">
        <v>107</v>
      </c>
      <c r="G35" s="117" t="s">
        <v>26</v>
      </c>
      <c r="H35" s="115" t="s">
        <v>28</v>
      </c>
      <c r="I35" s="116" t="s">
        <v>107</v>
      </c>
      <c r="J35" s="117" t="s">
        <v>26</v>
      </c>
      <c r="K35" s="115" t="s">
        <v>28</v>
      </c>
      <c r="L35" s="116" t="s">
        <v>107</v>
      </c>
    </row>
    <row r="36" spans="1:12" ht="99" customHeight="1">
      <c r="A36" s="201" t="s">
        <v>363</v>
      </c>
      <c r="B36" s="202" t="s">
        <v>187</v>
      </c>
      <c r="C36" s="191" t="s">
        <v>364</v>
      </c>
      <c r="D36" s="118"/>
      <c r="E36" s="113"/>
      <c r="F36" s="114"/>
      <c r="G36" s="118"/>
      <c r="H36" s="113"/>
      <c r="I36" s="114"/>
      <c r="J36" s="118"/>
      <c r="K36" s="113"/>
      <c r="L36" s="114"/>
    </row>
    <row r="37" spans="1:12" ht="93.75" customHeight="1">
      <c r="A37" s="197" t="s">
        <v>365</v>
      </c>
      <c r="B37" s="196" t="s">
        <v>267</v>
      </c>
      <c r="C37" s="195" t="s">
        <v>366</v>
      </c>
      <c r="D37" s="119"/>
      <c r="E37" s="22"/>
      <c r="F37" s="23"/>
      <c r="G37" s="119"/>
      <c r="H37" s="22"/>
      <c r="I37" s="23"/>
      <c r="J37" s="119"/>
      <c r="K37" s="22"/>
      <c r="L37" s="23"/>
    </row>
  </sheetData>
  <mergeCells count="45">
    <mergeCell ref="A34:A35"/>
    <mergeCell ref="B34:B35"/>
    <mergeCell ref="A20:A21"/>
    <mergeCell ref="A27:A28"/>
    <mergeCell ref="A19:L19"/>
    <mergeCell ref="A26:L26"/>
    <mergeCell ref="J20:L20"/>
    <mergeCell ref="J27:L27"/>
    <mergeCell ref="B20:B21"/>
    <mergeCell ref="C20:C21"/>
    <mergeCell ref="D20:F20"/>
    <mergeCell ref="M8:O8"/>
    <mergeCell ref="M9:O9"/>
    <mergeCell ref="M10:O10"/>
    <mergeCell ref="D13:F13"/>
    <mergeCell ref="G13:I13"/>
    <mergeCell ref="J13:L13"/>
    <mergeCell ref="B6:I6"/>
    <mergeCell ref="K6:L6"/>
    <mergeCell ref="M6:O6"/>
    <mergeCell ref="A1:A4"/>
    <mergeCell ref="J1:L1"/>
    <mergeCell ref="J2:L2"/>
    <mergeCell ref="J3:L3"/>
    <mergeCell ref="J4:L4"/>
    <mergeCell ref="B1:I1"/>
    <mergeCell ref="B2:I2"/>
    <mergeCell ref="B3:I3"/>
    <mergeCell ref="B4:I4"/>
    <mergeCell ref="A8:A10"/>
    <mergeCell ref="A12:L12"/>
    <mergeCell ref="A33:L33"/>
    <mergeCell ref="C34:C35"/>
    <mergeCell ref="D34:F34"/>
    <mergeCell ref="G34:I34"/>
    <mergeCell ref="J34:L34"/>
    <mergeCell ref="G20:I20"/>
    <mergeCell ref="B27:B28"/>
    <mergeCell ref="J8:J10"/>
    <mergeCell ref="C27:C28"/>
    <mergeCell ref="D27:F27"/>
    <mergeCell ref="G27:I27"/>
    <mergeCell ref="A13:A14"/>
    <mergeCell ref="B13:B14"/>
    <mergeCell ref="C13:C14"/>
  </mergeCells>
  <pageMargins left="0.25" right="0.25" top="0.75" bottom="0.75" header="0.3" footer="0.3"/>
  <pageSetup scale="21"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52B6-A15E-447C-AAF8-2BD3EC4632CA}">
  <sheetPr>
    <tabColor rgb="FFFFC000"/>
  </sheetPr>
  <dimension ref="A1:BJ68"/>
  <sheetViews>
    <sheetView topLeftCell="A13" zoomScale="55" zoomScaleNormal="55" workbookViewId="0">
      <selection activeCell="E31" sqref="E31"/>
    </sheetView>
  </sheetViews>
  <sheetFormatPr defaultColWidth="10.85546875" defaultRowHeight="13.9"/>
  <cols>
    <col min="1" max="1" width="25.42578125" style="82" customWidth="1"/>
    <col min="2" max="2" width="29.85546875" style="82" customWidth="1"/>
    <col min="3" max="3" width="21.42578125" style="82" customWidth="1"/>
    <col min="4" max="4" width="21.7109375" style="82" customWidth="1"/>
    <col min="5" max="5" width="20.7109375" style="82" bestFit="1" customWidth="1"/>
    <col min="6" max="6" width="21.85546875" style="82" customWidth="1"/>
    <col min="7" max="7" width="20.7109375" style="82" bestFit="1" customWidth="1"/>
    <col min="8" max="8" width="21.42578125" style="82" customWidth="1"/>
    <col min="9" max="9" width="20.7109375" style="82" bestFit="1" customWidth="1"/>
    <col min="10" max="10" width="22.28515625" style="82" customWidth="1"/>
    <col min="11" max="11" width="20.7109375" style="82" bestFit="1" customWidth="1"/>
    <col min="12" max="12" width="23" style="82" customWidth="1"/>
    <col min="13" max="13" width="20.7109375" style="82" bestFit="1" customWidth="1"/>
    <col min="14" max="14" width="22.28515625" style="82" customWidth="1"/>
    <col min="15" max="15" width="20.7109375" style="82" bestFit="1" customWidth="1"/>
    <col min="16" max="17" width="20.42578125" style="82" customWidth="1"/>
    <col min="18" max="18" width="17.28515625" style="82" bestFit="1" customWidth="1"/>
    <col min="19" max="19" width="20.7109375" style="82" bestFit="1" customWidth="1"/>
    <col min="20" max="20" width="21.140625" style="82" customWidth="1"/>
    <col min="21" max="21" width="20.7109375" style="82" bestFit="1" customWidth="1"/>
    <col min="22" max="22" width="19.85546875" style="82" bestFit="1" customWidth="1"/>
    <col min="23" max="23" width="21.85546875" style="82" customWidth="1"/>
    <col min="24" max="24" width="17.28515625" style="82" bestFit="1" customWidth="1"/>
    <col min="25" max="25" width="20.7109375" style="82" bestFit="1" customWidth="1"/>
    <col min="26" max="26" width="20.42578125" style="82" customWidth="1"/>
    <col min="27" max="27" width="17.42578125" style="82" customWidth="1"/>
    <col min="28" max="28" width="19.85546875" style="82" bestFit="1" customWidth="1"/>
    <col min="29" max="29" width="22.85546875" style="82" customWidth="1"/>
    <col min="30" max="30" width="17" style="82" customWidth="1"/>
    <col min="31" max="31" width="19.85546875" style="82" bestFit="1" customWidth="1"/>
    <col min="32" max="32" width="22" style="82" customWidth="1"/>
    <col min="33" max="36" width="20.42578125" style="82" bestFit="1" customWidth="1"/>
    <col min="37" max="16384" width="10.85546875" style="82"/>
  </cols>
  <sheetData>
    <row r="1" spans="1:62" s="1" customFormat="1" ht="20.25" customHeight="1">
      <c r="A1" s="441"/>
      <c r="B1" s="510" t="s">
        <v>371</v>
      </c>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c r="AE1" s="511"/>
      <c r="AF1" s="51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row>
    <row r="2" spans="1:62" s="1" customFormat="1" ht="18.75" customHeight="1">
      <c r="A2" s="442"/>
      <c r="B2" s="513"/>
      <c r="C2" s="514"/>
      <c r="D2" s="514"/>
      <c r="E2" s="514"/>
      <c r="F2" s="514"/>
      <c r="G2" s="514"/>
      <c r="H2" s="514"/>
      <c r="I2" s="514"/>
      <c r="J2" s="514"/>
      <c r="K2" s="514"/>
      <c r="L2" s="514"/>
      <c r="M2" s="514"/>
      <c r="N2" s="514"/>
      <c r="O2" s="514"/>
      <c r="P2" s="514"/>
      <c r="Q2" s="514"/>
      <c r="R2" s="514"/>
      <c r="S2" s="514"/>
      <c r="T2" s="514"/>
      <c r="U2" s="514"/>
      <c r="V2" s="514"/>
      <c r="W2" s="514"/>
      <c r="X2" s="514"/>
      <c r="Y2" s="514"/>
      <c r="Z2" s="514"/>
      <c r="AA2" s="514"/>
      <c r="AB2" s="514"/>
      <c r="AC2" s="514"/>
      <c r="AD2" s="514"/>
      <c r="AE2" s="514"/>
      <c r="AF2" s="515"/>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row>
    <row r="3" spans="1:62" s="1" customFormat="1" ht="14.25" customHeight="1">
      <c r="A3" s="442"/>
      <c r="B3" s="513"/>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5"/>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row>
    <row r="4" spans="1:62" s="1" customFormat="1" ht="33" customHeight="1" thickBot="1">
      <c r="A4" s="443"/>
      <c r="B4" s="516"/>
      <c r="C4" s="517"/>
      <c r="D4" s="517"/>
      <c r="E4" s="517"/>
      <c r="F4" s="517"/>
      <c r="G4" s="517"/>
      <c r="H4" s="517"/>
      <c r="I4" s="517"/>
      <c r="J4" s="517"/>
      <c r="K4" s="517"/>
      <c r="L4" s="517"/>
      <c r="M4" s="517"/>
      <c r="N4" s="517"/>
      <c r="O4" s="517"/>
      <c r="P4" s="517"/>
      <c r="Q4" s="517"/>
      <c r="R4" s="517"/>
      <c r="S4" s="517"/>
      <c r="T4" s="517"/>
      <c r="U4" s="517"/>
      <c r="V4" s="517"/>
      <c r="W4" s="517"/>
      <c r="X4" s="517"/>
      <c r="Y4" s="517"/>
      <c r="Z4" s="517"/>
      <c r="AA4" s="517"/>
      <c r="AB4" s="517"/>
      <c r="AC4" s="517"/>
      <c r="AD4" s="517"/>
      <c r="AE4" s="517"/>
      <c r="AF4" s="518"/>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row>
    <row r="5" spans="1:62" s="1" customFormat="1">
      <c r="B5" s="98"/>
      <c r="C5" s="98"/>
      <c r="D5" s="98"/>
      <c r="E5" s="98"/>
      <c r="F5" s="98"/>
      <c r="G5" s="98"/>
      <c r="H5" s="98"/>
      <c r="I5" s="98"/>
      <c r="J5" s="98"/>
      <c r="K5" s="97"/>
      <c r="L5" s="97"/>
      <c r="M5" s="97"/>
      <c r="N5" s="97"/>
      <c r="O5" s="97"/>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row>
    <row r="6" spans="1:62" s="1" customFormat="1" ht="9" customHeight="1">
      <c r="A6" s="5"/>
      <c r="B6" s="98"/>
      <c r="C6" s="98"/>
      <c r="D6" s="98"/>
      <c r="E6" s="98"/>
      <c r="F6" s="98"/>
      <c r="G6" s="98"/>
      <c r="H6" s="98"/>
      <c r="I6" s="98"/>
      <c r="J6" s="98"/>
      <c r="K6" s="98"/>
      <c r="L6" s="98"/>
      <c r="M6" s="98"/>
      <c r="N6" s="98"/>
      <c r="O6" s="98"/>
      <c r="P6" s="2"/>
      <c r="Q6" s="2"/>
      <c r="R6" s="3"/>
      <c r="S6" s="3"/>
      <c r="T6" s="2"/>
      <c r="U6" s="2"/>
      <c r="V6" s="2"/>
      <c r="W6" s="82"/>
      <c r="X6" s="4"/>
      <c r="Y6" s="4"/>
      <c r="Z6" s="4"/>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row>
    <row r="7" spans="1:62" s="1" customFormat="1" ht="15" customHeight="1" thickBot="1">
      <c r="A7" s="6"/>
      <c r="B7" s="98"/>
      <c r="C7" s="98"/>
      <c r="D7" s="98"/>
      <c r="E7" s="98"/>
      <c r="F7" s="98"/>
      <c r="G7" s="98"/>
      <c r="H7" s="98"/>
      <c r="I7" s="98"/>
      <c r="J7" s="98"/>
      <c r="K7" s="98"/>
      <c r="L7" s="98"/>
      <c r="M7" s="98"/>
      <c r="N7" s="98"/>
      <c r="O7" s="98"/>
      <c r="P7" s="2"/>
      <c r="Q7" s="2"/>
      <c r="R7" s="3"/>
      <c r="S7" s="3"/>
      <c r="T7" s="2"/>
      <c r="U7" s="2"/>
      <c r="V7" s="2"/>
      <c r="W7" s="82"/>
      <c r="X7" s="4"/>
      <c r="Y7" s="4"/>
      <c r="Z7" s="129"/>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row>
    <row r="8" spans="1:62" s="1" customFormat="1" ht="15" customHeight="1" thickBot="1">
      <c r="A8" s="451" t="s">
        <v>4</v>
      </c>
      <c r="B8" s="528" t="s">
        <v>372</v>
      </c>
      <c r="C8" s="529"/>
      <c r="D8" s="529"/>
      <c r="E8" s="529"/>
      <c r="F8" s="529"/>
      <c r="G8" s="529"/>
      <c r="H8" s="529"/>
      <c r="I8" s="529"/>
      <c r="J8" s="529"/>
      <c r="K8" s="529"/>
      <c r="L8" s="529"/>
      <c r="M8" s="529"/>
      <c r="N8" s="529"/>
      <c r="O8" s="529"/>
      <c r="P8" s="529"/>
      <c r="Q8" s="529"/>
      <c r="R8" s="529"/>
      <c r="S8" s="529"/>
      <c r="T8" s="529"/>
      <c r="U8" s="529"/>
      <c r="V8" s="529"/>
      <c r="W8" s="529"/>
      <c r="X8" s="529"/>
      <c r="Y8" s="529"/>
      <c r="Z8" s="529"/>
      <c r="AA8" s="534" t="s">
        <v>169</v>
      </c>
      <c r="AB8" s="454">
        <v>2024110010317</v>
      </c>
      <c r="AC8" s="519" t="s">
        <v>314</v>
      </c>
      <c r="AD8" s="520"/>
      <c r="AE8" s="363" t="s">
        <v>161</v>
      </c>
      <c r="AF8" s="365"/>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row>
    <row r="9" spans="1:62" s="1" customFormat="1" ht="15" customHeight="1" thickBot="1">
      <c r="A9" s="452"/>
      <c r="B9" s="530"/>
      <c r="C9" s="531"/>
      <c r="D9" s="531"/>
      <c r="E9" s="531"/>
      <c r="F9" s="531"/>
      <c r="G9" s="531"/>
      <c r="H9" s="531"/>
      <c r="I9" s="531"/>
      <c r="J9" s="531"/>
      <c r="K9" s="531"/>
      <c r="L9" s="531"/>
      <c r="M9" s="531"/>
      <c r="N9" s="531"/>
      <c r="O9" s="531"/>
      <c r="P9" s="531"/>
      <c r="Q9" s="531"/>
      <c r="R9" s="531"/>
      <c r="S9" s="531"/>
      <c r="T9" s="531"/>
      <c r="U9" s="531"/>
      <c r="V9" s="531"/>
      <c r="W9" s="531"/>
      <c r="X9" s="531"/>
      <c r="Y9" s="531"/>
      <c r="Z9" s="531"/>
      <c r="AA9" s="535"/>
      <c r="AB9" s="455"/>
      <c r="AC9" s="519" t="s">
        <v>315</v>
      </c>
      <c r="AD9" s="520"/>
      <c r="AE9" s="363" t="s">
        <v>163</v>
      </c>
      <c r="AF9" s="365"/>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row>
    <row r="10" spans="1:62" s="1" customFormat="1" ht="15" customHeight="1" thickBot="1">
      <c r="A10" s="452"/>
      <c r="B10" s="530"/>
      <c r="C10" s="531"/>
      <c r="D10" s="531"/>
      <c r="E10" s="531"/>
      <c r="F10" s="531"/>
      <c r="G10" s="531"/>
      <c r="H10" s="531"/>
      <c r="I10" s="531"/>
      <c r="J10" s="531"/>
      <c r="K10" s="531"/>
      <c r="L10" s="531"/>
      <c r="M10" s="531"/>
      <c r="N10" s="531"/>
      <c r="O10" s="531"/>
      <c r="P10" s="531"/>
      <c r="Q10" s="531"/>
      <c r="R10" s="531"/>
      <c r="S10" s="531"/>
      <c r="T10" s="531"/>
      <c r="U10" s="531"/>
      <c r="V10" s="531"/>
      <c r="W10" s="531"/>
      <c r="X10" s="531"/>
      <c r="Y10" s="531"/>
      <c r="Z10" s="531"/>
      <c r="AA10" s="535"/>
      <c r="AB10" s="455"/>
      <c r="AC10" s="519" t="s">
        <v>316</v>
      </c>
      <c r="AD10" s="520"/>
      <c r="AE10" s="537" t="s">
        <v>164</v>
      </c>
      <c r="AF10" s="538"/>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row>
    <row r="11" spans="1:62" s="1" customFormat="1" ht="15" customHeight="1" thickBot="1">
      <c r="A11" s="453"/>
      <c r="B11" s="532"/>
      <c r="C11" s="533"/>
      <c r="D11" s="533"/>
      <c r="E11" s="533"/>
      <c r="F11" s="533"/>
      <c r="G11" s="533"/>
      <c r="H11" s="533"/>
      <c r="I11" s="533"/>
      <c r="J11" s="533"/>
      <c r="K11" s="533"/>
      <c r="L11" s="533"/>
      <c r="M11" s="533"/>
      <c r="N11" s="533"/>
      <c r="O11" s="533"/>
      <c r="P11" s="533"/>
      <c r="Q11" s="533"/>
      <c r="R11" s="533"/>
      <c r="S11" s="533"/>
      <c r="T11" s="533"/>
      <c r="U11" s="533"/>
      <c r="V11" s="533"/>
      <c r="W11" s="533"/>
      <c r="X11" s="533"/>
      <c r="Y11" s="533"/>
      <c r="Z11" s="533"/>
      <c r="AA11" s="536"/>
      <c r="AB11" s="456"/>
      <c r="AC11" s="519" t="s">
        <v>318</v>
      </c>
      <c r="AD11" s="520"/>
      <c r="AE11" s="363" t="s">
        <v>373</v>
      </c>
      <c r="AF11" s="365"/>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row>
    <row r="12" spans="1:62" s="1" customFormat="1" ht="9" customHeight="1">
      <c r="A12" s="14"/>
      <c r="B12" s="130"/>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row>
    <row r="13" spans="1:62" s="26" customFormat="1" ht="16.5" customHeight="1" thickBot="1">
      <c r="C13" s="100"/>
      <c r="D13" s="100"/>
      <c r="E13" s="100"/>
      <c r="F13" s="100"/>
      <c r="G13" s="100"/>
      <c r="H13" s="100"/>
      <c r="I13" s="100"/>
      <c r="J13" s="100"/>
      <c r="K13" s="99"/>
      <c r="L13" s="99"/>
      <c r="M13" s="99"/>
      <c r="N13" s="99"/>
      <c r="O13" s="99"/>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row>
    <row r="14" spans="1:62" s="84" customFormat="1" ht="21.75" customHeight="1" thickBot="1">
      <c r="A14" s="393" t="s">
        <v>6</v>
      </c>
      <c r="B14" s="168" t="s">
        <v>170</v>
      </c>
      <c r="C14" s="131"/>
      <c r="D14" s="168" t="s">
        <v>172</v>
      </c>
      <c r="E14" s="132"/>
      <c r="F14" s="168" t="s">
        <v>173</v>
      </c>
      <c r="G14" s="132"/>
      <c r="H14" s="168" t="s">
        <v>174</v>
      </c>
      <c r="I14" s="133"/>
      <c r="J14" s="101"/>
      <c r="K14" s="392" t="s">
        <v>8</v>
      </c>
      <c r="L14" s="392"/>
      <c r="M14" s="521" t="s">
        <v>175</v>
      </c>
      <c r="N14" s="521"/>
      <c r="O14" s="521"/>
      <c r="P14" s="136"/>
      <c r="Q14" s="177"/>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row>
    <row r="15" spans="1:62" s="84" customFormat="1" ht="21.75" customHeight="1" thickBot="1">
      <c r="A15" s="393"/>
      <c r="B15" s="169" t="s">
        <v>176</v>
      </c>
      <c r="C15" s="134"/>
      <c r="D15" s="168" t="s">
        <v>177</v>
      </c>
      <c r="E15" s="135"/>
      <c r="F15" s="168" t="s">
        <v>178</v>
      </c>
      <c r="G15" s="135"/>
      <c r="H15" s="168" t="s">
        <v>179</v>
      </c>
      <c r="I15" s="133"/>
      <c r="J15" s="101"/>
      <c r="K15" s="392"/>
      <c r="L15" s="392"/>
      <c r="M15" s="521" t="s">
        <v>180</v>
      </c>
      <c r="N15" s="521"/>
      <c r="O15" s="521"/>
      <c r="P15" s="136"/>
      <c r="Q15" s="177"/>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row>
    <row r="16" spans="1:62" s="84" customFormat="1" ht="21.75" customHeight="1" thickBot="1">
      <c r="A16" s="393"/>
      <c r="B16" s="168" t="s">
        <v>181</v>
      </c>
      <c r="C16" s="131"/>
      <c r="D16" s="168" t="s">
        <v>182</v>
      </c>
      <c r="E16" s="135"/>
      <c r="F16" s="168" t="s">
        <v>183</v>
      </c>
      <c r="G16" s="135"/>
      <c r="H16" s="168" t="s">
        <v>184</v>
      </c>
      <c r="I16" s="133"/>
      <c r="K16" s="392"/>
      <c r="L16" s="392"/>
      <c r="M16" s="521" t="s">
        <v>185</v>
      </c>
      <c r="N16" s="521"/>
      <c r="O16" s="521"/>
      <c r="P16" s="136"/>
      <c r="Q16" s="177"/>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22"/>
      <c r="AT16" s="122"/>
      <c r="AU16" s="122"/>
      <c r="AV16" s="122"/>
      <c r="AW16" s="122"/>
      <c r="AX16" s="122"/>
      <c r="AY16" s="122"/>
      <c r="AZ16" s="122"/>
      <c r="BA16" s="122"/>
      <c r="BB16" s="122"/>
      <c r="BC16" s="122"/>
      <c r="BD16" s="122"/>
      <c r="BE16" s="122"/>
      <c r="BF16" s="122"/>
      <c r="BG16" s="122"/>
      <c r="BH16" s="122"/>
      <c r="BI16" s="122"/>
      <c r="BJ16" s="122"/>
    </row>
    <row r="17" spans="1:62" s="84" customFormat="1" ht="21.75" customHeight="1" thickBot="1">
      <c r="A17" s="1"/>
      <c r="B17" s="1"/>
      <c r="C17" s="1"/>
      <c r="D17" s="1"/>
      <c r="E17" s="1"/>
      <c r="F17" s="1"/>
      <c r="G17" s="101"/>
      <c r="H17" s="101"/>
      <c r="I17" s="101"/>
      <c r="J17" s="101"/>
      <c r="K17" s="102"/>
      <c r="L17" s="102"/>
      <c r="M17" s="100"/>
      <c r="N17" s="100"/>
      <c r="O17" s="100"/>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c r="BA17" s="122"/>
      <c r="BB17" s="122"/>
      <c r="BC17" s="122"/>
      <c r="BD17" s="122"/>
      <c r="BE17" s="122"/>
      <c r="BF17" s="122"/>
      <c r="BG17" s="122"/>
      <c r="BH17" s="122"/>
      <c r="BI17" s="122"/>
      <c r="BJ17" s="122"/>
    </row>
    <row r="18" spans="1:62" s="1" customFormat="1" ht="48" customHeight="1" thickBot="1">
      <c r="A18" s="345" t="s">
        <v>374</v>
      </c>
      <c r="B18" s="346"/>
      <c r="C18" s="346"/>
      <c r="D18" s="346"/>
      <c r="E18" s="346"/>
      <c r="F18" s="346"/>
      <c r="G18" s="346"/>
      <c r="H18" s="346"/>
      <c r="I18" s="346"/>
      <c r="J18" s="346"/>
      <c r="K18" s="346"/>
      <c r="L18" s="346"/>
      <c r="M18" s="346"/>
      <c r="N18" s="346"/>
      <c r="O18" s="346"/>
      <c r="P18" s="346"/>
      <c r="Q18" s="346"/>
      <c r="R18" s="346"/>
      <c r="S18" s="346"/>
      <c r="T18" s="346"/>
      <c r="U18" s="346"/>
      <c r="V18" s="346"/>
      <c r="W18" s="346"/>
      <c r="X18" s="346"/>
      <c r="Y18" s="346"/>
      <c r="Z18" s="346"/>
      <c r="AA18" s="346"/>
      <c r="AB18" s="346"/>
      <c r="AC18" s="346"/>
      <c r="AD18" s="346"/>
      <c r="AE18" s="346"/>
      <c r="AF18" s="347"/>
      <c r="AG18" s="122"/>
      <c r="AH18" s="122"/>
      <c r="AI18" s="122"/>
      <c r="AJ18" s="122"/>
      <c r="AK18" s="122"/>
      <c r="AL18" s="122"/>
      <c r="AM18" s="122"/>
      <c r="AN18" s="82"/>
      <c r="AO18" s="82"/>
      <c r="AP18" s="82"/>
      <c r="AQ18" s="82"/>
      <c r="AR18" s="82"/>
      <c r="AS18" s="82"/>
      <c r="AT18" s="82"/>
      <c r="AU18" s="82"/>
      <c r="AV18" s="82"/>
      <c r="AW18" s="82"/>
      <c r="AX18" s="82"/>
      <c r="AY18" s="82"/>
      <c r="AZ18" s="82"/>
      <c r="BA18" s="82"/>
      <c r="BB18" s="82"/>
      <c r="BC18" s="82"/>
      <c r="BD18" s="82"/>
      <c r="BE18" s="82"/>
      <c r="BF18" s="82"/>
      <c r="BG18" s="82"/>
      <c r="BH18" s="82"/>
      <c r="BI18" s="82"/>
      <c r="BJ18" s="82"/>
    </row>
    <row r="19" spans="1:62" s="1" customFormat="1" ht="50.25" customHeight="1" thickBot="1">
      <c r="A19" s="325" t="s">
        <v>375</v>
      </c>
      <c r="B19" s="326"/>
      <c r="C19" s="525"/>
      <c r="D19" s="525"/>
      <c r="E19" s="525"/>
      <c r="F19" s="525"/>
      <c r="G19" s="525"/>
      <c r="H19" s="525"/>
      <c r="I19" s="525"/>
      <c r="J19" s="525"/>
      <c r="K19" s="525"/>
      <c r="L19" s="525"/>
      <c r="M19" s="525"/>
      <c r="N19" s="525"/>
      <c r="O19" s="525"/>
      <c r="P19" s="525"/>
      <c r="Q19" s="525"/>
      <c r="R19" s="525"/>
      <c r="S19" s="525"/>
      <c r="T19" s="525"/>
      <c r="U19" s="525"/>
      <c r="V19" s="525"/>
      <c r="W19" s="525"/>
      <c r="X19" s="525"/>
      <c r="Y19" s="525"/>
      <c r="Z19" s="525"/>
      <c r="AA19" s="525"/>
      <c r="AB19" s="525"/>
      <c r="AC19" s="525"/>
      <c r="AD19" s="525"/>
      <c r="AE19" s="525"/>
      <c r="AF19" s="526"/>
      <c r="AG19" s="122"/>
      <c r="AH19" s="122"/>
      <c r="AI19" s="122"/>
      <c r="AJ19" s="122"/>
      <c r="AK19" s="122"/>
      <c r="AL19" s="122"/>
      <c r="AM19" s="122"/>
      <c r="AN19" s="82"/>
      <c r="AO19" s="82"/>
      <c r="AP19" s="82"/>
      <c r="AQ19" s="82"/>
      <c r="AR19" s="82"/>
      <c r="AS19" s="82"/>
      <c r="AT19" s="82"/>
      <c r="AU19" s="82"/>
      <c r="AV19" s="82"/>
      <c r="AW19" s="82"/>
      <c r="AX19" s="82"/>
      <c r="AY19" s="82"/>
      <c r="AZ19" s="82"/>
      <c r="BA19" s="82"/>
      <c r="BB19" s="82"/>
      <c r="BC19" s="82"/>
      <c r="BD19" s="82"/>
      <c r="BE19" s="82"/>
      <c r="BF19" s="82"/>
      <c r="BG19" s="82"/>
      <c r="BH19" s="82"/>
      <c r="BI19" s="82"/>
      <c r="BJ19" s="82"/>
    </row>
    <row r="20" spans="1:62" s="30" customFormat="1" ht="21.75" customHeight="1" thickBot="1">
      <c r="A20" s="339" t="s">
        <v>376</v>
      </c>
      <c r="B20" s="527" t="s">
        <v>377</v>
      </c>
      <c r="C20" s="436" t="s">
        <v>85</v>
      </c>
      <c r="D20" s="524"/>
      <c r="E20" s="524"/>
      <c r="F20" s="524"/>
      <c r="G20" s="524"/>
      <c r="H20" s="524"/>
      <c r="I20" s="524"/>
      <c r="J20" s="524"/>
      <c r="K20" s="524"/>
      <c r="L20" s="524"/>
      <c r="M20" s="524"/>
      <c r="N20" s="437"/>
      <c r="O20" s="503" t="s">
        <v>87</v>
      </c>
      <c r="P20" s="504"/>
      <c r="Q20" s="504"/>
      <c r="R20" s="504"/>
      <c r="S20" s="504"/>
      <c r="T20" s="504"/>
      <c r="U20" s="504"/>
      <c r="V20" s="504"/>
      <c r="W20" s="504"/>
      <c r="X20" s="504"/>
      <c r="Y20" s="504"/>
      <c r="Z20" s="504"/>
      <c r="AA20" s="504"/>
      <c r="AB20" s="504"/>
      <c r="AC20" s="504"/>
      <c r="AD20" s="504"/>
      <c r="AE20" s="504"/>
      <c r="AF20" s="505"/>
      <c r="AG20" s="122"/>
      <c r="AH20" s="122"/>
      <c r="AI20" s="122"/>
      <c r="AJ20" s="122"/>
      <c r="AK20" s="122"/>
      <c r="AL20" s="122"/>
      <c r="AM20" s="122"/>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row>
    <row r="21" spans="1:62" s="30" customFormat="1" ht="21.75" customHeight="1" thickBot="1">
      <c r="A21" s="506"/>
      <c r="B21" s="527"/>
      <c r="C21" s="522" t="s">
        <v>203</v>
      </c>
      <c r="D21" s="523"/>
      <c r="E21" s="522" t="s">
        <v>209</v>
      </c>
      <c r="F21" s="523"/>
      <c r="G21" s="522" t="s">
        <v>212</v>
      </c>
      <c r="H21" s="523"/>
      <c r="I21" s="522" t="s">
        <v>216</v>
      </c>
      <c r="J21" s="523"/>
      <c r="K21" s="522" t="s">
        <v>220</v>
      </c>
      <c r="L21" s="523"/>
      <c r="M21" s="522" t="s">
        <v>223</v>
      </c>
      <c r="N21" s="523"/>
      <c r="O21" s="503" t="s">
        <v>203</v>
      </c>
      <c r="P21" s="504"/>
      <c r="Q21" s="505"/>
      <c r="R21" s="500" t="s">
        <v>209</v>
      </c>
      <c r="S21" s="501"/>
      <c r="T21" s="502"/>
      <c r="U21" s="500" t="s">
        <v>212</v>
      </c>
      <c r="V21" s="501"/>
      <c r="W21" s="502"/>
      <c r="X21" s="500" t="s">
        <v>216</v>
      </c>
      <c r="Y21" s="501"/>
      <c r="Z21" s="502"/>
      <c r="AA21" s="500" t="s">
        <v>220</v>
      </c>
      <c r="AB21" s="501"/>
      <c r="AC21" s="502"/>
      <c r="AD21" s="500" t="s">
        <v>223</v>
      </c>
      <c r="AE21" s="501"/>
      <c r="AF21" s="502"/>
      <c r="AG21" s="122"/>
      <c r="AH21" s="122"/>
      <c r="AI21" s="122"/>
      <c r="AJ21" s="122"/>
      <c r="AK21" s="122"/>
      <c r="AL21" s="122"/>
      <c r="AM21" s="122"/>
      <c r="AN21" s="123"/>
      <c r="AO21" s="123"/>
      <c r="AP21" s="123"/>
      <c r="AQ21" s="123"/>
      <c r="AR21" s="123"/>
      <c r="AS21" s="123"/>
      <c r="AT21" s="123"/>
      <c r="AU21" s="123"/>
      <c r="AV21" s="123"/>
      <c r="AW21" s="123"/>
      <c r="AX21" s="123"/>
      <c r="AY21" s="123"/>
      <c r="AZ21" s="123"/>
      <c r="BA21" s="123"/>
      <c r="BB21" s="123"/>
      <c r="BC21" s="123"/>
      <c r="BD21" s="123"/>
      <c r="BE21" s="123"/>
      <c r="BF21" s="123"/>
      <c r="BG21" s="123"/>
      <c r="BH21" s="123"/>
      <c r="BI21" s="123"/>
      <c r="BJ21" s="123"/>
    </row>
    <row r="22" spans="1:62" s="30" customFormat="1" ht="28.5" customHeight="1" thickBot="1">
      <c r="A22" s="506"/>
      <c r="B22" s="527"/>
      <c r="C22" s="127" t="s">
        <v>378</v>
      </c>
      <c r="D22" s="127" t="s">
        <v>379</v>
      </c>
      <c r="E22" s="127" t="s">
        <v>378</v>
      </c>
      <c r="F22" s="127" t="s">
        <v>379</v>
      </c>
      <c r="G22" s="127" t="s">
        <v>378</v>
      </c>
      <c r="H22" s="127" t="s">
        <v>379</v>
      </c>
      <c r="I22" s="127" t="s">
        <v>378</v>
      </c>
      <c r="J22" s="127" t="s">
        <v>379</v>
      </c>
      <c r="K22" s="127" t="s">
        <v>378</v>
      </c>
      <c r="L22" s="127" t="s">
        <v>379</v>
      </c>
      <c r="M22" s="127" t="s">
        <v>378</v>
      </c>
      <c r="N22" s="127" t="s">
        <v>379</v>
      </c>
      <c r="O22" s="128" t="s">
        <v>378</v>
      </c>
      <c r="P22" s="128" t="s">
        <v>380</v>
      </c>
      <c r="Q22" s="128" t="s">
        <v>28</v>
      </c>
      <c r="R22" s="128" t="s">
        <v>378</v>
      </c>
      <c r="S22" s="128" t="s">
        <v>380</v>
      </c>
      <c r="T22" s="128" t="s">
        <v>28</v>
      </c>
      <c r="U22" s="128" t="s">
        <v>378</v>
      </c>
      <c r="V22" s="128" t="s">
        <v>380</v>
      </c>
      <c r="W22" s="128" t="s">
        <v>28</v>
      </c>
      <c r="X22" s="128" t="s">
        <v>378</v>
      </c>
      <c r="Y22" s="128" t="s">
        <v>380</v>
      </c>
      <c r="Z22" s="128" t="s">
        <v>28</v>
      </c>
      <c r="AA22" s="128" t="s">
        <v>378</v>
      </c>
      <c r="AB22" s="128" t="s">
        <v>380</v>
      </c>
      <c r="AC22" s="128" t="s">
        <v>28</v>
      </c>
      <c r="AD22" s="128" t="s">
        <v>378</v>
      </c>
      <c r="AE22" s="128" t="s">
        <v>380</v>
      </c>
      <c r="AF22" s="128" t="s">
        <v>28</v>
      </c>
      <c r="AG22" s="122"/>
      <c r="AH22" s="122"/>
      <c r="AI22" s="122"/>
      <c r="AJ22" s="122"/>
      <c r="AK22" s="122"/>
      <c r="AL22" s="122"/>
      <c r="AM22" s="122"/>
      <c r="AN22" s="123"/>
      <c r="AO22" s="123"/>
      <c r="AP22" s="123"/>
      <c r="AQ22" s="123"/>
      <c r="AR22" s="123"/>
      <c r="AS22" s="123"/>
      <c r="AT22" s="123"/>
      <c r="AU22" s="123"/>
      <c r="AV22" s="123"/>
      <c r="AW22" s="123"/>
      <c r="AX22" s="123"/>
      <c r="AY22" s="123"/>
      <c r="AZ22" s="123"/>
      <c r="BA22" s="123"/>
      <c r="BB22" s="123"/>
      <c r="BC22" s="123"/>
      <c r="BD22" s="123"/>
      <c r="BE22" s="123"/>
      <c r="BF22" s="123"/>
      <c r="BG22" s="123"/>
      <c r="BH22" s="123"/>
      <c r="BI22" s="123"/>
      <c r="BJ22" s="123"/>
    </row>
    <row r="23" spans="1:62" s="30" customFormat="1" ht="15.75" customHeight="1">
      <c r="A23" s="506"/>
      <c r="B23" s="79" t="s">
        <v>381</v>
      </c>
      <c r="C23" s="140"/>
      <c r="D23" s="138"/>
      <c r="E23" s="140"/>
      <c r="F23" s="138"/>
      <c r="G23" s="140"/>
      <c r="H23" s="138"/>
      <c r="I23" s="140"/>
      <c r="J23" s="138"/>
      <c r="K23" s="140"/>
      <c r="L23" s="138"/>
      <c r="M23" s="140"/>
      <c r="N23" s="138"/>
      <c r="O23" s="77"/>
      <c r="P23" s="138"/>
      <c r="Q23" s="138"/>
      <c r="R23" s="77"/>
      <c r="S23" s="138"/>
      <c r="T23" s="138"/>
      <c r="U23" s="77"/>
      <c r="V23" s="138"/>
      <c r="W23" s="138"/>
      <c r="X23" s="77"/>
      <c r="Y23" s="138"/>
      <c r="Z23" s="138"/>
      <c r="AA23" s="77"/>
      <c r="AB23" s="138"/>
      <c r="AC23" s="138"/>
      <c r="AD23" s="77"/>
      <c r="AE23" s="178"/>
      <c r="AF23" s="141"/>
      <c r="AG23" s="122"/>
      <c r="AH23" s="122"/>
      <c r="AI23" s="122"/>
      <c r="AJ23" s="122"/>
      <c r="AK23" s="122"/>
      <c r="AL23" s="122"/>
      <c r="AM23" s="122"/>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row>
    <row r="24" spans="1:62" s="30" customFormat="1" ht="15.75" customHeight="1">
      <c r="A24" s="506"/>
      <c r="B24" s="80" t="s">
        <v>382</v>
      </c>
      <c r="C24" s="77"/>
      <c r="D24" s="138"/>
      <c r="E24" s="77"/>
      <c r="F24" s="138"/>
      <c r="G24" s="77"/>
      <c r="H24" s="138"/>
      <c r="I24" s="77"/>
      <c r="J24" s="138"/>
      <c r="K24" s="77"/>
      <c r="L24" s="138"/>
      <c r="M24" s="77"/>
      <c r="N24" s="138"/>
      <c r="O24" s="77"/>
      <c r="P24" s="138"/>
      <c r="Q24" s="138"/>
      <c r="R24" s="77"/>
      <c r="S24" s="138"/>
      <c r="T24" s="138"/>
      <c r="U24" s="77"/>
      <c r="V24" s="138"/>
      <c r="W24" s="138"/>
      <c r="X24" s="77"/>
      <c r="Y24" s="138"/>
      <c r="Z24" s="138"/>
      <c r="AA24" s="77"/>
      <c r="AB24" s="138"/>
      <c r="AC24" s="138"/>
      <c r="AD24" s="77"/>
      <c r="AE24" s="178"/>
      <c r="AF24" s="141"/>
      <c r="AG24" s="122"/>
      <c r="AH24" s="122"/>
      <c r="AI24" s="122"/>
      <c r="AJ24" s="122"/>
      <c r="AK24" s="122"/>
      <c r="AL24" s="122"/>
      <c r="AM24" s="122"/>
      <c r="AN24" s="123"/>
      <c r="AO24" s="123"/>
      <c r="AP24" s="123"/>
      <c r="AQ24" s="123"/>
      <c r="AR24" s="123"/>
      <c r="AS24" s="123"/>
      <c r="AT24" s="123"/>
      <c r="AU24" s="123"/>
      <c r="AV24" s="123"/>
      <c r="AW24" s="123"/>
      <c r="AX24" s="123"/>
      <c r="AY24" s="123"/>
      <c r="AZ24" s="123"/>
      <c r="BA24" s="123"/>
      <c r="BB24" s="123"/>
      <c r="BC24" s="123"/>
      <c r="BD24" s="123"/>
      <c r="BE24" s="123"/>
      <c r="BF24" s="123"/>
      <c r="BG24" s="123"/>
      <c r="BH24" s="123"/>
      <c r="BI24" s="123"/>
      <c r="BJ24" s="123"/>
    </row>
    <row r="25" spans="1:62" s="30" customFormat="1" ht="15.75" customHeight="1">
      <c r="A25" s="506"/>
      <c r="B25" s="80" t="s">
        <v>383</v>
      </c>
      <c r="C25" s="77"/>
      <c r="D25" s="138"/>
      <c r="E25" s="77"/>
      <c r="F25" s="138"/>
      <c r="G25" s="77"/>
      <c r="H25" s="138"/>
      <c r="I25" s="77"/>
      <c r="J25" s="138"/>
      <c r="K25" s="77"/>
      <c r="L25" s="138"/>
      <c r="M25" s="77"/>
      <c r="N25" s="138"/>
      <c r="O25" s="77"/>
      <c r="P25" s="138"/>
      <c r="Q25" s="138"/>
      <c r="R25" s="77"/>
      <c r="S25" s="138"/>
      <c r="T25" s="138"/>
      <c r="U25" s="77"/>
      <c r="V25" s="138"/>
      <c r="W25" s="138"/>
      <c r="X25" s="77"/>
      <c r="Y25" s="138"/>
      <c r="Z25" s="138"/>
      <c r="AA25" s="77"/>
      <c r="AB25" s="138"/>
      <c r="AC25" s="138"/>
      <c r="AD25" s="77"/>
      <c r="AE25" s="178"/>
      <c r="AF25" s="141"/>
      <c r="AG25" s="122"/>
      <c r="AH25" s="122"/>
      <c r="AI25" s="122"/>
      <c r="AJ25" s="122"/>
      <c r="AK25" s="122"/>
      <c r="AL25" s="122"/>
      <c r="AM25" s="122"/>
      <c r="AN25" s="123"/>
      <c r="AO25" s="123"/>
      <c r="AP25" s="123"/>
      <c r="AQ25" s="123"/>
      <c r="AR25" s="123"/>
      <c r="AS25" s="123"/>
      <c r="AT25" s="123"/>
      <c r="AU25" s="123"/>
      <c r="AV25" s="123"/>
      <c r="AW25" s="123"/>
      <c r="AX25" s="123"/>
      <c r="AY25" s="123"/>
      <c r="AZ25" s="123"/>
      <c r="BA25" s="123"/>
      <c r="BB25" s="123"/>
      <c r="BC25" s="123"/>
      <c r="BD25" s="123"/>
      <c r="BE25" s="123"/>
      <c r="BF25" s="123"/>
      <c r="BG25" s="123"/>
      <c r="BH25" s="123"/>
      <c r="BI25" s="123"/>
      <c r="BJ25" s="123"/>
    </row>
    <row r="26" spans="1:62" s="30" customFormat="1" ht="15.75" customHeight="1">
      <c r="A26" s="506"/>
      <c r="B26" s="80" t="s">
        <v>384</v>
      </c>
      <c r="C26" s="77"/>
      <c r="D26" s="138"/>
      <c r="E26" s="77"/>
      <c r="F26" s="138"/>
      <c r="G26" s="77"/>
      <c r="H26" s="138"/>
      <c r="I26" s="77"/>
      <c r="J26" s="138"/>
      <c r="K26" s="77"/>
      <c r="L26" s="138"/>
      <c r="M26" s="77"/>
      <c r="N26" s="138"/>
      <c r="O26" s="77"/>
      <c r="P26" s="138"/>
      <c r="Q26" s="138"/>
      <c r="R26" s="77"/>
      <c r="S26" s="138"/>
      <c r="T26" s="138"/>
      <c r="U26" s="77"/>
      <c r="V26" s="138"/>
      <c r="W26" s="138"/>
      <c r="X26" s="77"/>
      <c r="Y26" s="138"/>
      <c r="Z26" s="138"/>
      <c r="AA26" s="77"/>
      <c r="AB26" s="138"/>
      <c r="AC26" s="138"/>
      <c r="AD26" s="77"/>
      <c r="AE26" s="178"/>
      <c r="AF26" s="141"/>
      <c r="AG26" s="122"/>
      <c r="AH26" s="122"/>
      <c r="AI26" s="122"/>
      <c r="AJ26" s="122"/>
      <c r="AK26" s="122"/>
      <c r="AL26" s="122"/>
      <c r="AM26" s="122"/>
      <c r="AN26" s="123"/>
      <c r="AO26" s="123"/>
      <c r="AP26" s="123"/>
      <c r="AQ26" s="123"/>
      <c r="AR26" s="123"/>
      <c r="AS26" s="123"/>
      <c r="AT26" s="123"/>
      <c r="AU26" s="123"/>
      <c r="AV26" s="123"/>
      <c r="AW26" s="123"/>
      <c r="AX26" s="123"/>
      <c r="AY26" s="123"/>
      <c r="AZ26" s="123"/>
      <c r="BA26" s="123"/>
      <c r="BB26" s="123"/>
      <c r="BC26" s="123"/>
      <c r="BD26" s="123"/>
      <c r="BE26" s="123"/>
      <c r="BF26" s="123"/>
      <c r="BG26" s="123"/>
      <c r="BH26" s="123"/>
      <c r="BI26" s="123"/>
      <c r="BJ26" s="123"/>
    </row>
    <row r="27" spans="1:62" s="30" customFormat="1" ht="15.75" customHeight="1">
      <c r="A27" s="506"/>
      <c r="B27" s="80" t="s">
        <v>385</v>
      </c>
      <c r="C27" s="77"/>
      <c r="D27" s="138"/>
      <c r="E27" s="77"/>
      <c r="F27" s="138"/>
      <c r="G27" s="77"/>
      <c r="H27" s="138"/>
      <c r="I27" s="77"/>
      <c r="J27" s="138"/>
      <c r="K27" s="77"/>
      <c r="L27" s="138"/>
      <c r="M27" s="77"/>
      <c r="N27" s="138"/>
      <c r="O27" s="77"/>
      <c r="P27" s="138"/>
      <c r="Q27" s="138"/>
      <c r="R27" s="77"/>
      <c r="S27" s="138"/>
      <c r="T27" s="138"/>
      <c r="U27" s="77"/>
      <c r="V27" s="138"/>
      <c r="W27" s="138"/>
      <c r="X27" s="77"/>
      <c r="Y27" s="138"/>
      <c r="Z27" s="138"/>
      <c r="AA27" s="77"/>
      <c r="AB27" s="138"/>
      <c r="AC27" s="138"/>
      <c r="AD27" s="77"/>
      <c r="AE27" s="178"/>
      <c r="AF27" s="141"/>
      <c r="AG27" s="122"/>
      <c r="AH27" s="122"/>
      <c r="AI27" s="122"/>
      <c r="AJ27" s="122"/>
      <c r="AK27" s="122"/>
      <c r="AL27" s="122"/>
      <c r="AM27" s="122"/>
      <c r="AN27" s="123"/>
      <c r="AO27" s="123"/>
      <c r="AP27" s="123"/>
      <c r="AQ27" s="123"/>
      <c r="AR27" s="123"/>
      <c r="AS27" s="123"/>
      <c r="AT27" s="123"/>
      <c r="AU27" s="123"/>
      <c r="AV27" s="123"/>
      <c r="AW27" s="123"/>
      <c r="AX27" s="123"/>
      <c r="AY27" s="123"/>
      <c r="AZ27" s="123"/>
      <c r="BA27" s="123"/>
      <c r="BB27" s="123"/>
      <c r="BC27" s="123"/>
      <c r="BD27" s="123"/>
      <c r="BE27" s="123"/>
      <c r="BF27" s="123"/>
      <c r="BG27" s="123"/>
      <c r="BH27" s="123"/>
      <c r="BI27" s="123"/>
      <c r="BJ27" s="123"/>
    </row>
    <row r="28" spans="1:62" s="30" customFormat="1" ht="15.75" customHeight="1">
      <c r="A28" s="506"/>
      <c r="B28" s="80" t="s">
        <v>386</v>
      </c>
      <c r="C28" s="77"/>
      <c r="D28" s="138"/>
      <c r="E28" s="77"/>
      <c r="F28" s="138"/>
      <c r="G28" s="77"/>
      <c r="H28" s="138"/>
      <c r="I28" s="77"/>
      <c r="J28" s="138"/>
      <c r="K28" s="77"/>
      <c r="L28" s="138"/>
      <c r="M28" s="77"/>
      <c r="N28" s="138"/>
      <c r="O28" s="77"/>
      <c r="P28" s="138"/>
      <c r="Q28" s="138"/>
      <c r="R28" s="77"/>
      <c r="S28" s="138"/>
      <c r="T28" s="138"/>
      <c r="U28" s="77"/>
      <c r="V28" s="138"/>
      <c r="W28" s="138"/>
      <c r="X28" s="77"/>
      <c r="Y28" s="138"/>
      <c r="Z28" s="138"/>
      <c r="AA28" s="77"/>
      <c r="AB28" s="138"/>
      <c r="AC28" s="138"/>
      <c r="AD28" s="77"/>
      <c r="AE28" s="178"/>
      <c r="AF28" s="141"/>
      <c r="AG28" s="122"/>
      <c r="AH28" s="122"/>
      <c r="AI28" s="122"/>
      <c r="AJ28" s="122"/>
      <c r="AK28" s="122"/>
      <c r="AL28" s="122"/>
      <c r="AM28" s="122"/>
      <c r="AN28" s="123"/>
      <c r="AO28" s="123"/>
      <c r="AP28" s="123"/>
      <c r="AQ28" s="123"/>
      <c r="AR28" s="123"/>
      <c r="AS28" s="123"/>
      <c r="AT28" s="123"/>
      <c r="AU28" s="123"/>
      <c r="AV28" s="123"/>
      <c r="AW28" s="123"/>
      <c r="AX28" s="123"/>
      <c r="AY28" s="123"/>
      <c r="AZ28" s="123"/>
      <c r="BA28" s="123"/>
      <c r="BB28" s="123"/>
      <c r="BC28" s="123"/>
      <c r="BD28" s="123"/>
      <c r="BE28" s="123"/>
      <c r="BF28" s="123"/>
      <c r="BG28" s="123"/>
      <c r="BH28" s="123"/>
      <c r="BI28" s="123"/>
      <c r="BJ28" s="123"/>
    </row>
    <row r="29" spans="1:62" s="30" customFormat="1" ht="15.75" customHeight="1">
      <c r="A29" s="506"/>
      <c r="B29" s="80" t="s">
        <v>387</v>
      </c>
      <c r="C29" s="77"/>
      <c r="D29" s="138"/>
      <c r="E29" s="77"/>
      <c r="F29" s="138"/>
      <c r="G29" s="77"/>
      <c r="H29" s="138"/>
      <c r="I29" s="77"/>
      <c r="J29" s="138"/>
      <c r="K29" s="77"/>
      <c r="L29" s="138"/>
      <c r="M29" s="77"/>
      <c r="N29" s="138"/>
      <c r="O29" s="77"/>
      <c r="P29" s="138"/>
      <c r="Q29" s="138"/>
      <c r="R29" s="77"/>
      <c r="S29" s="138"/>
      <c r="T29" s="138"/>
      <c r="U29" s="77"/>
      <c r="V29" s="138"/>
      <c r="W29" s="138"/>
      <c r="X29" s="77"/>
      <c r="Y29" s="138"/>
      <c r="Z29" s="138"/>
      <c r="AA29" s="77"/>
      <c r="AB29" s="138"/>
      <c r="AC29" s="138"/>
      <c r="AD29" s="77"/>
      <c r="AE29" s="178"/>
      <c r="AF29" s="141"/>
      <c r="AG29" s="122"/>
      <c r="AH29" s="122"/>
      <c r="AI29" s="122"/>
      <c r="AJ29" s="122"/>
      <c r="AK29" s="122"/>
      <c r="AL29" s="122"/>
      <c r="AM29" s="122"/>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row>
    <row r="30" spans="1:62" s="30" customFormat="1" ht="15.75" customHeight="1">
      <c r="A30" s="506"/>
      <c r="B30" s="80" t="s">
        <v>388</v>
      </c>
      <c r="C30" s="77"/>
      <c r="D30" s="138"/>
      <c r="E30" s="77"/>
      <c r="F30" s="138"/>
      <c r="G30" s="77"/>
      <c r="H30" s="138"/>
      <c r="I30" s="77"/>
      <c r="J30" s="138"/>
      <c r="K30" s="77"/>
      <c r="L30" s="138"/>
      <c r="M30" s="77"/>
      <c r="N30" s="138"/>
      <c r="O30" s="77"/>
      <c r="P30" s="138"/>
      <c r="Q30" s="138"/>
      <c r="R30" s="77"/>
      <c r="S30" s="138"/>
      <c r="T30" s="138"/>
      <c r="U30" s="77"/>
      <c r="V30" s="138"/>
      <c r="W30" s="138"/>
      <c r="X30" s="77"/>
      <c r="Y30" s="138"/>
      <c r="Z30" s="138"/>
      <c r="AA30" s="77"/>
      <c r="AB30" s="138"/>
      <c r="AC30" s="138"/>
      <c r="AD30" s="77"/>
      <c r="AE30" s="178"/>
      <c r="AF30" s="141"/>
      <c r="AG30" s="122"/>
      <c r="AH30" s="122"/>
      <c r="AI30" s="122"/>
      <c r="AJ30" s="122"/>
      <c r="AK30" s="122"/>
      <c r="AL30" s="122"/>
      <c r="AM30" s="122"/>
      <c r="AN30" s="123"/>
      <c r="AO30" s="123"/>
      <c r="AP30" s="123"/>
      <c r="AQ30" s="123"/>
      <c r="AR30" s="123"/>
      <c r="AS30" s="123"/>
      <c r="AT30" s="123"/>
      <c r="AU30" s="123"/>
      <c r="AV30" s="123"/>
      <c r="AW30" s="123"/>
      <c r="AX30" s="123"/>
      <c r="AY30" s="123"/>
      <c r="AZ30" s="123"/>
      <c r="BA30" s="123"/>
      <c r="BB30" s="123"/>
      <c r="BC30" s="123"/>
      <c r="BD30" s="123"/>
      <c r="BE30" s="123"/>
      <c r="BF30" s="123"/>
      <c r="BG30" s="123"/>
      <c r="BH30" s="123"/>
      <c r="BI30" s="123"/>
      <c r="BJ30" s="123"/>
    </row>
    <row r="31" spans="1:62" s="30" customFormat="1" ht="15.75" customHeight="1">
      <c r="A31" s="506"/>
      <c r="B31" s="80" t="s">
        <v>389</v>
      </c>
      <c r="C31" s="77"/>
      <c r="D31" s="138"/>
      <c r="E31" s="77"/>
      <c r="F31" s="138"/>
      <c r="G31" s="77"/>
      <c r="H31" s="138"/>
      <c r="I31" s="77"/>
      <c r="J31" s="138"/>
      <c r="K31" s="77"/>
      <c r="L31" s="138"/>
      <c r="M31" s="77"/>
      <c r="N31" s="138"/>
      <c r="O31" s="77"/>
      <c r="P31" s="138"/>
      <c r="Q31" s="138"/>
      <c r="R31" s="77"/>
      <c r="S31" s="138"/>
      <c r="T31" s="138"/>
      <c r="U31" s="77"/>
      <c r="V31" s="138"/>
      <c r="W31" s="138"/>
      <c r="X31" s="77"/>
      <c r="Y31" s="138"/>
      <c r="Z31" s="138"/>
      <c r="AA31" s="77"/>
      <c r="AB31" s="138"/>
      <c r="AC31" s="138"/>
      <c r="AD31" s="77"/>
      <c r="AE31" s="178"/>
      <c r="AF31" s="141"/>
      <c r="AG31" s="122"/>
      <c r="AH31" s="122"/>
      <c r="AI31" s="122"/>
      <c r="AJ31" s="122"/>
      <c r="AK31" s="122"/>
      <c r="AL31" s="122"/>
      <c r="AM31" s="122"/>
      <c r="AN31" s="123"/>
      <c r="AO31" s="123"/>
      <c r="AP31" s="123"/>
      <c r="AQ31" s="123"/>
      <c r="AR31" s="123"/>
      <c r="AS31" s="123"/>
      <c r="AT31" s="123"/>
      <c r="AU31" s="123"/>
      <c r="AV31" s="123"/>
      <c r="AW31" s="123"/>
      <c r="AX31" s="123"/>
      <c r="AY31" s="123"/>
      <c r="AZ31" s="123"/>
      <c r="BA31" s="123"/>
      <c r="BB31" s="123"/>
      <c r="BC31" s="123"/>
      <c r="BD31" s="123"/>
      <c r="BE31" s="123"/>
      <c r="BF31" s="123"/>
      <c r="BG31" s="123"/>
      <c r="BH31" s="123"/>
      <c r="BI31" s="123"/>
      <c r="BJ31" s="123"/>
    </row>
    <row r="32" spans="1:62" s="30" customFormat="1" ht="15.75" customHeight="1">
      <c r="A32" s="506"/>
      <c r="B32" s="80" t="s">
        <v>390</v>
      </c>
      <c r="C32" s="77"/>
      <c r="D32" s="138"/>
      <c r="E32" s="77"/>
      <c r="F32" s="138"/>
      <c r="G32" s="77"/>
      <c r="H32" s="138"/>
      <c r="I32" s="77"/>
      <c r="J32" s="138"/>
      <c r="K32" s="77"/>
      <c r="L32" s="138"/>
      <c r="M32" s="77"/>
      <c r="N32" s="138"/>
      <c r="O32" s="77"/>
      <c r="P32" s="138"/>
      <c r="Q32" s="138"/>
      <c r="R32" s="77"/>
      <c r="S32" s="138"/>
      <c r="T32" s="138"/>
      <c r="U32" s="77"/>
      <c r="V32" s="138"/>
      <c r="W32" s="138"/>
      <c r="X32" s="77"/>
      <c r="Y32" s="138"/>
      <c r="Z32" s="138"/>
      <c r="AA32" s="77"/>
      <c r="AB32" s="138"/>
      <c r="AC32" s="138"/>
      <c r="AD32" s="77"/>
      <c r="AE32" s="178"/>
      <c r="AF32" s="141"/>
      <c r="AG32" s="122"/>
      <c r="AH32" s="122"/>
      <c r="AI32" s="122"/>
      <c r="AJ32" s="122"/>
      <c r="AK32" s="122"/>
      <c r="AL32" s="122"/>
      <c r="AM32" s="122"/>
      <c r="AN32" s="123"/>
      <c r="AO32" s="123"/>
      <c r="AP32" s="123"/>
      <c r="AQ32" s="123"/>
      <c r="AR32" s="123"/>
      <c r="AS32" s="123"/>
      <c r="AT32" s="123"/>
      <c r="AU32" s="123"/>
      <c r="AV32" s="123"/>
      <c r="AW32" s="123"/>
      <c r="AX32" s="123"/>
      <c r="AY32" s="123"/>
      <c r="AZ32" s="123"/>
      <c r="BA32" s="123"/>
      <c r="BB32" s="123"/>
      <c r="BC32" s="123"/>
      <c r="BD32" s="123"/>
      <c r="BE32" s="123"/>
      <c r="BF32" s="123"/>
      <c r="BG32" s="123"/>
      <c r="BH32" s="123"/>
      <c r="BI32" s="123"/>
      <c r="BJ32" s="123"/>
    </row>
    <row r="33" spans="1:62" s="30" customFormat="1" ht="15.75" customHeight="1">
      <c r="A33" s="506"/>
      <c r="B33" s="80" t="s">
        <v>391</v>
      </c>
      <c r="C33" s="77"/>
      <c r="D33" s="138"/>
      <c r="E33" s="77"/>
      <c r="F33" s="138"/>
      <c r="G33" s="77"/>
      <c r="H33" s="138"/>
      <c r="I33" s="77"/>
      <c r="J33" s="138"/>
      <c r="K33" s="77"/>
      <c r="L33" s="138"/>
      <c r="M33" s="77"/>
      <c r="N33" s="138"/>
      <c r="O33" s="77"/>
      <c r="P33" s="138"/>
      <c r="Q33" s="138"/>
      <c r="R33" s="77"/>
      <c r="S33" s="138"/>
      <c r="T33" s="138"/>
      <c r="U33" s="77"/>
      <c r="V33" s="138"/>
      <c r="W33" s="138"/>
      <c r="X33" s="77"/>
      <c r="Y33" s="138"/>
      <c r="Z33" s="138"/>
      <c r="AA33" s="77"/>
      <c r="AB33" s="138"/>
      <c r="AC33" s="138"/>
      <c r="AD33" s="77"/>
      <c r="AE33" s="178"/>
      <c r="AF33" s="141"/>
      <c r="AG33" s="122"/>
      <c r="AH33" s="122"/>
      <c r="AI33" s="122"/>
      <c r="AJ33" s="122"/>
      <c r="AK33" s="122"/>
      <c r="AL33" s="122"/>
      <c r="AM33" s="122"/>
      <c r="AN33" s="123"/>
      <c r="AO33" s="123"/>
      <c r="AP33" s="123"/>
      <c r="AQ33" s="123"/>
      <c r="AR33" s="123"/>
      <c r="AS33" s="123"/>
      <c r="AT33" s="123"/>
      <c r="AU33" s="123"/>
      <c r="AV33" s="123"/>
      <c r="AW33" s="123"/>
      <c r="AX33" s="123"/>
      <c r="AY33" s="123"/>
      <c r="AZ33" s="123"/>
      <c r="BA33" s="123"/>
      <c r="BB33" s="123"/>
      <c r="BC33" s="123"/>
      <c r="BD33" s="123"/>
      <c r="BE33" s="123"/>
      <c r="BF33" s="123"/>
      <c r="BG33" s="123"/>
      <c r="BH33" s="123"/>
      <c r="BI33" s="123"/>
      <c r="BJ33" s="123"/>
    </row>
    <row r="34" spans="1:62" s="30" customFormat="1" ht="15.75" customHeight="1">
      <c r="A34" s="506"/>
      <c r="B34" s="80" t="s">
        <v>392</v>
      </c>
      <c r="C34" s="77"/>
      <c r="D34" s="138"/>
      <c r="E34" s="77"/>
      <c r="F34" s="138"/>
      <c r="G34" s="77"/>
      <c r="H34" s="138"/>
      <c r="I34" s="77"/>
      <c r="J34" s="138"/>
      <c r="K34" s="77"/>
      <c r="L34" s="138"/>
      <c r="M34" s="77"/>
      <c r="N34" s="138"/>
      <c r="O34" s="77"/>
      <c r="P34" s="138"/>
      <c r="Q34" s="138"/>
      <c r="R34" s="77"/>
      <c r="S34" s="138"/>
      <c r="T34" s="138"/>
      <c r="U34" s="77"/>
      <c r="V34" s="138"/>
      <c r="W34" s="138"/>
      <c r="X34" s="77"/>
      <c r="Y34" s="138"/>
      <c r="Z34" s="138"/>
      <c r="AA34" s="77"/>
      <c r="AB34" s="138"/>
      <c r="AC34" s="138"/>
      <c r="AD34" s="77"/>
      <c r="AE34" s="178"/>
      <c r="AF34" s="141"/>
      <c r="AG34" s="122"/>
      <c r="AH34" s="122"/>
      <c r="AI34" s="122"/>
      <c r="AJ34" s="122"/>
      <c r="AK34" s="122"/>
      <c r="AL34" s="122"/>
      <c r="AM34" s="122"/>
      <c r="AN34" s="123"/>
      <c r="AO34" s="123"/>
      <c r="AP34" s="123"/>
      <c r="AQ34" s="123"/>
      <c r="AR34" s="123"/>
      <c r="AS34" s="123"/>
      <c r="AT34" s="123"/>
      <c r="AU34" s="123"/>
      <c r="AV34" s="123"/>
      <c r="AW34" s="123"/>
      <c r="AX34" s="123"/>
      <c r="AY34" s="123"/>
      <c r="AZ34" s="123"/>
      <c r="BA34" s="123"/>
      <c r="BB34" s="123"/>
      <c r="BC34" s="123"/>
      <c r="BD34" s="123"/>
      <c r="BE34" s="123"/>
      <c r="BF34" s="123"/>
      <c r="BG34" s="123"/>
      <c r="BH34" s="123"/>
      <c r="BI34" s="123"/>
      <c r="BJ34" s="123"/>
    </row>
    <row r="35" spans="1:62" s="30" customFormat="1" ht="15.75" customHeight="1">
      <c r="A35" s="506"/>
      <c r="B35" s="80" t="s">
        <v>393</v>
      </c>
      <c r="C35" s="77"/>
      <c r="D35" s="138"/>
      <c r="E35" s="77"/>
      <c r="F35" s="138"/>
      <c r="G35" s="77"/>
      <c r="H35" s="138"/>
      <c r="I35" s="77"/>
      <c r="J35" s="138"/>
      <c r="K35" s="77"/>
      <c r="L35" s="138"/>
      <c r="M35" s="77"/>
      <c r="N35" s="138"/>
      <c r="O35" s="77"/>
      <c r="P35" s="138"/>
      <c r="Q35" s="138"/>
      <c r="R35" s="77"/>
      <c r="S35" s="138"/>
      <c r="T35" s="138"/>
      <c r="U35" s="77"/>
      <c r="V35" s="138"/>
      <c r="W35" s="138"/>
      <c r="X35" s="77"/>
      <c r="Y35" s="138"/>
      <c r="Z35" s="138"/>
      <c r="AA35" s="77"/>
      <c r="AB35" s="138"/>
      <c r="AC35" s="138"/>
      <c r="AD35" s="77"/>
      <c r="AE35" s="178"/>
      <c r="AF35" s="141"/>
      <c r="AG35" s="122"/>
      <c r="AH35" s="122"/>
      <c r="AI35" s="122"/>
      <c r="AJ35" s="122"/>
      <c r="AK35" s="122"/>
      <c r="AL35" s="122"/>
      <c r="AM35" s="122"/>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row>
    <row r="36" spans="1:62" s="30" customFormat="1" ht="15.75" customHeight="1">
      <c r="A36" s="506"/>
      <c r="B36" s="80" t="s">
        <v>394</v>
      </c>
      <c r="C36" s="77"/>
      <c r="D36" s="138"/>
      <c r="E36" s="77"/>
      <c r="F36" s="138"/>
      <c r="G36" s="77"/>
      <c r="H36" s="138"/>
      <c r="I36" s="77"/>
      <c r="J36" s="138"/>
      <c r="K36" s="77"/>
      <c r="L36" s="138"/>
      <c r="M36" s="77"/>
      <c r="N36" s="138"/>
      <c r="O36" s="77"/>
      <c r="P36" s="138"/>
      <c r="Q36" s="138"/>
      <c r="R36" s="77"/>
      <c r="S36" s="138"/>
      <c r="T36" s="138"/>
      <c r="U36" s="77"/>
      <c r="V36" s="138"/>
      <c r="W36" s="138"/>
      <c r="X36" s="77"/>
      <c r="Y36" s="138"/>
      <c r="Z36" s="138"/>
      <c r="AA36" s="77"/>
      <c r="AB36" s="138"/>
      <c r="AC36" s="138"/>
      <c r="AD36" s="77"/>
      <c r="AE36" s="178"/>
      <c r="AF36" s="141"/>
      <c r="AG36" s="122"/>
      <c r="AH36" s="122"/>
      <c r="AI36" s="122"/>
      <c r="AJ36" s="122"/>
      <c r="AK36" s="122"/>
      <c r="AL36" s="122"/>
      <c r="AM36" s="122"/>
      <c r="AN36" s="123"/>
      <c r="AO36" s="123"/>
      <c r="AP36" s="123"/>
      <c r="AQ36" s="123"/>
      <c r="AR36" s="123"/>
      <c r="AS36" s="123"/>
      <c r="AT36" s="123"/>
      <c r="AU36" s="123"/>
      <c r="AV36" s="123"/>
      <c r="AW36" s="123"/>
      <c r="AX36" s="123"/>
      <c r="AY36" s="123"/>
      <c r="AZ36" s="123"/>
      <c r="BA36" s="123"/>
      <c r="BB36" s="123"/>
      <c r="BC36" s="123"/>
      <c r="BD36" s="123"/>
      <c r="BE36" s="123"/>
      <c r="BF36" s="123"/>
      <c r="BG36" s="123"/>
      <c r="BH36" s="123"/>
      <c r="BI36" s="123"/>
      <c r="BJ36" s="123"/>
    </row>
    <row r="37" spans="1:62" s="30" customFormat="1" ht="15.75" customHeight="1">
      <c r="A37" s="506"/>
      <c r="B37" s="80" t="s">
        <v>395</v>
      </c>
      <c r="C37" s="77"/>
      <c r="D37" s="138"/>
      <c r="E37" s="77"/>
      <c r="F37" s="138"/>
      <c r="G37" s="77"/>
      <c r="H37" s="138"/>
      <c r="I37" s="77"/>
      <c r="J37" s="138"/>
      <c r="K37" s="77"/>
      <c r="L37" s="138"/>
      <c r="M37" s="77"/>
      <c r="N37" s="138"/>
      <c r="O37" s="77"/>
      <c r="P37" s="138"/>
      <c r="Q37" s="138"/>
      <c r="R37" s="77"/>
      <c r="S37" s="138"/>
      <c r="T37" s="138"/>
      <c r="U37" s="77"/>
      <c r="V37" s="138"/>
      <c r="W37" s="138"/>
      <c r="X37" s="77"/>
      <c r="Y37" s="138"/>
      <c r="Z37" s="138"/>
      <c r="AA37" s="77"/>
      <c r="AB37" s="138"/>
      <c r="AC37" s="138"/>
      <c r="AD37" s="77"/>
      <c r="AE37" s="178"/>
      <c r="AF37" s="141"/>
      <c r="AG37" s="122"/>
      <c r="AH37" s="122"/>
      <c r="AI37" s="122"/>
      <c r="AJ37" s="122"/>
      <c r="AK37" s="122"/>
      <c r="AL37" s="122"/>
      <c r="AM37" s="122"/>
      <c r="AN37" s="123"/>
      <c r="AO37" s="123"/>
      <c r="AP37" s="123"/>
      <c r="AQ37" s="123"/>
      <c r="AR37" s="123"/>
      <c r="AS37" s="123"/>
      <c r="AT37" s="123"/>
      <c r="AU37" s="123"/>
      <c r="AV37" s="123"/>
      <c r="AW37" s="123"/>
      <c r="AX37" s="123"/>
      <c r="AY37" s="123"/>
      <c r="AZ37" s="123"/>
      <c r="BA37" s="123"/>
      <c r="BB37" s="123"/>
      <c r="BC37" s="123"/>
      <c r="BD37" s="123"/>
      <c r="BE37" s="123"/>
      <c r="BF37" s="123"/>
      <c r="BG37" s="123"/>
      <c r="BH37" s="123"/>
      <c r="BI37" s="123"/>
      <c r="BJ37" s="123"/>
    </row>
    <row r="38" spans="1:62" s="30" customFormat="1" ht="15.75" customHeight="1">
      <c r="A38" s="506"/>
      <c r="B38" s="80" t="s">
        <v>396</v>
      </c>
      <c r="C38" s="77"/>
      <c r="D38" s="138"/>
      <c r="E38" s="77"/>
      <c r="F38" s="138"/>
      <c r="G38" s="77"/>
      <c r="H38" s="138"/>
      <c r="I38" s="77"/>
      <c r="J38" s="138"/>
      <c r="K38" s="77"/>
      <c r="L38" s="138"/>
      <c r="M38" s="77"/>
      <c r="N38" s="138"/>
      <c r="O38" s="77"/>
      <c r="P38" s="138"/>
      <c r="Q38" s="138"/>
      <c r="R38" s="77"/>
      <c r="S38" s="138"/>
      <c r="T38" s="138"/>
      <c r="U38" s="77"/>
      <c r="V38" s="138"/>
      <c r="W38" s="138"/>
      <c r="X38" s="77"/>
      <c r="Y38" s="138"/>
      <c r="Z38" s="138"/>
      <c r="AA38" s="77"/>
      <c r="AB38" s="138"/>
      <c r="AC38" s="138"/>
      <c r="AD38" s="77"/>
      <c r="AE38" s="178"/>
      <c r="AF38" s="141"/>
      <c r="AG38" s="122"/>
      <c r="AH38" s="122"/>
      <c r="AI38" s="122"/>
      <c r="AJ38" s="122"/>
      <c r="AK38" s="122"/>
      <c r="AL38" s="122"/>
      <c r="AM38" s="122"/>
      <c r="AN38" s="123"/>
      <c r="AO38" s="123"/>
      <c r="AP38" s="123"/>
      <c r="AQ38" s="123"/>
      <c r="AR38" s="123"/>
      <c r="AS38" s="123"/>
      <c r="AT38" s="123"/>
      <c r="AU38" s="123"/>
      <c r="AV38" s="123"/>
      <c r="AW38" s="123"/>
      <c r="AX38" s="123"/>
      <c r="AY38" s="123"/>
      <c r="AZ38" s="123"/>
      <c r="BA38" s="123"/>
      <c r="BB38" s="123"/>
      <c r="BC38" s="123"/>
      <c r="BD38" s="123"/>
      <c r="BE38" s="123"/>
      <c r="BF38" s="123"/>
      <c r="BG38" s="123"/>
      <c r="BH38" s="123"/>
      <c r="BI38" s="123"/>
      <c r="BJ38" s="123"/>
    </row>
    <row r="39" spans="1:62" s="30" customFormat="1" ht="15.75" customHeight="1">
      <c r="A39" s="506"/>
      <c r="B39" s="80" t="s">
        <v>397</v>
      </c>
      <c r="C39" s="77"/>
      <c r="D39" s="138"/>
      <c r="E39" s="77"/>
      <c r="F39" s="138"/>
      <c r="G39" s="77"/>
      <c r="H39" s="138"/>
      <c r="I39" s="77"/>
      <c r="J39" s="138"/>
      <c r="K39" s="77"/>
      <c r="L39" s="138"/>
      <c r="M39" s="77"/>
      <c r="N39" s="138"/>
      <c r="O39" s="77"/>
      <c r="P39" s="138"/>
      <c r="Q39" s="138"/>
      <c r="R39" s="77"/>
      <c r="S39" s="138"/>
      <c r="T39" s="138"/>
      <c r="U39" s="77"/>
      <c r="V39" s="138"/>
      <c r="W39" s="138"/>
      <c r="X39" s="77"/>
      <c r="Y39" s="138"/>
      <c r="Z39" s="138"/>
      <c r="AA39" s="77"/>
      <c r="AB39" s="138"/>
      <c r="AC39" s="138"/>
      <c r="AD39" s="77"/>
      <c r="AE39" s="178"/>
      <c r="AF39" s="141"/>
      <c r="AG39" s="122"/>
      <c r="AH39" s="122"/>
      <c r="AI39" s="122"/>
      <c r="AJ39" s="122"/>
      <c r="AK39" s="122"/>
      <c r="AL39" s="122"/>
      <c r="AM39" s="122"/>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c r="BJ39" s="123"/>
    </row>
    <row r="40" spans="1:62" s="30" customFormat="1" ht="15.75" customHeight="1">
      <c r="A40" s="506"/>
      <c r="B40" s="80" t="s">
        <v>398</v>
      </c>
      <c r="C40" s="77"/>
      <c r="D40" s="138"/>
      <c r="E40" s="77"/>
      <c r="F40" s="138"/>
      <c r="G40" s="77"/>
      <c r="H40" s="138"/>
      <c r="I40" s="77"/>
      <c r="J40" s="138"/>
      <c r="K40" s="77"/>
      <c r="L40" s="138"/>
      <c r="M40" s="77"/>
      <c r="N40" s="138"/>
      <c r="O40" s="77"/>
      <c r="P40" s="138"/>
      <c r="Q40" s="138"/>
      <c r="R40" s="77"/>
      <c r="S40" s="138"/>
      <c r="T40" s="138"/>
      <c r="U40" s="77"/>
      <c r="V40" s="138"/>
      <c r="W40" s="138"/>
      <c r="X40" s="77"/>
      <c r="Y40" s="138"/>
      <c r="Z40" s="138"/>
      <c r="AA40" s="77"/>
      <c r="AB40" s="138"/>
      <c r="AC40" s="138"/>
      <c r="AD40" s="77"/>
      <c r="AE40" s="178"/>
      <c r="AF40" s="141"/>
      <c r="AG40" s="122"/>
      <c r="AH40" s="122"/>
      <c r="AI40" s="122"/>
      <c r="AJ40" s="122"/>
      <c r="AK40" s="122"/>
      <c r="AL40" s="122"/>
      <c r="AM40" s="122"/>
      <c r="AN40" s="123"/>
      <c r="AO40" s="123"/>
      <c r="AP40" s="123"/>
      <c r="AQ40" s="123"/>
      <c r="AR40" s="123"/>
      <c r="AS40" s="123"/>
      <c r="AT40" s="123"/>
      <c r="AU40" s="123"/>
      <c r="AV40" s="123"/>
      <c r="AW40" s="123"/>
      <c r="AX40" s="123"/>
      <c r="AY40" s="123"/>
      <c r="AZ40" s="123"/>
      <c r="BA40" s="123"/>
      <c r="BB40" s="123"/>
      <c r="BC40" s="123"/>
      <c r="BD40" s="123"/>
      <c r="BE40" s="123"/>
      <c r="BF40" s="123"/>
      <c r="BG40" s="123"/>
      <c r="BH40" s="123"/>
      <c r="BI40" s="123"/>
      <c r="BJ40" s="123"/>
    </row>
    <row r="41" spans="1:62" s="30" customFormat="1" ht="15.75" customHeight="1">
      <c r="A41" s="506"/>
      <c r="B41" s="80" t="s">
        <v>399</v>
      </c>
      <c r="C41" s="77"/>
      <c r="D41" s="138"/>
      <c r="E41" s="77"/>
      <c r="F41" s="138"/>
      <c r="G41" s="77"/>
      <c r="H41" s="138"/>
      <c r="I41" s="77"/>
      <c r="J41" s="138"/>
      <c r="K41" s="77"/>
      <c r="L41" s="138"/>
      <c r="M41" s="77"/>
      <c r="N41" s="138"/>
      <c r="O41" s="77"/>
      <c r="P41" s="138"/>
      <c r="Q41" s="138"/>
      <c r="R41" s="77"/>
      <c r="S41" s="138"/>
      <c r="T41" s="138"/>
      <c r="U41" s="77"/>
      <c r="V41" s="138"/>
      <c r="W41" s="138"/>
      <c r="X41" s="77"/>
      <c r="Y41" s="138"/>
      <c r="Z41" s="138"/>
      <c r="AA41" s="77"/>
      <c r="AB41" s="138"/>
      <c r="AC41" s="138"/>
      <c r="AD41" s="77"/>
      <c r="AE41" s="178"/>
      <c r="AF41" s="141"/>
      <c r="AG41" s="122"/>
      <c r="AH41" s="122"/>
      <c r="AI41" s="122"/>
      <c r="AJ41" s="122"/>
      <c r="AK41" s="122"/>
      <c r="AL41" s="122"/>
      <c r="AM41" s="122"/>
      <c r="AN41" s="123"/>
      <c r="AO41" s="123"/>
      <c r="AP41" s="123"/>
      <c r="AQ41" s="123"/>
      <c r="AR41" s="123"/>
      <c r="AS41" s="123"/>
      <c r="AT41" s="123"/>
      <c r="AU41" s="123"/>
      <c r="AV41" s="123"/>
      <c r="AW41" s="123"/>
      <c r="AX41" s="123"/>
      <c r="AY41" s="123"/>
      <c r="AZ41" s="123"/>
      <c r="BA41" s="123"/>
      <c r="BB41" s="123"/>
      <c r="BC41" s="123"/>
      <c r="BD41" s="123"/>
      <c r="BE41" s="123"/>
      <c r="BF41" s="123"/>
      <c r="BG41" s="123"/>
      <c r="BH41" s="123"/>
      <c r="BI41" s="123"/>
      <c r="BJ41" s="123"/>
    </row>
    <row r="42" spans="1:62" s="30" customFormat="1" ht="15.75" customHeight="1">
      <c r="A42" s="506"/>
      <c r="B42" s="80" t="s">
        <v>400</v>
      </c>
      <c r="C42" s="77"/>
      <c r="D42" s="138"/>
      <c r="E42" s="77"/>
      <c r="F42" s="138"/>
      <c r="G42" s="77"/>
      <c r="H42" s="138"/>
      <c r="I42" s="77"/>
      <c r="J42" s="138"/>
      <c r="K42" s="77"/>
      <c r="L42" s="138"/>
      <c r="M42" s="77"/>
      <c r="N42" s="138"/>
      <c r="O42" s="77"/>
      <c r="P42" s="138"/>
      <c r="Q42" s="138"/>
      <c r="R42" s="77"/>
      <c r="S42" s="138"/>
      <c r="T42" s="138"/>
      <c r="U42" s="77"/>
      <c r="V42" s="138"/>
      <c r="W42" s="138"/>
      <c r="X42" s="77"/>
      <c r="Y42" s="138"/>
      <c r="Z42" s="138"/>
      <c r="AA42" s="77"/>
      <c r="AB42" s="138"/>
      <c r="AC42" s="138"/>
      <c r="AD42" s="77"/>
      <c r="AE42" s="178"/>
      <c r="AF42" s="141"/>
      <c r="AG42" s="122"/>
      <c r="AH42" s="122"/>
      <c r="AI42" s="122"/>
      <c r="AJ42" s="122"/>
      <c r="AK42" s="122"/>
      <c r="AL42" s="122"/>
      <c r="AM42" s="122"/>
      <c r="AN42" s="123"/>
      <c r="AO42" s="123"/>
      <c r="AP42" s="123"/>
      <c r="AQ42" s="123"/>
      <c r="AR42" s="123"/>
      <c r="AS42" s="123"/>
      <c r="AT42" s="123"/>
      <c r="AU42" s="123"/>
      <c r="AV42" s="123"/>
      <c r="AW42" s="123"/>
      <c r="AX42" s="123"/>
      <c r="AY42" s="123"/>
      <c r="AZ42" s="123"/>
      <c r="BA42" s="123"/>
      <c r="BB42" s="123"/>
      <c r="BC42" s="123"/>
      <c r="BD42" s="123"/>
      <c r="BE42" s="123"/>
      <c r="BF42" s="123"/>
      <c r="BG42" s="123"/>
      <c r="BH42" s="123"/>
      <c r="BI42" s="123"/>
      <c r="BJ42" s="123"/>
    </row>
    <row r="43" spans="1:62" s="30" customFormat="1" ht="29.25" customHeight="1" thickBot="1">
      <c r="A43" s="340"/>
      <c r="B43" s="78" t="s">
        <v>324</v>
      </c>
      <c r="C43" s="137"/>
      <c r="D43" s="139"/>
      <c r="E43" s="137"/>
      <c r="F43" s="139"/>
      <c r="G43" s="137"/>
      <c r="H43" s="139"/>
      <c r="I43" s="137"/>
      <c r="J43" s="139"/>
      <c r="K43" s="137"/>
      <c r="L43" s="139"/>
      <c r="M43" s="137"/>
      <c r="N43" s="139"/>
      <c r="O43" s="137"/>
      <c r="P43" s="139"/>
      <c r="Q43" s="139"/>
      <c r="R43" s="137"/>
      <c r="S43" s="139"/>
      <c r="T43" s="139"/>
      <c r="U43" s="137"/>
      <c r="V43" s="139"/>
      <c r="W43" s="139"/>
      <c r="X43" s="137"/>
      <c r="Y43" s="139"/>
      <c r="Z43" s="139"/>
      <c r="AA43" s="137"/>
      <c r="AB43" s="139"/>
      <c r="AC43" s="139"/>
      <c r="AD43" s="137"/>
      <c r="AE43" s="179"/>
      <c r="AF43" s="142"/>
      <c r="AG43" s="122"/>
      <c r="AH43" s="122"/>
      <c r="AI43" s="122"/>
      <c r="AJ43" s="122"/>
      <c r="AK43" s="122"/>
      <c r="AL43" s="122"/>
      <c r="AM43" s="122"/>
      <c r="AN43" s="123"/>
      <c r="AO43" s="123"/>
      <c r="AP43" s="123"/>
      <c r="AQ43" s="123"/>
      <c r="AR43" s="123"/>
      <c r="AS43" s="123"/>
      <c r="AT43" s="123"/>
      <c r="AU43" s="123"/>
      <c r="AV43" s="123"/>
      <c r="AW43" s="123"/>
      <c r="AX43" s="123"/>
      <c r="AY43" s="123"/>
      <c r="AZ43" s="123"/>
      <c r="BA43" s="123"/>
      <c r="BB43" s="123"/>
      <c r="BC43" s="123"/>
      <c r="BD43" s="123"/>
      <c r="BE43" s="123"/>
      <c r="BF43" s="123"/>
      <c r="BG43" s="123"/>
      <c r="BH43" s="123"/>
      <c r="BI43" s="123"/>
      <c r="BJ43" s="123"/>
    </row>
    <row r="44" spans="1:62" s="1" customFormat="1" ht="24" customHeight="1" thickBot="1">
      <c r="K44" s="97"/>
      <c r="L44" s="97"/>
      <c r="M44" s="97"/>
      <c r="N44" s="97"/>
      <c r="O44" s="97"/>
      <c r="AG44" s="122"/>
      <c r="AH44" s="122"/>
      <c r="AI44" s="122"/>
      <c r="AJ44" s="122"/>
      <c r="AK44" s="122"/>
      <c r="AL44" s="122"/>
      <c r="AM44" s="122"/>
      <c r="AN44" s="82"/>
      <c r="AO44" s="82"/>
      <c r="AP44" s="82"/>
      <c r="AQ44" s="82"/>
      <c r="AR44" s="82"/>
      <c r="AS44" s="82"/>
      <c r="AT44" s="82"/>
      <c r="AU44" s="82"/>
      <c r="AV44" s="82"/>
      <c r="AW44" s="82"/>
      <c r="AX44" s="82"/>
      <c r="AY44" s="82"/>
      <c r="AZ44" s="82"/>
      <c r="BA44" s="82"/>
      <c r="BB44" s="82"/>
      <c r="BC44" s="82"/>
      <c r="BD44" s="82"/>
      <c r="BE44" s="82"/>
      <c r="BF44" s="82"/>
      <c r="BG44" s="82"/>
      <c r="BH44" s="82"/>
      <c r="BI44" s="82"/>
      <c r="BJ44" s="82"/>
    </row>
    <row r="45" spans="1:62" s="1" customFormat="1" ht="24" customHeight="1" thickBot="1">
      <c r="A45" s="339" t="s">
        <v>401</v>
      </c>
      <c r="B45" s="507" t="s">
        <v>377</v>
      </c>
      <c r="C45" s="436" t="s">
        <v>85</v>
      </c>
      <c r="D45" s="524"/>
      <c r="E45" s="524"/>
      <c r="F45" s="524"/>
      <c r="G45" s="524"/>
      <c r="H45" s="524"/>
      <c r="I45" s="524"/>
      <c r="J45" s="524"/>
      <c r="K45" s="524"/>
      <c r="L45" s="524"/>
      <c r="M45" s="524"/>
      <c r="N45" s="437"/>
      <c r="O45" s="503" t="s">
        <v>87</v>
      </c>
      <c r="P45" s="504"/>
      <c r="Q45" s="504"/>
      <c r="R45" s="504"/>
      <c r="S45" s="504"/>
      <c r="T45" s="504"/>
      <c r="U45" s="504"/>
      <c r="V45" s="504"/>
      <c r="W45" s="504"/>
      <c r="X45" s="504"/>
      <c r="Y45" s="504"/>
      <c r="Z45" s="504"/>
      <c r="AA45" s="504"/>
      <c r="AB45" s="504"/>
      <c r="AC45" s="504"/>
      <c r="AD45" s="504"/>
      <c r="AE45" s="504"/>
      <c r="AF45" s="505"/>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row>
    <row r="46" spans="1:62" s="1" customFormat="1" ht="24" customHeight="1" thickBot="1">
      <c r="A46" s="506"/>
      <c r="B46" s="508"/>
      <c r="C46" s="436" t="s">
        <v>224</v>
      </c>
      <c r="D46" s="437"/>
      <c r="E46" s="436" t="s">
        <v>225</v>
      </c>
      <c r="F46" s="437"/>
      <c r="G46" s="436" t="s">
        <v>226</v>
      </c>
      <c r="H46" s="437"/>
      <c r="I46" s="436" t="s">
        <v>227</v>
      </c>
      <c r="J46" s="437"/>
      <c r="K46" s="436" t="s">
        <v>370</v>
      </c>
      <c r="L46" s="437"/>
      <c r="M46" s="436" t="s">
        <v>229</v>
      </c>
      <c r="N46" s="437"/>
      <c r="O46" s="503" t="s">
        <v>224</v>
      </c>
      <c r="P46" s="504"/>
      <c r="Q46" s="505"/>
      <c r="R46" s="503" t="s">
        <v>225</v>
      </c>
      <c r="S46" s="504"/>
      <c r="T46" s="505"/>
      <c r="U46" s="503" t="s">
        <v>226</v>
      </c>
      <c r="V46" s="504"/>
      <c r="W46" s="505"/>
      <c r="X46" s="503" t="s">
        <v>227</v>
      </c>
      <c r="Y46" s="504"/>
      <c r="Z46" s="505"/>
      <c r="AA46" s="503" t="s">
        <v>370</v>
      </c>
      <c r="AB46" s="504"/>
      <c r="AC46" s="505"/>
      <c r="AD46" s="503" t="s">
        <v>229</v>
      </c>
      <c r="AE46" s="504"/>
      <c r="AF46" s="505"/>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row>
    <row r="47" spans="1:62" s="1" customFormat="1" ht="29.25" customHeight="1" thickBot="1">
      <c r="A47" s="506"/>
      <c r="B47" s="509"/>
      <c r="C47" s="143" t="s">
        <v>378</v>
      </c>
      <c r="D47" s="125" t="s">
        <v>379</v>
      </c>
      <c r="E47" s="143" t="s">
        <v>378</v>
      </c>
      <c r="F47" s="125" t="s">
        <v>379</v>
      </c>
      <c r="G47" s="143" t="s">
        <v>378</v>
      </c>
      <c r="H47" s="125" t="s">
        <v>379</v>
      </c>
      <c r="I47" s="143" t="s">
        <v>378</v>
      </c>
      <c r="J47" s="125" t="s">
        <v>379</v>
      </c>
      <c r="K47" s="143" t="s">
        <v>378</v>
      </c>
      <c r="L47" s="125" t="s">
        <v>379</v>
      </c>
      <c r="M47" s="143" t="s">
        <v>378</v>
      </c>
      <c r="N47" s="125" t="s">
        <v>379</v>
      </c>
      <c r="O47" s="128" t="s">
        <v>378</v>
      </c>
      <c r="P47" s="128" t="s">
        <v>380</v>
      </c>
      <c r="Q47" s="128" t="s">
        <v>28</v>
      </c>
      <c r="R47" s="128" t="s">
        <v>378</v>
      </c>
      <c r="S47" s="128" t="s">
        <v>380</v>
      </c>
      <c r="T47" s="128" t="s">
        <v>28</v>
      </c>
      <c r="U47" s="128" t="s">
        <v>378</v>
      </c>
      <c r="V47" s="128" t="s">
        <v>380</v>
      </c>
      <c r="W47" s="128" t="s">
        <v>28</v>
      </c>
      <c r="X47" s="128" t="s">
        <v>378</v>
      </c>
      <c r="Y47" s="128" t="s">
        <v>380</v>
      </c>
      <c r="Z47" s="128" t="s">
        <v>28</v>
      </c>
      <c r="AA47" s="128" t="s">
        <v>378</v>
      </c>
      <c r="AB47" s="128" t="s">
        <v>380</v>
      </c>
      <c r="AC47" s="128" t="s">
        <v>28</v>
      </c>
      <c r="AD47" s="128" t="s">
        <v>378</v>
      </c>
      <c r="AE47" s="128" t="s">
        <v>380</v>
      </c>
      <c r="AF47" s="128" t="s">
        <v>28</v>
      </c>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2"/>
    </row>
    <row r="48" spans="1:62" s="1" customFormat="1" ht="16.899999999999999">
      <c r="A48" s="506"/>
      <c r="B48" s="188" t="s">
        <v>381</v>
      </c>
      <c r="C48" s="77"/>
      <c r="D48" s="141"/>
      <c r="E48" s="77"/>
      <c r="F48" s="141"/>
      <c r="G48" s="77"/>
      <c r="H48" s="141"/>
      <c r="I48" s="77"/>
      <c r="J48" s="141"/>
      <c r="K48" s="77"/>
      <c r="L48" s="141"/>
      <c r="M48" s="77"/>
      <c r="N48" s="141"/>
      <c r="O48" s="77"/>
      <c r="P48" s="138"/>
      <c r="Q48" s="141"/>
      <c r="R48" s="77"/>
      <c r="S48" s="138"/>
      <c r="T48" s="141"/>
      <c r="U48" s="77"/>
      <c r="V48" s="138"/>
      <c r="W48" s="141"/>
      <c r="X48" s="77"/>
      <c r="Y48" s="138"/>
      <c r="Z48" s="141"/>
      <c r="AA48" s="77"/>
      <c r="AB48" s="138"/>
      <c r="AC48" s="141"/>
      <c r="AD48" s="77"/>
      <c r="AE48" s="178"/>
      <c r="AF48" s="141"/>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J48" s="82"/>
    </row>
    <row r="49" spans="1:62" s="1" customFormat="1" ht="16.899999999999999">
      <c r="A49" s="506"/>
      <c r="B49" s="189" t="s">
        <v>382</v>
      </c>
      <c r="C49" s="77"/>
      <c r="D49" s="141"/>
      <c r="E49" s="77"/>
      <c r="F49" s="141"/>
      <c r="G49" s="77"/>
      <c r="H49" s="141"/>
      <c r="I49" s="77"/>
      <c r="J49" s="141"/>
      <c r="K49" s="77"/>
      <c r="L49" s="141"/>
      <c r="M49" s="77"/>
      <c r="N49" s="141"/>
      <c r="O49" s="77"/>
      <c r="P49" s="138"/>
      <c r="Q49" s="141"/>
      <c r="R49" s="77"/>
      <c r="S49" s="138"/>
      <c r="T49" s="141"/>
      <c r="U49" s="77"/>
      <c r="V49" s="138"/>
      <c r="W49" s="141"/>
      <c r="X49" s="77"/>
      <c r="Y49" s="138"/>
      <c r="Z49" s="141"/>
      <c r="AA49" s="77"/>
      <c r="AB49" s="138"/>
      <c r="AC49" s="141"/>
      <c r="AD49" s="77"/>
      <c r="AE49" s="178"/>
      <c r="AF49" s="141"/>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row>
    <row r="50" spans="1:62" s="1" customFormat="1" ht="16.899999999999999">
      <c r="A50" s="506"/>
      <c r="B50" s="189" t="s">
        <v>383</v>
      </c>
      <c r="C50" s="77"/>
      <c r="D50" s="141"/>
      <c r="E50" s="77"/>
      <c r="F50" s="141"/>
      <c r="G50" s="77"/>
      <c r="H50" s="141"/>
      <c r="I50" s="77"/>
      <c r="J50" s="141"/>
      <c r="K50" s="77"/>
      <c r="L50" s="141"/>
      <c r="M50" s="77"/>
      <c r="N50" s="141"/>
      <c r="O50" s="77"/>
      <c r="P50" s="138"/>
      <c r="Q50" s="141"/>
      <c r="R50" s="77"/>
      <c r="S50" s="138"/>
      <c r="T50" s="141"/>
      <c r="U50" s="77"/>
      <c r="V50" s="138"/>
      <c r="W50" s="141"/>
      <c r="X50" s="77"/>
      <c r="Y50" s="138"/>
      <c r="Z50" s="141"/>
      <c r="AA50" s="77"/>
      <c r="AB50" s="138"/>
      <c r="AC50" s="141"/>
      <c r="AD50" s="77"/>
      <c r="AE50" s="178"/>
      <c r="AF50" s="141"/>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row>
    <row r="51" spans="1:62" s="1" customFormat="1" ht="16.899999999999999">
      <c r="A51" s="506"/>
      <c r="B51" s="189" t="s">
        <v>384</v>
      </c>
      <c r="C51" s="77"/>
      <c r="D51" s="141"/>
      <c r="E51" s="77"/>
      <c r="F51" s="141"/>
      <c r="G51" s="77"/>
      <c r="H51" s="141"/>
      <c r="I51" s="77"/>
      <c r="J51" s="141"/>
      <c r="K51" s="77"/>
      <c r="L51" s="141"/>
      <c r="M51" s="77"/>
      <c r="N51" s="141"/>
      <c r="O51" s="77"/>
      <c r="P51" s="138"/>
      <c r="Q51" s="141"/>
      <c r="R51" s="77"/>
      <c r="S51" s="138"/>
      <c r="T51" s="141"/>
      <c r="U51" s="77"/>
      <c r="V51" s="138"/>
      <c r="W51" s="141"/>
      <c r="X51" s="77"/>
      <c r="Y51" s="138"/>
      <c r="Z51" s="141"/>
      <c r="AA51" s="77"/>
      <c r="AB51" s="138"/>
      <c r="AC51" s="141"/>
      <c r="AD51" s="77"/>
      <c r="AE51" s="178"/>
      <c r="AF51" s="141"/>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row>
    <row r="52" spans="1:62" s="1" customFormat="1" ht="16.899999999999999">
      <c r="A52" s="506"/>
      <c r="B52" s="189" t="s">
        <v>385</v>
      </c>
      <c r="C52" s="77"/>
      <c r="D52" s="141"/>
      <c r="E52" s="77"/>
      <c r="F52" s="141"/>
      <c r="G52" s="77"/>
      <c r="H52" s="141"/>
      <c r="I52" s="77"/>
      <c r="J52" s="141"/>
      <c r="K52" s="77"/>
      <c r="L52" s="141"/>
      <c r="M52" s="77"/>
      <c r="N52" s="141"/>
      <c r="O52" s="77"/>
      <c r="P52" s="138"/>
      <c r="Q52" s="141"/>
      <c r="R52" s="77"/>
      <c r="S52" s="138"/>
      <c r="T52" s="141"/>
      <c r="U52" s="77"/>
      <c r="V52" s="138"/>
      <c r="W52" s="141"/>
      <c r="X52" s="77"/>
      <c r="Y52" s="138"/>
      <c r="Z52" s="141"/>
      <c r="AA52" s="77"/>
      <c r="AB52" s="138"/>
      <c r="AC52" s="141"/>
      <c r="AD52" s="77"/>
      <c r="AE52" s="178"/>
      <c r="AF52" s="141"/>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row>
    <row r="53" spans="1:62" s="1" customFormat="1" ht="16.899999999999999">
      <c r="A53" s="506"/>
      <c r="B53" s="189" t="s">
        <v>386</v>
      </c>
      <c r="C53" s="77"/>
      <c r="D53" s="141"/>
      <c r="E53" s="77"/>
      <c r="F53" s="141"/>
      <c r="G53" s="77"/>
      <c r="H53" s="141"/>
      <c r="I53" s="77"/>
      <c r="J53" s="141"/>
      <c r="K53" s="77"/>
      <c r="L53" s="141"/>
      <c r="M53" s="77"/>
      <c r="N53" s="141"/>
      <c r="O53" s="77"/>
      <c r="P53" s="138"/>
      <c r="Q53" s="141"/>
      <c r="R53" s="77"/>
      <c r="S53" s="138"/>
      <c r="T53" s="141"/>
      <c r="U53" s="77"/>
      <c r="V53" s="138"/>
      <c r="W53" s="141"/>
      <c r="X53" s="77"/>
      <c r="Y53" s="138"/>
      <c r="Z53" s="141"/>
      <c r="AA53" s="77"/>
      <c r="AB53" s="138"/>
      <c r="AC53" s="141"/>
      <c r="AD53" s="77"/>
      <c r="AE53" s="178"/>
      <c r="AF53" s="141"/>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row>
    <row r="54" spans="1:62" s="1" customFormat="1" ht="16.899999999999999">
      <c r="A54" s="506"/>
      <c r="B54" s="189" t="s">
        <v>387</v>
      </c>
      <c r="C54" s="77"/>
      <c r="D54" s="141"/>
      <c r="E54" s="77"/>
      <c r="F54" s="141"/>
      <c r="G54" s="77"/>
      <c r="H54" s="141"/>
      <c r="I54" s="77"/>
      <c r="J54" s="141"/>
      <c r="K54" s="77"/>
      <c r="L54" s="141"/>
      <c r="M54" s="77"/>
      <c r="N54" s="141"/>
      <c r="O54" s="77"/>
      <c r="P54" s="138"/>
      <c r="Q54" s="141"/>
      <c r="R54" s="77"/>
      <c r="S54" s="138"/>
      <c r="T54" s="141"/>
      <c r="U54" s="77"/>
      <c r="V54" s="138"/>
      <c r="W54" s="141"/>
      <c r="X54" s="77"/>
      <c r="Y54" s="138"/>
      <c r="Z54" s="141"/>
      <c r="AA54" s="77"/>
      <c r="AB54" s="138"/>
      <c r="AC54" s="141"/>
      <c r="AD54" s="77"/>
      <c r="AE54" s="178"/>
      <c r="AF54" s="141"/>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row>
    <row r="55" spans="1:62" s="1" customFormat="1" ht="16.899999999999999">
      <c r="A55" s="506"/>
      <c r="B55" s="189" t="s">
        <v>388</v>
      </c>
      <c r="C55" s="77"/>
      <c r="D55" s="141"/>
      <c r="E55" s="77"/>
      <c r="F55" s="141"/>
      <c r="G55" s="77"/>
      <c r="H55" s="141"/>
      <c r="I55" s="77"/>
      <c r="J55" s="141"/>
      <c r="K55" s="77"/>
      <c r="L55" s="141"/>
      <c r="M55" s="77"/>
      <c r="N55" s="141"/>
      <c r="O55" s="77"/>
      <c r="P55" s="138"/>
      <c r="Q55" s="141"/>
      <c r="R55" s="77"/>
      <c r="S55" s="138"/>
      <c r="T55" s="141"/>
      <c r="U55" s="77"/>
      <c r="V55" s="138"/>
      <c r="W55" s="141"/>
      <c r="X55" s="77"/>
      <c r="Y55" s="138"/>
      <c r="Z55" s="141"/>
      <c r="AA55" s="77"/>
      <c r="AB55" s="138"/>
      <c r="AC55" s="141"/>
      <c r="AD55" s="77"/>
      <c r="AE55" s="178"/>
      <c r="AF55" s="141"/>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82"/>
      <c r="BI55" s="82"/>
      <c r="BJ55" s="82"/>
    </row>
    <row r="56" spans="1:62" s="1" customFormat="1" ht="16.899999999999999">
      <c r="A56" s="506"/>
      <c r="B56" s="189" t="s">
        <v>389</v>
      </c>
      <c r="C56" s="77"/>
      <c r="D56" s="141"/>
      <c r="E56" s="77"/>
      <c r="F56" s="141"/>
      <c r="G56" s="77"/>
      <c r="H56" s="141"/>
      <c r="I56" s="77"/>
      <c r="J56" s="141"/>
      <c r="K56" s="77"/>
      <c r="L56" s="141"/>
      <c r="M56" s="77"/>
      <c r="N56" s="141"/>
      <c r="O56" s="77"/>
      <c r="P56" s="138"/>
      <c r="Q56" s="141"/>
      <c r="R56" s="77"/>
      <c r="S56" s="138"/>
      <c r="T56" s="141"/>
      <c r="U56" s="77"/>
      <c r="V56" s="138"/>
      <c r="W56" s="141"/>
      <c r="X56" s="77"/>
      <c r="Y56" s="138"/>
      <c r="Z56" s="141"/>
      <c r="AA56" s="77"/>
      <c r="AB56" s="138"/>
      <c r="AC56" s="141"/>
      <c r="AD56" s="77"/>
      <c r="AE56" s="178"/>
      <c r="AF56" s="141"/>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J56" s="82"/>
    </row>
    <row r="57" spans="1:62" s="1" customFormat="1" ht="16.899999999999999">
      <c r="A57" s="506"/>
      <c r="B57" s="189" t="s">
        <v>390</v>
      </c>
      <c r="C57" s="77"/>
      <c r="D57" s="141"/>
      <c r="E57" s="77"/>
      <c r="F57" s="141"/>
      <c r="G57" s="77"/>
      <c r="H57" s="141"/>
      <c r="I57" s="77"/>
      <c r="J57" s="141"/>
      <c r="K57" s="77"/>
      <c r="L57" s="141"/>
      <c r="M57" s="77"/>
      <c r="N57" s="141"/>
      <c r="O57" s="77"/>
      <c r="P57" s="138"/>
      <c r="Q57" s="141"/>
      <c r="R57" s="77"/>
      <c r="S57" s="138"/>
      <c r="T57" s="141"/>
      <c r="U57" s="77"/>
      <c r="V57" s="138"/>
      <c r="W57" s="141"/>
      <c r="X57" s="77"/>
      <c r="Y57" s="138"/>
      <c r="Z57" s="141"/>
      <c r="AA57" s="77"/>
      <c r="AB57" s="138"/>
      <c r="AC57" s="141"/>
      <c r="AD57" s="77"/>
      <c r="AE57" s="178"/>
      <c r="AF57" s="141"/>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row>
    <row r="58" spans="1:62" s="1" customFormat="1" ht="16.899999999999999">
      <c r="A58" s="506"/>
      <c r="B58" s="189" t="s">
        <v>391</v>
      </c>
      <c r="C58" s="77"/>
      <c r="D58" s="141"/>
      <c r="E58" s="77"/>
      <c r="F58" s="141"/>
      <c r="G58" s="77"/>
      <c r="H58" s="141"/>
      <c r="I58" s="77"/>
      <c r="J58" s="141"/>
      <c r="K58" s="77"/>
      <c r="L58" s="141"/>
      <c r="M58" s="77"/>
      <c r="N58" s="141"/>
      <c r="O58" s="77"/>
      <c r="P58" s="138"/>
      <c r="Q58" s="141"/>
      <c r="R58" s="77"/>
      <c r="S58" s="138"/>
      <c r="T58" s="141"/>
      <c r="U58" s="77"/>
      <c r="V58" s="138"/>
      <c r="W58" s="141"/>
      <c r="X58" s="77"/>
      <c r="Y58" s="138"/>
      <c r="Z58" s="141"/>
      <c r="AA58" s="77"/>
      <c r="AB58" s="138"/>
      <c r="AC58" s="141"/>
      <c r="AD58" s="77"/>
      <c r="AE58" s="178"/>
      <c r="AF58" s="141"/>
      <c r="AG58" s="82"/>
      <c r="AH58" s="82"/>
      <c r="AI58" s="82"/>
      <c r="AJ58" s="82"/>
      <c r="AK58" s="82"/>
      <c r="AL58" s="82"/>
      <c r="AM58" s="82"/>
      <c r="AN58" s="82"/>
      <c r="AO58" s="82"/>
      <c r="AP58" s="82"/>
      <c r="AQ58" s="82"/>
      <c r="AR58" s="82"/>
      <c r="AS58" s="82"/>
      <c r="AT58" s="82"/>
      <c r="AU58" s="82"/>
      <c r="AV58" s="82"/>
      <c r="AW58" s="82"/>
      <c r="AX58" s="82"/>
      <c r="AY58" s="82"/>
      <c r="AZ58" s="82"/>
      <c r="BA58" s="82"/>
      <c r="BB58" s="82"/>
      <c r="BC58" s="82"/>
      <c r="BD58" s="82"/>
      <c r="BE58" s="82"/>
      <c r="BF58" s="82"/>
      <c r="BG58" s="82"/>
      <c r="BH58" s="82"/>
      <c r="BI58" s="82"/>
      <c r="BJ58" s="82"/>
    </row>
    <row r="59" spans="1:62" s="1" customFormat="1" ht="16.899999999999999">
      <c r="A59" s="506"/>
      <c r="B59" s="189" t="s">
        <v>392</v>
      </c>
      <c r="C59" s="77"/>
      <c r="D59" s="141"/>
      <c r="E59" s="77"/>
      <c r="F59" s="141"/>
      <c r="G59" s="77"/>
      <c r="H59" s="141"/>
      <c r="I59" s="77"/>
      <c r="J59" s="141"/>
      <c r="K59" s="77"/>
      <c r="L59" s="141"/>
      <c r="M59" s="77"/>
      <c r="N59" s="141"/>
      <c r="O59" s="77"/>
      <c r="P59" s="138"/>
      <c r="Q59" s="141"/>
      <c r="R59" s="77"/>
      <c r="S59" s="138"/>
      <c r="T59" s="141"/>
      <c r="U59" s="77"/>
      <c r="V59" s="138"/>
      <c r="W59" s="141"/>
      <c r="X59" s="77"/>
      <c r="Y59" s="138"/>
      <c r="Z59" s="141"/>
      <c r="AA59" s="77"/>
      <c r="AB59" s="138"/>
      <c r="AC59" s="141"/>
      <c r="AD59" s="77"/>
      <c r="AE59" s="178"/>
      <c r="AF59" s="141"/>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82"/>
      <c r="BF59" s="82"/>
      <c r="BG59" s="82"/>
      <c r="BH59" s="82"/>
      <c r="BI59" s="82"/>
      <c r="BJ59" s="82"/>
    </row>
    <row r="60" spans="1:62" s="1" customFormat="1" ht="16.899999999999999">
      <c r="A60" s="506"/>
      <c r="B60" s="189" t="s">
        <v>393</v>
      </c>
      <c r="C60" s="77"/>
      <c r="D60" s="141"/>
      <c r="E60" s="77"/>
      <c r="F60" s="141"/>
      <c r="G60" s="77"/>
      <c r="H60" s="141"/>
      <c r="I60" s="77"/>
      <c r="J60" s="141"/>
      <c r="K60" s="77"/>
      <c r="L60" s="141"/>
      <c r="M60" s="77"/>
      <c r="N60" s="141"/>
      <c r="O60" s="77"/>
      <c r="P60" s="138"/>
      <c r="Q60" s="141"/>
      <c r="R60" s="77"/>
      <c r="S60" s="138"/>
      <c r="T60" s="141"/>
      <c r="U60" s="77"/>
      <c r="V60" s="138"/>
      <c r="W60" s="141"/>
      <c r="X60" s="77"/>
      <c r="Y60" s="138"/>
      <c r="Z60" s="141"/>
      <c r="AA60" s="77"/>
      <c r="AB60" s="138"/>
      <c r="AC60" s="141"/>
      <c r="AD60" s="77"/>
      <c r="AE60" s="178"/>
      <c r="AF60" s="141"/>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row>
    <row r="61" spans="1:62" s="1" customFormat="1" ht="16.899999999999999">
      <c r="A61" s="506"/>
      <c r="B61" s="189" t="s">
        <v>394</v>
      </c>
      <c r="C61" s="77"/>
      <c r="D61" s="141"/>
      <c r="E61" s="77"/>
      <c r="F61" s="141"/>
      <c r="G61" s="77"/>
      <c r="H61" s="141"/>
      <c r="I61" s="77"/>
      <c r="J61" s="141"/>
      <c r="K61" s="77"/>
      <c r="L61" s="141"/>
      <c r="M61" s="77"/>
      <c r="N61" s="141"/>
      <c r="O61" s="77"/>
      <c r="P61" s="138"/>
      <c r="Q61" s="141"/>
      <c r="R61" s="77"/>
      <c r="S61" s="138"/>
      <c r="T61" s="141"/>
      <c r="U61" s="77"/>
      <c r="V61" s="138"/>
      <c r="W61" s="141"/>
      <c r="X61" s="77"/>
      <c r="Y61" s="138"/>
      <c r="Z61" s="141"/>
      <c r="AA61" s="77"/>
      <c r="AB61" s="138"/>
      <c r="AC61" s="141"/>
      <c r="AD61" s="77"/>
      <c r="AE61" s="178"/>
      <c r="AF61" s="141"/>
      <c r="AG61" s="82"/>
      <c r="AH61" s="82"/>
      <c r="AI61" s="82"/>
      <c r="AJ61" s="82"/>
      <c r="AK61" s="82"/>
      <c r="AL61" s="82"/>
      <c r="AM61" s="82"/>
      <c r="AN61" s="82"/>
      <c r="AO61" s="82"/>
      <c r="AP61" s="82"/>
      <c r="AQ61" s="82"/>
      <c r="AR61" s="82"/>
      <c r="AS61" s="82"/>
      <c r="AT61" s="82"/>
      <c r="AU61" s="82"/>
      <c r="AV61" s="82"/>
      <c r="AW61" s="82"/>
      <c r="AX61" s="82"/>
      <c r="AY61" s="82"/>
      <c r="AZ61" s="82"/>
      <c r="BA61" s="82"/>
      <c r="BB61" s="82"/>
      <c r="BC61" s="82"/>
      <c r="BD61" s="82"/>
      <c r="BE61" s="82"/>
      <c r="BF61" s="82"/>
      <c r="BG61" s="82"/>
      <c r="BH61" s="82"/>
      <c r="BI61" s="82"/>
      <c r="BJ61" s="82"/>
    </row>
    <row r="62" spans="1:62" s="1" customFormat="1" ht="16.899999999999999">
      <c r="A62" s="506"/>
      <c r="B62" s="189" t="s">
        <v>395</v>
      </c>
      <c r="C62" s="77"/>
      <c r="D62" s="141"/>
      <c r="E62" s="77"/>
      <c r="F62" s="141"/>
      <c r="G62" s="77"/>
      <c r="H62" s="141"/>
      <c r="I62" s="77"/>
      <c r="J62" s="141"/>
      <c r="K62" s="77"/>
      <c r="L62" s="141"/>
      <c r="M62" s="77"/>
      <c r="N62" s="141"/>
      <c r="O62" s="77"/>
      <c r="P62" s="138"/>
      <c r="Q62" s="141"/>
      <c r="R62" s="77"/>
      <c r="S62" s="138"/>
      <c r="T62" s="141"/>
      <c r="U62" s="77"/>
      <c r="V62" s="138"/>
      <c r="W62" s="141"/>
      <c r="X62" s="77"/>
      <c r="Y62" s="138"/>
      <c r="Z62" s="141"/>
      <c r="AA62" s="77"/>
      <c r="AB62" s="138"/>
      <c r="AC62" s="141"/>
      <c r="AD62" s="77"/>
      <c r="AE62" s="178"/>
      <c r="AF62" s="141"/>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c r="BH62" s="82"/>
      <c r="BI62" s="82"/>
      <c r="BJ62" s="82"/>
    </row>
    <row r="63" spans="1:62" s="1" customFormat="1" ht="16.899999999999999">
      <c r="A63" s="506"/>
      <c r="B63" s="189" t="s">
        <v>396</v>
      </c>
      <c r="C63" s="77"/>
      <c r="D63" s="141"/>
      <c r="E63" s="77"/>
      <c r="F63" s="141"/>
      <c r="G63" s="77"/>
      <c r="H63" s="141"/>
      <c r="I63" s="77"/>
      <c r="J63" s="141"/>
      <c r="K63" s="77"/>
      <c r="L63" s="141"/>
      <c r="M63" s="77"/>
      <c r="N63" s="141"/>
      <c r="O63" s="77"/>
      <c r="P63" s="138"/>
      <c r="Q63" s="141"/>
      <c r="R63" s="77"/>
      <c r="S63" s="138"/>
      <c r="T63" s="141"/>
      <c r="U63" s="77"/>
      <c r="V63" s="138"/>
      <c r="W63" s="141"/>
      <c r="X63" s="77"/>
      <c r="Y63" s="138"/>
      <c r="Z63" s="141"/>
      <c r="AA63" s="77"/>
      <c r="AB63" s="138"/>
      <c r="AC63" s="141"/>
      <c r="AD63" s="77"/>
      <c r="AE63" s="178"/>
      <c r="AF63" s="141"/>
      <c r="AG63" s="82"/>
      <c r="AH63" s="82"/>
      <c r="AI63" s="82"/>
      <c r="AJ63" s="82"/>
      <c r="AK63" s="82"/>
      <c r="AL63" s="82"/>
      <c r="AM63" s="82"/>
      <c r="AN63" s="82"/>
      <c r="AO63" s="82"/>
      <c r="AP63" s="82"/>
      <c r="AQ63" s="82"/>
      <c r="AR63" s="82"/>
      <c r="AS63" s="82"/>
      <c r="AT63" s="82"/>
      <c r="AU63" s="82"/>
      <c r="AV63" s="82"/>
      <c r="AW63" s="82"/>
      <c r="AX63" s="82"/>
      <c r="AY63" s="82"/>
      <c r="AZ63" s="82"/>
      <c r="BA63" s="82"/>
      <c r="BB63" s="82"/>
      <c r="BC63" s="82"/>
      <c r="BD63" s="82"/>
      <c r="BE63" s="82"/>
      <c r="BF63" s="82"/>
      <c r="BG63" s="82"/>
      <c r="BH63" s="82"/>
      <c r="BI63" s="82"/>
      <c r="BJ63" s="82"/>
    </row>
    <row r="64" spans="1:62" s="1" customFormat="1" ht="16.899999999999999">
      <c r="A64" s="506"/>
      <c r="B64" s="189" t="s">
        <v>397</v>
      </c>
      <c r="C64" s="77"/>
      <c r="D64" s="141"/>
      <c r="E64" s="77"/>
      <c r="F64" s="141"/>
      <c r="G64" s="77"/>
      <c r="H64" s="141"/>
      <c r="I64" s="77"/>
      <c r="J64" s="141"/>
      <c r="K64" s="77"/>
      <c r="L64" s="141"/>
      <c r="M64" s="77"/>
      <c r="N64" s="141"/>
      <c r="O64" s="77"/>
      <c r="P64" s="138"/>
      <c r="Q64" s="141"/>
      <c r="R64" s="77"/>
      <c r="S64" s="138"/>
      <c r="T64" s="141"/>
      <c r="U64" s="77"/>
      <c r="V64" s="138"/>
      <c r="W64" s="141"/>
      <c r="X64" s="77"/>
      <c r="Y64" s="138"/>
      <c r="Z64" s="141"/>
      <c r="AA64" s="77"/>
      <c r="AB64" s="138"/>
      <c r="AC64" s="141"/>
      <c r="AD64" s="77"/>
      <c r="AE64" s="178"/>
      <c r="AF64" s="141"/>
      <c r="AG64" s="82"/>
      <c r="AH64" s="82"/>
      <c r="AI64" s="82"/>
      <c r="AJ64" s="82"/>
      <c r="AK64" s="82"/>
      <c r="AL64" s="82"/>
      <c r="AM64" s="82"/>
      <c r="AN64" s="82"/>
      <c r="AO64" s="82"/>
      <c r="AP64" s="82"/>
      <c r="AQ64" s="82"/>
      <c r="AR64" s="82"/>
      <c r="AS64" s="82"/>
      <c r="AT64" s="82"/>
      <c r="AU64" s="82"/>
      <c r="AV64" s="82"/>
      <c r="AW64" s="82"/>
      <c r="AX64" s="82"/>
      <c r="AY64" s="82"/>
      <c r="AZ64" s="82"/>
      <c r="BA64" s="82"/>
      <c r="BB64" s="82"/>
      <c r="BC64" s="82"/>
      <c r="BD64" s="82"/>
      <c r="BE64" s="82"/>
      <c r="BF64" s="82"/>
      <c r="BG64" s="82"/>
      <c r="BH64" s="82"/>
      <c r="BI64" s="82"/>
      <c r="BJ64" s="82"/>
    </row>
    <row r="65" spans="1:62" s="1" customFormat="1" ht="16.899999999999999">
      <c r="A65" s="506"/>
      <c r="B65" s="189" t="s">
        <v>398</v>
      </c>
      <c r="C65" s="77"/>
      <c r="D65" s="141"/>
      <c r="E65" s="77"/>
      <c r="F65" s="141"/>
      <c r="G65" s="77"/>
      <c r="H65" s="141"/>
      <c r="I65" s="77"/>
      <c r="J65" s="141"/>
      <c r="K65" s="77"/>
      <c r="L65" s="141"/>
      <c r="M65" s="77"/>
      <c r="N65" s="141"/>
      <c r="O65" s="77"/>
      <c r="P65" s="138"/>
      <c r="Q65" s="141"/>
      <c r="R65" s="77"/>
      <c r="S65" s="138"/>
      <c r="T65" s="141"/>
      <c r="U65" s="77"/>
      <c r="V65" s="138"/>
      <c r="W65" s="141"/>
      <c r="X65" s="77"/>
      <c r="Y65" s="138"/>
      <c r="Z65" s="141"/>
      <c r="AA65" s="77"/>
      <c r="AB65" s="138"/>
      <c r="AC65" s="141"/>
      <c r="AD65" s="77"/>
      <c r="AE65" s="178"/>
      <c r="AF65" s="141"/>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row>
    <row r="66" spans="1:62" s="1" customFormat="1" ht="16.899999999999999">
      <c r="A66" s="506"/>
      <c r="B66" s="189" t="s">
        <v>399</v>
      </c>
      <c r="C66" s="77"/>
      <c r="D66" s="141"/>
      <c r="E66" s="77"/>
      <c r="F66" s="141"/>
      <c r="G66" s="77"/>
      <c r="H66" s="141"/>
      <c r="I66" s="77"/>
      <c r="J66" s="141"/>
      <c r="K66" s="77"/>
      <c r="L66" s="141"/>
      <c r="M66" s="77"/>
      <c r="N66" s="141"/>
      <c r="O66" s="77"/>
      <c r="P66" s="138"/>
      <c r="Q66" s="141"/>
      <c r="R66" s="77"/>
      <c r="S66" s="138"/>
      <c r="T66" s="141"/>
      <c r="U66" s="77"/>
      <c r="V66" s="138"/>
      <c r="W66" s="141"/>
      <c r="X66" s="77"/>
      <c r="Y66" s="138"/>
      <c r="Z66" s="141"/>
      <c r="AA66" s="77"/>
      <c r="AB66" s="138"/>
      <c r="AC66" s="141"/>
      <c r="AD66" s="77"/>
      <c r="AE66" s="178"/>
      <c r="AF66" s="141"/>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c r="BH66" s="82"/>
      <c r="BI66" s="82"/>
      <c r="BJ66" s="82"/>
    </row>
    <row r="67" spans="1:62" s="1" customFormat="1" ht="16.899999999999999">
      <c r="A67" s="506"/>
      <c r="B67" s="190" t="s">
        <v>400</v>
      </c>
      <c r="C67" s="182"/>
      <c r="D67" s="184"/>
      <c r="E67" s="182"/>
      <c r="F67" s="184"/>
      <c r="G67" s="182"/>
      <c r="H67" s="184"/>
      <c r="I67" s="182"/>
      <c r="J67" s="184"/>
      <c r="K67" s="182"/>
      <c r="L67" s="184"/>
      <c r="M67" s="182"/>
      <c r="N67" s="184"/>
      <c r="O67" s="182"/>
      <c r="P67" s="183"/>
      <c r="Q67" s="184"/>
      <c r="R67" s="182"/>
      <c r="S67" s="183"/>
      <c r="T67" s="184"/>
      <c r="U67" s="182"/>
      <c r="V67" s="183"/>
      <c r="W67" s="184"/>
      <c r="X67" s="182"/>
      <c r="Y67" s="183"/>
      <c r="Z67" s="184"/>
      <c r="AA67" s="182"/>
      <c r="AB67" s="183"/>
      <c r="AC67" s="184"/>
      <c r="AD67" s="182"/>
      <c r="AE67" s="183"/>
      <c r="AF67" s="184"/>
      <c r="AG67" s="82"/>
      <c r="AH67" s="82"/>
      <c r="AI67" s="82"/>
      <c r="AJ67" s="82"/>
      <c r="AK67" s="82"/>
      <c r="AL67" s="82"/>
      <c r="AM67" s="82"/>
      <c r="AN67" s="82"/>
      <c r="AO67" s="82"/>
      <c r="AP67" s="82"/>
      <c r="AQ67" s="82"/>
      <c r="AR67" s="82"/>
      <c r="AS67" s="82"/>
      <c r="AT67" s="82"/>
      <c r="AU67" s="82"/>
      <c r="AV67" s="82"/>
      <c r="AW67" s="82"/>
      <c r="AX67" s="82"/>
      <c r="AY67" s="82"/>
      <c r="AZ67" s="82"/>
      <c r="BA67" s="82"/>
      <c r="BB67" s="82"/>
      <c r="BC67" s="82"/>
      <c r="BD67" s="82"/>
      <c r="BE67" s="82"/>
      <c r="BF67" s="82"/>
      <c r="BG67" s="82"/>
      <c r="BH67" s="82"/>
      <c r="BI67" s="82"/>
      <c r="BJ67" s="82"/>
    </row>
    <row r="68" spans="1:62" s="1" customFormat="1" ht="17.45" thickBot="1">
      <c r="A68" s="340"/>
      <c r="B68" s="179" t="s">
        <v>324</v>
      </c>
      <c r="C68" s="111"/>
      <c r="D68" s="185"/>
      <c r="E68" s="111"/>
      <c r="F68" s="185"/>
      <c r="G68" s="111"/>
      <c r="H68" s="185"/>
      <c r="I68" s="111"/>
      <c r="J68" s="185"/>
      <c r="K68" s="186"/>
      <c r="L68" s="187"/>
      <c r="M68" s="186"/>
      <c r="N68" s="187"/>
      <c r="O68" s="186"/>
      <c r="P68" s="112"/>
      <c r="Q68" s="185"/>
      <c r="R68" s="111"/>
      <c r="S68" s="112"/>
      <c r="T68" s="185"/>
      <c r="U68" s="111"/>
      <c r="V68" s="112"/>
      <c r="W68" s="185"/>
      <c r="X68" s="111"/>
      <c r="Y68" s="112"/>
      <c r="Z68" s="185"/>
      <c r="AA68" s="111"/>
      <c r="AB68" s="112"/>
      <c r="AC68" s="185"/>
      <c r="AD68" s="111"/>
      <c r="AE68" s="112"/>
      <c r="AF68" s="185"/>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c r="BG68" s="82"/>
      <c r="BH68" s="82"/>
      <c r="BI68" s="82"/>
      <c r="BJ68" s="82"/>
    </row>
  </sheetData>
  <mergeCells count="54">
    <mergeCell ref="B8:Z11"/>
    <mergeCell ref="AA8:AA11"/>
    <mergeCell ref="AE8:AF8"/>
    <mergeCell ref="AE9:AF9"/>
    <mergeCell ref="AE10:AF10"/>
    <mergeCell ref="AE11:AF11"/>
    <mergeCell ref="O46:Q46"/>
    <mergeCell ref="C45:N45"/>
    <mergeCell ref="K14:L16"/>
    <mergeCell ref="C20:N20"/>
    <mergeCell ref="O20:AF20"/>
    <mergeCell ref="A18:AF18"/>
    <mergeCell ref="A19:B19"/>
    <mergeCell ref="C19:AF19"/>
    <mergeCell ref="I21:J21"/>
    <mergeCell ref="A20:A43"/>
    <mergeCell ref="B20:B22"/>
    <mergeCell ref="E21:F21"/>
    <mergeCell ref="C21:D21"/>
    <mergeCell ref="G21:H21"/>
    <mergeCell ref="X21:Z21"/>
    <mergeCell ref="AA21:AC21"/>
    <mergeCell ref="U21:W21"/>
    <mergeCell ref="A1:A4"/>
    <mergeCell ref="B1:AF4"/>
    <mergeCell ref="AC8:AD8"/>
    <mergeCell ref="AC9:AD9"/>
    <mergeCell ref="A8:A11"/>
    <mergeCell ref="AC10:AD10"/>
    <mergeCell ref="AC11:AD11"/>
    <mergeCell ref="M14:O14"/>
    <mergeCell ref="M15:O15"/>
    <mergeCell ref="M16:O16"/>
    <mergeCell ref="AD21:AF21"/>
    <mergeCell ref="K21:L21"/>
    <mergeCell ref="M21:N21"/>
    <mergeCell ref="O21:Q21"/>
    <mergeCell ref="AB8:AB11"/>
    <mergeCell ref="R21:T21"/>
    <mergeCell ref="A14:A16"/>
    <mergeCell ref="O45:AF45"/>
    <mergeCell ref="X46:Z46"/>
    <mergeCell ref="AA46:AC46"/>
    <mergeCell ref="AD46:AF46"/>
    <mergeCell ref="M46:N46"/>
    <mergeCell ref="K46:L46"/>
    <mergeCell ref="A45:A68"/>
    <mergeCell ref="B45:B47"/>
    <mergeCell ref="I46:J46"/>
    <mergeCell ref="G46:H46"/>
    <mergeCell ref="E46:F46"/>
    <mergeCell ref="C46:D46"/>
    <mergeCell ref="R46:T46"/>
    <mergeCell ref="U46:W46"/>
  </mergeCells>
  <phoneticPr fontId="32" type="noConversion"/>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30941-7C79-43AC-A399-008D63D7E9EC}">
  <sheetPr>
    <tabColor theme="9"/>
  </sheetPr>
  <dimension ref="A1:CM15"/>
  <sheetViews>
    <sheetView topLeftCell="W12" zoomScaleNormal="100" workbookViewId="0">
      <selection activeCell="Y14" sqref="Y14"/>
    </sheetView>
  </sheetViews>
  <sheetFormatPr defaultColWidth="11.42578125" defaultRowHeight="14.45"/>
  <cols>
    <col min="1" max="1" width="15.7109375" style="104" customWidth="1"/>
    <col min="2" max="2" width="35.42578125" style="104" customWidth="1"/>
    <col min="3" max="3" width="27.85546875" style="104" customWidth="1"/>
    <col min="4" max="4" width="12" style="104" customWidth="1"/>
    <col min="5" max="5" width="35" style="104" customWidth="1"/>
    <col min="6" max="6" width="22.140625" style="104" customWidth="1"/>
    <col min="7" max="7" width="13.7109375" style="104" customWidth="1"/>
    <col min="8" max="8" width="17.7109375" style="104" customWidth="1"/>
    <col min="9" max="9" width="13.7109375" style="105" customWidth="1"/>
    <col min="10" max="10" width="11.42578125" style="105" customWidth="1"/>
    <col min="11" max="11" width="11.42578125" style="105"/>
    <col min="12" max="12" width="10.140625" style="105" customWidth="1"/>
    <col min="13" max="13" width="10.140625" style="104" customWidth="1"/>
    <col min="14" max="14" width="12.85546875" style="104" customWidth="1"/>
    <col min="15" max="16" width="10.140625" style="104" customWidth="1"/>
    <col min="17" max="17" width="51.42578125" style="104" customWidth="1"/>
    <col min="18" max="19" width="10.140625" style="104" customWidth="1"/>
    <col min="20" max="20" width="58.7109375" style="104" customWidth="1"/>
    <col min="21" max="22" width="10.140625" style="104" customWidth="1"/>
    <col min="23" max="23" width="92.85546875" style="104" customWidth="1"/>
    <col min="24" max="25" width="10.28515625" style="104" customWidth="1"/>
    <col min="26" max="26" width="71.5703125" style="104" customWidth="1"/>
    <col min="27" max="28" width="10.28515625" style="104" customWidth="1"/>
    <col min="29" max="29" width="12.85546875" style="104" customWidth="1"/>
    <col min="30" max="31" width="10.28515625" style="104" customWidth="1"/>
    <col min="32" max="32" width="13.42578125" style="104" customWidth="1"/>
    <col min="33" max="34" width="10.28515625" style="104" customWidth="1"/>
    <col min="35" max="35" width="13.42578125" style="104" customWidth="1"/>
    <col min="36" max="37" width="10.28515625" style="104" customWidth="1"/>
    <col min="38" max="38" width="13.42578125" style="104" customWidth="1"/>
    <col min="39" max="40" width="10.28515625" style="104" customWidth="1"/>
    <col min="41" max="41" width="13.42578125" style="104" customWidth="1"/>
    <col min="42" max="43" width="10.28515625" style="104" customWidth="1"/>
    <col min="44" max="44" width="12" style="104" customWidth="1"/>
    <col min="45" max="46" width="10.28515625" style="104" customWidth="1"/>
    <col min="47" max="47" width="12.42578125" style="104" customWidth="1"/>
    <col min="48" max="48" width="14" style="104" customWidth="1"/>
    <col min="49" max="50" width="12" style="104" customWidth="1"/>
    <col min="51" max="91" width="11.42578125" style="108"/>
    <col min="92" max="16384" width="11.42578125" style="104"/>
  </cols>
  <sheetData>
    <row r="1" spans="1:91" s="84" customFormat="1" ht="25.5" customHeight="1" thickBot="1">
      <c r="A1" s="390"/>
      <c r="B1" s="539"/>
      <c r="C1" s="544" t="s">
        <v>160</v>
      </c>
      <c r="D1" s="544"/>
      <c r="E1" s="544"/>
      <c r="F1" s="544"/>
      <c r="G1" s="544"/>
      <c r="H1" s="544"/>
      <c r="I1" s="544"/>
      <c r="J1" s="544"/>
      <c r="K1" s="544"/>
      <c r="L1" s="544"/>
      <c r="M1" s="544"/>
      <c r="N1" s="544"/>
      <c r="O1" s="544"/>
      <c r="P1" s="544"/>
      <c r="Q1" s="544"/>
      <c r="R1" s="544"/>
      <c r="S1" s="544"/>
      <c r="T1" s="544"/>
      <c r="U1" s="544"/>
      <c r="V1" s="544"/>
      <c r="W1" s="544"/>
      <c r="X1" s="544"/>
      <c r="Y1" s="544"/>
      <c r="Z1" s="544"/>
      <c r="AA1" s="544"/>
      <c r="AB1" s="544"/>
      <c r="AC1" s="544"/>
      <c r="AD1" s="544"/>
      <c r="AE1" s="544"/>
      <c r="AF1" s="544"/>
      <c r="AG1" s="544"/>
      <c r="AH1" s="544"/>
      <c r="AI1" s="544"/>
      <c r="AJ1" s="544"/>
      <c r="AK1" s="544"/>
      <c r="AL1" s="544"/>
      <c r="AM1" s="544"/>
      <c r="AN1" s="544"/>
      <c r="AO1" s="544"/>
      <c r="AP1" s="544"/>
      <c r="AQ1" s="544"/>
      <c r="AR1" s="544"/>
      <c r="AS1" s="544"/>
      <c r="AT1" s="544"/>
      <c r="AU1" s="544"/>
      <c r="AV1" s="363" t="s">
        <v>161</v>
      </c>
      <c r="AW1" s="364"/>
      <c r="AX1" s="365"/>
      <c r="AY1" s="144"/>
      <c r="AZ1" s="144"/>
      <c r="BA1" s="144"/>
      <c r="BB1" s="144"/>
      <c r="BC1" s="144"/>
      <c r="BD1" s="144"/>
      <c r="BE1" s="144"/>
      <c r="BF1" s="144"/>
      <c r="BG1" s="144"/>
      <c r="BH1" s="144"/>
      <c r="BI1" s="144"/>
      <c r="BJ1" s="144"/>
      <c r="BK1" s="144"/>
      <c r="BL1" s="144"/>
      <c r="BM1" s="144"/>
      <c r="BN1" s="144"/>
      <c r="BO1" s="144"/>
      <c r="BP1" s="144"/>
      <c r="BQ1" s="144"/>
      <c r="BR1" s="144"/>
      <c r="BS1" s="144"/>
      <c r="BT1" s="144"/>
      <c r="BU1" s="144"/>
      <c r="BV1" s="144"/>
      <c r="BW1" s="144"/>
      <c r="BX1" s="144"/>
      <c r="BY1" s="144"/>
      <c r="BZ1" s="144"/>
      <c r="CA1" s="100"/>
      <c r="CB1" s="100"/>
      <c r="CC1" s="100"/>
      <c r="CD1" s="100"/>
      <c r="CE1" s="100"/>
      <c r="CF1" s="100"/>
      <c r="CG1" s="100"/>
      <c r="CH1" s="100"/>
      <c r="CI1" s="100"/>
      <c r="CJ1" s="100"/>
      <c r="CK1" s="100"/>
      <c r="CL1" s="100"/>
      <c r="CM1" s="100"/>
    </row>
    <row r="2" spans="1:91" s="84" customFormat="1" ht="25.5" customHeight="1" thickBot="1">
      <c r="A2" s="390"/>
      <c r="B2" s="539"/>
      <c r="C2" s="545" t="s">
        <v>162</v>
      </c>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545"/>
      <c r="AN2" s="545"/>
      <c r="AO2" s="545"/>
      <c r="AP2" s="545"/>
      <c r="AQ2" s="545"/>
      <c r="AR2" s="545"/>
      <c r="AS2" s="545"/>
      <c r="AT2" s="545"/>
      <c r="AU2" s="545"/>
      <c r="AV2" s="363" t="s">
        <v>163</v>
      </c>
      <c r="AW2" s="364"/>
      <c r="AX2" s="365"/>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00"/>
      <c r="CB2" s="100"/>
      <c r="CC2" s="100"/>
      <c r="CD2" s="100"/>
      <c r="CE2" s="100"/>
      <c r="CF2" s="100"/>
      <c r="CG2" s="100"/>
      <c r="CH2" s="100"/>
      <c r="CI2" s="100"/>
      <c r="CJ2" s="100"/>
      <c r="CK2" s="100"/>
      <c r="CL2" s="100"/>
      <c r="CM2" s="100"/>
    </row>
    <row r="3" spans="1:91" s="84" customFormat="1" ht="25.5" customHeight="1" thickBot="1">
      <c r="A3" s="390"/>
      <c r="B3" s="539"/>
      <c r="C3" s="545" t="s">
        <v>0</v>
      </c>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363" t="s">
        <v>164</v>
      </c>
      <c r="AW3" s="364"/>
      <c r="AX3" s="365"/>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00"/>
      <c r="CB3" s="100"/>
      <c r="CC3" s="100"/>
      <c r="CD3" s="100"/>
      <c r="CE3" s="100"/>
      <c r="CF3" s="100"/>
      <c r="CG3" s="100"/>
      <c r="CH3" s="100"/>
      <c r="CI3" s="100"/>
      <c r="CJ3" s="100"/>
      <c r="CK3" s="100"/>
      <c r="CL3" s="100"/>
      <c r="CM3" s="100"/>
    </row>
    <row r="4" spans="1:91" s="84" customFormat="1" ht="25.5" customHeight="1" thickBot="1">
      <c r="A4" s="391"/>
      <c r="B4" s="540"/>
      <c r="C4" s="541" t="s">
        <v>402</v>
      </c>
      <c r="D4" s="542"/>
      <c r="E4" s="542"/>
      <c r="F4" s="542"/>
      <c r="G4" s="542"/>
      <c r="H4" s="542"/>
      <c r="I4" s="542"/>
      <c r="J4" s="542"/>
      <c r="K4" s="542"/>
      <c r="L4" s="542"/>
      <c r="M4" s="542"/>
      <c r="N4" s="542"/>
      <c r="O4" s="542"/>
      <c r="P4" s="542"/>
      <c r="Q4" s="542"/>
      <c r="R4" s="542"/>
      <c r="S4" s="542"/>
      <c r="T4" s="542"/>
      <c r="U4" s="542"/>
      <c r="V4" s="542"/>
      <c r="W4" s="542"/>
      <c r="X4" s="542"/>
      <c r="Y4" s="542"/>
      <c r="Z4" s="542"/>
      <c r="AA4" s="542"/>
      <c r="AB4" s="542"/>
      <c r="AC4" s="542"/>
      <c r="AD4" s="542"/>
      <c r="AE4" s="542"/>
      <c r="AF4" s="542"/>
      <c r="AG4" s="542"/>
      <c r="AH4" s="542"/>
      <c r="AI4" s="542"/>
      <c r="AJ4" s="542"/>
      <c r="AK4" s="542"/>
      <c r="AL4" s="542"/>
      <c r="AM4" s="542"/>
      <c r="AN4" s="542"/>
      <c r="AO4" s="542"/>
      <c r="AP4" s="542"/>
      <c r="AQ4" s="542"/>
      <c r="AR4" s="542"/>
      <c r="AS4" s="542"/>
      <c r="AT4" s="542"/>
      <c r="AU4" s="543"/>
      <c r="AV4" s="363" t="s">
        <v>403</v>
      </c>
      <c r="AW4" s="364"/>
      <c r="AX4" s="365"/>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00"/>
      <c r="CB4" s="100"/>
      <c r="CC4" s="100"/>
      <c r="CD4" s="100"/>
      <c r="CE4" s="100"/>
      <c r="CF4" s="100"/>
      <c r="CG4" s="100"/>
      <c r="CH4" s="100"/>
      <c r="CI4" s="100"/>
      <c r="CJ4" s="100"/>
      <c r="CK4" s="100"/>
      <c r="CL4" s="100"/>
      <c r="CM4" s="100"/>
    </row>
    <row r="5" spans="1:91" s="84" customFormat="1" ht="11.45" customHeight="1" thickBot="1">
      <c r="A5" s="85"/>
      <c r="B5" s="247"/>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87"/>
      <c r="AW5" s="87"/>
      <c r="AX5" s="87"/>
      <c r="AY5" s="144"/>
      <c r="AZ5" s="144"/>
      <c r="BA5" s="144"/>
      <c r="BB5" s="144"/>
      <c r="BC5" s="144"/>
      <c r="BD5" s="144"/>
      <c r="BE5" s="144"/>
      <c r="BF5" s="144"/>
      <c r="BG5" s="144"/>
      <c r="BH5" s="144"/>
      <c r="BI5" s="144"/>
      <c r="BJ5" s="144"/>
      <c r="BK5" s="144"/>
      <c r="BL5" s="144"/>
      <c r="BM5" s="144"/>
      <c r="BN5" s="144"/>
      <c r="BO5" s="144"/>
      <c r="BP5" s="144"/>
      <c r="BQ5" s="144"/>
      <c r="BR5" s="144"/>
      <c r="BS5" s="144"/>
      <c r="BT5" s="144"/>
      <c r="BU5" s="144"/>
      <c r="BV5" s="144"/>
      <c r="BW5" s="144"/>
      <c r="BX5" s="144"/>
      <c r="BY5" s="144"/>
      <c r="BZ5" s="144"/>
      <c r="CA5" s="100"/>
      <c r="CB5" s="100"/>
      <c r="CC5" s="100"/>
      <c r="CD5" s="100"/>
      <c r="CE5" s="100"/>
      <c r="CF5" s="100"/>
      <c r="CG5" s="100"/>
      <c r="CH5" s="100"/>
      <c r="CI5" s="100"/>
      <c r="CJ5" s="100"/>
      <c r="CK5" s="100"/>
      <c r="CL5" s="100"/>
      <c r="CM5" s="100"/>
    </row>
    <row r="6" spans="1:91" s="1" customFormat="1" ht="40.35" customHeight="1" thickBot="1">
      <c r="A6" s="375" t="s">
        <v>167</v>
      </c>
      <c r="B6" s="377"/>
      <c r="C6" s="494" t="s">
        <v>168</v>
      </c>
      <c r="D6" s="495"/>
      <c r="E6" s="495"/>
      <c r="F6" s="495"/>
      <c r="G6" s="495"/>
      <c r="H6" s="495"/>
      <c r="I6" s="495"/>
      <c r="J6" s="495"/>
      <c r="K6" s="496"/>
      <c r="M6" s="177"/>
      <c r="N6" s="220" t="s">
        <v>169</v>
      </c>
      <c r="O6" s="497">
        <v>2024110010317</v>
      </c>
      <c r="P6" s="570"/>
      <c r="Q6" s="498"/>
    </row>
    <row r="7" spans="1:91" s="100" customFormat="1" ht="10.15" customHeight="1" thickBot="1">
      <c r="A7" s="109"/>
      <c r="B7" s="103"/>
      <c r="C7" s="103"/>
      <c r="D7" s="103"/>
      <c r="E7" s="103"/>
      <c r="F7" s="103"/>
      <c r="G7" s="103"/>
      <c r="H7" s="103"/>
      <c r="I7" s="103"/>
      <c r="J7" s="103"/>
      <c r="K7" s="103"/>
      <c r="L7" s="103"/>
      <c r="M7" s="110"/>
      <c r="N7" s="110"/>
      <c r="O7" s="110"/>
      <c r="AY7" s="144"/>
      <c r="AZ7" s="144"/>
      <c r="BA7" s="144"/>
      <c r="BB7" s="144"/>
      <c r="BC7" s="144"/>
      <c r="BD7" s="144"/>
      <c r="BE7" s="144"/>
      <c r="BF7" s="144"/>
      <c r="BG7" s="144"/>
      <c r="BH7" s="144"/>
      <c r="BI7" s="144"/>
      <c r="BJ7" s="144"/>
      <c r="BK7" s="144"/>
      <c r="BL7" s="144"/>
      <c r="BM7" s="144"/>
      <c r="BN7" s="144"/>
      <c r="BO7" s="144"/>
      <c r="BP7" s="144"/>
      <c r="BQ7" s="144"/>
      <c r="BR7" s="144"/>
      <c r="BS7" s="144"/>
      <c r="BT7" s="144"/>
      <c r="BU7" s="144"/>
      <c r="BV7" s="144"/>
      <c r="BW7" s="144"/>
      <c r="BX7" s="144"/>
      <c r="BY7" s="144"/>
      <c r="BZ7" s="144"/>
    </row>
    <row r="8" spans="1:91" s="84" customFormat="1" ht="21.75" customHeight="1" thickBot="1">
      <c r="A8" s="476" t="s">
        <v>6</v>
      </c>
      <c r="B8" s="476"/>
      <c r="C8" s="148" t="s">
        <v>170</v>
      </c>
      <c r="D8" s="170" t="s">
        <v>171</v>
      </c>
      <c r="E8" s="148" t="s">
        <v>172</v>
      </c>
      <c r="F8" s="170" t="s">
        <v>171</v>
      </c>
      <c r="G8" s="148" t="s">
        <v>173</v>
      </c>
      <c r="H8" s="170" t="s">
        <v>171</v>
      </c>
      <c r="I8" s="173" t="s">
        <v>174</v>
      </c>
      <c r="J8" s="170" t="s">
        <v>171</v>
      </c>
      <c r="K8" s="174"/>
      <c r="L8" s="175"/>
      <c r="M8" s="152"/>
      <c r="N8" s="550" t="s">
        <v>8</v>
      </c>
      <c r="O8" s="551"/>
      <c r="P8" s="552"/>
      <c r="Q8" s="521" t="s">
        <v>175</v>
      </c>
      <c r="R8" s="521"/>
      <c r="S8" s="521"/>
      <c r="T8" s="546"/>
      <c r="U8" s="547"/>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44"/>
      <c r="AZ8" s="144"/>
      <c r="BA8" s="144"/>
      <c r="BB8" s="144"/>
      <c r="BC8" s="144"/>
      <c r="BD8" s="144"/>
      <c r="BE8" s="144"/>
      <c r="BF8" s="144"/>
      <c r="BG8" s="144"/>
      <c r="BH8" s="144"/>
      <c r="BI8" s="144"/>
      <c r="BJ8" s="144"/>
      <c r="BK8" s="144"/>
      <c r="BL8" s="144"/>
      <c r="BM8" s="144"/>
      <c r="BN8" s="144"/>
      <c r="BO8" s="144"/>
      <c r="BP8" s="144"/>
      <c r="BQ8" s="144"/>
      <c r="BR8" s="144"/>
      <c r="BS8" s="144"/>
      <c r="BT8" s="144"/>
      <c r="BU8" s="144"/>
      <c r="BV8" s="144"/>
      <c r="BW8" s="144"/>
      <c r="BX8" s="144"/>
      <c r="BY8" s="144"/>
      <c r="BZ8" s="144"/>
      <c r="CA8" s="100"/>
      <c r="CB8" s="100"/>
      <c r="CC8" s="100"/>
      <c r="CD8" s="100"/>
      <c r="CE8" s="100"/>
      <c r="CF8" s="100"/>
      <c r="CG8" s="100"/>
      <c r="CH8" s="100"/>
      <c r="CI8" s="100"/>
      <c r="CJ8" s="100"/>
      <c r="CK8" s="100"/>
      <c r="CL8" s="100"/>
      <c r="CM8" s="100"/>
    </row>
    <row r="9" spans="1:91" s="84" customFormat="1" ht="21.75" customHeight="1" thickBot="1">
      <c r="A9" s="476"/>
      <c r="B9" s="476"/>
      <c r="C9" s="150" t="s">
        <v>176</v>
      </c>
      <c r="D9" s="170" t="s">
        <v>171</v>
      </c>
      <c r="E9" s="148" t="s">
        <v>177</v>
      </c>
      <c r="F9" s="145"/>
      <c r="G9" s="148" t="s">
        <v>178</v>
      </c>
      <c r="H9" s="151"/>
      <c r="I9" s="173" t="s">
        <v>179</v>
      </c>
      <c r="J9" s="149"/>
      <c r="K9" s="174"/>
      <c r="L9" s="175"/>
      <c r="M9" s="152"/>
      <c r="N9" s="553"/>
      <c r="O9" s="554"/>
      <c r="P9" s="555"/>
      <c r="Q9" s="521" t="s">
        <v>180</v>
      </c>
      <c r="R9" s="521"/>
      <c r="S9" s="521"/>
      <c r="T9" s="546"/>
      <c r="U9" s="547"/>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44"/>
      <c r="AZ9" s="144"/>
      <c r="BA9" s="144"/>
      <c r="BB9" s="144"/>
      <c r="BC9" s="144"/>
      <c r="BD9" s="144"/>
      <c r="BE9" s="144"/>
      <c r="BF9" s="144"/>
      <c r="BG9" s="144"/>
      <c r="BH9" s="144"/>
      <c r="BI9" s="144"/>
      <c r="BJ9" s="144"/>
      <c r="BK9" s="144"/>
      <c r="BL9" s="144"/>
      <c r="BM9" s="144"/>
      <c r="BN9" s="144"/>
      <c r="BO9" s="144"/>
      <c r="BP9" s="144"/>
      <c r="BQ9" s="144"/>
      <c r="BR9" s="144"/>
      <c r="BS9" s="144"/>
      <c r="BT9" s="144"/>
      <c r="BU9" s="144"/>
      <c r="BV9" s="144"/>
      <c r="BW9" s="144"/>
      <c r="BX9" s="144"/>
      <c r="BY9" s="144"/>
      <c r="BZ9" s="144"/>
      <c r="CA9" s="100"/>
      <c r="CB9" s="100"/>
      <c r="CC9" s="100"/>
      <c r="CD9" s="100"/>
      <c r="CE9" s="100"/>
      <c r="CF9" s="100"/>
      <c r="CG9" s="100"/>
      <c r="CH9" s="100"/>
      <c r="CI9" s="100"/>
      <c r="CJ9" s="100"/>
      <c r="CK9" s="100"/>
      <c r="CL9" s="100"/>
      <c r="CM9" s="100"/>
    </row>
    <row r="10" spans="1:91" s="84" customFormat="1" ht="21.75" customHeight="1" thickBot="1">
      <c r="A10" s="476"/>
      <c r="B10" s="476"/>
      <c r="C10" s="148" t="s">
        <v>181</v>
      </c>
      <c r="D10" s="145"/>
      <c r="E10" s="148" t="s">
        <v>182</v>
      </c>
      <c r="F10" s="145"/>
      <c r="G10" s="148" t="s">
        <v>183</v>
      </c>
      <c r="H10" s="151"/>
      <c r="I10" s="173" t="s">
        <v>184</v>
      </c>
      <c r="J10" s="149"/>
      <c r="K10" s="174"/>
      <c r="L10" s="175"/>
      <c r="M10" s="152"/>
      <c r="N10" s="556"/>
      <c r="O10" s="557"/>
      <c r="P10" s="558"/>
      <c r="Q10" s="521" t="s">
        <v>185</v>
      </c>
      <c r="R10" s="521"/>
      <c r="S10" s="521"/>
      <c r="T10" s="548" t="s">
        <v>171</v>
      </c>
      <c r="U10" s="549"/>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44"/>
      <c r="AZ10" s="144"/>
      <c r="BA10" s="144"/>
      <c r="BB10" s="144"/>
      <c r="BC10" s="144"/>
      <c r="BD10" s="144"/>
      <c r="BE10" s="144"/>
      <c r="BF10" s="144"/>
      <c r="BG10" s="144"/>
      <c r="BH10" s="144"/>
      <c r="BI10" s="144"/>
      <c r="BJ10" s="144"/>
      <c r="BK10" s="144"/>
      <c r="BL10" s="144"/>
      <c r="BM10" s="144"/>
      <c r="BN10" s="144"/>
      <c r="BO10" s="144"/>
      <c r="BP10" s="144"/>
      <c r="BQ10" s="144"/>
      <c r="BR10" s="144"/>
      <c r="BS10" s="144"/>
      <c r="BT10" s="144"/>
      <c r="BU10" s="144"/>
      <c r="BV10" s="144"/>
      <c r="BW10" s="144"/>
      <c r="BX10" s="144"/>
      <c r="BY10" s="144"/>
      <c r="BZ10" s="144"/>
      <c r="CA10" s="100"/>
      <c r="CB10" s="100"/>
      <c r="CC10" s="100"/>
      <c r="CD10" s="100"/>
      <c r="CE10" s="100"/>
      <c r="CF10" s="100"/>
      <c r="CG10" s="100"/>
      <c r="CH10" s="100"/>
      <c r="CI10" s="100"/>
      <c r="CJ10" s="100"/>
      <c r="CK10" s="100"/>
      <c r="CL10" s="100"/>
      <c r="CM10" s="100"/>
    </row>
    <row r="11" spans="1:91" s="100" customFormat="1" ht="18" customHeight="1" thickBot="1">
      <c r="I11" s="176"/>
      <c r="J11" s="176"/>
      <c r="K11" s="176"/>
      <c r="L11" s="176"/>
      <c r="AY11" s="144"/>
      <c r="AZ11" s="144"/>
      <c r="BA11" s="144"/>
      <c r="BB11" s="144"/>
      <c r="BC11" s="144"/>
      <c r="BD11" s="144"/>
      <c r="BE11" s="144"/>
      <c r="BF11" s="144"/>
      <c r="BG11" s="144"/>
      <c r="BH11" s="144"/>
      <c r="BI11" s="144"/>
      <c r="BJ11" s="144"/>
      <c r="BK11" s="144"/>
      <c r="BL11" s="144"/>
      <c r="BM11" s="144"/>
      <c r="BN11" s="144"/>
      <c r="BO11" s="144"/>
      <c r="BP11" s="144"/>
      <c r="BQ11" s="144"/>
      <c r="BR11" s="144"/>
      <c r="BS11" s="144"/>
      <c r="BT11" s="144"/>
      <c r="BU11" s="144"/>
      <c r="BV11" s="144"/>
      <c r="BW11" s="144"/>
      <c r="BX11" s="144"/>
      <c r="BY11" s="144"/>
      <c r="BZ11" s="144"/>
    </row>
    <row r="12" spans="1:91" ht="23.45" customHeight="1">
      <c r="A12" s="573" t="s">
        <v>123</v>
      </c>
      <c r="B12" s="562" t="s">
        <v>125</v>
      </c>
      <c r="C12" s="575" t="s">
        <v>404</v>
      </c>
      <c r="D12" s="575" t="s">
        <v>129</v>
      </c>
      <c r="E12" s="575" t="s">
        <v>131</v>
      </c>
      <c r="F12" s="575" t="s">
        <v>133</v>
      </c>
      <c r="G12" s="562" t="s">
        <v>135</v>
      </c>
      <c r="H12" s="562" t="s">
        <v>137</v>
      </c>
      <c r="I12" s="577" t="s">
        <v>405</v>
      </c>
      <c r="J12" s="577" t="s">
        <v>406</v>
      </c>
      <c r="K12" s="564" t="s">
        <v>143</v>
      </c>
      <c r="L12" s="579" t="s">
        <v>170</v>
      </c>
      <c r="M12" s="560"/>
      <c r="N12" s="561"/>
      <c r="O12" s="559" t="s">
        <v>172</v>
      </c>
      <c r="P12" s="560"/>
      <c r="Q12" s="561"/>
      <c r="R12" s="559" t="s">
        <v>173</v>
      </c>
      <c r="S12" s="560"/>
      <c r="T12" s="561"/>
      <c r="U12" s="559" t="s">
        <v>174</v>
      </c>
      <c r="V12" s="560"/>
      <c r="W12" s="561"/>
      <c r="X12" s="559" t="s">
        <v>176</v>
      </c>
      <c r="Y12" s="560"/>
      <c r="Z12" s="561"/>
      <c r="AA12" s="559" t="s">
        <v>177</v>
      </c>
      <c r="AB12" s="560"/>
      <c r="AC12" s="561"/>
      <c r="AD12" s="559" t="s">
        <v>178</v>
      </c>
      <c r="AE12" s="560"/>
      <c r="AF12" s="561"/>
      <c r="AG12" s="559" t="s">
        <v>179</v>
      </c>
      <c r="AH12" s="560"/>
      <c r="AI12" s="561"/>
      <c r="AJ12" s="559" t="s">
        <v>181</v>
      </c>
      <c r="AK12" s="560"/>
      <c r="AL12" s="561"/>
      <c r="AM12" s="559" t="s">
        <v>182</v>
      </c>
      <c r="AN12" s="560"/>
      <c r="AO12" s="561"/>
      <c r="AP12" s="559" t="s">
        <v>183</v>
      </c>
      <c r="AQ12" s="560"/>
      <c r="AR12" s="561"/>
      <c r="AS12" s="559" t="s">
        <v>184</v>
      </c>
      <c r="AT12" s="560"/>
      <c r="AU12" s="561"/>
      <c r="AV12" s="568" t="s">
        <v>407</v>
      </c>
      <c r="AW12" s="571" t="s">
        <v>408</v>
      </c>
      <c r="AX12" s="567"/>
      <c r="AY12" s="566"/>
      <c r="AZ12" s="566"/>
      <c r="BA12" s="566"/>
      <c r="BB12" s="566"/>
      <c r="BC12" s="566"/>
      <c r="BD12" s="566"/>
      <c r="BE12" s="566"/>
      <c r="BF12" s="566"/>
      <c r="BG12" s="566"/>
    </row>
    <row r="13" spans="1:91" s="105" customFormat="1" ht="36.75" customHeight="1" thickBot="1">
      <c r="A13" s="574"/>
      <c r="B13" s="563"/>
      <c r="C13" s="576"/>
      <c r="D13" s="576"/>
      <c r="E13" s="576"/>
      <c r="F13" s="576"/>
      <c r="G13" s="563"/>
      <c r="H13" s="563"/>
      <c r="I13" s="578"/>
      <c r="J13" s="578"/>
      <c r="K13" s="565"/>
      <c r="L13" s="153" t="s">
        <v>409</v>
      </c>
      <c r="M13" s="146" t="s">
        <v>410</v>
      </c>
      <c r="N13" s="146" t="s">
        <v>148</v>
      </c>
      <c r="O13" s="153" t="s">
        <v>409</v>
      </c>
      <c r="P13" s="146" t="s">
        <v>410</v>
      </c>
      <c r="Q13" s="146" t="s">
        <v>148</v>
      </c>
      <c r="R13" s="153" t="s">
        <v>409</v>
      </c>
      <c r="S13" s="146" t="s">
        <v>410</v>
      </c>
      <c r="T13" s="146" t="s">
        <v>148</v>
      </c>
      <c r="U13" s="153" t="s">
        <v>409</v>
      </c>
      <c r="V13" s="146" t="s">
        <v>410</v>
      </c>
      <c r="W13" s="146" t="s">
        <v>148</v>
      </c>
      <c r="X13" s="153" t="s">
        <v>409</v>
      </c>
      <c r="Y13" s="146" t="s">
        <v>410</v>
      </c>
      <c r="Z13" s="146" t="s">
        <v>148</v>
      </c>
      <c r="AA13" s="153" t="s">
        <v>409</v>
      </c>
      <c r="AB13" s="146" t="s">
        <v>410</v>
      </c>
      <c r="AC13" s="146" t="s">
        <v>148</v>
      </c>
      <c r="AD13" s="153" t="s">
        <v>409</v>
      </c>
      <c r="AE13" s="146" t="s">
        <v>410</v>
      </c>
      <c r="AF13" s="146" t="s">
        <v>148</v>
      </c>
      <c r="AG13" s="153" t="s">
        <v>409</v>
      </c>
      <c r="AH13" s="146" t="s">
        <v>410</v>
      </c>
      <c r="AI13" s="146" t="s">
        <v>148</v>
      </c>
      <c r="AJ13" s="153" t="s">
        <v>409</v>
      </c>
      <c r="AK13" s="146" t="s">
        <v>410</v>
      </c>
      <c r="AL13" s="146" t="s">
        <v>148</v>
      </c>
      <c r="AM13" s="153" t="s">
        <v>409</v>
      </c>
      <c r="AN13" s="146" t="s">
        <v>410</v>
      </c>
      <c r="AO13" s="146" t="s">
        <v>148</v>
      </c>
      <c r="AP13" s="153" t="s">
        <v>409</v>
      </c>
      <c r="AQ13" s="146" t="s">
        <v>410</v>
      </c>
      <c r="AR13" s="146" t="s">
        <v>148</v>
      </c>
      <c r="AS13" s="153" t="s">
        <v>409</v>
      </c>
      <c r="AT13" s="146" t="s">
        <v>410</v>
      </c>
      <c r="AU13" s="146" t="s">
        <v>148</v>
      </c>
      <c r="AV13" s="569"/>
      <c r="AW13" s="572"/>
      <c r="AX13" s="567"/>
      <c r="AY13" s="566"/>
      <c r="AZ13" s="566"/>
      <c r="BA13" s="566"/>
      <c r="BB13" s="566"/>
      <c r="BC13" s="566"/>
      <c r="BD13" s="566"/>
      <c r="BE13" s="566"/>
      <c r="BF13" s="566"/>
      <c r="BG13" s="566"/>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row>
    <row r="14" spans="1:91" ht="277.5" customHeight="1">
      <c r="A14" s="204" t="s">
        <v>411</v>
      </c>
      <c r="B14" s="205" t="s">
        <v>412</v>
      </c>
      <c r="C14" s="205" t="s">
        <v>413</v>
      </c>
      <c r="D14" s="206">
        <v>23</v>
      </c>
      <c r="E14" s="205" t="s">
        <v>414</v>
      </c>
      <c r="F14" s="219" t="s">
        <v>415</v>
      </c>
      <c r="G14" s="206" t="s">
        <v>416</v>
      </c>
      <c r="H14" s="206" t="s">
        <v>417</v>
      </c>
      <c r="I14" s="207">
        <v>15</v>
      </c>
      <c r="J14" s="207">
        <v>47</v>
      </c>
      <c r="K14" s="208">
        <v>4</v>
      </c>
      <c r="L14" s="209">
        <v>0</v>
      </c>
      <c r="M14" s="210">
        <v>0</v>
      </c>
      <c r="N14" s="210">
        <v>0</v>
      </c>
      <c r="O14" s="211">
        <v>0</v>
      </c>
      <c r="P14" s="212">
        <v>0</v>
      </c>
      <c r="Q14" s="245" t="s">
        <v>418</v>
      </c>
      <c r="R14" s="211">
        <v>1</v>
      </c>
      <c r="S14" s="212">
        <v>0</v>
      </c>
      <c r="T14" s="245" t="s">
        <v>419</v>
      </c>
      <c r="U14" s="211">
        <v>0</v>
      </c>
      <c r="V14" s="212">
        <v>0</v>
      </c>
      <c r="W14" s="245" t="s">
        <v>420</v>
      </c>
      <c r="X14" s="211">
        <v>0</v>
      </c>
      <c r="Y14" s="212">
        <v>0</v>
      </c>
      <c r="Z14" s="245" t="s">
        <v>421</v>
      </c>
      <c r="AA14" s="211">
        <v>0</v>
      </c>
      <c r="AB14" s="212"/>
      <c r="AC14" s="212"/>
      <c r="AD14" s="211">
        <v>0</v>
      </c>
      <c r="AE14" s="212"/>
      <c r="AF14" s="212"/>
      <c r="AG14" s="211">
        <v>0</v>
      </c>
      <c r="AH14" s="212"/>
      <c r="AI14" s="212"/>
      <c r="AJ14" s="211">
        <v>1</v>
      </c>
      <c r="AK14" s="212"/>
      <c r="AL14" s="212"/>
      <c r="AM14" s="211">
        <v>1</v>
      </c>
      <c r="AN14" s="212"/>
      <c r="AO14" s="212"/>
      <c r="AP14" s="211">
        <v>1</v>
      </c>
      <c r="AQ14" s="212"/>
      <c r="AR14" s="212"/>
      <c r="AS14" s="211"/>
      <c r="AT14" s="212"/>
      <c r="AU14" s="212"/>
      <c r="AV14" s="106">
        <f t="shared" ref="AV14:AW15" si="0">+L14+O14+R14+U14+X14+AA14+AD14+AG14+AJ14+AM14+AP14+AS14</f>
        <v>4</v>
      </c>
      <c r="AW14" s="147">
        <f t="shared" si="0"/>
        <v>0</v>
      </c>
      <c r="AX14" s="250"/>
    </row>
    <row r="15" spans="1:91" ht="69">
      <c r="A15" s="204" t="s">
        <v>411</v>
      </c>
      <c r="B15" s="205" t="s">
        <v>412</v>
      </c>
      <c r="C15" s="205" t="s">
        <v>413</v>
      </c>
      <c r="D15" s="206">
        <v>24</v>
      </c>
      <c r="E15" s="205" t="s">
        <v>422</v>
      </c>
      <c r="F15" s="219" t="s">
        <v>415</v>
      </c>
      <c r="G15" s="206" t="s">
        <v>416</v>
      </c>
      <c r="H15" s="206" t="s">
        <v>417</v>
      </c>
      <c r="I15" s="207">
        <v>15</v>
      </c>
      <c r="J15" s="207">
        <v>47</v>
      </c>
      <c r="K15" s="213">
        <v>4</v>
      </c>
      <c r="L15" s="209">
        <v>0</v>
      </c>
      <c r="M15" s="210">
        <v>0</v>
      </c>
      <c r="N15" s="210">
        <v>0</v>
      </c>
      <c r="O15" s="211">
        <v>0</v>
      </c>
      <c r="P15" s="212">
        <v>0</v>
      </c>
      <c r="Q15" s="245" t="s">
        <v>423</v>
      </c>
      <c r="R15" s="211">
        <v>0</v>
      </c>
      <c r="S15" s="212">
        <v>0</v>
      </c>
      <c r="T15" s="245" t="s">
        <v>423</v>
      </c>
      <c r="U15" s="211">
        <v>1</v>
      </c>
      <c r="V15" s="212">
        <v>0</v>
      </c>
      <c r="W15" s="245" t="s">
        <v>424</v>
      </c>
      <c r="X15" s="211">
        <v>0</v>
      </c>
      <c r="Y15" s="212">
        <v>0</v>
      </c>
      <c r="Z15" s="245" t="s">
        <v>425</v>
      </c>
      <c r="AA15" s="211">
        <v>0</v>
      </c>
      <c r="AB15" s="212"/>
      <c r="AC15" s="212"/>
      <c r="AD15" s="211">
        <v>0</v>
      </c>
      <c r="AE15" s="212"/>
      <c r="AF15" s="212"/>
      <c r="AG15" s="211">
        <v>0</v>
      </c>
      <c r="AH15" s="212"/>
      <c r="AI15" s="212"/>
      <c r="AJ15" s="211">
        <v>0</v>
      </c>
      <c r="AK15" s="212"/>
      <c r="AL15" s="212"/>
      <c r="AM15" s="211">
        <v>1</v>
      </c>
      <c r="AN15" s="212"/>
      <c r="AO15" s="212"/>
      <c r="AP15" s="211">
        <v>1</v>
      </c>
      <c r="AQ15" s="212"/>
      <c r="AR15" s="212"/>
      <c r="AS15" s="211">
        <v>1</v>
      </c>
      <c r="AT15" s="212"/>
      <c r="AU15" s="212"/>
      <c r="AV15" s="106">
        <f t="shared" si="0"/>
        <v>4</v>
      </c>
      <c r="AW15" s="147">
        <f t="shared" si="0"/>
        <v>0</v>
      </c>
      <c r="AX15" s="250"/>
    </row>
  </sheetData>
  <mergeCells count="55">
    <mergeCell ref="A6:B6"/>
    <mergeCell ref="C6:K6"/>
    <mergeCell ref="O6:Q6"/>
    <mergeCell ref="Q10:S10"/>
    <mergeCell ref="AW12:AW13"/>
    <mergeCell ref="A12:A13"/>
    <mergeCell ref="B12:B13"/>
    <mergeCell ref="C12:C13"/>
    <mergeCell ref="D12:D13"/>
    <mergeCell ref="E12:E13"/>
    <mergeCell ref="F12:F13"/>
    <mergeCell ref="H12:H13"/>
    <mergeCell ref="I12:I13"/>
    <mergeCell ref="J12:J13"/>
    <mergeCell ref="L12:N12"/>
    <mergeCell ref="O12:Q12"/>
    <mergeCell ref="AX12:AX13"/>
    <mergeCell ref="AY12:AY13"/>
    <mergeCell ref="AZ12:AZ13"/>
    <mergeCell ref="X12:Z12"/>
    <mergeCell ref="AJ12:AL12"/>
    <mergeCell ref="AM12:AO12"/>
    <mergeCell ref="AV12:AV13"/>
    <mergeCell ref="AS12:AU12"/>
    <mergeCell ref="AP12:AR12"/>
    <mergeCell ref="AD12:AF12"/>
    <mergeCell ref="AG12:AI12"/>
    <mergeCell ref="BG12:BG13"/>
    <mergeCell ref="BA12:BA13"/>
    <mergeCell ref="BB12:BB13"/>
    <mergeCell ref="BC12:BC13"/>
    <mergeCell ref="BD12:BD13"/>
    <mergeCell ref="BE12:BE13"/>
    <mergeCell ref="BF12:BF13"/>
    <mergeCell ref="R12:T12"/>
    <mergeCell ref="U12:W12"/>
    <mergeCell ref="G12:G13"/>
    <mergeCell ref="K12:K13"/>
    <mergeCell ref="AA12:AC12"/>
    <mergeCell ref="A1:B4"/>
    <mergeCell ref="C4:AU4"/>
    <mergeCell ref="A8:B10"/>
    <mergeCell ref="AV1:AX1"/>
    <mergeCell ref="AV2:AX2"/>
    <mergeCell ref="AV3:AX3"/>
    <mergeCell ref="AV4:AX4"/>
    <mergeCell ref="C1:AU1"/>
    <mergeCell ref="C2:AU2"/>
    <mergeCell ref="C3:AU3"/>
    <mergeCell ref="T8:U8"/>
    <mergeCell ref="T9:U9"/>
    <mergeCell ref="T10:U10"/>
    <mergeCell ref="N8:P10"/>
    <mergeCell ref="Q8:S8"/>
    <mergeCell ref="Q9:S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782E8-C7DC-4DA4-96AD-D8E3D9789063}">
  <sheetPr>
    <tabColor rgb="FFFFC000"/>
  </sheetPr>
  <dimension ref="A1:CF36"/>
  <sheetViews>
    <sheetView zoomScale="70" zoomScaleNormal="70" workbookViewId="0">
      <selection activeCell="D15" sqref="D15:E15"/>
    </sheetView>
  </sheetViews>
  <sheetFormatPr defaultColWidth="11.42578125" defaultRowHeight="15" customHeight="1"/>
  <cols>
    <col min="1" max="1" width="17.7109375" customWidth="1"/>
    <col min="2" max="2" width="15.42578125" customWidth="1"/>
    <col min="3" max="3" width="25.42578125" customWidth="1"/>
    <col min="4" max="4" width="56.42578125" customWidth="1"/>
    <col min="5" max="5" width="34" customWidth="1"/>
  </cols>
  <sheetData>
    <row r="1" spans="1:84" ht="22.5" customHeight="1" thickBot="1">
      <c r="A1" s="387"/>
      <c r="B1" s="582" t="s">
        <v>160</v>
      </c>
      <c r="C1" s="582"/>
      <c r="D1" s="582"/>
      <c r="E1" s="363" t="s">
        <v>161</v>
      </c>
      <c r="F1" s="364"/>
      <c r="G1" s="365"/>
    </row>
    <row r="2" spans="1:84" ht="22.5" customHeight="1" thickBot="1">
      <c r="A2" s="387"/>
      <c r="B2" s="583" t="s">
        <v>162</v>
      </c>
      <c r="C2" s="583"/>
      <c r="D2" s="583"/>
      <c r="E2" s="363" t="s">
        <v>163</v>
      </c>
      <c r="F2" s="364"/>
      <c r="G2" s="365"/>
    </row>
    <row r="3" spans="1:84" ht="31.5" customHeight="1" thickBot="1">
      <c r="A3" s="387"/>
      <c r="B3" s="461" t="s">
        <v>0</v>
      </c>
      <c r="C3" s="462"/>
      <c r="D3" s="463"/>
      <c r="E3" s="363" t="s">
        <v>164</v>
      </c>
      <c r="F3" s="364"/>
      <c r="G3" s="365"/>
    </row>
    <row r="4" spans="1:84" ht="22.5" customHeight="1" thickBot="1">
      <c r="A4" s="387"/>
      <c r="B4" s="464" t="s">
        <v>426</v>
      </c>
      <c r="C4" s="465"/>
      <c r="D4" s="466"/>
      <c r="E4" s="363" t="s">
        <v>427</v>
      </c>
      <c r="F4" s="364"/>
      <c r="G4" s="365"/>
    </row>
    <row r="5" spans="1:84" thickBot="1">
      <c r="A5" s="56"/>
      <c r="B5" s="56"/>
      <c r="C5" s="257"/>
      <c r="D5" s="257"/>
      <c r="E5" s="257"/>
      <c r="F5" s="258"/>
      <c r="G5" s="258"/>
      <c r="H5" s="258"/>
      <c r="I5" s="258"/>
      <c r="J5" s="258"/>
      <c r="K5" s="258"/>
    </row>
    <row r="6" spans="1:84" ht="27.75" customHeight="1">
      <c r="A6" s="375" t="s">
        <v>167</v>
      </c>
      <c r="B6" s="376"/>
      <c r="C6" s="586" t="s">
        <v>168</v>
      </c>
      <c r="D6" s="587"/>
      <c r="E6" s="588"/>
      <c r="F6" s="7"/>
      <c r="G6" s="7"/>
      <c r="H6" s="7"/>
      <c r="I6" s="7"/>
      <c r="J6" s="7"/>
      <c r="K6" s="7"/>
      <c r="L6" s="1"/>
      <c r="M6" s="177"/>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4" ht="20.25" customHeight="1">
      <c r="A7" s="485" t="s">
        <v>428</v>
      </c>
      <c r="B7" s="486"/>
      <c r="C7" s="584"/>
      <c r="D7" s="584"/>
      <c r="E7" s="585"/>
      <c r="F7" s="258"/>
      <c r="G7" s="258"/>
      <c r="H7" s="258"/>
      <c r="I7" s="258"/>
      <c r="J7" s="258"/>
      <c r="K7" s="258"/>
    </row>
    <row r="8" spans="1:84" ht="45.75" customHeight="1">
      <c r="A8" s="57" t="s">
        <v>151</v>
      </c>
      <c r="B8" s="57" t="s">
        <v>153</v>
      </c>
      <c r="C8" s="58" t="s">
        <v>155</v>
      </c>
      <c r="D8" s="580" t="s">
        <v>157</v>
      </c>
      <c r="E8" s="581"/>
    </row>
    <row r="9" spans="1:84" ht="40.15" customHeight="1">
      <c r="A9" s="59">
        <v>45784</v>
      </c>
      <c r="B9" s="261"/>
      <c r="C9" s="73" t="s">
        <v>429</v>
      </c>
      <c r="D9" s="589" t="s">
        <v>430</v>
      </c>
      <c r="E9" s="590"/>
    </row>
    <row r="10" spans="1:84" ht="18.600000000000001" customHeight="1">
      <c r="A10" s="59">
        <v>45784</v>
      </c>
      <c r="B10" s="60"/>
      <c r="C10" s="74" t="s">
        <v>431</v>
      </c>
      <c r="D10" s="591" t="s">
        <v>432</v>
      </c>
      <c r="E10" s="592"/>
    </row>
    <row r="11" spans="1:84" ht="14.45">
      <c r="A11" s="59">
        <v>45814</v>
      </c>
      <c r="B11" s="60"/>
      <c r="C11" s="74" t="s">
        <v>433</v>
      </c>
      <c r="D11" s="593" t="s">
        <v>434</v>
      </c>
      <c r="E11" s="594"/>
    </row>
    <row r="12" spans="1:84" ht="14.45">
      <c r="A12" s="61"/>
      <c r="B12" s="62"/>
      <c r="C12" s="74"/>
      <c r="D12" s="593"/>
      <c r="E12" s="594"/>
    </row>
    <row r="13" spans="1:84" ht="14.45">
      <c r="A13" s="63"/>
      <c r="B13" s="62"/>
      <c r="C13" s="74"/>
      <c r="D13" s="593"/>
      <c r="E13" s="594"/>
    </row>
    <row r="14" spans="1:84" ht="14.45">
      <c r="A14" s="63"/>
      <c r="B14" s="62"/>
      <c r="C14" s="75"/>
      <c r="D14" s="593"/>
      <c r="E14" s="594"/>
    </row>
    <row r="15" spans="1:84" ht="14.45">
      <c r="A15" s="63"/>
      <c r="B15" s="62"/>
      <c r="C15" s="75"/>
      <c r="D15" s="593"/>
      <c r="E15" s="594"/>
    </row>
    <row r="16" spans="1:84" ht="14.45">
      <c r="A16" s="64"/>
      <c r="B16" s="62"/>
      <c r="C16" s="74"/>
      <c r="D16" s="593"/>
      <c r="E16" s="594"/>
    </row>
    <row r="17" spans="1:5" ht="14.45">
      <c r="A17" s="65"/>
      <c r="B17" s="66"/>
      <c r="C17" s="76"/>
      <c r="D17" s="593"/>
      <c r="E17" s="594"/>
    </row>
    <row r="18" spans="1:5" ht="14.45">
      <c r="A18" s="65"/>
      <c r="B18" s="66"/>
      <c r="C18" s="76"/>
      <c r="D18" s="593"/>
      <c r="E18" s="594"/>
    </row>
    <row r="19" spans="1:5" ht="14.45">
      <c r="A19" s="67"/>
      <c r="B19" s="68"/>
      <c r="C19" s="70"/>
      <c r="D19" s="593"/>
      <c r="E19" s="594"/>
    </row>
    <row r="20" spans="1:5" ht="14.45">
      <c r="A20" s="69"/>
      <c r="B20" s="70"/>
      <c r="C20" s="70"/>
      <c r="D20" s="593"/>
      <c r="E20" s="594"/>
    </row>
    <row r="21" spans="1:5" ht="14.45">
      <c r="A21" s="69"/>
      <c r="B21" s="70"/>
      <c r="C21" s="70"/>
      <c r="D21" s="593"/>
      <c r="E21" s="594"/>
    </row>
    <row r="22" spans="1:5" ht="14.45">
      <c r="A22" s="69"/>
      <c r="B22" s="70"/>
      <c r="C22" s="70"/>
      <c r="D22" s="593"/>
      <c r="E22" s="594"/>
    </row>
    <row r="23" spans="1:5" ht="14.45">
      <c r="A23" s="69"/>
      <c r="B23" s="70"/>
      <c r="C23" s="70"/>
      <c r="D23" s="593"/>
      <c r="E23" s="594"/>
    </row>
    <row r="24" spans="1:5" ht="14.45">
      <c r="A24" s="69"/>
      <c r="B24" s="70"/>
      <c r="C24" s="70"/>
      <c r="D24" s="593"/>
      <c r="E24" s="594"/>
    </row>
    <row r="25" spans="1:5" ht="14.45">
      <c r="A25" s="69"/>
      <c r="B25" s="70"/>
      <c r="C25" s="70"/>
      <c r="D25" s="593"/>
      <c r="E25" s="594"/>
    </row>
    <row r="26" spans="1:5" ht="14.45">
      <c r="A26" s="69"/>
      <c r="B26" s="70"/>
      <c r="C26" s="70"/>
      <c r="D26" s="593"/>
      <c r="E26" s="594"/>
    </row>
    <row r="27" spans="1:5" ht="14.45">
      <c r="A27" s="69"/>
      <c r="B27" s="70"/>
      <c r="C27" s="70"/>
      <c r="D27" s="593"/>
      <c r="E27" s="594"/>
    </row>
    <row r="28" spans="1:5" ht="14.45">
      <c r="A28" s="69"/>
      <c r="B28" s="70"/>
      <c r="C28" s="70"/>
      <c r="D28" s="593"/>
      <c r="E28" s="594"/>
    </row>
    <row r="29" spans="1:5" ht="14.45">
      <c r="A29" s="69"/>
      <c r="B29" s="70"/>
      <c r="C29" s="70"/>
      <c r="D29" s="593"/>
      <c r="E29" s="594"/>
    </row>
    <row r="30" spans="1:5" ht="14.45">
      <c r="A30" s="69"/>
      <c r="B30" s="70"/>
      <c r="C30" s="70"/>
      <c r="D30" s="593"/>
      <c r="E30" s="594"/>
    </row>
    <row r="31" spans="1:5" ht="14.45">
      <c r="A31" s="69"/>
      <c r="B31" s="70"/>
      <c r="C31" s="70"/>
      <c r="D31" s="593"/>
      <c r="E31" s="594"/>
    </row>
    <row r="32" spans="1:5" ht="14.45">
      <c r="A32" s="69"/>
      <c r="B32" s="70"/>
      <c r="C32" s="70"/>
      <c r="D32" s="593"/>
      <c r="E32" s="594"/>
    </row>
    <row r="33" spans="1:5" ht="14.45">
      <c r="A33" s="69"/>
      <c r="B33" s="70"/>
      <c r="C33" s="70"/>
      <c r="D33" s="593"/>
      <c r="E33" s="594"/>
    </row>
    <row r="34" spans="1:5" ht="14.45">
      <c r="A34" s="69"/>
      <c r="B34" s="70"/>
      <c r="C34" s="70"/>
      <c r="D34" s="593"/>
      <c r="E34" s="594"/>
    </row>
    <row r="35" spans="1:5" ht="14.45">
      <c r="A35" s="69"/>
      <c r="B35" s="70"/>
      <c r="C35" s="70"/>
      <c r="D35" s="593"/>
      <c r="E35" s="594"/>
    </row>
    <row r="36" spans="1:5" ht="14.45">
      <c r="A36" s="71"/>
      <c r="B36" s="72"/>
      <c r="C36" s="72"/>
      <c r="D36" s="595"/>
      <c r="E36" s="596"/>
    </row>
  </sheetData>
  <mergeCells count="41">
    <mergeCell ref="D24:E24"/>
    <mergeCell ref="D25:E25"/>
    <mergeCell ref="D26:E26"/>
    <mergeCell ref="D27:E27"/>
    <mergeCell ref="D28:E28"/>
    <mergeCell ref="D34:E34"/>
    <mergeCell ref="D35:E35"/>
    <mergeCell ref="D36:E36"/>
    <mergeCell ref="D29:E29"/>
    <mergeCell ref="D30:E30"/>
    <mergeCell ref="D31:E31"/>
    <mergeCell ref="D32:E32"/>
    <mergeCell ref="D33:E33"/>
    <mergeCell ref="D21:E21"/>
    <mergeCell ref="D22:E22"/>
    <mergeCell ref="D23:E23"/>
    <mergeCell ref="D14:E14"/>
    <mergeCell ref="D15:E15"/>
    <mergeCell ref="D16:E16"/>
    <mergeCell ref="D17:E17"/>
    <mergeCell ref="D18:E18"/>
    <mergeCell ref="D19:E19"/>
    <mergeCell ref="D20:E20"/>
    <mergeCell ref="D9:E9"/>
    <mergeCell ref="D10:E10"/>
    <mergeCell ref="D11:E11"/>
    <mergeCell ref="D12:E12"/>
    <mergeCell ref="D13:E13"/>
    <mergeCell ref="D8:E8"/>
    <mergeCell ref="A1:A4"/>
    <mergeCell ref="B1:D1"/>
    <mergeCell ref="B2:D2"/>
    <mergeCell ref="A7:E7"/>
    <mergeCell ref="B3:D3"/>
    <mergeCell ref="B4:D4"/>
    <mergeCell ref="A6:B6"/>
    <mergeCell ref="C6:E6"/>
    <mergeCell ref="E1:G1"/>
    <mergeCell ref="E2:G2"/>
    <mergeCell ref="E3:G3"/>
    <mergeCell ref="E4:G4"/>
  </mergeCell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2" ma:contentTypeDescription="Crear nuevo documento." ma:contentTypeScope="" ma:versionID="0ef342e50dfb639fe7d23bc46650ba41">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adb45f20e0ddd7f3700daa3d2da5c7a1"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7A979E-A860-4BE8-BEFC-A7EE359464BB}"/>
</file>

<file path=customXml/itemProps2.xml><?xml version="1.0" encoding="utf-8"?>
<ds:datastoreItem xmlns:ds="http://schemas.openxmlformats.org/officeDocument/2006/customXml" ds:itemID="{424D544D-E8DA-422F-9D4F-04A0A303E7CE}"/>
</file>

<file path=customXml/itemProps3.xml><?xml version="1.0" encoding="utf-8"?>
<ds:datastoreItem xmlns:ds="http://schemas.openxmlformats.org/officeDocument/2006/customXml" ds:itemID="{B8CB741A-7D85-4CE2-B139-98A37B65EA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Cecilia Guerrero Morales</dc:creator>
  <cp:keywords/>
  <dc:description/>
  <cp:lastModifiedBy>Nelly García Báez</cp:lastModifiedBy>
  <cp:revision/>
  <dcterms:created xsi:type="dcterms:W3CDTF">2016-04-29T15:11:54Z</dcterms:created>
  <dcterms:modified xsi:type="dcterms:W3CDTF">2025-06-19T17:38:41Z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