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ngarcia\Downloads\"/>
    </mc:Choice>
  </mc:AlternateContent>
  <xr:revisionPtr revIDLastSave="0" documentId="13_ncr:1_{39A30512-0B6A-4251-B790-AE0700E54F59}" xr6:coauthVersionLast="47" xr6:coauthVersionMax="47" xr10:uidLastSave="{00000000-0000-0000-0000-000000000000}"/>
  <bookViews>
    <workbookView xWindow="-120" yWindow="-120" windowWidth="29040" windowHeight="15720" tabRatio="731" firstSheet="1" activeTab="2" xr2:uid="{00000000-000D-0000-FFFF-FFFF00000000}"/>
  </bookViews>
  <sheets>
    <sheet name="Instructivo" sheetId="48" state="hidden" r:id="rId1"/>
    <sheet name="ACTIVIDAD_1 " sheetId="49" r:id="rId2"/>
    <sheet name="ACTIVIDAD 2" sheetId="50" r:id="rId3"/>
    <sheet name="ACTIVIDAD_3" sheetId="20" r:id="rId4"/>
    <sheet name="META_PDD" sheetId="38" r:id="rId5"/>
    <sheet name="PRODUCTO_MGA" sheetId="47" r:id="rId6"/>
    <sheet name="TERRITORIALIZACIÓN" sheetId="41" r:id="rId7"/>
    <sheet name="PMR" sheetId="46" r:id="rId8"/>
    <sheet name="CONTROL DE CAMBIOS" sheetId="40" r:id="rId9"/>
  </sheets>
  <externalReferences>
    <externalReference r:id="rId10"/>
    <externalReference r:id="rId11"/>
  </externalReferences>
  <definedNames>
    <definedName name="_xlnm._FilterDatabase" localSheetId="7" hidden="1">PMR!$A$12:$AX$14</definedName>
    <definedName name="_xlnm.Print_Area" localSheetId="2">'ACTIVIDAD 2'!$A$1:$O$116</definedName>
    <definedName name="_xlnm.Print_Area" localSheetId="1">'ACTIVIDAD_1 '!$A$1:$O$116</definedName>
    <definedName name="_xlnm.Print_Area" localSheetId="3">ACTIVIDAD_3!$A$1:$O$116</definedName>
    <definedName name="_xlnm.Print_Area" localSheetId="8">'CONTROL DE CAMBIOS'!$A$1:$E$36</definedName>
    <definedName name="_xlnm.Print_Area" localSheetId="4">META_PDD!$A$1:$M$64</definedName>
    <definedName name="_xlnm.Print_Area" localSheetId="7">PMR!$A$1:$AX$15</definedName>
    <definedName name="_xlnm.Print_Area" localSheetId="5">PRODUCTO_MGA!$A$1:$L$41</definedName>
    <definedName name="_xlnm.Print_Area" localSheetId="6">TERRITORIALIZACIÓN!$A$1:$AF$68</definedName>
    <definedName name="condicion">#REF!</definedName>
    <definedName name="edad">#REF!</definedName>
    <definedName name="etnias">#REF!</definedName>
    <definedName name="frecuencia">#REF!</definedName>
    <definedName name="genero">#REF!</definedName>
    <definedName name="INDICADOR">#REF!</definedName>
    <definedName name="localidad">#REF!</definedName>
    <definedName name="metas">#REF!</definedName>
    <definedName name="objetivoest">#REF!</definedName>
    <definedName name="objetivos">#REF!</definedName>
    <definedName name="pmr">#REF!</definedName>
    <definedName name="responsable">#REF!</definedName>
    <definedName name="SUBSECRETARIA">#REF!</definedName>
    <definedName name="subsecretarias">#REF!</definedName>
    <definedName name="tactividad">#REF!</definedName>
    <definedName name="tcalculo">#REF!</definedName>
    <definedName name="tindicador">#REF!</definedName>
    <definedName name="tipometa">#REF!</definedName>
    <definedName name="tme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30" roundtripDataChecksum="xVYwB3UHdHZoYLlS7FHKLwAp3fKOqHG7zICvfbN6ofQ="/>
    </ext>
  </extLst>
</workbook>
</file>

<file path=xl/calcChain.xml><?xml version="1.0" encoding="utf-8"?>
<calcChain xmlns="http://schemas.openxmlformats.org/spreadsheetml/2006/main">
  <c r="F23" i="47" l="1"/>
  <c r="E25" i="20"/>
  <c r="E25" i="50"/>
  <c r="E25" i="49"/>
  <c r="L15" i="47" l="1"/>
  <c r="K17" i="47"/>
  <c r="J17" i="47"/>
  <c r="K15" i="47"/>
  <c r="J15" i="47"/>
  <c r="H17" i="47"/>
  <c r="G17" i="47"/>
  <c r="H15" i="47"/>
  <c r="G15" i="47"/>
  <c r="D17" i="47"/>
  <c r="D15" i="47"/>
  <c r="C27" i="49"/>
  <c r="B116" i="50" l="1"/>
  <c r="I116" i="50" l="1"/>
  <c r="H116" i="50"/>
  <c r="G116" i="50"/>
  <c r="F116" i="50"/>
  <c r="E116" i="50"/>
  <c r="D116" i="50"/>
  <c r="C116" i="50"/>
  <c r="B62" i="50"/>
  <c r="F36" i="50"/>
  <c r="B34" i="50"/>
  <c r="N29" i="50"/>
  <c r="N28" i="50"/>
  <c r="N27" i="50"/>
  <c r="N26" i="50"/>
  <c r="N25" i="50"/>
  <c r="O25" i="50" s="1"/>
  <c r="N24" i="50"/>
  <c r="I116" i="49"/>
  <c r="H116" i="49"/>
  <c r="G116" i="49"/>
  <c r="F116" i="49"/>
  <c r="E116" i="49"/>
  <c r="D116" i="49"/>
  <c r="C116" i="49"/>
  <c r="B116" i="49"/>
  <c r="B34" i="49"/>
  <c r="N29" i="49"/>
  <c r="N28" i="49"/>
  <c r="N27" i="49"/>
  <c r="O29" i="49" s="1"/>
  <c r="N26" i="49"/>
  <c r="O26" i="49" s="1"/>
  <c r="N25" i="49"/>
  <c r="N24" i="49"/>
  <c r="O29" i="50" l="1"/>
  <c r="O26" i="50"/>
  <c r="O25" i="49"/>
  <c r="O28" i="50"/>
  <c r="O28" i="49"/>
  <c r="N29" i="20" l="1"/>
  <c r="N28" i="20"/>
  <c r="N27" i="20"/>
  <c r="N26" i="20"/>
  <c r="N25" i="20"/>
  <c r="N24" i="20"/>
  <c r="O25" i="20" l="1"/>
  <c r="O26" i="20"/>
  <c r="O28" i="20"/>
  <c r="O29" i="20"/>
  <c r="B52" i="38" l="1"/>
  <c r="B34" i="20" l="1"/>
  <c r="F26" i="38"/>
  <c r="C116" i="20" l="1"/>
  <c r="D116" i="20"/>
  <c r="E116" i="20"/>
  <c r="F116" i="20"/>
  <c r="G116" i="20"/>
  <c r="H116" i="20"/>
  <c r="I116" i="20"/>
  <c r="B11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D5C77639-D807-4937-89DC-B4EF65A8694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3E3C8E5D-F44B-4E32-92AB-BB02FDE82F0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Sandra</author>
  </authors>
  <commentList>
    <comment ref="A16"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H26" authorId="1" shapeId="0" xr:uid="{402BFDDB-FD71-44C9-9C34-166087166258}">
      <text>
        <r>
          <rPr>
            <b/>
            <sz val="9"/>
            <color indexed="81"/>
            <rFont val="Tahoma"/>
            <family val="2"/>
          </rPr>
          <t>Sandra:</t>
        </r>
        <r>
          <rPr>
            <sz val="9"/>
            <color indexed="81"/>
            <rFont val="Tahoma"/>
            <family val="2"/>
          </rPr>
          <t xml:space="preserve">
No me permite escribir SUMA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8" authorId="0" shapeId="0" xr:uid="{7EC0A14E-7DB1-4DA9-8DCB-506CE0FFA085}">
      <text>
        <r>
          <rPr>
            <sz val="9"/>
            <color indexed="81"/>
            <rFont val="Tahoma"/>
            <family val="2"/>
          </rPr>
          <t>Fecha en la que el cambio solicitado al plan de acción es aprobado</t>
        </r>
      </text>
    </comment>
    <comment ref="B8" authorId="0" shapeId="0" xr:uid="{D2AA1F8D-8B8C-43A0-BB82-3155D43A42F4}">
      <text>
        <r>
          <rPr>
            <sz val="9"/>
            <color indexed="81"/>
            <rFont val="Tahoma"/>
            <family val="2"/>
          </rPr>
          <t>Fecha en la que el cambio solicitado al plan de acción es aprobado</t>
        </r>
      </text>
    </comment>
    <comment ref="C8" authorId="0" shapeId="0" xr:uid="{95F7E6F3-93BD-4026-8340-BDE26B2BBFE3}">
      <text>
        <r>
          <rPr>
            <sz val="9"/>
            <color indexed="81"/>
            <rFont val="Tahoma"/>
            <family val="2"/>
          </rPr>
          <t>Descripción de los cambios realizados en la actialización que corresponda</t>
        </r>
      </text>
    </comment>
    <comment ref="D8"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<sst xmlns="http://schemas.openxmlformats.org/spreadsheetml/2006/main" count="1778" uniqueCount="370">
  <si>
    <t>PROGRAMACIÓN, ACTUALIZACIÓN  Y SEGUIMIENTO PLAN DE ACCIÓN DE PROYECTOS DE INVERSIÓN</t>
  </si>
  <si>
    <t>ENCABEZADO DE TODAS LAS HOJAS</t>
  </si>
  <si>
    <t>ITEM</t>
  </si>
  <si>
    <t xml:space="preserve">DESCRIPCIÓN </t>
  </si>
  <si>
    <t>NOMBRE DEL PROYECTO</t>
  </si>
  <si>
    <t>En este campo se diligencia el nombre del proyecto de inversión como se encuentra en la ficha EBI-D y en la ficha MGA de formulación.</t>
  </si>
  <si>
    <t>PERIODO REPORTADO</t>
  </si>
  <si>
    <t>En este campo se marca con "X"  el mes al cual corresponde el reporte de seguimiento</t>
  </si>
  <si>
    <t>TIPO DE REPORTE</t>
  </si>
  <si>
    <r>
      <t xml:space="preserve">En este campo se selecciona según aplique.
</t>
    </r>
    <r>
      <rPr>
        <b/>
        <sz val="11"/>
        <color rgb="FF000000"/>
        <rFont val="Arial"/>
        <family val="2"/>
      </rPr>
      <t xml:space="preserve">Programación: </t>
    </r>
    <r>
      <rPr>
        <sz val="11"/>
        <color rgb="FF000000"/>
        <rFont val="Arial"/>
        <family val="2"/>
      </rPr>
      <t xml:space="preserve">Corresponde al proceso de formulación del plan de acción de proyectos de inversión, el cual se realiza una vez por vigencia. 
</t>
    </r>
    <r>
      <rPr>
        <b/>
        <sz val="11"/>
        <color rgb="FF000000"/>
        <rFont val="Arial"/>
        <family val="2"/>
      </rPr>
      <t xml:space="preserve">Actualización: </t>
    </r>
    <r>
      <rPr>
        <sz val="11"/>
        <color rgb="FF000000"/>
        <rFont val="Arial"/>
        <family val="2"/>
      </rPr>
      <t xml:space="preserve">Corresponde al proceso mediante el cual la gerencia del proyecto modifica o ajusta la información contenida en el plan de acción de proyectos de inversión
</t>
    </r>
    <r>
      <rPr>
        <b/>
        <sz val="11"/>
        <color rgb="FF000000"/>
        <rFont val="Arial"/>
        <family val="2"/>
      </rPr>
      <t xml:space="preserve">Seguimiento: </t>
    </r>
    <r>
      <rPr>
        <sz val="11"/>
        <color rgb="FF000000"/>
        <rFont val="Arial"/>
        <family val="2"/>
      </rPr>
      <t xml:space="preserve">Corresponde al proceso de reporte de avance de las actividades, tareas, meta PDD, producto MGA, territorialización y PMR de acuerdo con la programación. </t>
    </r>
  </si>
  <si>
    <t xml:space="preserve">HOJA ACTIVIDAD </t>
  </si>
  <si>
    <t>ACTIVIDAD DEL PROYECTO</t>
  </si>
  <si>
    <t>En este campo se diligencia el nombre de la actividad del proyecto de inversión, como se encuentra registrada tanto en la ficha MGA como en la ficha EBI-D del proyecto de inversión</t>
  </si>
  <si>
    <t>PRODUCTO MGA</t>
  </si>
  <si>
    <t>En este campo se diligencia el nombre del producto registrado en la ficha MGA, asociado a la actividad correspondiente del proyecto de inversión.</t>
  </si>
  <si>
    <t>INDICADOR ACTIVIDAD</t>
  </si>
  <si>
    <t>En este campo se diligencia el nombre del indicador que se estableció para la actividad correspondiente, debe ser coherente con lo registrado en la hoja de vida de vida de indicadores.</t>
  </si>
  <si>
    <t>OBJETIVO ESTRATÉGICO</t>
  </si>
  <si>
    <t xml:space="preserve">En este campo se diligencia el nombre del Objetivo Estratégico establecido en la estructura Plan de Desarrollo vigente, bajo la cual se encuentra articulado el proyecto de inversión </t>
  </si>
  <si>
    <t>PROGRAMA</t>
  </si>
  <si>
    <t xml:space="preserve">En este campo se diligencia el nombre del Programa de acuerdo con la la estructura Plan de Desarrollo vigente, bajo la cual se encuentra articulado el proyecto de inversión </t>
  </si>
  <si>
    <t>META PDD</t>
  </si>
  <si>
    <t>En este campo se diligencia el nombre de la meta Plan de Desarrollo vigente, al cual se encuentra articulada la actividad correspondiente del proyecto de inversión.</t>
  </si>
  <si>
    <t>EJECUCIÓN PRESUPUESTAL DEL PROYECTO</t>
  </si>
  <si>
    <t>PROGRAMACION DE COMPROMISOS</t>
  </si>
  <si>
    <t>Se diligencia el valor de la programación mensual de compromisos. Para este campo, los insumos son la programación del proyecto coincidente con la programación PAABS.</t>
  </si>
  <si>
    <t>COMPROMISOS</t>
  </si>
  <si>
    <t>Se diligencia el valor de los compromisos efectivamente ejecutados mensualmente. Este dato debe coincidir con las ejecuciones de CRP de los informes BOGDATA.</t>
  </si>
  <si>
    <t>GIROS</t>
  </si>
  <si>
    <t>Se diligencia el valor mensual de los giros efectivamente ejecutados.  Este dato debe coincidir con las ejecuciones de CRP (autorización giros) de los informes BOGDATA.</t>
  </si>
  <si>
    <t>PROGRAMACIÓN DE RESERVAS</t>
  </si>
  <si>
    <t>En este campo se diligencia el valor de la programación mensual a ejecutar de las reservas constituidas al inicio de la vigencia.</t>
  </si>
  <si>
    <t>LIBERACIÓN DE RESERVAS</t>
  </si>
  <si>
    <t>En este campo se registra el valor de las liberaciones de las reservas realizadas en el mes que corresponda.</t>
  </si>
  <si>
    <t>GIROS RESERVAS</t>
  </si>
  <si>
    <t>En este campo se diligencia el valor efectivo de los giros de la reserva para el mes correspondiente, este dato debe coincidir con la autorización de giros del informe de Rersevas de BOGDATA.</t>
  </si>
  <si>
    <t xml:space="preserve"> REPORTE ACTIVIDADES VIGENCIA (Ejecución vigencia)</t>
  </si>
  <si>
    <t>DESCRIPCIÓN DE LA ACTIVIDAD</t>
  </si>
  <si>
    <t>Este campo se diligencia automaticamente, y corresponde al nombre de la actividad del proyecto de inversión, como quedó formulada tanto en la ficha MGA como en la ficha EBI-D del proyecto de inversión</t>
  </si>
  <si>
    <t>ANUALIZACIÓN DE LA ACTIVIDAD</t>
  </si>
  <si>
    <t xml:space="preserve">En este campo se diligencia para cada una de las vigencias, la meta numérica de la actividad (en valores absolutos o porcentuales), cuyo valor total debe corresponder a la meta del cuatrienio de la actividad, en coherencia con la información registrada en la ficha EBI-D del proyecto de inversión. </t>
  </si>
  <si>
    <t>TIPO DE ANUALIZACIÓN</t>
  </si>
  <si>
    <r>
      <t xml:space="preserve">En este campo se diligencia el tipo de anualización de la actividad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 la actividad.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 la actividad.
</t>
    </r>
    <r>
      <rPr>
        <b/>
        <sz val="11"/>
        <color rgb="FF000000"/>
        <rFont val="Arial"/>
        <family val="2"/>
      </rPr>
      <t>Decreciente:</t>
    </r>
    <r>
      <rPr>
        <sz val="11"/>
        <color rgb="FF000000"/>
        <rFont val="Arial"/>
        <family val="2"/>
      </rPr>
      <t xml:space="preserve"> No tienen total y se registran en cada vigencia una magnitud igual o inferior hasta llegar a la meta de la actividad.
</t>
    </r>
    <r>
      <rPr>
        <b/>
        <sz val="11"/>
        <color rgb="FF000000"/>
        <rFont val="Arial"/>
        <family val="2"/>
      </rPr>
      <t>Constante:</t>
    </r>
    <r>
      <rPr>
        <sz val="11"/>
        <color rgb="FF000000"/>
        <rFont val="Arial"/>
        <family val="2"/>
      </rPr>
      <t xml:space="preserve"> No tienen total y las magnitudes deberán corresponder a un valor igual para cada vigencia</t>
    </r>
  </si>
  <si>
    <t>PONDERACIÓN ACTIVIDAD</t>
  </si>
  <si>
    <t>En este campo se registra el valor porcentual asignado a la actividad dentro del plan de acción del proyecto de inversión. Es necesario tener en cuenta que la sumatoria de las ponderaciones de todas las actividades del plan de acción debe ser igual al 100%</t>
  </si>
  <si>
    <t>Programación</t>
  </si>
  <si>
    <t>Corresponde a las magnitudes que se mediran para cuantificar el bien o servicio, lo que se espera alcanzar en un periodo de tiempo a través de la ejecución o desempeño de las actividades. La sumatoria de la programación mensual debe corresponder con el valor de la anualización de la vigencia correspondiente.</t>
  </si>
  <si>
    <t>Ejecución</t>
  </si>
  <si>
    <t>Se diligencia la magnitud alcanzada durante el periodo reportado, a fin de cumplir la programación realizada para la actividad</t>
  </si>
  <si>
    <t>Avances y Logros Mensual (2.000 caracteres)</t>
  </si>
  <si>
    <t>En este campo se diligencia lo relacionando a los logros y avances del mes en coherencia con lo registrado en el avance cuantitativo de la actividad.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</si>
  <si>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</si>
  <si>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de la actividad,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</si>
  <si>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</si>
  <si>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</si>
  <si>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</si>
  <si>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beneficios aportados por la ejecución de la actividad, de forma acumulada e integrada. IMPORTANTE: Se debe diligenciar la descripción cualitativa de manera acumulada de manera ejecutiva, sin replicar toda la información mes a mes de los seguimientos.</t>
  </si>
  <si>
    <t>DESCRIPCIÓN CUALITATIVA  Y PORCENTUAL DEL AVANCE POR TAREA</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</si>
  <si>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</si>
  <si>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</si>
  <si>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PONDERACIÓN DE LA TAREA</t>
  </si>
  <si>
    <t xml:space="preserve">En este campo se registra el valor porcentual asignado a la tarea (s) asociada (s) a la actividad, es decir, la sumatoria de las ponderaciones de las tareas de un actividad, debe ser igual al peso % de dicha actividad a la cual se encuentran asociadas. </t>
  </si>
  <si>
    <t>Programación (Tareas)</t>
  </si>
  <si>
    <t>En este campo se diligencia el porcentaje que se va a realizar en el mes de la tarea, la sumatoria de las programaciones mensuales debe sumar 100%.</t>
  </si>
  <si>
    <t>Ejecución (Tareas)</t>
  </si>
  <si>
    <t>En este campo se diligencia la magnitud alcanzada durante el periodo reportado, a fin de cumplir la programación mensual para la tarea.</t>
  </si>
  <si>
    <t>Logros y beneficios y Retrasos y alternativas de solución (2.000 caracteres) (Tareas)</t>
  </si>
  <si>
    <t>En este campo se registra: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</si>
  <si>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</si>
  <si>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registra el link o la ruta donde se puede consultar las evidencias que soportan la ejecución de las tareas.</t>
  </si>
  <si>
    <t>HOJA META PDD</t>
  </si>
  <si>
    <t>En este campo se diligencia el nombre de la Meta Plan de Desarrollo vigente, al cual se encuentra articulado el proyecto de inversión</t>
  </si>
  <si>
    <t>OBJETIVO ODS</t>
  </si>
  <si>
    <t>En este campo se diligencia el nombre del Objetivo de Deasarrollo Sostenible al cual se encuentra asociada la Meta Plan Distrital de Desarrollo que compete al proyecto de inversión</t>
  </si>
  <si>
    <t>META ODS</t>
  </si>
  <si>
    <t>En este campo se diligencia el nombre de la Meta del Objetivo de Deasarrollo Sostenible al cual se encuentra asociada la Meta Plan Distrital de Desarrollo que compete al proyecto de inversión</t>
  </si>
  <si>
    <t>INDICADOR META PDD</t>
  </si>
  <si>
    <t>En este campo se diligencia el nombre del Indicador PDD establecido para la Meta Plan de Desarrollo a la que se encuentre asociado el proyecto de inversión y que se encuentran definidos en los documento del Plan de Desarrollo vigente.</t>
  </si>
  <si>
    <t>PROGRAMACIÓN CUATRIENAL INDICADOR PDD</t>
  </si>
  <si>
    <t>En este campo se diligencia en cada vigencia la magnitud numérica del Indicador de la Meta PDD (en valores absolutos o porcentuales), según corresponda con lo establecido en el documento del Plan de Desarrollo vigente.</t>
  </si>
  <si>
    <t>AVANCE ACUMULADO CUATRIENIO</t>
  </si>
  <si>
    <t>En este campo se diligencia la sumatoria de la programación cuatrienal del Indicador PDD, de acuerdo con el tipo de anualización establecido.</t>
  </si>
  <si>
    <t>TIPO DE ANUALIZACIÓN  (Según aplique)</t>
  </si>
  <si>
    <r>
      <t xml:space="preserve">En este campo se diligencia el tipo de anualización del indicador de la Meta PDD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deL indicador.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del indicador
</t>
    </r>
    <r>
      <rPr>
        <b/>
        <sz val="11"/>
        <color rgb="FF000000"/>
        <rFont val="Arial"/>
        <family val="2"/>
      </rPr>
      <t>Decreciente</t>
    </r>
    <r>
      <rPr>
        <sz val="11"/>
        <color rgb="FF000000"/>
        <rFont val="Arial"/>
        <family val="2"/>
      </rPr>
      <t xml:space="preserve">: No tienen total y se registran en cada vigencia una magnitud igual o inferior hasta llegar a la meta del indicador.
</t>
    </r>
    <r>
      <rPr>
        <b/>
        <sz val="11"/>
        <color rgb="FF000000"/>
        <rFont val="Arial"/>
        <family val="2"/>
      </rPr>
      <t>Constante:</t>
    </r>
    <r>
      <rPr>
        <sz val="11"/>
        <color rgb="FF000000"/>
        <rFont val="Arial"/>
        <family val="2"/>
      </rPr>
      <t xml:space="preserve"> No tienen total y las magnitudes deberán corresponder a un valor igual para cada vigencia</t>
    </r>
  </si>
  <si>
    <t xml:space="preserve">EJECUCIÓN MENSUAL INDICADOR PDD </t>
  </si>
  <si>
    <t>PROGRAMACIÓN</t>
  </si>
  <si>
    <t>Corresponde a la programación de las magnitudes que se mediran para cuantificar el bien o servicio, lo que se espera alcanzar en un periodo de tiempo a través de la ejecución o desempeño de las actividades asociadas a la Meta PDD. La sumatoria de la programación mensual debe corresponder con el valor de la anualización del Indicador de la vigencia correspondiente.</t>
  </si>
  <si>
    <t>EJECUCIÓN</t>
  </si>
  <si>
    <t>Se diligencia la magnitud alcanzada durante el periodo reportado, a fin de cumplir la programación relizada para el indicador</t>
  </si>
  <si>
    <t>AVANCES Y LOGROS MENSUAL (2.000 CARACTERES)</t>
  </si>
  <si>
    <t>En este campo se diligencia lo relacionando a los logros y avances del mes en coherencia con lo registrado en el avance cuantitativo del indicador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</si>
  <si>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</si>
  <si>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indicador,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</si>
  <si>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</si>
  <si>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BENEFICIOS</t>
  </si>
  <si>
    <t>En este campo se deberá diligenciar lo relacionando con los beneficios aportados por la ejecución de la Meta PDD, de forma acumulada e integrada. IMPORTANTE: Se debe diligenciar la descripción cualitativa de manera acumulada de manera ejecutiva, sin replicar toda la información mes a mes de los seguimientos.</t>
  </si>
  <si>
    <t>EVIDENCIAS DEL AVANCE</t>
  </si>
  <si>
    <t>En este campo se pone el link o la ruta donde se puede consultar las evidencias que soportan la ejecución de la Meta PDD.</t>
  </si>
  <si>
    <t>HOJA PRODUCTO MGA</t>
  </si>
  <si>
    <t>EJECUCIÓN PRESUPUESTAL DEL PRODUCTO</t>
  </si>
  <si>
    <t>OBJETIVO ESPECÍFICO</t>
  </si>
  <si>
    <t>En este campo se diligencia el nombre del objetivo especfíco al cual se encuentra asociado el producto (s) de acuerdo con la ficha MGA del proyecto de inversión</t>
  </si>
  <si>
    <t>ACTIVIDAD</t>
  </si>
  <si>
    <t>En este campo se registra el nombre de la actividad formulada en la ficha MGA del proyecto de inversión, asociada (s) al producto descrito en dicha ficha MGA</t>
  </si>
  <si>
    <t>En este campo se registra el nombre del producto que asocia la actividad mediante la cual se aporta a su cumplimiento. Cuando un producto tenga asociada más de una actividad, se requiere combinar la celda.</t>
  </si>
  <si>
    <t>En este campo se diligencia el valor de los compromisos efectivamente ejecutados a nivel de producto, por tanto, para aquellos productos que tenga asocidas más de una actividad, el valor a diligenciar en este campo corresponde a la sumatoria de la ejecución de compromisos de dichas actividades.</t>
  </si>
  <si>
    <t>En este campo se diligencia el valor de los giros efectivamente ejecutados a nivel de producto, por tanto, para aquellos productos que tenga asociadas más de una actividad, el valor a diligenciar en este campo corresponde a la sumatoria de la ejecución de giros de dichas actividades.</t>
  </si>
  <si>
    <t>EJECUTADO MAGNITUD</t>
  </si>
  <si>
    <t>En este campo se diligencia la ejecución mensual de la magnitud del producto para dar cumplimiento a la meta anual, de acuerdo con la información registrada en la ficha MGA del proyecto de inversión.</t>
  </si>
  <si>
    <t>HOJA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</si>
  <si>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</si>
  <si>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</si>
  <si>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INDICADOR TERRITORIALIZABLE</t>
  </si>
  <si>
    <t>En este campo se diligencia el nombre de la actividad o indicador PMR cuyas acciones se pueden estimar y ejecutar en las localidades de Bogotá.</t>
  </si>
  <si>
    <t>PROGRAMACIÓN MAGNITUD</t>
  </si>
  <si>
    <t>En este campo se diligencia la programación mensual de la magnitud de la actividad y/o indicador PMR en las ubicaciones que corresponda (Localidades y Distrito)</t>
  </si>
  <si>
    <t>PROGRAMACIÓN PRESUPUESTO</t>
  </si>
  <si>
    <t>En este campo se diligencia la programación mensual del presupuesto de la  actividad y/o del indicador PMR en las ubicaciones que corresponda (Localidades y Distrito)</t>
  </si>
  <si>
    <t>EJECUCIÓN MAGNITUD</t>
  </si>
  <si>
    <t>En este campo se diligencia la ejecución mensual de la magnitud de la actividad y/o indicador PMR en las ubicaciones que corresponda (Localidades y Distrito)</t>
  </si>
  <si>
    <t>EJECUCIÓN PRESUPUESTO</t>
  </si>
  <si>
    <t>En este campo se debe diligencia la ejecución (compromisos) mensual del presupuesto de la  actividad y/o del indicador PMR en las ubicaciones que corresponda (Localidades y Distrito)</t>
  </si>
  <si>
    <t>HOJA PMR</t>
  </si>
  <si>
    <t>Numero de objetivo</t>
  </si>
  <si>
    <t>En este campo se diligencia el número del objetivo PMR al cual se encuentra asociado el Producto PMR articulado al proyecto de inversión.</t>
  </si>
  <si>
    <t>Objetivo</t>
  </si>
  <si>
    <t>En este campo se diligencia el nombre objetivo PMR al cual se encuentra asociado el Producto PMR articulado al proyecto de inversión.</t>
  </si>
  <si>
    <t>producto</t>
  </si>
  <si>
    <t>En este campo se diligencia el nombre del producto PMR articulado al proyecto de inversión.</t>
  </si>
  <si>
    <t>Numero de indicador de producto</t>
  </si>
  <si>
    <t>En este campo se diligencia el número del indicador PMR articulado al proyecto de inversión.</t>
  </si>
  <si>
    <t>Indicador de Producto</t>
  </si>
  <si>
    <t>En este campo se diligencia el nombre del indicador de producto PMR articulado al proyecto de inversión.</t>
  </si>
  <si>
    <t>Actividad que aporta al indicador</t>
  </si>
  <si>
    <t>En este campo se diligencia el nombre de la actividad del proyecto de inversión que aporta al cumplimiento del indicador PMR, en los casos que aplique y exista relación directa.</t>
  </si>
  <si>
    <t>Naturaleza</t>
  </si>
  <si>
    <t>En este campo se diligencia la naturaleza según corresponda al tipo de indicador, el cual puede ser acumulado, stock o de capacidad.</t>
  </si>
  <si>
    <t>Territorializable</t>
  </si>
  <si>
    <t>En este campo se debe diligenciar "SI" o "NO" según corresponda.</t>
  </si>
  <si>
    <t>Linea Base (Corte 31 diciembre 2023</t>
  </si>
  <si>
    <t>En este campo se diligencia el valor de la línea base del indicador PMR, el cual corresponde al valor registrado en la última vigencia del Plan Distrital de Desarrollo inmediatamente anterior.</t>
  </si>
  <si>
    <t>Meta Plan (TotaL PMR 10 Años)</t>
  </si>
  <si>
    <t>En este campo se diligencia la Meta total programada para un lapso de 10 años. Dicha información se formula previamenteentre las gerencias de los proyectos de inversión y el enlace de PMR ante laSecretaría Distrital de Hacienda.</t>
  </si>
  <si>
    <t>Meta Anual 2025</t>
  </si>
  <si>
    <t>En este campo se diligencia la meta (valor numérico) para la vigencia correspondiente, la cual fue previamente establecida por las gerencias de los proyectos de inversión y revisada por la Secretaría Distrital de Hacienda.</t>
  </si>
  <si>
    <t>En este campo se diligncia la programación mensual de la magnitud (valor numérico)del indicador PMR y que debe totalizar la meta anual.</t>
  </si>
  <si>
    <t>Ejecutado</t>
  </si>
  <si>
    <t>En este campo se diligencia el valor mensual de la magnitud ejecutada frente a la programación del indicador PMR.</t>
  </si>
  <si>
    <t>Avance cualitativo</t>
  </si>
  <si>
    <t>En este campo se diligencia la información relacionada con los logros y avances del mes en máximo 250 caracteres, en coherencia con lo registrado en el avance cuantitativo del indicador PMR.</t>
  </si>
  <si>
    <t>HOJA CONTROL DE CAMBIOS</t>
  </si>
  <si>
    <t>Fecha de  solicitud del cambio</t>
  </si>
  <si>
    <t xml:space="preserve">Diligencie la fecha en la que se realizó la solicitud de modificación al plan de acción </t>
  </si>
  <si>
    <t>Fecha de aprobación del cambio</t>
  </si>
  <si>
    <t>Diligencie la fecha en la que el cambio solicitado al plan de acción es aprobado</t>
  </si>
  <si>
    <t>Cambio</t>
  </si>
  <si>
    <t>Descripción de la información modificada y/o ajustada en el plan de acción</t>
  </si>
  <si>
    <t>Justificación del cambio</t>
  </si>
  <si>
    <t>Justificación del motivo que genera la modificación y/o ajuste en el plan de acción</t>
  </si>
  <si>
    <t>FIN INSTRUCTIVO</t>
  </si>
  <si>
    <t>SECRETARÍA DISTRITAL DE LA MUJER</t>
  </si>
  <si>
    <t xml:space="preserve">Código: DE-FO-5	</t>
  </si>
  <si>
    <t xml:space="preserve">DIRECCIONAMIENTO ESTRATEGICO </t>
  </si>
  <si>
    <t>Versión: 14</t>
  </si>
  <si>
    <t>Fecha de Emisión: 28/04/2025</t>
  </si>
  <si>
    <t>ACTIVIDADES</t>
  </si>
  <si>
    <t>Página 2 de 7</t>
  </si>
  <si>
    <t>PROYECTO DE INVERSIÓN</t>
  </si>
  <si>
    <t>8232 - Implementación de estrategias para el empoderamiento económico de las mujeres en toda su diversidad en Bogotá D.C.</t>
  </si>
  <si>
    <t>BPIN</t>
  </si>
  <si>
    <t>Enero</t>
  </si>
  <si>
    <t>Febrero</t>
  </si>
  <si>
    <t>Marzo</t>
  </si>
  <si>
    <t>Abril</t>
  </si>
  <si>
    <t>X</t>
  </si>
  <si>
    <t>FORMULACION</t>
  </si>
  <si>
    <t>Mayo</t>
  </si>
  <si>
    <t>Junio</t>
  </si>
  <si>
    <t>Julio</t>
  </si>
  <si>
    <t>Agosto</t>
  </si>
  <si>
    <t>ACTUALIZACION</t>
  </si>
  <si>
    <t>Septiembre</t>
  </si>
  <si>
    <t>Octubre</t>
  </si>
  <si>
    <t>Noviembre</t>
  </si>
  <si>
    <t>Diciembre</t>
  </si>
  <si>
    <t>SEGUIMIENTO</t>
  </si>
  <si>
    <t xml:space="preserve">ACTIVIDAD DEL PROYECTO </t>
  </si>
  <si>
    <t>Desarrollar 1 estrategia para potenciar las habilidades y capacidades de las mujeres en sus diversidades que aporten a su empoderamiento y autonomía económica</t>
  </si>
  <si>
    <t>Servicio de educación informal</t>
  </si>
  <si>
    <t>Documento actualizado de la estrategia para potenciar las habilidades y capacidades de las mujeres en sus diversidades</t>
  </si>
  <si>
    <t>3. Bogotá confía en su potencial</t>
  </si>
  <si>
    <t>3.20. Promoción del emprendimiento formal, equitativo e incluyente</t>
  </si>
  <si>
    <t xml:space="preserve">192. Cualificar 9000 mujeres, en sus diferencias y diversidades, en herramientas para la autonomía económica.	</t>
  </si>
  <si>
    <t>PRESUPUESTO ASIGNADO EN LA VIGENCIA ACTUAL (en pesos, sin decimales)</t>
  </si>
  <si>
    <t>Total</t>
  </si>
  <si>
    <t>Porcentaje de ejecución</t>
  </si>
  <si>
    <t>PROGRAMACIÓN RESERVAS</t>
  </si>
  <si>
    <t>LIBERACION DE RESERVAS</t>
  </si>
  <si>
    <t xml:space="preserve">                                                 REPORTE ACTIVIDADES VIGENCIA (Ejecución vigencia)</t>
  </si>
  <si>
    <t xml:space="preserve"> DESCRIPCION DE LA ACTIVIDAD </t>
  </si>
  <si>
    <t>TOTAL PDD</t>
  </si>
  <si>
    <t>N/A</t>
  </si>
  <si>
    <t xml:space="preserve">                                                                                               DESCRIPCIÓN CUALITATIVA DEL AVANCE POR ACTIVIDAD</t>
  </si>
  <si>
    <t>ENERO</t>
  </si>
  <si>
    <t xml:space="preserve">PROGRAMACIÓN </t>
  </si>
  <si>
    <t>En  enero del presente año, las acciones del proyecto se concentraron en la etapa precontractual del equipo para la vigencia 2025.</t>
  </si>
  <si>
    <t>FEBRERO</t>
  </si>
  <si>
    <t>En febrero del presente año, las acciones del proyecto se concentraron en la etapa precontractual del equipo para la vigencia 2025.</t>
  </si>
  <si>
    <t>MARZO</t>
  </si>
  <si>
    <t>Actividad no programada para este reporte</t>
  </si>
  <si>
    <t>ABRIL</t>
  </si>
  <si>
    <t>MAYO</t>
  </si>
  <si>
    <t>JUNIO</t>
  </si>
  <si>
    <t>JULIO</t>
  </si>
  <si>
    <t>AGOSTO</t>
  </si>
  <si>
    <t>SEPTIEMBRE</t>
  </si>
  <si>
    <t>OCTUBRE</t>
  </si>
  <si>
    <t xml:space="preserve">NOVIEMBRE </t>
  </si>
  <si>
    <t>DICIEMBRE</t>
  </si>
  <si>
    <t>Tarea 1: Actualizar  el documento orientador de la Estrategia para la Autonomía Económica de las mujeres en sus diferencias y diversidad.</t>
  </si>
  <si>
    <t>Tarea 2:Actualizar el documento metodológico de la ruta de cualificación para las mujeres en sus diferencias y diversidad en el marco de la estrategia para la autonomia económica.</t>
  </si>
  <si>
    <t xml:space="preserve">Tarea 3. Realizar informe de gestión e implementación de la ruta de cualificación para las mujeres en herramientas para la autonomía económica.
 </t>
  </si>
  <si>
    <t>Tarea 4</t>
  </si>
  <si>
    <t xml:space="preserve">PONDERACIÓN DE LA TAREA
</t>
  </si>
  <si>
    <t>LOGROS Y BENEFICIOS Y RETRASOS Y ALTERNATIVAS DE SOLUCIÓN</t>
  </si>
  <si>
    <t>Tarea no programada para el periodo de reporte</t>
  </si>
  <si>
    <t>EVIDENCIAS DE EJECUCIÓN</t>
  </si>
  <si>
    <t>*Documento Orientador de la Estrategia para la Autonomía Económica de las mujeres en sus diferencias y diversidad con actualización parcial.
*Plan de Trabajo de equipo de cualificación. 
Link: https://secretariadistritald.sharepoint.com/:f:/s/ContratacinSPI-2022/EjWCSxJRQwVNkWI61PwPn10BTuzrd5AC15bX3de0W_GZEA?e=5NjXTg</t>
  </si>
  <si>
    <t>ACUMULADO</t>
  </si>
  <si>
    <t>Cualificar 9.000 mujeres en sus diferencias y diversidades en herramientas para la autonomía económica.</t>
  </si>
  <si>
    <t xml:space="preserve">Número de mujeres cualificadas en herramientas para la autonomía económica </t>
  </si>
  <si>
    <t xml:space="preserve">3. Bogotá confía en su potencial		</t>
  </si>
  <si>
    <t>192. Cualificar 9000 mujeres, en sus diferencias y diversidades, en herramientas para la autonomía económica.</t>
  </si>
  <si>
    <t>En el mes de  enero, las acciones del proyecto se concentraron en la etapa precontractual del equipo para la vigencia 2025.</t>
  </si>
  <si>
    <t>En el mes de  febrero, las acciones del proyecto se concentraron en la etapa precontractual del equipo para la vigencia 2025.</t>
  </si>
  <si>
    <t>En marzo, 30 mujeres se cualificaron en herramientas para su autonomía económica a través de espacios de socialización presenciales y virtuales. Durante el proceso, participaron en contenidos en derechos humanos y laborales, desarrollo de habilidades socioemocionales, así como gestión financiera y laboral</t>
  </si>
  <si>
    <t xml:space="preserve">Adicionalmente entre los meses de febrero y marzo 881 mujeres en su diferencias y diversidad fueron orientadas desde la gestion local en diferentes escenarios de impacto
En marzo 30 mujeres cualificadas en herramientas para la autonomía económica.
En marzo se lograron 552 registros de mujeres  en jornadas territoriales de difusión masiva.
En marzo se garantizaron 35 espacios de cualificacion logrando 1142 asistencias de muejeres a escenarios presenciales y virtuales.  </t>
  </si>
  <si>
    <t>A través de la implementación de ruta de cualificación se fortalecen las mujeres, en sus diferencias y diversidad, con herramientas que aporten a la consolidación de su autonomía económica. Esta ruta contempla acciones para que las mujeres reconozcan sus derechos laborales y exijan su derecho al trabajo en condiciones de igualdad y dignidad, desarrollen capacidades socioemocionales, de gestión financiera y laboral que faciliten su acceso y permanencia a ofertas para la generación de ingresos propios, el direccionamiento a oportunidades teniendo en cuenta su perfil socioeconómico, así como un acompañamiento y seguimiento individual durante toda la ruta y posterior a su finalización con el fin de evaluar la contribución real a la autonomía económica de las mujeres.</t>
  </si>
  <si>
    <t>En el mes de abril se cualificaron 255 mujeres en la ruta de fortalecimiento de capacidades para la autonomía económica, mediante espacios de socialización presenciales y virtuales. Durante el proceso, las participantes abordaron contenidos relacionados con derechos humanos y laborales, desarrollo de habilidades socioemocionales, así como gestión financiera y laboral.</t>
  </si>
  <si>
    <t xml:space="preserve">Tarea 1. Implementar la ruta de cualificación en autonomía económica para las mujeres en sus diferencias y diversidad.	</t>
  </si>
  <si>
    <t>Tarea 2. Orientar a las ciudadanas en escenarios locales de relevancia respecto al portafolio de oportunidades para la Autonomía Económica de la SDMujer.</t>
  </si>
  <si>
    <t>Tarea 3</t>
  </si>
  <si>
    <t>Para el mes de febrero la Estrategia para la Autonomía Economía a través de la gestión local realizo 269 orientaciones en diferentes escenarios de impacto para las mujeres en sus diferencias y diversidad, llevando la información del portafolio de oportunidades para la generación de ingresos por medio de los canales presenciales y virtuales dispuestos para las ciudadanas.</t>
  </si>
  <si>
    <t>Archivo: Orientaciones EAEM febrero 2025.
https://secretariadistritald.sharepoint.com/:x:/s/ContratacinSPI-2022/EY0n5yTg1NBAoo9Qbe6X_bMBSRxhR2ox1jT7TOxnEZ1nGQ?e=dKG8qw</t>
  </si>
  <si>
    <t>En marzo se han garantizado 35 espacios de cualificación logrando 1142 asistencias en escenarios presenciales y virtuales, logrando  la cualificación a 30 mujeres en herramientas para la autonomía económica en Bogotä.
Así mismo se realizaron 552 registros de mujeres en jornadas territoriales de difusión masiva; escenarios locales de conmemoración de los derechos de las mujeres; y atención a las ciudadanas por medio de canales presenciales y virtuales</t>
  </si>
  <si>
    <t>En marzo se avanzó a través de la gestión local en 612 orientaciones en diferentes escenarios de impacto para las mujeres en sus diferencias y diversidad; llevando la información del portafolio de oportunidades para la generación de ingresos a los diferentes espacios de relevancia para las mujeres.</t>
  </si>
  <si>
    <t>Archivo: Hojas de ruta- planes de trabajo  mujeres cualificadas
https://secretariadistritald.sharepoint.com/:f:/s/ContratacinSPI-2022/EqvpaXslDp1DlOmtqCv1waMBAo5HfNPE9QW8SBfAKAcPag?e=ntOTIs</t>
  </si>
  <si>
    <t>Archivo: Orientaciones EAEM marzo 2025
https://secretariadistritald.sharepoint.com/:f:/s/ContratacinSPI-2022/EqvpaXslDp1DlOmtqCv1waMBAo5HfNPE9QW8SBfAKAcPag?e=ntOTIs</t>
  </si>
  <si>
    <t>En abril, a través de la gestión local, se realizaron 571 orientaciones en diversos escenarios de impacto, dirigidas a mujeres en su diversidad. Estas orientaciones permitieron llevar información sobre el portafolio de oportunidades para la generación de ingresos a espacios clave y de relevancia para ellas.</t>
  </si>
  <si>
    <t>Archivo: Hoja de Ruta sistematizable EAM-ABRIL 2025
https://secretariadistritald.sharepoint.com/:f:/s/ContratacinSPI-2022/EjWCSxJRQwVNkWI61PwPn10BTuzrd5AC15bX3de0W_GZEA?e=5NjXTg</t>
  </si>
  <si>
    <t>Archivo: Orientaciones EAEM abril 2025
https://secretariadistritald.sharepoint.com/:f:/s/ContratacinSPI-2022/EjWCSxJRQwVNkWI61PwPn10BTuzrd5AC15bX3de0W_GZEA?e=5NjXTg</t>
  </si>
  <si>
    <t>Gestionar 1 portafolio de oportunidades a través de aliados públicos y privados para el empoderamiento y autonomía económica de las mujeres de Bogotá.</t>
  </si>
  <si>
    <t xml:space="preserve">Servicio de educación informal	</t>
  </si>
  <si>
    <t>Número de alianzas que contribuyan al empleo, la  generación de ingresos y la formación de las mujeres en sus diferencias y diversidades para la gestión del portafolio de oportunidades</t>
  </si>
  <si>
    <t xml:space="preserve">3. Bogotá confía en su potencial	</t>
  </si>
  <si>
    <t>En marzo se mantuvieron y gestionaron alianzas de empleo, generación de ingresos y formación para las mujeres de Bogotá,contribuyendo así con su autonomía económica, se  logrando consolidar a la fecha 50 empresas aliadas, distribuidas asi:Empleo:33 empresas;Generación de ingresos: 5 empresas
Formación: 7 empresas y Gremios: 5 gremios.</t>
  </si>
  <si>
    <t>50 aliados del sector privado,distribuidos en 33 empresas para las ofertas de empleo,5 para ofertas de generación de ingresos, 7 empresas para ofertas de formacion y 5 agremiaciones.</t>
  </si>
  <si>
    <t>Actualmente se cuenta con 50 aliados del sector privado, consolidando un portafolio de ofertas, a través del cual se lleva a las mujeres de Bogotá de manera permanente los programas de empleo y emprendimiento del distrito, oportunidades de empleo, emprendimiento, generación de ingresos desde casa y programas de formación, que benefician a las mujeres en toda su diversidad, facilitando el acceso oportuno a la información y a herramientas de cualificación, contribuyendo así a su autonomía económica.</t>
  </si>
  <si>
    <t>EJECUCION</t>
  </si>
  <si>
    <t>Actualmente se cuenta con 52 aliados del sector privado, consolidando un portafolio de ofertas, a través del cual se lleva a las mujeres de Bogotá de manera permanente los programas de empleo y emprendimiento del distrito, oportunidades de empleo, emprendimiento, generación de ingresos desde casa y programas de formación, que benefician a las mujeres en toda su diversidad, facilitando el acceso oportuno a la información y a herramientas de cualificación, contribuyendo así a su autonomía económica.</t>
  </si>
  <si>
    <t>0.1%</t>
  </si>
  <si>
    <t>Tarea 1.Gestionar alianzas que contribuyan a la consolidación de la autonomía económica de las mujeres en sus diferencias y diversidad.</t>
  </si>
  <si>
    <t>Tarea 2. Realizar el seguimiento a los aliados que integran el portafolio de oportunidades para la autonomía económica de las mujeres en sus diferencias y diversidad.</t>
  </si>
  <si>
    <t>En el mes de marzo se consolidaron 50 empresas aliadas, que permiten llevar ofertas de generación de empleo, ingresos y formación a las mujeres, contribuyendo asi a su autonomía económica.</t>
  </si>
  <si>
    <t>Archivos :
1.	Fichas de caracterización de las ofertas (Excel) 
2.	Oficios Orfeo de formalización (PDF)
3.	Piezas gremios
4.	Cuadro alianzas Fichas y Orfeos (Excel)
https://secretariadistritald.sharepoint.com/:f:/s/ContratacinSPI-2022/EgaItyWxNwlGqQ9wi0TMlhQBhg6Ghqhw55PqjZSmNSfrow?e=bW8x3R</t>
  </si>
  <si>
    <t>Durante el mes de abril se realizaron 9 (nueve) reuniones de seguimiento con aliados de la Estrategia: 
1.	CEMEX 09/03/2025
2.	OS INGENIERIA 23/04/2025
3.	EFICACIA 23/04/2025
4.	CEMEX 23/04/2025
5.	MUEVE USME 24/04/2025
6.	MUEVE FONTIBÓN 24/04/2025
7.	EL EMPLEO 29/04/2025
8.	BRICKUP  29/04/2025
9.	COMODÍN 29/04/2025
Asi mismo,  en la identificación de posibles oportunidades para la autonomía económica de las mujeres se hicieron 8 (ocho) reuniones con potenciales aliados: 
1.	ALIANZA TEAMS 2/04/2025
2.	CONSORCIO EUCARÍSTICO 3/04/2025
3.	SENA 3/04/2025
4.	HGW 9/04/2025
5.	CONVIVENTIA 10/04/2025
6.	KEVINS 16/04/2025
7.	ACOL 29/04/2025
8.	PROCEMCO 29/04/2025.
Adicionalmente, durante el mes de abril se realizaron 2 (dos) ferias territoriales de empleo y generación de ingresos que contaron con la participación de empresas aliadas de la Estrategia para la Autonomía Económica de las Mujeres:
- Engativá (23/04/2025)
Contó con la participación de cuatro empresas aliadas: Hornitos, KOAJ, Diamante y Comodín.
- Fontibón (26/4/2025)
Contó con la participación de 2 empresas aliadas: Grupo LIC y Gelsa.</t>
  </si>
  <si>
    <t>Código</t>
  </si>
  <si>
    <t>Versión</t>
  </si>
  <si>
    <t>Fecha de Emisión</t>
  </si>
  <si>
    <t>META PLAN DE DESARROLLO</t>
  </si>
  <si>
    <t>Página</t>
  </si>
  <si>
    <t>Página 3 de 7</t>
  </si>
  <si>
    <t xml:space="preserve">                                                 REPORTE INDICADOR META PDD</t>
  </si>
  <si>
    <t>Cualificar 9000 mujeres, en sus diferencias y diversidades, en herramientas para la autonomía económica.</t>
  </si>
  <si>
    <t>4060- Número de mujeres que participan en las estrategias de fomento del empoderamiento económico en la ciudad.</t>
  </si>
  <si>
    <t>TOTAL</t>
  </si>
  <si>
    <t>En el mes de  febrero, las acciones del proyecto se concentraron en la etapa precontractual del equipo para la vigencia 2025</t>
  </si>
  <si>
    <t>A través de la implementación de ruta de cualificación se fortalecen las mujeres, en sus diferencias y diversidades, con herramientas que aporten a la consolidación de su autonomía económica. Esta ruta contempla acciones para que las mujeres reconozcan sus derechos laborales y exijan su derecho al trabajo en condiciones de igualdad y dignidad, desarrollen capacidades socioemocionales, de gestión financiera y laboral que faciliten su acceso y permanencia a ofertas para la generación de ingresos propios, el direccionamiento a oportunidades teniendo en cuenta su perfil socioeconómico, así como un acompañamiento y seguimiento individual durante toda la ruta y posterior a su finalización con el fin de evaluar la contribución real a la autonomía económica de las mujeres.</t>
  </si>
  <si>
    <t>Archivo: Hojas de ruta-  planes de trabajo - mujeres cualificadas
https://secretariadistritald.sharepoint.com/:f:/s/ContratacinSPI-2022/EqvpaXslDp1DlOmtqCv1waMBAo5HfNPE9QW8SBfAKAcPag?e=ntOTIs</t>
  </si>
  <si>
    <t>A corte abril 285 mujeres fueron cualificadas en herramientas para la autonomía económica.</t>
  </si>
  <si>
    <t>Formula indicador:</t>
  </si>
  <si>
    <t>Avance mensual</t>
  </si>
  <si>
    <t>Elaboró</t>
  </si>
  <si>
    <t>Firma</t>
  </si>
  <si>
    <t>Aprobó (Según aplique Gerenta de proyecto, Líder técnica y responsable de proceso)</t>
  </si>
  <si>
    <t>Revisó (Oficina Asesora de Planeación)</t>
  </si>
  <si>
    <t>VoBo:</t>
  </si>
  <si>
    <t>Nombre</t>
  </si>
  <si>
    <t>Nombre:</t>
  </si>
  <si>
    <t>Cargo</t>
  </si>
  <si>
    <t>Cargo:</t>
  </si>
  <si>
    <t>PRODUCTO - MGA</t>
  </si>
  <si>
    <t>Página 4 de 7</t>
  </si>
  <si>
    <t>EJECUCIÓN PRESUPUESTAL DEL PRODUCTO I TRIMESTRE</t>
  </si>
  <si>
    <t>OBJETIVO ESPECIFICO</t>
  </si>
  <si>
    <t>EJECUCIÓN PRESUPUESTAL DEL PRODUCTO II TRIMESTRE</t>
  </si>
  <si>
    <t>EJECUCIÓN PRESUPUESTAL DEL PRODUCTO III TRIMESTRE</t>
  </si>
  <si>
    <t>EJECUCIÓN PRESUPUESTAL DEL PRODUCTO IV TRIMESTRE</t>
  </si>
  <si>
    <t>NOVIEMBRE</t>
  </si>
  <si>
    <t>SECRETARÍA DISTRITAL DE LA MUJER
DIRECCINAMIENTO ESTRATÉGICO
PROGRAMACIÓN, ACTUALIZACIÓN  Y SEGUIMIENTO PLAN DE ACCIÓN DE PROYECTOS DE INVERSIÓN
TERRITORIALIZACIÓN</t>
  </si>
  <si>
    <t>Página 5 de 7</t>
  </si>
  <si>
    <t xml:space="preserve">                                                 REPORTE TERRITORIALIZACIÓN</t>
  </si>
  <si>
    <t>INDICADOR PMR TERRITORIALIZABLE</t>
  </si>
  <si>
    <t>I SEMESTRE</t>
  </si>
  <si>
    <t>LOCALIDAD</t>
  </si>
  <si>
    <t>MAGNITUD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</si>
  <si>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</si>
  <si>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</si>
  <si>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</si>
  <si>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</si>
  <si>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</si>
  <si>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</si>
  <si>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</si>
  <si>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</si>
  <si>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</si>
  <si>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</si>
  <si>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</si>
  <si>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</si>
  <si>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</si>
  <si>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</si>
  <si>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</si>
  <si>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</si>
  <si>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</si>
  <si>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</si>
  <si>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</si>
  <si>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</si>
  <si>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</si>
  <si>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</si>
  <si>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</si>
  <si>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PRODUCTOS, METAS Y RESULTADOS -PMR</t>
  </si>
  <si>
    <t>Página 6 de 7</t>
  </si>
  <si>
    <t>Producto</t>
  </si>
  <si>
    <t>Linea Base
(Corte 31 diciembre 2023)</t>
  </si>
  <si>
    <t>Meta Plan
(TotaL PMR
10 Años)</t>
  </si>
  <si>
    <t>Total
programado</t>
  </si>
  <si>
    <t>Total
ejecutado</t>
  </si>
  <si>
    <t>Prog.</t>
  </si>
  <si>
    <t>Ejec.</t>
  </si>
  <si>
    <t>CONTROL DE CAMBIOS</t>
  </si>
  <si>
    <t>Página 7 de 7</t>
  </si>
  <si>
    <t>CONTROL DE CAMBIOS EN EL PLAN DE ACCIÓN</t>
  </si>
  <si>
    <t>Implementar acciones de cualificación y fortalecimiento de capacidades dirigidas a las mujeres en sus diversidades para su empoderamiento económico</t>
  </si>
  <si>
    <t>Desarrollar 1 estrategia para potenciar las habilidades y capacidades de las mujeres en sus diversidades que aporten a su empoderamiento y autonomía</t>
  </si>
  <si>
    <t>Cualificar 9000 mujeres en sus diferencias y diversidades en herramientas  para la autonomía económica</t>
  </si>
  <si>
    <t>Proporcionar oportunidades para la autonomía económica de las mujeres en sus diversidade</t>
  </si>
  <si>
    <t>PRODUCTO 1
Servicio de educación informal</t>
  </si>
  <si>
    <t>PRODUCTO 2
Documentos de lineamientos técnicos</t>
  </si>
  <si>
    <t>Constante</t>
  </si>
  <si>
    <t>Suma</t>
  </si>
  <si>
    <t>5 - Igualdad de género</t>
  </si>
  <si>
    <t>5.2. Eliminar todas las formas de violencia contra todas las mujeres y las niñas en los ámbitos público y privado, incluidas la trata y la explotación sexual y otros tipos de explotación</t>
  </si>
  <si>
    <t>Contratistas Estrategia Autonomía Económica -SCPI</t>
  </si>
  <si>
    <t>Iván Felipe Vargas Aldana</t>
  </si>
  <si>
    <t>Contratista SCPI</t>
  </si>
  <si>
    <t xml:space="preserve">
1.	Fichas de caracterización de las ofertas (Excel) 
2.	Oficios Orfeo de formalización (PDF)
3.	Piezas gremios
4.	Cuadro alianzas Fichas y Orfeos (Excel)
https://secretariadistritald.sharepoint.com/:f:/s/ContratacinSPI-2022/EjWCSxJRQwVNkWI61PwPn10BTuzrd5AC15bX3de0W_GZEA?e=5NjXTg</t>
  </si>
  <si>
    <t xml:space="preserve">
1.	Reporte seguimiento alianzas (excel).
2.	Actas reuniones de seguimiento y potenciales aliados.
3.	Prechequeo eventos presenciales (Excel).
4.	Estado alianzas (Excel).
https://secretariadistritald.sharepoint.com/:f:/s/ContratacinSPI-2022/EjWCSxJRQwVNkWI61PwPn10BTuzrd5AC15bX3de0W_GZEA?e=5NjXTg</t>
  </si>
  <si>
    <t>La actualización del documento orientador proporciona un recurso de consulta integral que consolida el panorama situacional, el marco normativo y político, así como los enfoques diferenciales, de género y de derechos humanos para las mujeres. Además, incorpora prácticas y herramientas innovadoras para promover la autonomía económica. Este insumo permite a los equipos profesionales que integran la Estrategia para la Autonomía Económica desarrollen acciones de alto impacto orientadas a  fortalecer las capacidades individuales y colectivas de las mujeres, dándoles mayor control sobre sus vidas y entornos.
Esta actualización no solo refuerza el marco conceptual de la Estrategia, sino que también mejora su utilidad como herramienta de orientación para entidades públicas, organizaciones sociales y actores territoriales comprometidos con el cierre de brechas de género.</t>
  </si>
  <si>
    <t>Durante el mes de abril, se hizo un analisis detallado del documento y como resultado de este ejercicio, se llevó a cabo una actualización específica en los apartados de Introducción y del capítulo de Enfoques, con el propósito de reafirmar los principios rectores de la estrategia, Incorporar una mirada más integral e interseccional sobre las condiciones que inciden en la autonomía económica de las mujeres y alinear el contenido con avances recientes en materia de igualdad de género y derechos económicos. Mejorar la claridad, consistencia y aplicabilidad del documento para su implementación territorial
Se elaboró un plan de trabajo que proyecta las acciones y la metodología que será implementada por el equipo de cualificación, con el fin de avanzar en la actualización integral del documento orientador. Para ello, el contenido fue organizado en diferentes ítems temáticos, los cuales fueron asignados y distribuidos entre las profesionales del equipo, de acuerdo con sus áreas de experticia.</t>
  </si>
  <si>
    <t xml:space="preserve">Durante el mes de abril se llevó a cabo un análisis técnico y de contenido del documento orientador de la Estrategia para la Autonomía Económica de las Mujeres, con el propósito de fortalecer su coherencia conceptual, pertinencia temática y alineación con los marcos normativos y de política pública vigentes. Como resultado de este proceso, se realizaron ajustes a la Introducción y al capítulo de Enfoques, avanzando así en la actualización programada del documento.
.
</t>
  </si>
  <si>
    <t>En el mes de abril se realizó un análisis técnico y del contenido del documento orientador de la Estrategia para la Autonomía Económica de las Mujeres, y actualizaron los apartados  de la introducción y el capitulo de enfoques.</t>
  </si>
  <si>
    <t>A corte abril se lograron consolidar 52 alianzas con empresas el sector privado que hacen posible llevar a las mujeres de Bogotá más de 900 puestos de trabajo, oportunidades de generación de ingresos desde casa y ofertas de formación.
Durante el mes de abril se adelantaron acciones de articulación y seguimiento con las empresas aliadas, entre las cuales se destacan 9 reuniones con aliados actuales y 8 encuentros con potenciales aliados, en los que se identificaron oportunidades concretas para fortalecer procesos de autonomía económica. 
Entre marzo y abril , se llevaron a cabo 4 ferias territoriales de empleo y generación de ingresos, que contaron con la participación  de empresas aliadas, consolidando espacios efectivos de conexión entre mujeres y oportunidades laborales o productivas.</t>
  </si>
  <si>
    <t xml:space="preserve">Durante el mes de abril se avanzó en la gestión de dos nuevas alianzas en el marco de la Estrategia para la Autonomía Económica de las Mujeres. Se dio inicio a la implementación de una alianza con la empresa Pepal S.A.S. y se reactivó una alianza con una empresa del sector gastronómico, ambas orientadas a la oferta de vacantes laborales para mujeres.
Se consolida un total de 52 alianzas con el sector privado, distribuidas de la siguiente manera: 35 empresas con ofertas de  empleo, 5 empresas orientadas a generación de ingresos, 7 empresas vinculadas a procesos de formación y 5 agremiaciones, todas contribuyendo al fortalecimiento de la autonomía económica de las mujeres en Bogotá.
</t>
  </si>
  <si>
    <t>Durante el mes de abril se avanzó en la gestión de dos nuevas alianzas en el marco de la Estrategia para la Autonomía Económica de las Mujeres:
1. En este mes se dio inicio a la implementación de una alianza con la empresa Pepal S.A.S con oferta de empleo para las mujeres.
2. Reactivación de alianza con una empresa del sector gastronómico, que se habia formalizado desde el mes de octubre de la vigencia anterior, en abril se ratifica y reactiva alianza con la SDMujer, para continuar ofertando vacantes de empleo para las mujeres de la ciudad..
Con estas acciones, se consolida un total de 52 alianzas con el sector privado, distribuidas de la siguiente manera: 35 empresas enfocadas en generación de empleo, 5 orientadas a generación de ingresos, 7 vinculadas a procesos de formación y 5 agremiaciones. Todas estas alianzas contribuyen activamente al fortalecimiento de la autonomía económica de las mujeres en Bogotá.</t>
  </si>
  <si>
    <t>No se alcanzó a cumplir con la meta establecida, tendiendo un rezago de 45 mujeres, lo cual obedece a los siguientes argumentos: (i) Al tiempo y disponibilidad que las mujeres destinan para completar la ruta. (ii) a factores desmotivantes de los contextos y particularidades de las mujeres, quienes no visualizan un cambio inmediato a sus necesidades más apremiantes como la obtención de un ingreso. (iii) La ausencia de espacios de comercialización para la visibilización de los emprendimientos de las mujeres. (iv) Baja asistencia de las mujeres a los escenarios institucionales como las manzanas del cuidado y Casas de Igualdad de Oportunidades. (v) El tiempo de respuesta por parte de los aliados a la postulación de las mujeres en las ofertas de empleabilidad afecta la permanencia de estas en la ruta de cualificación, dado que la Estrategia AEM visibiliza como factor diferencial el acompañamiento a su postulación. (vi) Las necesidades para la generación de ingresos de las mujeres cuidadoras está en la búsqueda y postulación a ofertas de medio tiempo desde casa, sin embargo, el mercado laboral no brinda suficientes vacantes que respondan a las necesidades de ellas. (vii) Ausencia de datos móviles o red de internet para la conexión virtual de los contenidos de la ruta de cualificación; así como la brecha digital para el manejo de herramientas digitales. 
Para  mejorar el cumplimiento de la meta ,se van a intensificar acciones durante los meses de mayo y junio como:  programar jornadas unicas de culiaficación en las que las mujeres puedan asistir  y recibir los contenidos para culificarse. Anpliar la articulación interinstitucional y con otros actores  locales con el fin de llevar la ruta a más mujeres. Fortalecer la busqueda de espacios de comercialización con los aliados de la Estrategia.</t>
  </si>
  <si>
    <t xml:space="preserve">No se alcanzó a cumplir con la meta establecida, tendiendo un rezago de 45 mujeres, lo cual obedece a los siguientes argumentos: (i) Al tiempo y disponibilidad que las mujeres destinan para completar la ruta. (ii) a factores desmotivantes de los contextos y particularidades de las mujeres, quienes no visualizan un cambio inmediato a sus necesidades más apremiantes como la obtención de un ingreso. (iii) La ausencia de espacios de comercialización para la visibilización de los emprendimientos de las mujeres. (iv) Baja asistencia de las mujeres a los escenarios institucionales como las manzanas del cuidado y Casas de Igualdad de Oportunidades. (v) El tiempo de respuesta por parte de los aliados a la postulación de las mujeres en las ofertas de empleabilidad afecta la permanencia de estas en la ruta de cualificación, dado que la Estrategia AEM visibiliza como factor diferencial el acompañamiento a su postulación. (vi) Las necesidades para la generación de ingresos de las mujeres cuidadoras está en la búsqueda y postulación a ofertas de medio tiempo desde casa, sin embargo, el mercado laboral no brinda suficientes vacantes que respondan a las necesidades de ellas. (vii) Ausencia de datos móviles o red de internet para la conexión virtual de los contenidos de la ruta de cualificación; así como la brecha digital para el manejo de herramientas digitales. 
Para  mejorar el cumplimiento de la meta ,se van a intensificar acciones durante los meses de mayo y junio como:  programar jornadas unicas de culiaficación en las que las mujeres puedan asistir  y recibir los contenidos para culificarse. Ampliar la articulación interinstitucional y con otros actores  locales con el fin de llevar la ruta a más mujeres. Fortalecer la busqueda de espacios de comercialización con los aliados de la Estrategia.
</t>
  </si>
  <si>
    <t>Ana Daniela Pineda, Linda Quiroga, Sandra Díaz</t>
  </si>
  <si>
    <t>Juliana Martínez Londoño</t>
  </si>
  <si>
    <t>Subsecretaria del Cuidado y Políticas de Igualdad</t>
  </si>
  <si>
    <r>
      <t xml:space="preserve">En el mes de abril se garantizaron </t>
    </r>
    <r>
      <rPr>
        <b/>
        <sz val="13"/>
        <color theme="1"/>
        <rFont val="Arial"/>
        <family val="2"/>
      </rPr>
      <t>118</t>
    </r>
    <r>
      <rPr>
        <sz val="13"/>
        <color theme="1"/>
        <rFont val="Arial"/>
        <family val="2"/>
      </rPr>
      <t xml:space="preserve"> espacios de cualificación, logrando un total de </t>
    </r>
    <r>
      <rPr>
        <b/>
        <sz val="13"/>
        <color theme="1"/>
        <rFont val="Arial"/>
        <family val="2"/>
      </rPr>
      <t>1.848</t>
    </r>
    <r>
      <rPr>
        <sz val="13"/>
        <color theme="1"/>
        <rFont val="Arial"/>
        <family val="2"/>
      </rPr>
      <t xml:space="preserve"> asistencias en modalidades presenciales y virtuales. Como resultado, 255 mujeres fueron cualificadas en herramientas para la autonomía económica en Bogotá. Sin embargo, no se alcanzó la meta establecida, quedando un rezago de 45 mujeres.
Así mismo se realizaron 278 registros de mujeres en jornadas territoriales de difusión masiva  y atención a las ciudadanas por medio de canales presenciales y virtuales</t>
    </r>
  </si>
  <si>
    <r>
      <t xml:space="preserve">Adicionalmente entre los meses de febrero y abril 1452 mujeres en su diferencias y diversidad fueron orientadas desde la gestion local en diferentes escenarios de impacto.
A corte abril 285 mujeres fueron cualificadas en herramientas para la autonomía económica.
A corte abril se lograron 830 registros de mujeres  en jornadas territoriales de difusión masiva.
A corte abril se garantizaron </t>
    </r>
    <r>
      <rPr>
        <b/>
        <sz val="13"/>
        <rFont val="Arial"/>
        <family val="2"/>
      </rPr>
      <t>153</t>
    </r>
    <r>
      <rPr>
        <sz val="13"/>
        <rFont val="Arial"/>
        <family val="2"/>
      </rPr>
      <t xml:space="preserve"> espacios de cualificacion logrando </t>
    </r>
    <r>
      <rPr>
        <b/>
        <sz val="13"/>
        <rFont val="Arial"/>
        <family val="2"/>
      </rPr>
      <t>2.990</t>
    </r>
    <r>
      <rPr>
        <sz val="13"/>
        <rFont val="Arial"/>
        <family val="2"/>
      </rPr>
      <t xml:space="preserve"> asistencias de mujeres a escenarios presenciales y virtuales.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</si>
</sst>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 #,##0.00_-;\-&quot;$&quot;\ * #,##0.00_-;_-&quot;$&quot;\ * &quot;-&quot;??_-;_-@_-"/>
    <numFmt numFmtId="43" formatCode="_-* #,##0.00_-;\-* #,##0.00_-;_-* &quot;-&quot;??_-;_-@_-"/>
    <numFmt numFmtId="164" formatCode="_-&quot;$&quot;* #,##0.00_-;\-&quot;$&quot;* #,##0.00_-;_-&quot;$&quot;* &quot;-&quot;??_-;_-@_-"/>
    <numFmt numFmtId="165" formatCode="_-* #,##0\ &quot;€&quot;_-;\-* #,##0\ &quot;€&quot;_-;_-* &quot;-&quot;\ &quot;€&quot;_-;_-@_-"/>
    <numFmt numFmtId="166" formatCode="_-* #,##0.00\ &quot;€&quot;_-;\-* #,##0.00\ &quot;€&quot;_-;_-* &quot;-&quot;??\ &quot;€&quot;_-;_-@_-"/>
    <numFmt numFmtId="167" formatCode="_-* #,##0.00\ _€_-;\-* #,##0.00\ _€_-;_-* &quot;-&quot;??\ _€_-;_-@_-"/>
    <numFmt numFmtId="168" formatCode="_-* #,##0\ _€_-;\-* #,##0\ _€_-;_-* &quot;-&quot;??\ _€_-;_-@_-"/>
    <numFmt numFmtId="169" formatCode="_-* #,##0\ _€_-;\-* #,##0\ _€_-;_-* &quot;-&quot;\ _€_-;_-@_-"/>
    <numFmt numFmtId="170" formatCode="0.0%"/>
    <numFmt numFmtId="171" formatCode="###,000"/>
    <numFmt numFmtId="172" formatCode="0.0"/>
    <numFmt numFmtId="173" formatCode="_-&quot;$&quot;* #,##0_-;\-&quot;$&quot;* #,##0_-;_-&quot;$&quot;* &quot;-&quot;??_-;_-@_-"/>
    <numFmt numFmtId="174" formatCode="_-&quot;$&quot;\ * #,##0_-;\-&quot;$&quot;\ * #,##0_-;_-&quot;$&quot;\ * &quot;-&quot;??_-;_-@_-"/>
    <numFmt numFmtId="175" formatCode="_-* #,##0.0\ _€_-;\-* #,##0.0\ _€_-;_-* &quot;-&quot;??\ _€_-;_-@_-"/>
  </numFmts>
  <fonts count="5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4"/>
      <color theme="1"/>
      <name val="Arial"/>
      <family val="2"/>
    </font>
    <font>
      <sz val="11"/>
      <color theme="1"/>
      <name val="Calibri"/>
      <family val="2"/>
      <scheme val="minor"/>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Times New Roman"/>
      <family val="1"/>
    </font>
    <font>
      <sz val="11"/>
      <color theme="1"/>
      <name val="Calibri"/>
      <family val="2"/>
      <scheme val="minor"/>
    </font>
    <font>
      <sz val="13"/>
      <color rgb="FF000000"/>
      <name val="Arial"/>
      <family val="2"/>
    </font>
    <font>
      <sz val="9"/>
      <color theme="1"/>
      <name val="Calibri"/>
      <family val="2"/>
      <scheme val="minor"/>
    </font>
    <font>
      <b/>
      <sz val="11"/>
      <color theme="0"/>
      <name val="Arial"/>
      <family val="2"/>
    </font>
    <font>
      <sz val="11"/>
      <color rgb="FF000000"/>
      <name val="Arial"/>
      <family val="2"/>
    </font>
    <font>
      <b/>
      <sz val="11"/>
      <color rgb="FF000000"/>
      <name val="Arial"/>
      <family val="2"/>
    </font>
    <font>
      <b/>
      <sz val="11"/>
      <color rgb="FF000000"/>
      <name val="Arial"/>
      <family val="2"/>
    </font>
    <font>
      <sz val="11"/>
      <color rgb="FF000000"/>
      <name val="Arial"/>
      <family val="2"/>
    </font>
    <font>
      <b/>
      <sz val="9"/>
      <color indexed="81"/>
      <name val="Tahoma"/>
      <family val="2"/>
    </font>
    <font>
      <b/>
      <sz val="13"/>
      <color rgb="FF000000"/>
      <name val="Arial"/>
      <family val="2"/>
    </font>
    <font>
      <sz val="12"/>
      <color rgb="FF000000"/>
      <name val="Arial"/>
      <family val="2"/>
    </font>
    <font>
      <sz val="10"/>
      <color theme="1"/>
      <name val="Arial"/>
      <family val="2"/>
    </font>
  </fonts>
  <fills count="14">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499984740745262"/>
        <bgColor indexed="64"/>
      </patternFill>
    </fill>
    <fill>
      <patternFill patternType="solid">
        <fgColor theme="4" tint="0.59999389629810485"/>
        <bgColor indexed="64"/>
      </patternFill>
    </fill>
  </fills>
  <borders count="76">
    <border>
      <left/>
      <right/>
      <top/>
      <bottom/>
      <diagonal/>
    </border>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3">
    <xf numFmtId="0" fontId="0" fillId="0" borderId="0"/>
    <xf numFmtId="9" fontId="8" fillId="0" borderId="0" applyFont="0" applyFill="0" applyBorder="0" applyAlignment="0" applyProtection="0"/>
    <xf numFmtId="0" fontId="9" fillId="0" borderId="1"/>
    <xf numFmtId="0" fontId="4" fillId="0" borderId="1"/>
    <xf numFmtId="166" fontId="4" fillId="0" borderId="1" applyFont="0" applyFill="0" applyBorder="0" applyAlignment="0" applyProtection="0"/>
    <xf numFmtId="167" fontId="4" fillId="0" borderId="1" applyFont="0" applyFill="0" applyBorder="0" applyAlignment="0" applyProtection="0"/>
    <xf numFmtId="9" fontId="4" fillId="0" borderId="1" applyFont="0" applyFill="0" applyBorder="0" applyAlignment="0" applyProtection="0"/>
    <xf numFmtId="169" fontId="4" fillId="0" borderId="1" applyFont="0" applyFill="0" applyBorder="0" applyAlignment="0" applyProtection="0"/>
    <xf numFmtId="165" fontId="4" fillId="0" borderId="1" applyFont="0" applyFill="0" applyBorder="0" applyAlignment="0" applyProtection="0"/>
    <xf numFmtId="9" fontId="9" fillId="0" borderId="1" applyFont="0" applyFill="0" applyBorder="0" applyAlignment="0" applyProtection="0"/>
    <xf numFmtId="9" fontId="16" fillId="0" borderId="1" applyFont="0" applyFill="0" applyBorder="0" applyAlignment="0" applyProtection="0"/>
    <xf numFmtId="171" fontId="21" fillId="0" borderId="30" applyNumberFormat="0" applyAlignment="0" applyProtection="0">
      <alignment horizontal="right" vertical="center"/>
    </xf>
    <xf numFmtId="171" fontId="21" fillId="0" borderId="31" applyNumberFormat="0" applyAlignment="0" applyProtection="0">
      <alignment horizontal="left" vertical="center" indent="1"/>
    </xf>
    <xf numFmtId="0" fontId="22" fillId="0" borderId="31" applyAlignment="0" applyProtection="0">
      <alignment horizontal="left" vertical="center" indent="1"/>
    </xf>
    <xf numFmtId="0" fontId="23" fillId="8" borderId="1" applyNumberFormat="0" applyAlignment="0" applyProtection="0">
      <alignment horizontal="left" vertical="center" indent="1"/>
    </xf>
    <xf numFmtId="171" fontId="25" fillId="0" borderId="30" applyNumberFormat="0" applyFill="0" applyBorder="0" applyAlignment="0" applyProtection="0">
      <alignment horizontal="right" vertical="center"/>
    </xf>
    <xf numFmtId="0" fontId="17" fillId="0" borderId="1" applyNumberFormat="0" applyFill="0" applyBorder="0" applyAlignment="0" applyProtection="0"/>
    <xf numFmtId="0" fontId="3" fillId="0" borderId="1"/>
    <xf numFmtId="43" fontId="36" fillId="0" borderId="0" applyFont="0" applyFill="0" applyBorder="0" applyAlignment="0" applyProtection="0"/>
    <xf numFmtId="0" fontId="2" fillId="0" borderId="1"/>
    <xf numFmtId="0" fontId="43" fillId="0" borderId="1"/>
    <xf numFmtId="164" fontId="1" fillId="0" borderId="1" applyFont="0" applyFill="0" applyBorder="0" applyAlignment="0" applyProtection="0"/>
    <xf numFmtId="44" fontId="44" fillId="0" borderId="0" applyFont="0" applyFill="0" applyBorder="0" applyAlignment="0" applyProtection="0"/>
  </cellStyleXfs>
  <cellXfs count="639">
    <xf numFmtId="0" fontId="0" fillId="0" borderId="0" xfId="0"/>
    <xf numFmtId="0" fontId="12" fillId="0" borderId="1" xfId="3" applyFont="1" applyAlignment="1">
      <alignment vertical="center"/>
    </xf>
    <xf numFmtId="0" fontId="11" fillId="4" borderId="1" xfId="2" applyFont="1" applyFill="1" applyAlignment="1">
      <alignment vertical="center" wrapText="1"/>
    </xf>
    <xf numFmtId="0" fontId="13" fillId="4" borderId="1" xfId="2" applyFont="1" applyFill="1" applyAlignment="1">
      <alignment vertical="center" wrapText="1"/>
    </xf>
    <xf numFmtId="0" fontId="10" fillId="4" borderId="1" xfId="2" applyFont="1" applyFill="1" applyAlignment="1">
      <alignment vertical="center" wrapText="1"/>
    </xf>
    <xf numFmtId="0" fontId="11" fillId="4" borderId="8" xfId="2" applyFont="1" applyFill="1" applyBorder="1" applyAlignment="1">
      <alignment vertical="center" wrapText="1"/>
    </xf>
    <xf numFmtId="0" fontId="11" fillId="0" borderId="8" xfId="2" applyFont="1" applyBorder="1" applyAlignment="1">
      <alignment vertical="center" wrapText="1"/>
    </xf>
    <xf numFmtId="0" fontId="11" fillId="0" borderId="1" xfId="2" applyFont="1" applyAlignment="1">
      <alignment vertical="center" wrapText="1"/>
    </xf>
    <xf numFmtId="0" fontId="11" fillId="0" borderId="1" xfId="2" applyFont="1" applyAlignment="1">
      <alignment horizontal="center" vertical="center" wrapText="1"/>
    </xf>
    <xf numFmtId="0" fontId="14" fillId="0" borderId="1" xfId="3" applyFont="1" applyAlignment="1">
      <alignment horizontal="center" vertical="center"/>
    </xf>
    <xf numFmtId="0" fontId="12" fillId="0" borderId="1" xfId="3" applyFont="1" applyAlignment="1">
      <alignment horizontal="center" vertical="center"/>
    </xf>
    <xf numFmtId="0" fontId="13" fillId="0" borderId="1" xfId="2" applyFont="1" applyAlignment="1">
      <alignment vertical="center" wrapText="1"/>
    </xf>
    <xf numFmtId="0" fontId="10" fillId="0" borderId="1" xfId="2" applyFont="1" applyAlignment="1">
      <alignment vertical="center" wrapText="1"/>
    </xf>
    <xf numFmtId="0" fontId="10" fillId="0" borderId="16" xfId="2" applyFont="1" applyBorder="1" applyAlignment="1">
      <alignment vertical="center" wrapText="1"/>
    </xf>
    <xf numFmtId="0" fontId="11" fillId="4" borderId="8" xfId="2" applyFont="1" applyFill="1" applyBorder="1" applyAlignment="1">
      <alignment horizontal="center" vertical="center" wrapText="1"/>
    </xf>
    <xf numFmtId="0" fontId="15" fillId="4" borderId="1" xfId="2" applyFont="1" applyFill="1" applyAlignment="1">
      <alignment horizontal="center" vertical="center" wrapText="1"/>
    </xf>
    <xf numFmtId="0" fontId="11" fillId="4" borderId="1" xfId="2" applyFont="1" applyFill="1" applyAlignment="1">
      <alignment horizontal="center" vertical="center" wrapText="1"/>
    </xf>
    <xf numFmtId="0" fontId="15" fillId="0" borderId="1" xfId="2" applyFont="1" applyAlignment="1">
      <alignment horizontal="center" vertical="center" wrapText="1"/>
    </xf>
    <xf numFmtId="0" fontId="11" fillId="6" borderId="1" xfId="2" applyFont="1" applyFill="1" applyAlignment="1">
      <alignment vertical="center" wrapText="1"/>
    </xf>
    <xf numFmtId="0" fontId="11" fillId="5" borderId="3" xfId="2" applyFont="1" applyFill="1" applyBorder="1" applyAlignment="1">
      <alignment horizontal="center" vertical="center" wrapText="1"/>
    </xf>
    <xf numFmtId="0" fontId="11" fillId="5" borderId="4" xfId="2" applyFont="1" applyFill="1" applyBorder="1" applyAlignment="1">
      <alignment horizontal="center" vertical="center" wrapText="1"/>
    </xf>
    <xf numFmtId="0" fontId="11" fillId="5" borderId="21" xfId="2" applyFont="1" applyFill="1" applyBorder="1" applyAlignment="1">
      <alignment vertical="center" wrapText="1"/>
    </xf>
    <xf numFmtId="168" fontId="12" fillId="0" borderId="22" xfId="5" applyNumberFormat="1" applyFont="1" applyBorder="1" applyAlignment="1">
      <alignment vertical="center"/>
    </xf>
    <xf numFmtId="168" fontId="12" fillId="0" borderId="24" xfId="5" applyNumberFormat="1" applyFont="1" applyBorder="1" applyAlignment="1">
      <alignment vertical="center"/>
    </xf>
    <xf numFmtId="0" fontId="11" fillId="5" borderId="12" xfId="2" applyFont="1" applyFill="1" applyBorder="1" applyAlignment="1">
      <alignment vertical="center" wrapText="1"/>
    </xf>
    <xf numFmtId="168" fontId="12" fillId="0" borderId="13" xfId="5" applyNumberFormat="1" applyFont="1" applyBorder="1" applyAlignment="1">
      <alignment vertical="center"/>
    </xf>
    <xf numFmtId="0" fontId="12" fillId="0" borderId="1" xfId="3" applyFont="1"/>
    <xf numFmtId="0" fontId="11" fillId="7" borderId="2" xfId="2" applyFont="1" applyFill="1" applyBorder="1" applyAlignment="1">
      <alignment vertical="center" wrapText="1"/>
    </xf>
    <xf numFmtId="168" fontId="12" fillId="0" borderId="14" xfId="5" applyNumberFormat="1" applyFont="1" applyBorder="1" applyAlignment="1">
      <alignment vertical="center"/>
    </xf>
    <xf numFmtId="0" fontId="6" fillId="0" borderId="1" xfId="3" applyFont="1" applyAlignment="1">
      <alignment vertical="center"/>
    </xf>
    <xf numFmtId="0" fontId="12" fillId="0" borderId="1" xfId="3" applyFont="1" applyAlignment="1">
      <alignment horizontal="center" vertical="center" wrapText="1"/>
    </xf>
    <xf numFmtId="0" fontId="20" fillId="0" borderId="1" xfId="3" applyFont="1" applyAlignment="1">
      <alignment vertical="center"/>
    </xf>
    <xf numFmtId="0" fontId="18" fillId="0" borderId="26" xfId="3" applyFont="1" applyBorder="1" applyAlignment="1">
      <alignment horizontal="center" vertical="center"/>
    </xf>
    <xf numFmtId="0" fontId="18" fillId="0" borderId="19" xfId="3" applyFont="1" applyBorder="1" applyAlignment="1">
      <alignment horizontal="center" vertical="center" wrapText="1"/>
    </xf>
    <xf numFmtId="0" fontId="18" fillId="0" borderId="7" xfId="3" applyFont="1" applyBorder="1" applyAlignment="1">
      <alignment horizontal="center" vertical="center"/>
    </xf>
    <xf numFmtId="0" fontId="18" fillId="0" borderId="27" xfId="3" applyFont="1" applyBorder="1" applyAlignment="1">
      <alignment horizontal="center" vertical="center"/>
    </xf>
    <xf numFmtId="0" fontId="18" fillId="0" borderId="28" xfId="3" applyFont="1" applyBorder="1" applyAlignment="1">
      <alignment horizontal="center" vertical="center"/>
    </xf>
    <xf numFmtId="0" fontId="26" fillId="0" borderId="1" xfId="3" applyFont="1" applyAlignment="1">
      <alignment vertical="center"/>
    </xf>
    <xf numFmtId="0" fontId="28" fillId="5" borderId="22" xfId="2" applyFont="1" applyFill="1" applyBorder="1" applyAlignment="1">
      <alignment horizontal="center" vertical="center" wrapText="1"/>
    </xf>
    <xf numFmtId="0" fontId="27" fillId="0" borderId="22" xfId="3" applyFont="1" applyBorder="1" applyAlignment="1">
      <alignment horizontal="center" vertical="center"/>
    </xf>
    <xf numFmtId="0" fontId="30" fillId="5" borderId="28" xfId="3" applyFont="1" applyFill="1" applyBorder="1" applyAlignment="1">
      <alignment horizontal="center" vertical="center" wrapText="1"/>
    </xf>
    <xf numFmtId="0" fontId="30" fillId="5" borderId="11" xfId="3" applyFont="1" applyFill="1" applyBorder="1" applyAlignment="1">
      <alignment horizontal="center" vertical="center" wrapText="1"/>
    </xf>
    <xf numFmtId="0" fontId="30" fillId="5" borderId="26" xfId="3" applyFont="1" applyFill="1" applyBorder="1" applyAlignment="1">
      <alignment horizontal="center" vertical="center" wrapText="1"/>
    </xf>
    <xf numFmtId="0" fontId="30" fillId="5" borderId="5" xfId="3" applyFont="1" applyFill="1" applyBorder="1" applyAlignment="1">
      <alignment horizontal="center" vertical="center" wrapText="1"/>
    </xf>
    <xf numFmtId="0" fontId="30" fillId="5" borderId="7" xfId="3" applyFont="1" applyFill="1" applyBorder="1" applyAlignment="1">
      <alignment horizontal="center" vertical="center" wrapText="1"/>
    </xf>
    <xf numFmtId="0" fontId="30" fillId="5" borderId="22" xfId="2" applyFont="1" applyFill="1" applyBorder="1" applyAlignment="1">
      <alignment horizontal="center" vertical="center" wrapText="1"/>
    </xf>
    <xf numFmtId="0" fontId="30" fillId="5" borderId="22" xfId="0" applyFont="1" applyFill="1" applyBorder="1" applyAlignment="1">
      <alignment horizontal="center" vertical="center"/>
    </xf>
    <xf numFmtId="9" fontId="30" fillId="5" borderId="22" xfId="3" applyNumberFormat="1" applyFont="1" applyFill="1" applyBorder="1" applyAlignment="1">
      <alignment horizontal="center" vertical="center"/>
    </xf>
    <xf numFmtId="9" fontId="30" fillId="9" borderId="22" xfId="0" applyNumberFormat="1" applyFont="1" applyFill="1" applyBorder="1" applyAlignment="1">
      <alignment horizontal="center" vertical="center"/>
    </xf>
    <xf numFmtId="9" fontId="30" fillId="5" borderId="22" xfId="0" applyNumberFormat="1" applyFont="1" applyFill="1" applyBorder="1" applyAlignment="1">
      <alignment horizontal="center"/>
    </xf>
    <xf numFmtId="9" fontId="19" fillId="4" borderId="22" xfId="0" applyNumberFormat="1" applyFont="1" applyFill="1" applyBorder="1" applyAlignment="1">
      <alignment horizontal="center"/>
    </xf>
    <xf numFmtId="0" fontId="32" fillId="0" borderId="26" xfId="3" applyFont="1" applyBorder="1" applyAlignment="1">
      <alignment horizontal="center" vertical="center"/>
    </xf>
    <xf numFmtId="0" fontId="18" fillId="0" borderId="6" xfId="3" applyFont="1" applyBorder="1" applyAlignment="1">
      <alignment horizontal="center" vertical="center"/>
    </xf>
    <xf numFmtId="10" fontId="30" fillId="5" borderId="22" xfId="0" applyNumberFormat="1" applyFont="1" applyFill="1" applyBorder="1" applyAlignment="1">
      <alignment horizontal="center" vertical="center"/>
    </xf>
    <xf numFmtId="0" fontId="7" fillId="0" borderId="1" xfId="3" applyFont="1" applyAlignment="1">
      <alignment vertical="center"/>
    </xf>
    <xf numFmtId="0" fontId="11" fillId="5" borderId="26" xfId="2" applyFont="1" applyFill="1" applyBorder="1" applyAlignment="1">
      <alignment vertical="center" wrapText="1"/>
    </xf>
    <xf numFmtId="0" fontId="11" fillId="0" borderId="26" xfId="2" applyFont="1" applyBorder="1" applyAlignment="1">
      <alignment vertical="center" wrapText="1"/>
    </xf>
    <xf numFmtId="0" fontId="12" fillId="0" borderId="0" xfId="0" applyFont="1"/>
    <xf numFmtId="0" fontId="11" fillId="5" borderId="12" xfId="2" applyFont="1" applyFill="1" applyBorder="1" applyAlignment="1">
      <alignment horizontal="center" vertical="center" wrapText="1"/>
    </xf>
    <xf numFmtId="0" fontId="11" fillId="5" borderId="13" xfId="2" applyFont="1" applyFill="1" applyBorder="1" applyAlignment="1">
      <alignment horizontal="center" vertical="center" wrapText="1"/>
    </xf>
    <xf numFmtId="15" fontId="12" fillId="0" borderId="40" xfId="0" applyNumberFormat="1" applyFont="1" applyBorder="1" applyAlignment="1">
      <alignment horizontal="center" vertical="center" wrapText="1"/>
    </xf>
    <xf numFmtId="0" fontId="12" fillId="0" borderId="23" xfId="0" applyFont="1" applyBorder="1" applyAlignment="1">
      <alignment horizontal="justify" vertical="center" wrapText="1"/>
    </xf>
    <xf numFmtId="15" fontId="12" fillId="0" borderId="21" xfId="0" applyNumberFormat="1" applyFont="1" applyBorder="1" applyAlignment="1">
      <alignment horizontal="center" vertical="center" wrapText="1"/>
    </xf>
    <xf numFmtId="0" fontId="12" fillId="0" borderId="22" xfId="0" applyFont="1" applyBorder="1" applyAlignment="1">
      <alignment horizontal="center" vertical="center" wrapText="1"/>
    </xf>
    <xf numFmtId="14" fontId="12" fillId="0" borderId="21" xfId="0" applyNumberFormat="1" applyFont="1" applyBorder="1" applyAlignment="1">
      <alignment horizontal="center" vertical="center" wrapText="1"/>
    </xf>
    <xf numFmtId="0" fontId="12" fillId="0" borderId="21" xfId="0" applyFont="1" applyBorder="1" applyAlignment="1">
      <alignment horizontal="center" vertical="center" wrapText="1"/>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1" xfId="0" applyFont="1" applyBorder="1" applyAlignment="1">
      <alignment horizontal="center"/>
    </xf>
    <xf numFmtId="0" fontId="12" fillId="0" borderId="22" xfId="0" applyFont="1" applyBorder="1" applyAlignment="1">
      <alignment horizontal="center"/>
    </xf>
    <xf numFmtId="0" fontId="12" fillId="0" borderId="21" xfId="0" applyFont="1" applyBorder="1"/>
    <xf numFmtId="0" fontId="12" fillId="0" borderId="22" xfId="0" applyFont="1" applyBorder="1"/>
    <xf numFmtId="0" fontId="12" fillId="0" borderId="12" xfId="0" applyFont="1" applyBorder="1"/>
    <xf numFmtId="0" fontId="12" fillId="0" borderId="13" xfId="0" applyFont="1" applyBorder="1"/>
    <xf numFmtId="0" fontId="12" fillId="0" borderId="9" xfId="0" applyFont="1" applyBorder="1" applyAlignment="1">
      <alignment vertical="center" wrapText="1"/>
    </xf>
    <xf numFmtId="0" fontId="12" fillId="0" borderId="22" xfId="0" applyFont="1" applyBorder="1" applyAlignment="1">
      <alignment vertical="center" wrapText="1"/>
    </xf>
    <xf numFmtId="0" fontId="12" fillId="0" borderId="22" xfId="0" applyFont="1" applyBorder="1" applyAlignment="1">
      <alignment vertical="top" wrapText="1"/>
    </xf>
    <xf numFmtId="0" fontId="12" fillId="0" borderId="22" xfId="0" applyFont="1" applyBorder="1" applyAlignment="1">
      <alignment vertical="center"/>
    </xf>
    <xf numFmtId="0" fontId="30" fillId="0" borderId="40" xfId="3" applyFont="1" applyBorder="1" applyAlignment="1">
      <alignment horizontal="center" vertical="center" wrapText="1"/>
    </xf>
    <xf numFmtId="0" fontId="30" fillId="0" borderId="11" xfId="3" applyFont="1" applyBorder="1" applyAlignment="1">
      <alignment horizontal="center" vertical="center" wrapText="1"/>
    </xf>
    <xf numFmtId="0" fontId="24" fillId="0" borderId="50" xfId="3" applyFont="1" applyBorder="1" applyAlignment="1">
      <alignment horizontal="left" vertical="center" wrapText="1"/>
    </xf>
    <xf numFmtId="0" fontId="24" fillId="0" borderId="47" xfId="3" applyFont="1" applyBorder="1" applyAlignment="1">
      <alignment horizontal="left" vertical="center" wrapText="1"/>
    </xf>
    <xf numFmtId="0" fontId="12" fillId="4" borderId="8" xfId="3" applyFont="1" applyFill="1" applyBorder="1" applyAlignment="1">
      <alignment vertical="center"/>
    </xf>
    <xf numFmtId="0" fontId="12" fillId="4" borderId="1" xfId="3" applyFont="1" applyFill="1" applyAlignment="1">
      <alignment vertical="center"/>
    </xf>
    <xf numFmtId="0" fontId="11" fillId="4" borderId="15" xfId="2" applyFont="1" applyFill="1" applyBorder="1" applyAlignment="1">
      <alignment horizontal="center" vertical="center" wrapText="1"/>
    </xf>
    <xf numFmtId="0" fontId="10" fillId="0" borderId="0" xfId="0" applyFont="1" applyAlignment="1">
      <alignment vertical="center"/>
    </xf>
    <xf numFmtId="0" fontId="10" fillId="0" borderId="8" xfId="2" applyFont="1" applyBorder="1" applyAlignment="1">
      <alignment horizontal="center" vertical="center" wrapText="1"/>
    </xf>
    <xf numFmtId="0" fontId="11" fillId="0" borderId="1" xfId="2" applyFont="1" applyAlignment="1">
      <alignment horizontal="center" vertical="center"/>
    </xf>
    <xf numFmtId="0" fontId="34" fillId="0" borderId="1" xfId="0" applyFont="1" applyBorder="1" applyAlignment="1">
      <alignment horizontal="left" vertical="center" wrapText="1"/>
    </xf>
    <xf numFmtId="0" fontId="11" fillId="0" borderId="26" xfId="0" applyFont="1" applyBorder="1" applyAlignment="1">
      <alignment horizontal="left" vertical="center" wrapText="1"/>
    </xf>
    <xf numFmtId="0" fontId="11" fillId="0" borderId="1" xfId="2" applyFont="1" applyAlignment="1">
      <alignment vertical="center"/>
    </xf>
    <xf numFmtId="0" fontId="19" fillId="0" borderId="26" xfId="3" applyFont="1" applyBorder="1" applyAlignment="1">
      <alignment horizontal="center" vertical="center"/>
    </xf>
    <xf numFmtId="0" fontId="11" fillId="0" borderId="26" xfId="2" applyFont="1" applyBorder="1" applyAlignment="1">
      <alignment horizontal="center" vertical="center" wrapText="1"/>
    </xf>
    <xf numFmtId="0" fontId="12" fillId="0" borderId="26" xfId="3" applyFont="1" applyBorder="1" applyAlignment="1">
      <alignment horizontal="center" vertical="center"/>
    </xf>
    <xf numFmtId="0" fontId="12" fillId="0" borderId="27" xfId="3" applyFont="1" applyBorder="1" applyAlignment="1">
      <alignment horizontal="center" vertical="center"/>
    </xf>
    <xf numFmtId="0" fontId="12" fillId="0" borderId="28" xfId="3" applyFont="1" applyBorder="1" applyAlignment="1">
      <alignment horizontal="center" vertical="center"/>
    </xf>
    <xf numFmtId="0" fontId="30" fillId="3" borderId="22" xfId="3"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2" fillId="10" borderId="1" xfId="3" applyFont="1" applyFill="1" applyAlignment="1">
      <alignment vertical="center"/>
    </xf>
    <xf numFmtId="0" fontId="11" fillId="10" borderId="1" xfId="2" applyFont="1" applyFill="1" applyAlignment="1">
      <alignment vertical="center" wrapText="1"/>
    </xf>
    <xf numFmtId="0" fontId="12" fillId="10" borderId="1" xfId="3" applyFont="1" applyFill="1"/>
    <xf numFmtId="0" fontId="10" fillId="10" borderId="0" xfId="0" applyFont="1" applyFill="1" applyAlignment="1">
      <alignment vertical="center"/>
    </xf>
    <xf numFmtId="0" fontId="11" fillId="10" borderId="1" xfId="0" applyFont="1" applyFill="1" applyBorder="1" applyAlignment="1">
      <alignment horizontal="left" vertical="center" wrapText="1"/>
    </xf>
    <xf numFmtId="0" fontId="11" fillId="10" borderId="1" xfId="0" applyFont="1" applyFill="1" applyBorder="1" applyAlignment="1">
      <alignment horizontal="center" vertical="center" wrapText="1"/>
    </xf>
    <xf numFmtId="0" fontId="11" fillId="10" borderId="1" xfId="2" applyFont="1" applyFill="1" applyAlignment="1">
      <alignment horizontal="center" vertical="center"/>
    </xf>
    <xf numFmtId="0" fontId="2" fillId="0" borderId="1" xfId="19"/>
    <xf numFmtId="0" fontId="2" fillId="0" borderId="1" xfId="19" applyAlignment="1">
      <alignment horizontal="center"/>
    </xf>
    <xf numFmtId="37" fontId="21" fillId="0" borderId="54" xfId="11" applyNumberFormat="1" applyBorder="1" applyAlignment="1">
      <alignment horizontal="right" vertical="center"/>
    </xf>
    <xf numFmtId="0" fontId="2" fillId="10" borderId="1" xfId="19" applyFill="1" applyAlignment="1">
      <alignment horizontal="center"/>
    </xf>
    <xf numFmtId="0" fontId="2" fillId="10" borderId="1" xfId="19" applyFill="1"/>
    <xf numFmtId="0" fontId="10" fillId="10" borderId="8" xfId="2" applyFont="1" applyFill="1" applyBorder="1" applyAlignment="1">
      <alignment horizontal="center" vertical="center" wrapText="1"/>
    </xf>
    <xf numFmtId="0" fontId="34" fillId="10" borderId="1" xfId="0" applyFont="1" applyFill="1" applyBorder="1" applyAlignment="1">
      <alignment horizontal="left" vertical="center" wrapText="1"/>
    </xf>
    <xf numFmtId="0" fontId="12" fillId="0" borderId="12" xfId="3" applyFont="1" applyBorder="1" applyAlignment="1">
      <alignment vertical="center"/>
    </xf>
    <xf numFmtId="0" fontId="12" fillId="0" borderId="13" xfId="3" applyFont="1" applyBorder="1" applyAlignment="1">
      <alignment vertical="center"/>
    </xf>
    <xf numFmtId="168" fontId="12" fillId="0" borderId="48" xfId="5" applyNumberFormat="1" applyFont="1" applyBorder="1" applyAlignment="1">
      <alignment vertical="center"/>
    </xf>
    <xf numFmtId="168" fontId="12" fillId="0" borderId="49" xfId="5" applyNumberFormat="1" applyFont="1" applyBorder="1" applyAlignment="1">
      <alignment vertical="center"/>
    </xf>
    <xf numFmtId="43" fontId="40" fillId="5" borderId="60" xfId="18" applyFont="1" applyFill="1" applyBorder="1" applyAlignment="1">
      <alignment horizontal="center" vertical="center" wrapText="1"/>
    </xf>
    <xf numFmtId="43" fontId="40" fillId="5" borderId="62" xfId="18" applyFont="1" applyFill="1" applyBorder="1" applyAlignment="1">
      <alignment horizontal="center" vertical="center" wrapText="1"/>
    </xf>
    <xf numFmtId="43" fontId="40" fillId="5" borderId="63" xfId="18" applyFont="1" applyFill="1" applyBorder="1" applyAlignment="1">
      <alignment horizontal="center" vertical="center" wrapText="1"/>
    </xf>
    <xf numFmtId="168" fontId="12" fillId="0" borderId="40" xfId="5" applyNumberFormat="1" applyFont="1" applyBorder="1" applyAlignment="1">
      <alignment vertical="center"/>
    </xf>
    <xf numFmtId="168" fontId="12" fillId="0" borderId="21" xfId="5" applyNumberFormat="1" applyFont="1" applyBorder="1" applyAlignment="1">
      <alignment vertical="center"/>
    </xf>
    <xf numFmtId="168" fontId="12" fillId="0" borderId="12" xfId="5" applyNumberFormat="1" applyFont="1" applyBorder="1" applyAlignment="1">
      <alignment vertical="center"/>
    </xf>
    <xf numFmtId="0" fontId="12" fillId="4" borderId="1" xfId="3" applyFont="1" applyFill="1"/>
    <xf numFmtId="0" fontId="10" fillId="4" borderId="0" xfId="0" applyFont="1" applyFill="1" applyAlignment="1">
      <alignment vertical="center"/>
    </xf>
    <xf numFmtId="0" fontId="12" fillId="4" borderId="1" xfId="3" applyFont="1" applyFill="1" applyAlignment="1">
      <alignment horizontal="center" vertical="center" wrapText="1"/>
    </xf>
    <xf numFmtId="0" fontId="11" fillId="5" borderId="5" xfId="3" applyFont="1" applyFill="1" applyBorder="1" applyAlignment="1">
      <alignment horizontal="center" vertical="center" wrapText="1"/>
    </xf>
    <xf numFmtId="0" fontId="11" fillId="5" borderId="7" xfId="3" applyFont="1" applyFill="1" applyBorder="1" applyAlignment="1">
      <alignment horizontal="center" vertical="center" wrapText="1"/>
    </xf>
    <xf numFmtId="0" fontId="11" fillId="5" borderId="11" xfId="3" applyFont="1" applyFill="1" applyBorder="1" applyAlignment="1">
      <alignment horizontal="center" vertical="center" wrapText="1"/>
    </xf>
    <xf numFmtId="0" fontId="11" fillId="5" borderId="26" xfId="3" applyFont="1" applyFill="1" applyBorder="1" applyAlignment="1">
      <alignment horizontal="center" vertical="center" wrapText="1"/>
    </xf>
    <xf numFmtId="0" fontId="11" fillId="3" borderId="26" xfId="3" applyFont="1" applyFill="1" applyBorder="1" applyAlignment="1">
      <alignment horizontal="center" vertical="center" wrapText="1"/>
    </xf>
    <xf numFmtId="0" fontId="10" fillId="4" borderId="20" xfId="2" applyFont="1" applyFill="1" applyBorder="1" applyAlignment="1">
      <alignment vertical="center" wrapText="1"/>
    </xf>
    <xf numFmtId="0" fontId="38" fillId="0" borderId="1" xfId="2" applyFont="1" applyAlignment="1">
      <alignment vertical="center" wrapText="1"/>
    </xf>
    <xf numFmtId="0" fontId="38" fillId="0" borderId="26" xfId="0" applyFont="1" applyBorder="1" applyAlignment="1">
      <alignment horizontal="center" vertical="center"/>
    </xf>
    <xf numFmtId="0" fontId="38" fillId="0" borderId="26" xfId="0" applyFont="1" applyBorder="1" applyAlignment="1">
      <alignment vertical="center"/>
    </xf>
    <xf numFmtId="0" fontId="38" fillId="0" borderId="26" xfId="2" applyFont="1" applyBorder="1" applyAlignment="1">
      <alignment horizontal="center" wrapText="1"/>
    </xf>
    <xf numFmtId="0" fontId="38" fillId="0" borderId="26" xfId="2" applyFont="1" applyBorder="1" applyAlignment="1">
      <alignment horizontal="center" vertical="center" wrapText="1"/>
    </xf>
    <xf numFmtId="0" fontId="38" fillId="0" borderId="26" xfId="2" applyFont="1" applyBorder="1" applyAlignment="1">
      <alignment vertical="center" wrapText="1"/>
    </xf>
    <xf numFmtId="0" fontId="11" fillId="0" borderId="26" xfId="0" applyFont="1" applyBorder="1" applyAlignment="1">
      <alignment vertical="center" wrapText="1"/>
    </xf>
    <xf numFmtId="0" fontId="30" fillId="0" borderId="12" xfId="3" applyFont="1" applyBorder="1" applyAlignment="1">
      <alignment horizontal="center" vertical="center" wrapText="1"/>
    </xf>
    <xf numFmtId="0" fontId="30" fillId="0" borderId="57" xfId="3" applyFont="1" applyBorder="1" applyAlignment="1">
      <alignment horizontal="center" vertical="center" wrapText="1"/>
    </xf>
    <xf numFmtId="0" fontId="30" fillId="0" borderId="58" xfId="3" applyFont="1" applyBorder="1" applyAlignment="1">
      <alignment horizontal="center" vertical="center" wrapText="1"/>
    </xf>
    <xf numFmtId="0" fontId="30" fillId="0" borderId="55" xfId="3" applyFont="1" applyBorder="1" applyAlignment="1">
      <alignment horizontal="center" vertical="center" wrapText="1"/>
    </xf>
    <xf numFmtId="0" fontId="30" fillId="0" borderId="42" xfId="3" applyFont="1" applyBorder="1" applyAlignment="1">
      <alignment horizontal="center" vertical="center" wrapText="1"/>
    </xf>
    <xf numFmtId="0" fontId="30" fillId="0" borderId="46" xfId="3" applyFont="1" applyBorder="1" applyAlignment="1">
      <alignment horizontal="center" vertical="center" wrapText="1"/>
    </xf>
    <xf numFmtId="0" fontId="11" fillId="5" borderId="64" xfId="3" applyFont="1" applyFill="1" applyBorder="1" applyAlignment="1">
      <alignment horizontal="center" vertical="center" wrapText="1"/>
    </xf>
    <xf numFmtId="0" fontId="10" fillId="10" borderId="1" xfId="0" applyFont="1" applyFill="1" applyBorder="1" applyAlignment="1">
      <alignment vertical="center"/>
    </xf>
    <xf numFmtId="0" fontId="10" fillId="0" borderId="26" xfId="0" applyFont="1" applyBorder="1" applyAlignment="1">
      <alignment vertical="center"/>
    </xf>
    <xf numFmtId="0" fontId="41" fillId="5" borderId="13" xfId="19" applyFont="1" applyFill="1" applyBorder="1" applyAlignment="1">
      <alignment horizontal="center" vertical="center" wrapText="1"/>
    </xf>
    <xf numFmtId="0" fontId="2" fillId="0" borderId="48" xfId="19" applyBorder="1" applyAlignment="1">
      <alignment horizontal="right" vertical="center"/>
    </xf>
    <xf numFmtId="0" fontId="10" fillId="5" borderId="26" xfId="2" applyFont="1" applyFill="1" applyBorder="1" applyAlignment="1">
      <alignment vertical="center" wrapText="1"/>
    </xf>
    <xf numFmtId="0" fontId="10" fillId="0" borderId="26" xfId="2" applyFont="1" applyBorder="1" applyAlignment="1">
      <alignment horizontal="center" wrapText="1"/>
    </xf>
    <xf numFmtId="0" fontId="10" fillId="5" borderId="26" xfId="0" applyFont="1" applyFill="1" applyBorder="1" applyAlignment="1">
      <alignment vertical="center"/>
    </xf>
    <xf numFmtId="0" fontId="10" fillId="0" borderId="26" xfId="2" applyFont="1" applyBorder="1" applyAlignment="1">
      <alignment vertical="center" wrapText="1"/>
    </xf>
    <xf numFmtId="0" fontId="10" fillId="0" borderId="16" xfId="0" applyFont="1" applyBorder="1" applyAlignment="1">
      <alignment vertical="center"/>
    </xf>
    <xf numFmtId="0" fontId="41" fillId="3" borderId="12" xfId="19" applyFont="1" applyFill="1" applyBorder="1" applyAlignment="1">
      <alignment horizontal="center" vertical="center" wrapText="1"/>
    </xf>
    <xf numFmtId="0" fontId="11" fillId="5" borderId="28" xfId="3" applyFont="1" applyFill="1" applyBorder="1" applyAlignment="1">
      <alignment horizontal="center" vertical="center" wrapText="1"/>
    </xf>
    <xf numFmtId="0" fontId="6" fillId="0" borderId="34" xfId="3" applyFont="1" applyBorder="1" applyAlignment="1">
      <alignment horizontal="center" vertical="center" wrapText="1"/>
    </xf>
    <xf numFmtId="0" fontId="6" fillId="0" borderId="35" xfId="3" applyFont="1" applyBorder="1" applyAlignment="1">
      <alignment horizontal="center" vertical="center" wrapText="1"/>
    </xf>
    <xf numFmtId="0" fontId="6" fillId="0" borderId="36" xfId="3" applyFont="1" applyBorder="1" applyAlignment="1">
      <alignment horizontal="center" vertical="center" wrapText="1"/>
    </xf>
    <xf numFmtId="0" fontId="6" fillId="5" borderId="28" xfId="3" applyFont="1" applyFill="1" applyBorder="1" applyAlignment="1">
      <alignment horizontal="center" vertical="center" wrapText="1"/>
    </xf>
    <xf numFmtId="0" fontId="12" fillId="0" borderId="8" xfId="3" applyFont="1" applyBorder="1" applyAlignment="1">
      <alignment horizontal="center" vertical="center"/>
    </xf>
    <xf numFmtId="0" fontId="12" fillId="0" borderId="19" xfId="3" applyFont="1" applyBorder="1" applyAlignment="1">
      <alignment horizontal="center" vertical="center" wrapText="1"/>
    </xf>
    <xf numFmtId="0" fontId="12" fillId="0" borderId="7" xfId="3" applyFont="1" applyBorder="1" applyAlignment="1">
      <alignment horizontal="center" vertical="center"/>
    </xf>
    <xf numFmtId="0" fontId="12" fillId="0" borderId="11" xfId="3" applyFont="1" applyBorder="1" applyAlignment="1">
      <alignment horizontal="center" vertical="center"/>
    </xf>
    <xf numFmtId="0" fontId="12" fillId="0" borderId="6" xfId="3" applyFont="1" applyBorder="1" applyAlignment="1">
      <alignment horizontal="center" vertical="center"/>
    </xf>
    <xf numFmtId="0" fontId="10" fillId="0" borderId="26" xfId="0" applyFont="1" applyBorder="1" applyAlignment="1">
      <alignment horizontal="left" vertical="center" wrapText="1"/>
    </xf>
    <xf numFmtId="0" fontId="39" fillId="5" borderId="26" xfId="2" applyFont="1" applyFill="1" applyBorder="1" applyAlignment="1">
      <alignment vertical="center" wrapText="1"/>
    </xf>
    <xf numFmtId="0" fontId="39" fillId="5" borderId="26" xfId="0" applyFont="1" applyFill="1" applyBorder="1" applyAlignment="1">
      <alignment vertical="center"/>
    </xf>
    <xf numFmtId="0" fontId="11" fillId="0" borderId="26" xfId="0" applyFont="1" applyBorder="1" applyAlignment="1">
      <alignment horizontal="center" vertical="center"/>
    </xf>
    <xf numFmtId="0" fontId="11" fillId="0" borderId="26" xfId="2" applyFont="1" applyBorder="1" applyAlignment="1">
      <alignment horizontal="center" wrapText="1"/>
    </xf>
    <xf numFmtId="0" fontId="12" fillId="0" borderId="26" xfId="3" applyFont="1" applyBorder="1" applyAlignment="1">
      <alignment vertical="center"/>
    </xf>
    <xf numFmtId="0" fontId="10" fillId="5" borderId="26" xfId="2" applyFont="1" applyFill="1" applyBorder="1" applyAlignment="1">
      <alignment horizontal="center" vertical="center" wrapText="1"/>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10" borderId="0" xfId="0" applyFont="1" applyFill="1" applyAlignment="1">
      <alignment horizontal="center" vertical="center"/>
    </xf>
    <xf numFmtId="0" fontId="11" fillId="0" borderId="1" xfId="0" applyFont="1" applyBorder="1" applyAlignment="1">
      <alignment vertical="center" wrapText="1"/>
    </xf>
    <xf numFmtId="0" fontId="30" fillId="0" borderId="41" xfId="3" applyFont="1" applyBorder="1" applyAlignment="1">
      <alignment horizontal="center" vertical="center" wrapText="1"/>
    </xf>
    <xf numFmtId="0" fontId="30" fillId="0" borderId="66" xfId="3" applyFont="1" applyBorder="1" applyAlignment="1">
      <alignment horizontal="center" vertical="center" wrapText="1"/>
    </xf>
    <xf numFmtId="43" fontId="30" fillId="5" borderId="22" xfId="18" applyFont="1" applyFill="1" applyBorder="1" applyAlignment="1">
      <alignment horizontal="center"/>
    </xf>
    <xf numFmtId="43" fontId="30" fillId="9" borderId="22" xfId="18" applyFont="1" applyFill="1" applyBorder="1" applyAlignment="1">
      <alignment horizontal="center" vertical="center"/>
    </xf>
    <xf numFmtId="0" fontId="30" fillId="0" borderId="52" xfId="3" applyFont="1" applyBorder="1" applyAlignment="1">
      <alignment horizontal="center" vertical="center" wrapText="1"/>
    </xf>
    <xf numFmtId="0" fontId="30" fillId="0" borderId="68" xfId="3" applyFont="1" applyBorder="1" applyAlignment="1">
      <alignment horizontal="center" vertical="center" wrapText="1"/>
    </xf>
    <xf numFmtId="0" fontId="30" fillId="0" borderId="69" xfId="3" applyFont="1" applyBorder="1" applyAlignment="1">
      <alignment horizontal="center" vertical="center" wrapText="1"/>
    </xf>
    <xf numFmtId="0" fontId="12" fillId="0" borderId="14" xfId="3" applyFont="1" applyBorder="1" applyAlignment="1">
      <alignment vertical="center"/>
    </xf>
    <xf numFmtId="0" fontId="12" fillId="10" borderId="12" xfId="3" applyFont="1" applyFill="1" applyBorder="1" applyAlignment="1">
      <alignment vertical="center"/>
    </xf>
    <xf numFmtId="0" fontId="12" fillId="10" borderId="14" xfId="3" applyFont="1" applyFill="1" applyBorder="1" applyAlignment="1">
      <alignment vertical="center"/>
    </xf>
    <xf numFmtId="0" fontId="24" fillId="0" borderId="38" xfId="3" applyFont="1" applyBorder="1" applyAlignment="1">
      <alignment horizontal="left" vertical="center" wrapText="1"/>
    </xf>
    <xf numFmtId="0" fontId="24" fillId="0" borderId="43" xfId="3" applyFont="1" applyBorder="1" applyAlignment="1">
      <alignment horizontal="left" vertical="center" wrapText="1"/>
    </xf>
    <xf numFmtId="0" fontId="24" fillId="0" borderId="53" xfId="3" applyFont="1" applyBorder="1" applyAlignment="1">
      <alignment horizontal="left" vertical="center" wrapText="1"/>
    </xf>
    <xf numFmtId="1" fontId="18" fillId="0" borderId="26" xfId="3" applyNumberFormat="1" applyFont="1" applyBorder="1" applyAlignment="1">
      <alignment horizontal="center" vertical="center"/>
    </xf>
    <xf numFmtId="1" fontId="19" fillId="0" borderId="26" xfId="3" applyNumberFormat="1" applyFont="1" applyBorder="1" applyAlignment="1">
      <alignment horizontal="center" vertical="center"/>
    </xf>
    <xf numFmtId="1" fontId="18" fillId="0" borderId="8" xfId="3" applyNumberFormat="1" applyFont="1" applyBorder="1" applyAlignment="1">
      <alignment horizontal="center" vertical="center"/>
    </xf>
    <xf numFmtId="172" fontId="12" fillId="0" borderId="1" xfId="3" applyNumberFormat="1" applyFont="1" applyAlignment="1">
      <alignment vertical="center"/>
    </xf>
    <xf numFmtId="0" fontId="6" fillId="5" borderId="26" xfId="3" applyFont="1" applyFill="1" applyBorder="1" applyAlignment="1">
      <alignment vertical="center"/>
    </xf>
    <xf numFmtId="0" fontId="21" fillId="0" borderId="21" xfId="12" quotePrefix="1" applyNumberFormat="1" applyBorder="1" applyAlignment="1">
      <alignment horizontal="center" vertical="center" wrapText="1"/>
    </xf>
    <xf numFmtId="0" fontId="21" fillId="0" borderId="22" xfId="12" quotePrefix="1" applyNumberFormat="1" applyBorder="1" applyAlignment="1">
      <alignment horizontal="left" vertical="center" wrapText="1"/>
    </xf>
    <xf numFmtId="0" fontId="21" fillId="0" borderId="22" xfId="12" quotePrefix="1" applyNumberFormat="1" applyBorder="1" applyAlignment="1">
      <alignment horizontal="center" vertical="center" wrapText="1"/>
    </xf>
    <xf numFmtId="37" fontId="21" fillId="0" borderId="22" xfId="11" applyNumberFormat="1" applyBorder="1" applyAlignment="1">
      <alignment horizontal="center" vertical="center"/>
    </xf>
    <xf numFmtId="37" fontId="21" fillId="0" borderId="44" xfId="19" applyNumberFormat="1" applyFont="1" applyBorder="1" applyAlignment="1">
      <alignment horizontal="center" vertical="center"/>
    </xf>
    <xf numFmtId="0" fontId="0" fillId="0" borderId="21" xfId="0" applyBorder="1" applyAlignment="1">
      <alignment horizontal="center" vertical="center"/>
    </xf>
    <xf numFmtId="0" fontId="2" fillId="0" borderId="25" xfId="19" applyBorder="1" applyAlignment="1">
      <alignment vertical="center"/>
    </xf>
    <xf numFmtId="0" fontId="0" fillId="0" borderId="22" xfId="0" applyBorder="1" applyAlignment="1">
      <alignment vertical="center"/>
    </xf>
    <xf numFmtId="0" fontId="2" fillId="0" borderId="22" xfId="19" applyBorder="1" applyAlignment="1">
      <alignment vertical="center"/>
    </xf>
    <xf numFmtId="37" fontId="21" fillId="0" borderId="42" xfId="19" applyNumberFormat="1" applyFont="1" applyBorder="1" applyAlignment="1">
      <alignment horizontal="center" vertical="center"/>
    </xf>
    <xf numFmtId="174" fontId="12" fillId="0" borderId="1" xfId="22" applyNumberFormat="1" applyFont="1" applyBorder="1" applyAlignment="1">
      <alignment vertical="center"/>
    </xf>
    <xf numFmtId="174" fontId="12" fillId="0" borderId="1" xfId="3" applyNumberFormat="1" applyFont="1" applyAlignment="1">
      <alignment vertical="center"/>
    </xf>
    <xf numFmtId="174" fontId="12" fillId="0" borderId="1" xfId="22" applyNumberFormat="1" applyFont="1" applyBorder="1" applyAlignment="1">
      <alignment horizontal="center" vertical="center" wrapText="1"/>
    </xf>
    <xf numFmtId="172" fontId="18" fillId="4" borderId="11" xfId="3" applyNumberFormat="1" applyFont="1" applyFill="1" applyBorder="1" applyAlignment="1">
      <alignment horizontal="center" vertical="center"/>
    </xf>
    <xf numFmtId="2" fontId="18" fillId="4" borderId="11" xfId="3" applyNumberFormat="1" applyFont="1" applyFill="1" applyBorder="1" applyAlignment="1">
      <alignment horizontal="center" vertical="center"/>
    </xf>
    <xf numFmtId="0" fontId="21" fillId="4" borderId="22" xfId="12" quotePrefix="1" applyNumberFormat="1" applyFill="1" applyBorder="1" applyAlignment="1">
      <alignment horizontal="left" vertical="center" wrapText="1"/>
    </xf>
    <xf numFmtId="0" fontId="38" fillId="5" borderId="26" xfId="2" applyFont="1" applyFill="1" applyBorder="1" applyAlignment="1">
      <alignment horizontal="center" vertical="center" wrapText="1"/>
    </xf>
    <xf numFmtId="1" fontId="6" fillId="0" borderId="26" xfId="3" applyNumberFormat="1" applyFont="1" applyBorder="1" applyAlignment="1">
      <alignment horizontal="center" vertical="center" wrapText="1"/>
    </xf>
    <xf numFmtId="0" fontId="12" fillId="0" borderId="5" xfId="3" applyFont="1" applyBorder="1" applyAlignment="1">
      <alignment horizontal="center" vertical="center"/>
    </xf>
    <xf numFmtId="0" fontId="12" fillId="0" borderId="26" xfId="3" applyFont="1" applyBorder="1" applyAlignment="1">
      <alignment vertical="center" wrapText="1"/>
    </xf>
    <xf numFmtId="0" fontId="6" fillId="5" borderId="29" xfId="3" applyFont="1" applyFill="1" applyBorder="1" applyAlignment="1">
      <alignment horizontal="left" vertical="center"/>
    </xf>
    <xf numFmtId="0" fontId="6" fillId="5" borderId="29" xfId="3" applyFont="1" applyFill="1" applyBorder="1" applyAlignment="1">
      <alignment horizontal="left" vertical="center" wrapText="1"/>
    </xf>
    <xf numFmtId="0" fontId="6" fillId="5" borderId="27" xfId="3" applyFont="1" applyFill="1" applyBorder="1" applyAlignment="1">
      <alignment horizontal="left" vertical="center"/>
    </xf>
    <xf numFmtId="0" fontId="6" fillId="5" borderId="27" xfId="3" applyFont="1" applyFill="1" applyBorder="1" applyAlignment="1">
      <alignment horizontal="left" vertical="center" wrapText="1"/>
    </xf>
    <xf numFmtId="0" fontId="6" fillId="5" borderId="28" xfId="3" applyFont="1" applyFill="1" applyBorder="1" applyAlignment="1">
      <alignment horizontal="left" vertical="center"/>
    </xf>
    <xf numFmtId="0" fontId="6" fillId="5" borderId="28" xfId="3" applyFont="1" applyFill="1" applyBorder="1" applyAlignment="1">
      <alignment horizontal="left" vertical="center" wrapText="1"/>
    </xf>
    <xf numFmtId="0" fontId="18" fillId="0" borderId="26" xfId="3" applyFont="1" applyBorder="1" applyAlignment="1">
      <alignment horizontal="center" vertical="center" wrapText="1"/>
    </xf>
    <xf numFmtId="174" fontId="0" fillId="0" borderId="22" xfId="22" applyNumberFormat="1" applyFont="1" applyBorder="1" applyAlignment="1">
      <alignment horizontal="center" vertical="center"/>
    </xf>
    <xf numFmtId="9" fontId="12" fillId="0" borderId="10" xfId="1" applyFont="1" applyBorder="1" applyAlignment="1">
      <alignment horizontal="center" vertical="center"/>
    </xf>
    <xf numFmtId="9" fontId="12" fillId="0" borderId="24" xfId="1" applyFont="1" applyBorder="1" applyAlignment="1">
      <alignment horizontal="center" vertical="center"/>
    </xf>
    <xf numFmtId="174" fontId="12" fillId="0" borderId="22" xfId="22" applyNumberFormat="1" applyFont="1" applyBorder="1" applyAlignment="1">
      <alignment vertical="center"/>
    </xf>
    <xf numFmtId="174" fontId="12" fillId="0" borderId="13" xfId="22" applyNumberFormat="1" applyFont="1" applyBorder="1" applyAlignment="1">
      <alignment vertical="center"/>
    </xf>
    <xf numFmtId="9" fontId="12" fillId="0" borderId="14" xfId="1" applyFont="1" applyBorder="1" applyAlignment="1">
      <alignment horizontal="center" vertical="center"/>
    </xf>
    <xf numFmtId="0" fontId="6" fillId="0" borderId="1" xfId="3" applyFont="1" applyAlignment="1">
      <alignment horizontal="center" vertical="center" wrapText="1"/>
    </xf>
    <xf numFmtId="0" fontId="12" fillId="0" borderId="5" xfId="3" applyFont="1" applyBorder="1" applyAlignment="1">
      <alignment horizontal="left" vertical="center"/>
    </xf>
    <xf numFmtId="0" fontId="46" fillId="0" borderId="22" xfId="19" applyFont="1" applyBorder="1" applyAlignment="1">
      <alignment horizontal="justify" vertical="center" wrapText="1"/>
    </xf>
    <xf numFmtId="0" fontId="10" fillId="0" borderId="1" xfId="2" applyFont="1" applyAlignment="1">
      <alignment horizontal="center" vertical="center" wrapText="1"/>
    </xf>
    <xf numFmtId="173" fontId="37" fillId="0" borderId="22" xfId="21" applyNumberFormat="1" applyFont="1" applyFill="1" applyBorder="1" applyAlignment="1">
      <alignment horizontal="center" vertical="center"/>
    </xf>
    <xf numFmtId="173" fontId="37" fillId="0" borderId="13" xfId="21" applyNumberFormat="1" applyFont="1" applyFill="1" applyBorder="1" applyAlignment="1">
      <alignment horizontal="center" vertical="center"/>
    </xf>
    <xf numFmtId="0" fontId="2" fillId="0" borderId="1" xfId="19" applyAlignment="1">
      <alignment horizontal="right" wrapText="1"/>
    </xf>
    <xf numFmtId="0" fontId="12" fillId="0" borderId="0" xfId="0" applyFont="1" applyAlignment="1">
      <alignment horizontal="left" vertical="center"/>
    </xf>
    <xf numFmtId="0" fontId="48" fillId="0" borderId="51" xfId="0" applyFont="1" applyBorder="1" applyAlignment="1">
      <alignment horizontal="left" vertical="center" wrapText="1"/>
    </xf>
    <xf numFmtId="0" fontId="42" fillId="0" borderId="0" xfId="0" applyFont="1" applyAlignment="1">
      <alignment horizontal="left" vertical="center"/>
    </xf>
    <xf numFmtId="0" fontId="42" fillId="0" borderId="48" xfId="0" applyFont="1" applyBorder="1" applyAlignment="1">
      <alignment horizontal="left" vertical="center" wrapText="1"/>
    </xf>
    <xf numFmtId="0" fontId="50" fillId="0" borderId="22" xfId="0" applyFont="1" applyBorder="1" applyAlignment="1">
      <alignment horizontal="left" vertical="center"/>
    </xf>
    <xf numFmtId="0" fontId="51" fillId="0" borderId="22" xfId="0" applyFont="1" applyBorder="1" applyAlignment="1">
      <alignment vertical="center" wrapText="1"/>
    </xf>
    <xf numFmtId="0" fontId="51" fillId="0" borderId="51" xfId="0" applyFont="1" applyBorder="1" applyAlignment="1">
      <alignment horizontal="left" vertical="center" wrapText="1"/>
    </xf>
    <xf numFmtId="0" fontId="51" fillId="0" borderId="48" xfId="0" applyFont="1" applyBorder="1" applyAlignment="1">
      <alignment vertical="center" wrapText="1"/>
    </xf>
    <xf numFmtId="0" fontId="50" fillId="13" borderId="22" xfId="0" applyFont="1" applyFill="1" applyBorder="1" applyAlignment="1">
      <alignment horizontal="left" vertical="center"/>
    </xf>
    <xf numFmtId="0" fontId="51" fillId="13" borderId="48" xfId="0" applyFont="1" applyFill="1" applyBorder="1" applyAlignment="1">
      <alignment vertical="center" wrapText="1"/>
    </xf>
    <xf numFmtId="0" fontId="51" fillId="0" borderId="48" xfId="0" applyFont="1" applyBorder="1" applyAlignment="1">
      <alignment horizontal="left" vertical="center" wrapText="1"/>
    </xf>
    <xf numFmtId="0" fontId="51" fillId="13" borderId="48" xfId="0" applyFont="1" applyFill="1" applyBorder="1" applyAlignment="1">
      <alignment horizontal="left" vertical="center" wrapText="1"/>
    </xf>
    <xf numFmtId="0" fontId="48" fillId="0" borderId="48" xfId="0" applyFont="1" applyBorder="1" applyAlignment="1">
      <alignment horizontal="left" vertical="center" wrapText="1"/>
    </xf>
    <xf numFmtId="0" fontId="50" fillId="0" borderId="22" xfId="0" applyFont="1" applyBorder="1" applyAlignment="1">
      <alignment horizontal="left" vertical="center" wrapText="1"/>
    </xf>
    <xf numFmtId="0" fontId="51" fillId="0" borderId="22" xfId="0" applyFont="1" applyBorder="1" applyAlignment="1">
      <alignment horizontal="left" vertical="center" wrapText="1"/>
    </xf>
    <xf numFmtId="0" fontId="48" fillId="0" borderId="22" xfId="0" applyFont="1" applyBorder="1" applyAlignment="1">
      <alignment horizontal="left" vertical="center" wrapText="1"/>
    </xf>
    <xf numFmtId="0" fontId="51" fillId="4" borderId="25" xfId="0" applyFont="1" applyFill="1" applyBorder="1" applyAlignment="1">
      <alignment horizontal="left" vertical="center" wrapText="1"/>
    </xf>
    <xf numFmtId="0" fontId="51" fillId="4" borderId="22" xfId="0" applyFont="1" applyFill="1" applyBorder="1" applyAlignment="1">
      <alignment horizontal="left" vertical="center" wrapText="1"/>
    </xf>
    <xf numFmtId="0" fontId="12" fillId="0" borderId="1" xfId="0" applyFont="1" applyBorder="1"/>
    <xf numFmtId="0" fontId="0" fillId="0" borderId="1" xfId="0" applyBorder="1"/>
    <xf numFmtId="0" fontId="51" fillId="0" borderId="68" xfId="0" applyFont="1" applyBorder="1" applyAlignment="1">
      <alignment horizontal="left" vertical="center" wrapText="1"/>
    </xf>
    <xf numFmtId="0" fontId="50" fillId="0" borderId="22" xfId="0" quotePrefix="1" applyFont="1" applyBorder="1" applyAlignment="1">
      <alignment horizontal="left" vertical="center" wrapText="1"/>
    </xf>
    <xf numFmtId="0" fontId="50" fillId="0" borderId="53" xfId="0" applyFont="1" applyBorder="1" applyAlignment="1">
      <alignment horizontal="left" vertical="center"/>
    </xf>
    <xf numFmtId="0" fontId="6" fillId="13" borderId="22" xfId="0" applyFont="1" applyFill="1" applyBorder="1" applyAlignment="1">
      <alignment horizontal="left" vertical="center"/>
    </xf>
    <xf numFmtId="0" fontId="6" fillId="13" borderId="22" xfId="0" applyFont="1" applyFill="1" applyBorder="1" applyAlignment="1">
      <alignment horizontal="center" vertical="center"/>
    </xf>
    <xf numFmtId="0" fontId="50" fillId="13" borderId="22" xfId="0" applyFont="1" applyFill="1" applyBorder="1" applyAlignment="1">
      <alignment horizontal="center" vertical="center"/>
    </xf>
    <xf numFmtId="14" fontId="12" fillId="0" borderId="23" xfId="0" applyNumberFormat="1" applyFont="1" applyBorder="1" applyAlignment="1">
      <alignment horizontal="justify" vertical="center" wrapText="1"/>
    </xf>
    <xf numFmtId="9" fontId="18" fillId="0" borderId="27" xfId="3" applyNumberFormat="1" applyFont="1" applyBorder="1" applyAlignment="1">
      <alignment horizontal="center" vertical="center"/>
    </xf>
    <xf numFmtId="9" fontId="18" fillId="4" borderId="11" xfId="1" applyFont="1" applyFill="1" applyBorder="1" applyAlignment="1">
      <alignment horizontal="center" vertical="center"/>
    </xf>
    <xf numFmtId="1" fontId="18" fillId="4" borderId="11" xfId="3" applyNumberFormat="1" applyFont="1" applyFill="1" applyBorder="1" applyAlignment="1">
      <alignment horizontal="center" vertical="center"/>
    </xf>
    <xf numFmtId="9" fontId="18" fillId="0" borderId="8" xfId="1" applyFont="1" applyBorder="1" applyAlignment="1">
      <alignment horizontal="center" vertical="center"/>
    </xf>
    <xf numFmtId="10" fontId="18" fillId="4" borderId="11" xfId="1" applyNumberFormat="1" applyFont="1" applyFill="1" applyBorder="1" applyAlignment="1">
      <alignment horizontal="center" vertical="center"/>
    </xf>
    <xf numFmtId="170" fontId="18" fillId="4" borderId="11" xfId="1" applyNumberFormat="1" applyFont="1" applyFill="1" applyBorder="1" applyAlignment="1">
      <alignment horizontal="center" vertical="center"/>
    </xf>
    <xf numFmtId="10" fontId="18" fillId="4" borderId="11" xfId="3" applyNumberFormat="1" applyFont="1" applyFill="1" applyBorder="1" applyAlignment="1">
      <alignment horizontal="center" vertical="center"/>
    </xf>
    <xf numFmtId="10" fontId="18" fillId="0" borderId="27" xfId="3" applyNumberFormat="1" applyFont="1" applyBorder="1" applyAlignment="1">
      <alignment horizontal="center" vertical="center"/>
    </xf>
    <xf numFmtId="170" fontId="18" fillId="0" borderId="8" xfId="1" applyNumberFormat="1" applyFont="1" applyBorder="1" applyAlignment="1">
      <alignment horizontal="center" vertical="center"/>
    </xf>
    <xf numFmtId="170" fontId="12" fillId="0" borderId="1" xfId="1" applyNumberFormat="1" applyFont="1" applyBorder="1" applyAlignment="1">
      <alignment vertical="center"/>
    </xf>
    <xf numFmtId="10" fontId="12" fillId="0" borderId="1" xfId="1" applyNumberFormat="1" applyFont="1" applyBorder="1" applyAlignment="1">
      <alignment vertical="center"/>
    </xf>
    <xf numFmtId="0" fontId="24" fillId="0" borderId="19" xfId="3" applyFont="1" applyBorder="1" applyAlignment="1">
      <alignment horizontal="left" vertical="center" wrapText="1"/>
    </xf>
    <xf numFmtId="0" fontId="18" fillId="0" borderId="19" xfId="3" applyFont="1" applyBorder="1" applyAlignment="1">
      <alignment horizontal="left" vertical="center" wrapText="1"/>
    </xf>
    <xf numFmtId="9" fontId="18" fillId="0" borderId="27" xfId="1" applyFont="1" applyBorder="1" applyAlignment="1">
      <alignment horizontal="center" vertical="center"/>
    </xf>
    <xf numFmtId="170" fontId="19" fillId="5" borderId="11" xfId="1" applyNumberFormat="1" applyFont="1" applyFill="1" applyBorder="1" applyAlignment="1">
      <alignment horizontal="center" vertical="center"/>
    </xf>
    <xf numFmtId="170" fontId="18" fillId="0" borderId="27" xfId="3" applyNumberFormat="1" applyFont="1" applyBorder="1" applyAlignment="1">
      <alignment horizontal="center" vertical="center"/>
    </xf>
    <xf numFmtId="0" fontId="10" fillId="0" borderId="26" xfId="3" applyFont="1" applyBorder="1" applyAlignment="1">
      <alignment horizontal="left" vertical="center" wrapText="1"/>
    </xf>
    <xf numFmtId="0" fontId="10" fillId="0" borderId="19" xfId="3" applyFont="1" applyBorder="1" applyAlignment="1">
      <alignment horizontal="left" vertical="center" wrapText="1"/>
    </xf>
    <xf numFmtId="10" fontId="12" fillId="0" borderId="22" xfId="5" applyNumberFormat="1" applyFont="1" applyBorder="1" applyAlignment="1">
      <alignment vertical="center"/>
    </xf>
    <xf numFmtId="10" fontId="12" fillId="0" borderId="13" xfId="5" applyNumberFormat="1" applyFont="1" applyBorder="1" applyAlignment="1">
      <alignment vertical="center"/>
    </xf>
    <xf numFmtId="0" fontId="12" fillId="0" borderId="48" xfId="3" applyFont="1" applyBorder="1" applyAlignment="1">
      <alignment vertical="center" wrapText="1"/>
    </xf>
    <xf numFmtId="0" fontId="10" fillId="0" borderId="12" xfId="2" applyFont="1" applyBorder="1" applyAlignment="1">
      <alignment horizontal="left" vertical="center" wrapText="1"/>
    </xf>
    <xf numFmtId="0" fontId="12" fillId="0" borderId="13" xfId="3" applyFont="1" applyBorder="1" applyAlignment="1">
      <alignment vertical="center" wrapText="1"/>
    </xf>
    <xf numFmtId="0" fontId="11" fillId="0" borderId="14" xfId="2" applyFont="1" applyBorder="1" applyAlignment="1">
      <alignment horizontal="center" vertical="center" wrapText="1"/>
    </xf>
    <xf numFmtId="168" fontId="12" fillId="0" borderId="12" xfId="5" applyNumberFormat="1" applyFont="1" applyBorder="1" applyAlignment="1">
      <alignment horizontal="center" vertical="center"/>
    </xf>
    <xf numFmtId="175" fontId="12" fillId="0" borderId="14" xfId="5" applyNumberFormat="1" applyFont="1" applyBorder="1" applyAlignment="1">
      <alignment vertical="center"/>
    </xf>
    <xf numFmtId="0" fontId="49" fillId="0" borderId="7" xfId="0" applyFont="1" applyBorder="1" applyAlignment="1">
      <alignment vertical="center" wrapText="1"/>
    </xf>
    <xf numFmtId="0" fontId="6" fillId="5" borderId="26" xfId="3" applyFont="1" applyFill="1" applyBorder="1" applyAlignment="1">
      <alignment vertical="center" wrapText="1"/>
    </xf>
    <xf numFmtId="1" fontId="6" fillId="0" borderId="64" xfId="3" applyNumberFormat="1" applyFont="1" applyBorder="1" applyAlignment="1">
      <alignment horizontal="center" vertical="center" wrapText="1"/>
    </xf>
    <xf numFmtId="1" fontId="6" fillId="0" borderId="5" xfId="3" applyNumberFormat="1" applyFont="1" applyBorder="1" applyAlignment="1">
      <alignment horizontal="center" vertical="center" wrapText="1"/>
    </xf>
    <xf numFmtId="0" fontId="6" fillId="0" borderId="29" xfId="3" applyFont="1" applyBorder="1" applyAlignment="1">
      <alignment horizontal="center" vertical="center" wrapText="1"/>
    </xf>
    <xf numFmtId="0" fontId="38" fillId="0" borderId="26" xfId="0" applyFont="1" applyBorder="1" applyAlignment="1">
      <alignment horizontal="center"/>
    </xf>
    <xf numFmtId="0" fontId="54" fillId="0" borderId="26" xfId="0" applyFont="1" applyBorder="1" applyAlignment="1">
      <alignment vertical="center" wrapText="1"/>
    </xf>
    <xf numFmtId="0" fontId="54" fillId="0" borderId="26" xfId="0" applyFont="1" applyBorder="1" applyAlignment="1">
      <alignment vertical="center"/>
    </xf>
    <xf numFmtId="0" fontId="9" fillId="0" borderId="26" xfId="3" applyFont="1" applyBorder="1" applyAlignment="1">
      <alignment horizontal="left" vertical="center" wrapText="1"/>
    </xf>
    <xf numFmtId="0" fontId="34" fillId="0" borderId="26" xfId="0" applyFont="1" applyBorder="1" applyAlignment="1">
      <alignment horizontal="left" vertical="center" wrapText="1"/>
    </xf>
    <xf numFmtId="170" fontId="30" fillId="5" borderId="22" xfId="3" applyNumberFormat="1" applyFont="1" applyFill="1" applyBorder="1" applyAlignment="1">
      <alignment horizontal="center" vertical="center"/>
    </xf>
    <xf numFmtId="0" fontId="6" fillId="0" borderId="53" xfId="0" applyFont="1" applyBorder="1" applyAlignment="1">
      <alignment horizontal="center" vertical="center"/>
    </xf>
    <xf numFmtId="0" fontId="6" fillId="0" borderId="68" xfId="0" applyFont="1" applyBorder="1" applyAlignment="1">
      <alignment horizontal="center" vertical="center"/>
    </xf>
    <xf numFmtId="0" fontId="50" fillId="13" borderId="23" xfId="0" applyFont="1" applyFill="1" applyBorder="1" applyAlignment="1">
      <alignment horizontal="left" vertical="center"/>
    </xf>
    <xf numFmtId="0" fontId="50" fillId="13" borderId="25" xfId="0" applyFont="1" applyFill="1" applyBorder="1" applyAlignment="1">
      <alignment horizontal="left" vertical="center"/>
    </xf>
    <xf numFmtId="0" fontId="50" fillId="5" borderId="23" xfId="0" applyFont="1" applyFill="1" applyBorder="1" applyAlignment="1">
      <alignment horizontal="center" vertical="center" wrapText="1"/>
    </xf>
    <xf numFmtId="0" fontId="50" fillId="5" borderId="25" xfId="0" applyFont="1" applyFill="1" applyBorder="1" applyAlignment="1">
      <alignment horizontal="center" vertical="center" wrapText="1"/>
    </xf>
    <xf numFmtId="0" fontId="51" fillId="4" borderId="23" xfId="0" applyFont="1" applyFill="1" applyBorder="1" applyAlignment="1">
      <alignment horizontal="left" vertical="center" wrapText="1"/>
    </xf>
    <xf numFmtId="0" fontId="51" fillId="4" borderId="25" xfId="0" applyFont="1" applyFill="1" applyBorder="1" applyAlignment="1">
      <alignment horizontal="left" vertical="center" wrapText="1"/>
    </xf>
    <xf numFmtId="0" fontId="47" fillId="12" borderId="23" xfId="0" applyFont="1" applyFill="1" applyBorder="1" applyAlignment="1">
      <alignment horizontal="center" vertical="center"/>
    </xf>
    <xf numFmtId="0" fontId="47" fillId="12" borderId="25" xfId="0" applyFont="1" applyFill="1" applyBorder="1" applyAlignment="1">
      <alignment horizontal="center" vertical="center"/>
    </xf>
    <xf numFmtId="0" fontId="6" fillId="5" borderId="23"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50" fillId="13" borderId="23" xfId="0" applyFont="1" applyFill="1" applyBorder="1" applyAlignment="1">
      <alignment horizontal="center" vertical="center"/>
    </xf>
    <xf numFmtId="0" fontId="50" fillId="13" borderId="25" xfId="0" applyFont="1" applyFill="1" applyBorder="1" applyAlignment="1">
      <alignment horizontal="center" vertical="center"/>
    </xf>
    <xf numFmtId="0" fontId="50" fillId="13" borderId="23" xfId="0" applyFont="1" applyFill="1" applyBorder="1" applyAlignment="1">
      <alignment horizontal="left" vertical="center" wrapText="1"/>
    </xf>
    <xf numFmtId="0" fontId="50" fillId="13" borderId="25" xfId="0" applyFont="1" applyFill="1" applyBorder="1" applyAlignment="1">
      <alignment horizontal="left" vertical="center" wrapText="1"/>
    </xf>
    <xf numFmtId="0" fontId="50" fillId="5" borderId="23" xfId="0" applyFont="1" applyFill="1" applyBorder="1" applyAlignment="1">
      <alignment horizontal="center" vertical="center"/>
    </xf>
    <xf numFmtId="0" fontId="50" fillId="5" borderId="25" xfId="0" applyFont="1" applyFill="1" applyBorder="1" applyAlignment="1">
      <alignment horizontal="center" vertical="center"/>
    </xf>
    <xf numFmtId="0" fontId="10" fillId="0" borderId="2"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11" xfId="2" applyFont="1" applyBorder="1" applyAlignment="1">
      <alignment horizontal="center" vertical="center" wrapText="1"/>
    </xf>
    <xf numFmtId="0" fontId="11" fillId="0" borderId="2" xfId="2" applyFont="1" applyBorder="1" applyAlignment="1">
      <alignment horizontal="center" vertical="center"/>
    </xf>
    <xf numFmtId="0" fontId="11" fillId="0" borderId="18" xfId="2" applyFont="1" applyBorder="1" applyAlignment="1">
      <alignment horizontal="center" vertical="center"/>
    </xf>
    <xf numFmtId="0" fontId="11" fillId="0" borderId="17" xfId="2" applyFont="1" applyBorder="1" applyAlignment="1">
      <alignment horizontal="center" vertical="center"/>
    </xf>
    <xf numFmtId="0" fontId="34" fillId="0" borderId="5"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11" fillId="0" borderId="8" xfId="2" applyFont="1" applyBorder="1" applyAlignment="1">
      <alignment horizontal="center" vertical="center"/>
    </xf>
    <xf numFmtId="0" fontId="11" fillId="0" borderId="1" xfId="2" applyFont="1" applyAlignment="1">
      <alignment horizontal="center" vertical="center"/>
    </xf>
    <xf numFmtId="0" fontId="11" fillId="0" borderId="16" xfId="2" applyFont="1" applyBorder="1" applyAlignment="1">
      <alignment horizontal="center" vertical="center"/>
    </xf>
    <xf numFmtId="0" fontId="11" fillId="0" borderId="11" xfId="2" applyFont="1" applyBorder="1" applyAlignment="1">
      <alignment horizontal="center" vertical="center"/>
    </xf>
    <xf numFmtId="0" fontId="11" fillId="0" borderId="20" xfId="2" applyFont="1" applyBorder="1" applyAlignment="1">
      <alignment horizontal="center" vertical="center"/>
    </xf>
    <xf numFmtId="0" fontId="11" fillId="0" borderId="19" xfId="2" applyFont="1" applyBorder="1" applyAlignment="1">
      <alignment horizontal="center" vertical="center"/>
    </xf>
    <xf numFmtId="0" fontId="11" fillId="5" borderId="2" xfId="2" applyFont="1" applyFill="1" applyBorder="1" applyAlignment="1">
      <alignment horizontal="left" vertical="center" wrapText="1"/>
    </xf>
    <xf numFmtId="0" fontId="11" fillId="5" borderId="8" xfId="2" applyFont="1" applyFill="1" applyBorder="1" applyAlignment="1">
      <alignment horizontal="left" vertical="center" wrapText="1"/>
    </xf>
    <xf numFmtId="0" fontId="11" fillId="5" borderId="11" xfId="2" applyFont="1" applyFill="1" applyBorder="1" applyAlignment="1">
      <alignment horizontal="left" vertical="center" wrapText="1"/>
    </xf>
    <xf numFmtId="0" fontId="11" fillId="0" borderId="2" xfId="2" applyFont="1" applyBorder="1" applyAlignment="1">
      <alignment horizontal="left" vertical="center" wrapText="1"/>
    </xf>
    <xf numFmtId="0" fontId="11" fillId="0" borderId="18" xfId="2" applyFont="1" applyBorder="1" applyAlignment="1">
      <alignment horizontal="left" vertical="center" wrapText="1"/>
    </xf>
    <xf numFmtId="0" fontId="11" fillId="0" borderId="17" xfId="2" applyFont="1" applyBorder="1" applyAlignment="1">
      <alignment horizontal="left" vertical="center" wrapText="1"/>
    </xf>
    <xf numFmtId="0" fontId="11" fillId="0" borderId="8" xfId="2" applyFont="1" applyBorder="1" applyAlignment="1">
      <alignment horizontal="left" vertical="center" wrapText="1"/>
    </xf>
    <xf numFmtId="0" fontId="11" fillId="0" borderId="1" xfId="2" applyFont="1" applyAlignment="1">
      <alignment horizontal="left" vertical="center" wrapText="1"/>
    </xf>
    <xf numFmtId="0" fontId="11" fillId="0" borderId="16" xfId="2" applyFont="1" applyBorder="1" applyAlignment="1">
      <alignment horizontal="left" vertical="center" wrapText="1"/>
    </xf>
    <xf numFmtId="0" fontId="11" fillId="0" borderId="11" xfId="2" applyFont="1" applyBorder="1" applyAlignment="1">
      <alignment horizontal="left" vertical="center" wrapText="1"/>
    </xf>
    <xf numFmtId="0" fontId="11" fillId="0" borderId="20" xfId="2" applyFont="1" applyBorder="1" applyAlignment="1">
      <alignment horizontal="left" vertical="center" wrapText="1"/>
    </xf>
    <xf numFmtId="0" fontId="11" fillId="0" borderId="19" xfId="2" applyFont="1" applyBorder="1" applyAlignment="1">
      <alignment horizontal="left" vertical="center" wrapText="1"/>
    </xf>
    <xf numFmtId="0" fontId="11" fillId="0" borderId="26" xfId="2" applyFont="1" applyBorder="1" applyAlignment="1">
      <alignment horizontal="left" vertical="center" wrapText="1"/>
    </xf>
    <xf numFmtId="0" fontId="11" fillId="5" borderId="26" xfId="2" applyFont="1" applyFill="1" applyBorder="1" applyAlignment="1">
      <alignment horizontal="left" vertical="center" wrapText="1"/>
    </xf>
    <xf numFmtId="0" fontId="11" fillId="0" borderId="70" xfId="2" applyFont="1" applyBorder="1" applyAlignment="1">
      <alignment horizontal="left" vertical="center" wrapText="1"/>
    </xf>
    <xf numFmtId="0" fontId="6" fillId="0" borderId="26" xfId="3" applyFont="1" applyBorder="1" applyAlignment="1">
      <alignment horizontal="left" vertical="center" wrapText="1"/>
    </xf>
    <xf numFmtId="0" fontId="11" fillId="4" borderId="5" xfId="2" applyFont="1" applyFill="1" applyBorder="1" applyAlignment="1">
      <alignment horizontal="left" vertical="center" wrapText="1"/>
    </xf>
    <xf numFmtId="0" fontId="11" fillId="4" borderId="6" xfId="2" applyFont="1" applyFill="1" applyBorder="1" applyAlignment="1">
      <alignment horizontal="left" vertical="center" wrapText="1"/>
    </xf>
    <xf numFmtId="0" fontId="11" fillId="4" borderId="7" xfId="2" applyFont="1" applyFill="1" applyBorder="1" applyAlignment="1">
      <alignment horizontal="left" vertical="center" wrapText="1"/>
    </xf>
    <xf numFmtId="1" fontId="5" fillId="4" borderId="5" xfId="3" applyNumberFormat="1" applyFont="1" applyFill="1" applyBorder="1" applyAlignment="1">
      <alignment horizontal="center" vertical="center"/>
    </xf>
    <xf numFmtId="1" fontId="5" fillId="4" borderId="6" xfId="3" applyNumberFormat="1" applyFont="1" applyFill="1" applyBorder="1" applyAlignment="1">
      <alignment horizontal="center" vertical="center"/>
    </xf>
    <xf numFmtId="1" fontId="5" fillId="4" borderId="7" xfId="3" applyNumberFormat="1" applyFont="1" applyFill="1" applyBorder="1" applyAlignment="1">
      <alignment horizontal="center" vertical="center"/>
    </xf>
    <xf numFmtId="0" fontId="11" fillId="5" borderId="7" xfId="2" applyFont="1" applyFill="1" applyBorder="1" applyAlignment="1">
      <alignment horizontal="center" vertical="center" wrapText="1"/>
    </xf>
    <xf numFmtId="0" fontId="11" fillId="5" borderId="26" xfId="2" applyFont="1" applyFill="1" applyBorder="1" applyAlignment="1">
      <alignment horizontal="center" vertical="center" wrapText="1"/>
    </xf>
    <xf numFmtId="0" fontId="11" fillId="0" borderId="26" xfId="0" applyFont="1" applyBorder="1" applyAlignment="1">
      <alignment horizontal="center" vertical="center" wrapText="1"/>
    </xf>
    <xf numFmtId="9" fontId="19" fillId="4" borderId="11" xfId="3" applyNumberFormat="1" applyFont="1" applyFill="1" applyBorder="1" applyAlignment="1">
      <alignment horizontal="center" vertical="center"/>
    </xf>
    <xf numFmtId="9" fontId="19" fillId="4" borderId="19" xfId="3" applyNumberFormat="1" applyFont="1" applyFill="1" applyBorder="1" applyAlignment="1">
      <alignment horizontal="center" vertical="center"/>
    </xf>
    <xf numFmtId="0" fontId="19" fillId="0" borderId="5" xfId="3" applyFont="1" applyBorder="1" applyAlignment="1">
      <alignment horizontal="left" vertical="center"/>
    </xf>
    <xf numFmtId="0" fontId="19" fillId="0" borderId="6" xfId="3" applyFont="1" applyBorder="1" applyAlignment="1">
      <alignment horizontal="left" vertical="center"/>
    </xf>
    <xf numFmtId="0" fontId="19" fillId="0" borderId="7" xfId="3" applyFont="1" applyBorder="1" applyAlignment="1">
      <alignment horizontal="left" vertical="center"/>
    </xf>
    <xf numFmtId="0" fontId="30" fillId="5" borderId="29" xfId="3" applyFont="1" applyFill="1" applyBorder="1" applyAlignment="1">
      <alignment horizontal="center" vertical="center" wrapText="1"/>
    </xf>
    <xf numFmtId="0" fontId="30" fillId="5" borderId="28" xfId="3" applyFont="1" applyFill="1" applyBorder="1" applyAlignment="1">
      <alignment horizontal="center" vertical="center" wrapText="1"/>
    </xf>
    <xf numFmtId="0" fontId="30" fillId="5" borderId="5" xfId="3" applyFont="1" applyFill="1" applyBorder="1" applyAlignment="1">
      <alignment horizontal="center" vertical="center" wrapText="1"/>
    </xf>
    <xf numFmtId="0" fontId="30" fillId="5" borderId="7" xfId="3" applyFont="1" applyFill="1" applyBorder="1" applyAlignment="1">
      <alignment horizontal="center" vertical="center" wrapText="1"/>
    </xf>
    <xf numFmtId="0" fontId="18" fillId="0" borderId="5" xfId="3" applyFont="1" applyBorder="1" applyAlignment="1">
      <alignment horizontal="left" vertical="center" wrapText="1"/>
    </xf>
    <xf numFmtId="0" fontId="18" fillId="0" borderId="7" xfId="3" applyFont="1" applyBorder="1" applyAlignment="1">
      <alignment horizontal="left" vertical="center" wrapText="1"/>
    </xf>
    <xf numFmtId="0" fontId="18" fillId="0" borderId="5" xfId="3" applyFont="1" applyBorder="1" applyAlignment="1">
      <alignment horizontal="center" vertical="center" wrapText="1"/>
    </xf>
    <xf numFmtId="0" fontId="18" fillId="0" borderId="7" xfId="3" applyFont="1" applyBorder="1" applyAlignment="1">
      <alignment horizontal="center" vertical="center" wrapText="1"/>
    </xf>
    <xf numFmtId="0" fontId="11" fillId="4" borderId="1" xfId="2" applyFont="1" applyFill="1" applyAlignment="1">
      <alignment horizontal="left" vertical="center" wrapText="1"/>
    </xf>
    <xf numFmtId="0" fontId="11" fillId="5" borderId="5" xfId="2" applyFont="1" applyFill="1" applyBorder="1" applyAlignment="1">
      <alignment horizontal="center" vertical="center" wrapText="1"/>
    </xf>
    <xf numFmtId="0" fontId="11" fillId="5" borderId="6" xfId="2" applyFont="1" applyFill="1" applyBorder="1" applyAlignment="1">
      <alignment horizontal="center" vertical="center" wrapText="1"/>
    </xf>
    <xf numFmtId="0" fontId="19" fillId="5" borderId="5" xfId="3" applyFont="1" applyFill="1" applyBorder="1" applyAlignment="1">
      <alignment horizontal="center" vertical="center"/>
    </xf>
    <xf numFmtId="0" fontId="19" fillId="5" borderId="6" xfId="3" applyFont="1" applyFill="1" applyBorder="1" applyAlignment="1">
      <alignment horizontal="center" vertical="center"/>
    </xf>
    <xf numFmtId="0" fontId="19" fillId="5" borderId="7" xfId="3" applyFont="1" applyFill="1" applyBorder="1" applyAlignment="1">
      <alignment horizontal="center" vertical="center"/>
    </xf>
    <xf numFmtId="0" fontId="19" fillId="0" borderId="5" xfId="3" applyFont="1" applyBorder="1" applyAlignment="1">
      <alignment horizontal="left" vertical="center" wrapText="1"/>
    </xf>
    <xf numFmtId="0" fontId="19" fillId="0" borderId="6" xfId="3" applyFont="1" applyBorder="1" applyAlignment="1">
      <alignment horizontal="left" vertical="center" wrapText="1"/>
    </xf>
    <xf numFmtId="0" fontId="19" fillId="0" borderId="7" xfId="3" applyFont="1" applyBorder="1" applyAlignment="1">
      <alignment horizontal="left" vertical="center" wrapText="1"/>
    </xf>
    <xf numFmtId="0" fontId="19" fillId="0" borderId="26" xfId="3" applyFont="1" applyBorder="1" applyAlignment="1">
      <alignment horizontal="center" vertical="center"/>
    </xf>
    <xf numFmtId="0" fontId="53" fillId="0" borderId="2" xfId="0" applyFont="1" applyBorder="1" applyAlignment="1">
      <alignment horizontal="center" vertical="center"/>
    </xf>
    <xf numFmtId="0" fontId="53" fillId="0" borderId="17" xfId="0" applyFont="1" applyBorder="1" applyAlignment="1">
      <alignment horizontal="center" vertical="center"/>
    </xf>
    <xf numFmtId="0" fontId="53" fillId="0" borderId="11" xfId="0" applyFont="1" applyBorder="1" applyAlignment="1">
      <alignment horizontal="center" vertical="center"/>
    </xf>
    <xf numFmtId="0" fontId="53" fillId="0" borderId="19" xfId="0" applyFont="1" applyBorder="1" applyAlignment="1">
      <alignment horizontal="center" vertical="center"/>
    </xf>
    <xf numFmtId="0" fontId="24" fillId="0" borderId="5" xfId="3" applyFont="1" applyBorder="1" applyAlignment="1">
      <alignment vertical="top" wrapText="1"/>
    </xf>
    <xf numFmtId="0" fontId="24" fillId="0" borderId="7" xfId="3" applyFont="1" applyBorder="1" applyAlignment="1">
      <alignment vertical="top" wrapText="1"/>
    </xf>
    <xf numFmtId="0" fontId="24" fillId="0" borderId="5" xfId="3" applyFont="1" applyBorder="1" applyAlignment="1">
      <alignment horizontal="left" vertical="top" wrapText="1"/>
    </xf>
    <xf numFmtId="0" fontId="24" fillId="0" borderId="7" xfId="3" applyFont="1" applyBorder="1" applyAlignment="1">
      <alignment horizontal="left" vertical="top" wrapText="1"/>
    </xf>
    <xf numFmtId="0" fontId="18" fillId="0" borderId="5" xfId="3" applyFont="1" applyBorder="1" applyAlignment="1">
      <alignment horizontal="center" vertical="center"/>
    </xf>
    <xf numFmtId="0" fontId="18" fillId="0" borderId="7" xfId="3" applyFont="1" applyBorder="1" applyAlignment="1">
      <alignment horizontal="center" vertical="center"/>
    </xf>
    <xf numFmtId="0" fontId="18" fillId="0" borderId="6" xfId="3" applyFont="1" applyBorder="1" applyAlignment="1">
      <alignment horizontal="center" vertical="center"/>
    </xf>
    <xf numFmtId="170" fontId="30" fillId="5" borderId="23" xfId="3" applyNumberFormat="1" applyFont="1" applyFill="1" applyBorder="1" applyAlignment="1">
      <alignment horizontal="center" vertical="center" wrapText="1"/>
    </xf>
    <xf numFmtId="170" fontId="30" fillId="5" borderId="25" xfId="3" applyNumberFormat="1" applyFont="1" applyFill="1" applyBorder="1" applyAlignment="1">
      <alignment horizontal="center" vertical="center" wrapText="1"/>
    </xf>
    <xf numFmtId="170" fontId="30" fillId="5" borderId="23" xfId="3" applyNumberFormat="1" applyFont="1" applyFill="1" applyBorder="1" applyAlignment="1">
      <alignment horizontal="center" vertical="center"/>
    </xf>
    <xf numFmtId="170" fontId="30" fillId="5" borderId="25" xfId="3" applyNumberFormat="1" applyFont="1" applyFill="1" applyBorder="1" applyAlignment="1">
      <alignment horizontal="center" vertical="center"/>
    </xf>
    <xf numFmtId="9" fontId="30" fillId="5" borderId="23" xfId="3" applyNumberFormat="1" applyFont="1" applyFill="1" applyBorder="1" applyAlignment="1">
      <alignment horizontal="center" vertical="center"/>
    </xf>
    <xf numFmtId="0" fontId="0" fillId="0" borderId="25" xfId="0" applyBorder="1" applyAlignment="1">
      <alignment horizontal="center" vertical="center"/>
    </xf>
    <xf numFmtId="170" fontId="0" fillId="0" borderId="25" xfId="0" applyNumberFormat="1" applyBorder="1" applyAlignment="1">
      <alignment horizontal="center" vertical="center"/>
    </xf>
    <xf numFmtId="0" fontId="30" fillId="5" borderId="22" xfId="2" applyFont="1" applyFill="1" applyBorder="1" applyAlignment="1">
      <alignment horizontal="center" vertical="center" wrapText="1"/>
    </xf>
    <xf numFmtId="0" fontId="28" fillId="3" borderId="51" xfId="2" applyFont="1" applyFill="1" applyBorder="1" applyAlignment="1">
      <alignment horizontal="center" vertical="center" wrapText="1"/>
    </xf>
    <xf numFmtId="0" fontId="28" fillId="3" borderId="48" xfId="2" applyFont="1" applyFill="1" applyBorder="1" applyAlignment="1">
      <alignment horizontal="center" vertical="center" wrapText="1"/>
    </xf>
    <xf numFmtId="0" fontId="18" fillId="0" borderId="23" xfId="3" applyFont="1" applyBorder="1" applyAlignment="1">
      <alignment horizontal="center" vertical="center" wrapText="1"/>
    </xf>
    <xf numFmtId="0" fontId="18" fillId="0" borderId="25" xfId="3" applyFont="1" applyBorder="1" applyAlignment="1">
      <alignment horizontal="center" vertical="center" wrapText="1"/>
    </xf>
    <xf numFmtId="0" fontId="45" fillId="0" borderId="23" xfId="3" applyFont="1" applyBorder="1" applyAlignment="1">
      <alignment horizontal="center" vertical="center" wrapText="1"/>
    </xf>
    <xf numFmtId="0" fontId="31" fillId="0" borderId="23" xfId="3" applyFont="1" applyBorder="1" applyAlignment="1">
      <alignment horizontal="left" vertical="center" wrapText="1"/>
    </xf>
    <xf numFmtId="0" fontId="31" fillId="0" borderId="25" xfId="3" applyFont="1" applyBorder="1" applyAlignment="1">
      <alignment horizontal="left" vertical="center" wrapText="1"/>
    </xf>
    <xf numFmtId="0" fontId="31" fillId="0" borderId="23" xfId="3" applyFont="1" applyBorder="1" applyAlignment="1">
      <alignment horizontal="center" vertical="center" wrapText="1"/>
    </xf>
    <xf numFmtId="0" fontId="31" fillId="0" borderId="25" xfId="3" applyFont="1" applyBorder="1" applyAlignment="1">
      <alignment horizontal="center" vertical="center" wrapText="1"/>
    </xf>
    <xf numFmtId="0" fontId="18" fillId="2" borderId="23"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31" fillId="2" borderId="23" xfId="0" applyFont="1" applyFill="1" applyBorder="1" applyAlignment="1">
      <alignment horizontal="center" vertical="center" wrapText="1"/>
    </xf>
    <xf numFmtId="0" fontId="31" fillId="2" borderId="25" xfId="0" applyFont="1" applyFill="1" applyBorder="1" applyAlignment="1">
      <alignment horizontal="center" vertical="center" wrapText="1"/>
    </xf>
    <xf numFmtId="0" fontId="18" fillId="0" borderId="23" xfId="0" applyFont="1" applyBorder="1" applyAlignment="1">
      <alignment horizontal="center" vertical="center" wrapText="1"/>
    </xf>
    <xf numFmtId="0" fontId="18" fillId="0" borderId="25" xfId="0" applyFont="1" applyBorder="1" applyAlignment="1">
      <alignment horizontal="center" vertical="center" wrapText="1"/>
    </xf>
    <xf numFmtId="0" fontId="12" fillId="0" borderId="23" xfId="0" applyFont="1" applyBorder="1" applyAlignment="1">
      <alignment horizontal="left" vertical="center" wrapText="1"/>
    </xf>
    <xf numFmtId="0" fontId="12" fillId="0" borderId="25" xfId="0" applyFont="1" applyBorder="1" applyAlignment="1">
      <alignment horizontal="left" vertical="center" wrapText="1"/>
    </xf>
    <xf numFmtId="0" fontId="18" fillId="0" borderId="23" xfId="3" applyFont="1" applyBorder="1" applyAlignment="1">
      <alignment horizontal="left" vertical="center" wrapText="1"/>
    </xf>
    <xf numFmtId="0" fontId="18" fillId="0" borderId="25" xfId="3" applyFont="1" applyBorder="1" applyAlignment="1">
      <alignment horizontal="left" vertical="center" wrapText="1"/>
    </xf>
    <xf numFmtId="0" fontId="18" fillId="0" borderId="22" xfId="3" applyFont="1" applyBorder="1" applyAlignment="1">
      <alignment horizontal="center" vertical="center"/>
    </xf>
    <xf numFmtId="0" fontId="18" fillId="0" borderId="23" xfId="3" applyFont="1" applyBorder="1" applyAlignment="1">
      <alignment horizontal="center" vertical="center"/>
    </xf>
    <xf numFmtId="0" fontId="18" fillId="0" borderId="25" xfId="3" applyFont="1" applyBorder="1" applyAlignment="1">
      <alignment horizontal="center" vertical="center"/>
    </xf>
    <xf numFmtId="0" fontId="18" fillId="0" borderId="22" xfId="0" applyFont="1" applyBorder="1" applyAlignment="1">
      <alignment horizontal="center"/>
    </xf>
    <xf numFmtId="0" fontId="18" fillId="0" borderId="23" xfId="0" applyFont="1" applyBorder="1" applyAlignment="1">
      <alignment horizontal="center"/>
    </xf>
    <xf numFmtId="0" fontId="18" fillId="0" borderId="25" xfId="0" applyFont="1" applyBorder="1" applyAlignment="1">
      <alignment horizontal="center"/>
    </xf>
    <xf numFmtId="43" fontId="18" fillId="0" borderId="22" xfId="18" applyFont="1" applyBorder="1" applyAlignment="1">
      <alignment horizontal="center"/>
    </xf>
    <xf numFmtId="0" fontId="6" fillId="0" borderId="26" xfId="3" applyFont="1" applyBorder="1" applyAlignment="1">
      <alignment horizontal="center" vertical="center" wrapText="1"/>
    </xf>
    <xf numFmtId="0" fontId="18" fillId="0" borderId="5" xfId="3" applyFont="1" applyBorder="1" applyAlignment="1">
      <alignment horizontal="justify" vertical="center" wrapText="1"/>
    </xf>
    <xf numFmtId="0" fontId="18" fillId="0" borderId="7" xfId="3" applyFont="1" applyBorder="1" applyAlignment="1">
      <alignment horizontal="justify" vertical="center" wrapText="1"/>
    </xf>
    <xf numFmtId="0" fontId="19" fillId="0" borderId="5" xfId="3" applyFont="1" applyBorder="1" applyAlignment="1">
      <alignment horizontal="center" vertical="center" wrapText="1"/>
    </xf>
    <xf numFmtId="0" fontId="19" fillId="0" borderId="6" xfId="3" applyFont="1" applyBorder="1" applyAlignment="1">
      <alignment horizontal="center" vertical="center" wrapText="1"/>
    </xf>
    <xf numFmtId="0" fontId="19" fillId="0" borderId="7" xfId="3" applyFont="1" applyBorder="1" applyAlignment="1">
      <alignment horizontal="center" vertical="center" wrapText="1"/>
    </xf>
    <xf numFmtId="0" fontId="24" fillId="0" borderId="5" xfId="3" applyFont="1" applyBorder="1" applyAlignment="1">
      <alignment horizontal="left" vertical="center" wrapText="1"/>
    </xf>
    <xf numFmtId="0" fontId="24" fillId="0" borderId="7" xfId="3" applyFont="1" applyBorder="1" applyAlignment="1">
      <alignment horizontal="left" vertical="center" wrapText="1"/>
    </xf>
    <xf numFmtId="0" fontId="45" fillId="0" borderId="23" xfId="3" applyFont="1" applyBorder="1" applyAlignment="1">
      <alignment horizontal="center" vertical="top" wrapText="1"/>
    </xf>
    <xf numFmtId="0" fontId="18" fillId="0" borderId="25" xfId="3" applyFont="1" applyBorder="1" applyAlignment="1">
      <alignment horizontal="center" vertical="top" wrapText="1"/>
    </xf>
    <xf numFmtId="0" fontId="18" fillId="2" borderId="23" xfId="0" applyFont="1" applyFill="1" applyBorder="1" applyAlignment="1">
      <alignment horizontal="left" vertical="center" wrapText="1"/>
    </xf>
    <xf numFmtId="0" fontId="18" fillId="2" borderId="25" xfId="0" applyFont="1" applyFill="1" applyBorder="1" applyAlignment="1">
      <alignment horizontal="left" vertical="center" wrapText="1"/>
    </xf>
    <xf numFmtId="0" fontId="45" fillId="0" borderId="23" xfId="3" applyFont="1" applyBorder="1" applyAlignment="1">
      <alignment horizontal="left" vertical="center" wrapText="1"/>
    </xf>
    <xf numFmtId="0" fontId="18" fillId="0" borderId="23" xfId="0" applyFont="1" applyBorder="1" applyAlignment="1">
      <alignment horizontal="left" vertical="center" wrapText="1"/>
    </xf>
    <xf numFmtId="0" fontId="18" fillId="0" borderId="25" xfId="0" applyFont="1" applyBorder="1" applyAlignment="1">
      <alignment horizontal="left" vertical="center" wrapText="1"/>
    </xf>
    <xf numFmtId="0" fontId="29" fillId="0" borderId="25" xfId="3" applyFont="1" applyBorder="1" applyAlignment="1">
      <alignment horizontal="left" vertical="center" wrapText="1"/>
    </xf>
    <xf numFmtId="0" fontId="18" fillId="0" borderId="23" xfId="0" applyFont="1" applyBorder="1" applyAlignment="1">
      <alignment horizontal="left" vertical="top" wrapText="1"/>
    </xf>
    <xf numFmtId="0" fontId="18" fillId="0" borderId="25" xfId="0" applyFont="1" applyBorder="1" applyAlignment="1">
      <alignment horizontal="left" vertical="top" wrapText="1"/>
    </xf>
    <xf numFmtId="0" fontId="55" fillId="0" borderId="23" xfId="0" applyFont="1" applyBorder="1" applyAlignment="1">
      <alignment horizontal="left" vertical="center" wrapText="1"/>
    </xf>
    <xf numFmtId="0" fontId="55" fillId="0" borderId="25" xfId="0" applyFont="1" applyBorder="1" applyAlignment="1">
      <alignment horizontal="left" vertical="center" wrapText="1"/>
    </xf>
    <xf numFmtId="170" fontId="30" fillId="5" borderId="23" xfId="3" applyNumberFormat="1" applyFont="1" applyFill="1" applyBorder="1" applyAlignment="1">
      <alignment horizontal="left" vertical="center" wrapText="1"/>
    </xf>
    <xf numFmtId="170" fontId="30" fillId="5" borderId="25" xfId="3" applyNumberFormat="1" applyFont="1" applyFill="1" applyBorder="1" applyAlignment="1">
      <alignment horizontal="left"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8" fillId="0" borderId="23" xfId="3" applyFont="1" applyBorder="1" applyAlignment="1">
      <alignment horizontal="justify" vertical="top" wrapText="1"/>
    </xf>
    <xf numFmtId="0" fontId="18" fillId="0" borderId="25" xfId="3" applyFont="1" applyBorder="1" applyAlignment="1">
      <alignment horizontal="justify" vertical="top" wrapText="1"/>
    </xf>
    <xf numFmtId="0" fontId="27" fillId="0" borderId="32" xfId="3" applyFont="1" applyBorder="1" applyAlignment="1">
      <alignment horizontal="center" vertical="center"/>
    </xf>
    <xf numFmtId="0" fontId="11" fillId="5" borderId="29" xfId="3" applyFont="1" applyFill="1" applyBorder="1" applyAlignment="1">
      <alignment horizontal="center" vertical="center" wrapText="1"/>
    </xf>
    <xf numFmtId="0" fontId="11" fillId="5" borderId="28" xfId="3" applyFont="1" applyFill="1" applyBorder="1" applyAlignment="1">
      <alignment horizontal="center" vertical="center" wrapText="1"/>
    </xf>
    <xf numFmtId="0" fontId="11" fillId="5" borderId="5" xfId="3" applyFont="1" applyFill="1" applyBorder="1" applyAlignment="1">
      <alignment horizontal="center" vertical="center" wrapText="1"/>
    </xf>
    <xf numFmtId="0" fontId="11" fillId="5" borderId="7" xfId="3" applyFont="1" applyFill="1" applyBorder="1" applyAlignment="1">
      <alignment horizontal="center" vertical="center" wrapText="1"/>
    </xf>
    <xf numFmtId="0" fontId="12" fillId="0" borderId="5" xfId="3" applyFont="1" applyBorder="1" applyAlignment="1">
      <alignment horizontal="center" vertical="center"/>
    </xf>
    <xf numFmtId="0" fontId="12" fillId="0" borderId="7" xfId="3" applyFont="1" applyBorder="1" applyAlignment="1">
      <alignment horizontal="center" vertical="center"/>
    </xf>
    <xf numFmtId="0" fontId="12" fillId="0" borderId="6" xfId="3" applyFont="1" applyBorder="1" applyAlignment="1">
      <alignment horizontal="center" vertical="center"/>
    </xf>
    <xf numFmtId="0" fontId="12" fillId="0" borderId="29" xfId="3" applyFont="1" applyBorder="1" applyAlignment="1">
      <alignment horizontal="center" vertical="center"/>
    </xf>
    <xf numFmtId="0" fontId="12" fillId="0" borderId="27" xfId="3" applyFont="1" applyBorder="1" applyAlignment="1">
      <alignment horizontal="center" vertical="center"/>
    </xf>
    <xf numFmtId="0" fontId="12" fillId="0" borderId="28" xfId="3" applyFont="1" applyBorder="1" applyAlignment="1">
      <alignment horizontal="center" vertical="center"/>
    </xf>
    <xf numFmtId="0" fontId="49" fillId="0" borderId="5" xfId="0" applyFont="1" applyBorder="1" applyAlignment="1">
      <alignment horizontal="left" vertical="center" wrapText="1"/>
    </xf>
    <xf numFmtId="0" fontId="49" fillId="0" borderId="6" xfId="0" applyFont="1" applyBorder="1" applyAlignment="1">
      <alignment horizontal="left" vertical="center" wrapText="1"/>
    </xf>
    <xf numFmtId="0" fontId="49" fillId="0" borderId="7" xfId="0" applyFont="1" applyBorder="1" applyAlignment="1">
      <alignment horizontal="left" vertical="center" wrapText="1"/>
    </xf>
    <xf numFmtId="0" fontId="10" fillId="0" borderId="5" xfId="3" applyFont="1" applyBorder="1" applyAlignment="1">
      <alignment horizontal="left" vertical="center" wrapText="1"/>
    </xf>
    <xf numFmtId="0" fontId="10" fillId="0" borderId="7" xfId="3" applyFont="1" applyBorder="1" applyAlignment="1">
      <alignment horizontal="left" vertical="center" wrapText="1"/>
    </xf>
    <xf numFmtId="0" fontId="12" fillId="0" borderId="5" xfId="3" applyFont="1" applyBorder="1" applyAlignment="1">
      <alignment horizontal="center" vertical="center" wrapText="1"/>
    </xf>
    <xf numFmtId="0" fontId="12" fillId="0" borderId="7" xfId="3" applyFont="1" applyBorder="1" applyAlignment="1">
      <alignment horizontal="center" vertical="center" wrapText="1"/>
    </xf>
    <xf numFmtId="0" fontId="12" fillId="0" borderId="5" xfId="3" applyFont="1" applyBorder="1" applyAlignment="1">
      <alignment horizontal="justify" vertical="center" wrapText="1"/>
    </xf>
    <xf numFmtId="0" fontId="12" fillId="0" borderId="7" xfId="3" applyFont="1" applyBorder="1" applyAlignment="1">
      <alignment horizontal="justify" vertical="center" wrapText="1"/>
    </xf>
    <xf numFmtId="0" fontId="11" fillId="5" borderId="2" xfId="2" applyFont="1" applyFill="1" applyBorder="1" applyAlignment="1">
      <alignment horizontal="center" vertical="center" wrapText="1"/>
    </xf>
    <xf numFmtId="0" fontId="11" fillId="5" borderId="8" xfId="2" applyFont="1" applyFill="1" applyBorder="1" applyAlignment="1">
      <alignment horizontal="center" vertical="center" wrapText="1"/>
    </xf>
    <xf numFmtId="0" fontId="11" fillId="5" borderId="11" xfId="2" applyFont="1" applyFill="1" applyBorder="1" applyAlignment="1">
      <alignment horizontal="center" vertical="center" wrapText="1"/>
    </xf>
    <xf numFmtId="0" fontId="49" fillId="0" borderId="5"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7" xfId="0" applyFont="1" applyBorder="1" applyAlignment="1">
      <alignment horizontal="center" vertical="center" wrapText="1"/>
    </xf>
    <xf numFmtId="1" fontId="11" fillId="0" borderId="29" xfId="2" applyNumberFormat="1" applyFont="1" applyBorder="1" applyAlignment="1">
      <alignment horizontal="center" vertical="center" wrapText="1"/>
    </xf>
    <xf numFmtId="1" fontId="11" fillId="0" borderId="27" xfId="2" applyNumberFormat="1" applyFont="1" applyBorder="1" applyAlignment="1">
      <alignment horizontal="center" vertical="center" wrapText="1"/>
    </xf>
    <xf numFmtId="1" fontId="11" fillId="0" borderId="28" xfId="2" applyNumberFormat="1" applyFont="1" applyBorder="1" applyAlignment="1">
      <alignment horizontal="center" vertical="center" wrapText="1"/>
    </xf>
    <xf numFmtId="0" fontId="6" fillId="0" borderId="5" xfId="3" applyFont="1" applyBorder="1" applyAlignment="1">
      <alignment horizontal="center" vertical="center" wrapText="1"/>
    </xf>
    <xf numFmtId="0" fontId="6" fillId="0" borderId="6" xfId="3" applyFont="1" applyBorder="1" applyAlignment="1">
      <alignment horizontal="center" vertical="center" wrapText="1"/>
    </xf>
    <xf numFmtId="0" fontId="6" fillId="0" borderId="7" xfId="3" applyFont="1" applyBorder="1" applyAlignment="1">
      <alignment horizontal="center" vertical="center" wrapText="1"/>
    </xf>
    <xf numFmtId="0" fontId="6" fillId="5" borderId="26" xfId="3" applyFont="1" applyFill="1" applyBorder="1" applyAlignment="1">
      <alignment horizontal="center" vertical="center"/>
    </xf>
    <xf numFmtId="0" fontId="11" fillId="0" borderId="2" xfId="2" applyFont="1" applyBorder="1" applyAlignment="1">
      <alignment horizontal="center" vertical="center" wrapText="1"/>
    </xf>
    <xf numFmtId="0" fontId="11" fillId="0" borderId="18" xfId="2" applyFont="1" applyBorder="1" applyAlignment="1">
      <alignment horizontal="center" vertical="center" wrapText="1"/>
    </xf>
    <xf numFmtId="0" fontId="11" fillId="0" borderId="1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1" xfId="2" applyFont="1" applyAlignment="1">
      <alignment horizontal="center" vertical="center" wrapText="1"/>
    </xf>
    <xf numFmtId="0" fontId="11" fillId="0" borderId="16" xfId="2" applyFont="1" applyBorder="1" applyAlignment="1">
      <alignment horizontal="center" vertical="center" wrapText="1"/>
    </xf>
    <xf numFmtId="0" fontId="11" fillId="0" borderId="11"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19" xfId="2" applyFont="1" applyBorder="1" applyAlignment="1">
      <alignment horizontal="center" vertical="center" wrapText="1"/>
    </xf>
    <xf numFmtId="0" fontId="6" fillId="5" borderId="5" xfId="3" applyFont="1" applyFill="1" applyBorder="1" applyAlignment="1">
      <alignment horizontal="center" vertical="center" wrapText="1"/>
    </xf>
    <xf numFmtId="0" fontId="6" fillId="5" borderId="6" xfId="3" applyFont="1" applyFill="1" applyBorder="1" applyAlignment="1">
      <alignment horizontal="center" vertical="center" wrapText="1"/>
    </xf>
    <xf numFmtId="0" fontId="6" fillId="5" borderId="7" xfId="3" applyFont="1" applyFill="1" applyBorder="1" applyAlignment="1">
      <alignment horizontal="center" vertical="center" wrapText="1"/>
    </xf>
    <xf numFmtId="0" fontId="6" fillId="0" borderId="5" xfId="3" applyFont="1" applyBorder="1" applyAlignment="1">
      <alignment horizontal="center" vertical="center"/>
    </xf>
    <xf numFmtId="0" fontId="6" fillId="0" borderId="6" xfId="3" applyFont="1" applyBorder="1" applyAlignment="1">
      <alignment horizontal="center" vertical="center"/>
    </xf>
    <xf numFmtId="0" fontId="6" fillId="0" borderId="7" xfId="3" applyFont="1" applyBorder="1" applyAlignment="1">
      <alignment horizontal="center" vertical="center"/>
    </xf>
    <xf numFmtId="0" fontId="11" fillId="0" borderId="61" xfId="2" applyFont="1" applyBorder="1" applyAlignment="1">
      <alignment horizontal="center" vertical="center" wrapText="1"/>
    </xf>
    <xf numFmtId="0" fontId="11" fillId="0" borderId="49"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7" xfId="2" applyFont="1" applyBorder="1" applyAlignment="1">
      <alignment horizontal="center" vertical="center" wrapText="1"/>
    </xf>
    <xf numFmtId="1" fontId="5" fillId="0" borderId="5" xfId="3" applyNumberFormat="1" applyFont="1" applyBorder="1" applyAlignment="1">
      <alignment horizontal="center" vertical="center"/>
    </xf>
    <xf numFmtId="1" fontId="5" fillId="0" borderId="7" xfId="3" applyNumberFormat="1" applyFont="1" applyBorder="1" applyAlignment="1">
      <alignment horizontal="center" vertical="center"/>
    </xf>
    <xf numFmtId="0" fontId="11" fillId="0" borderId="1" xfId="0" applyFont="1" applyBorder="1" applyAlignment="1">
      <alignment horizontal="center" vertical="center" wrapText="1"/>
    </xf>
    <xf numFmtId="0" fontId="11" fillId="5" borderId="37" xfId="2" applyFont="1" applyFill="1" applyBorder="1" applyAlignment="1">
      <alignment horizontal="center" vertical="center" wrapText="1"/>
    </xf>
    <xf numFmtId="0" fontId="11" fillId="5" borderId="38" xfId="2" applyFont="1" applyFill="1" applyBorder="1" applyAlignment="1">
      <alignment horizontal="center" vertical="center" wrapText="1"/>
    </xf>
    <xf numFmtId="0" fontId="11" fillId="5" borderId="39" xfId="2" applyFont="1" applyFill="1" applyBorder="1" applyAlignment="1">
      <alignment horizontal="center" vertical="center" wrapText="1"/>
    </xf>
    <xf numFmtId="0" fontId="11" fillId="3" borderId="5" xfId="2" applyFont="1" applyFill="1" applyBorder="1" applyAlignment="1">
      <alignment horizontal="center" vertical="center" wrapText="1"/>
    </xf>
    <xf numFmtId="0" fontId="11" fillId="3" borderId="6" xfId="2" applyFont="1" applyFill="1" applyBorder="1" applyAlignment="1">
      <alignment horizontal="center" vertical="center" wrapText="1"/>
    </xf>
    <xf numFmtId="0" fontId="11" fillId="3" borderId="7" xfId="2" applyFont="1" applyFill="1" applyBorder="1" applyAlignment="1">
      <alignment horizontal="center" vertical="center" wrapText="1"/>
    </xf>
    <xf numFmtId="0" fontId="11" fillId="3" borderId="26" xfId="2" applyFont="1" applyFill="1" applyBorder="1" applyAlignment="1">
      <alignment horizontal="center" vertical="center" wrapText="1"/>
    </xf>
    <xf numFmtId="0" fontId="11" fillId="5" borderId="74" xfId="2" applyFont="1" applyFill="1" applyBorder="1" applyAlignment="1">
      <alignment horizontal="center" vertical="center" wrapText="1"/>
    </xf>
    <xf numFmtId="0" fontId="11" fillId="5" borderId="50" xfId="2" applyFont="1" applyFill="1" applyBorder="1" applyAlignment="1">
      <alignment horizontal="center" vertical="center" wrapText="1"/>
    </xf>
    <xf numFmtId="0" fontId="11" fillId="5" borderId="75" xfId="2" applyFont="1" applyFill="1" applyBorder="1" applyAlignment="1">
      <alignment horizontal="center" vertical="center" wrapText="1"/>
    </xf>
    <xf numFmtId="0" fontId="11" fillId="5" borderId="17" xfId="2" applyFont="1" applyFill="1" applyBorder="1" applyAlignment="1">
      <alignment horizontal="center" vertical="center" wrapText="1"/>
    </xf>
    <xf numFmtId="0" fontId="11" fillId="5" borderId="19" xfId="2" applyFont="1" applyFill="1" applyBorder="1" applyAlignment="1">
      <alignment horizontal="center" vertical="center" wrapText="1"/>
    </xf>
    <xf numFmtId="0" fontId="11" fillId="3" borderId="26" xfId="2" applyFont="1" applyFill="1" applyBorder="1" applyAlignment="1">
      <alignment horizontal="left" vertical="center" wrapText="1"/>
    </xf>
    <xf numFmtId="0" fontId="11" fillId="5" borderId="61" xfId="2" applyFont="1" applyFill="1" applyBorder="1" applyAlignment="1">
      <alignment horizontal="center" vertical="center" wrapText="1"/>
    </xf>
    <xf numFmtId="0" fontId="11" fillId="5" borderId="62" xfId="2" applyFont="1" applyFill="1" applyBorder="1" applyAlignment="1">
      <alignment horizontal="center" vertical="center" wrapText="1"/>
    </xf>
    <xf numFmtId="0" fontId="10" fillId="0" borderId="67" xfId="2" applyFont="1" applyBorder="1" applyAlignment="1">
      <alignment horizontal="left" vertical="center" wrapText="1"/>
    </xf>
    <xf numFmtId="0" fontId="10" fillId="0" borderId="40" xfId="2" applyFont="1" applyBorder="1" applyAlignment="1">
      <alignment horizontal="left" vertical="center" wrapText="1"/>
    </xf>
    <xf numFmtId="0" fontId="11" fillId="5" borderId="9" xfId="2" applyFont="1" applyFill="1" applyBorder="1" applyAlignment="1">
      <alignment horizontal="center" vertical="center" wrapText="1"/>
    </xf>
    <xf numFmtId="0" fontId="11" fillId="5" borderId="13" xfId="2" applyFont="1" applyFill="1" applyBorder="1" applyAlignment="1">
      <alignment horizontal="center" vertical="center" wrapText="1"/>
    </xf>
    <xf numFmtId="168" fontId="12" fillId="0" borderId="67" xfId="5" applyNumberFormat="1" applyFont="1" applyBorder="1" applyAlignment="1">
      <alignment horizontal="center" vertical="center"/>
    </xf>
    <xf numFmtId="168" fontId="12" fillId="0" borderId="40" xfId="5" applyNumberFormat="1" applyFont="1" applyBorder="1" applyAlignment="1">
      <alignment horizontal="center" vertical="center"/>
    </xf>
    <xf numFmtId="168" fontId="12" fillId="0" borderId="33" xfId="5" applyNumberFormat="1" applyFont="1" applyBorder="1" applyAlignment="1">
      <alignment horizontal="center" vertical="center"/>
    </xf>
    <xf numFmtId="168" fontId="12" fillId="0" borderId="48" xfId="5" applyNumberFormat="1" applyFont="1" applyBorder="1" applyAlignment="1">
      <alignment horizontal="center" vertical="center"/>
    </xf>
    <xf numFmtId="168" fontId="12" fillId="0" borderId="61" xfId="5" applyNumberFormat="1" applyFont="1" applyBorder="1" applyAlignment="1">
      <alignment horizontal="center" vertical="center"/>
    </xf>
    <xf numFmtId="168" fontId="12" fillId="0" borderId="49" xfId="5" applyNumberFormat="1" applyFont="1" applyBorder="1" applyAlignment="1">
      <alignment horizontal="center" vertical="center"/>
    </xf>
    <xf numFmtId="167" fontId="12" fillId="0" borderId="61" xfId="5" applyFont="1" applyBorder="1" applyAlignment="1">
      <alignment horizontal="center" vertical="center"/>
    </xf>
    <xf numFmtId="167" fontId="12" fillId="0" borderId="49" xfId="5" applyFont="1" applyBorder="1" applyAlignment="1">
      <alignment horizontal="center" vertical="center"/>
    </xf>
    <xf numFmtId="0" fontId="11" fillId="5" borderId="55" xfId="2" applyFont="1" applyFill="1" applyBorder="1" applyAlignment="1">
      <alignment horizontal="center" vertical="center" wrapText="1"/>
    </xf>
    <xf numFmtId="0" fontId="11" fillId="5" borderId="12" xfId="2" applyFont="1" applyFill="1" applyBorder="1" applyAlignment="1">
      <alignment horizontal="center" vertical="center" wrapText="1"/>
    </xf>
    <xf numFmtId="0" fontId="11" fillId="3" borderId="5" xfId="2" applyFont="1" applyFill="1" applyBorder="1" applyAlignment="1">
      <alignment horizontal="center" vertical="center"/>
    </xf>
    <xf numFmtId="0" fontId="11" fillId="3" borderId="6" xfId="2" applyFont="1" applyFill="1" applyBorder="1" applyAlignment="1">
      <alignment horizontal="center" vertical="center"/>
    </xf>
    <xf numFmtId="0" fontId="11" fillId="3" borderId="7" xfId="2" applyFont="1" applyFill="1" applyBorder="1" applyAlignment="1">
      <alignment horizontal="center" vertical="center"/>
    </xf>
    <xf numFmtId="0" fontId="11" fillId="3" borderId="11" xfId="3" applyFont="1" applyFill="1" applyBorder="1" applyAlignment="1">
      <alignment horizontal="center" vertical="center" wrapText="1"/>
    </xf>
    <xf numFmtId="0" fontId="11" fillId="3" borderId="20" xfId="3" applyFont="1" applyFill="1" applyBorder="1" applyAlignment="1">
      <alignment horizontal="center" vertical="center" wrapText="1"/>
    </xf>
    <xf numFmtId="0" fontId="11" fillId="3" borderId="19" xfId="3" applyFont="1" applyFill="1" applyBorder="1" applyAlignment="1">
      <alignment horizontal="center" vertical="center" wrapText="1"/>
    </xf>
    <xf numFmtId="0" fontId="11" fillId="3" borderId="5" xfId="3" applyFont="1" applyFill="1" applyBorder="1" applyAlignment="1">
      <alignment horizontal="center" vertical="center" wrapText="1"/>
    </xf>
    <xf numFmtId="0" fontId="11" fillId="3" borderId="6" xfId="3" applyFont="1" applyFill="1" applyBorder="1" applyAlignment="1">
      <alignment horizontal="center" vertical="center" wrapText="1"/>
    </xf>
    <xf numFmtId="0" fontId="11" fillId="3" borderId="7" xfId="3" applyFont="1" applyFill="1" applyBorder="1" applyAlignment="1">
      <alignment horizontal="center" vertical="center" wrapText="1"/>
    </xf>
    <xf numFmtId="0" fontId="30" fillId="5" borderId="27" xfId="3" applyFont="1" applyFill="1" applyBorder="1" applyAlignment="1">
      <alignment horizontal="center" vertical="center" wrapText="1"/>
    </xf>
    <xf numFmtId="0" fontId="30" fillId="5" borderId="17" xfId="3" applyFont="1" applyFill="1" applyBorder="1" applyAlignment="1">
      <alignment horizontal="center" vertical="center" wrapText="1"/>
    </xf>
    <xf numFmtId="0" fontId="30" fillId="5" borderId="1" xfId="3" applyFont="1" applyFill="1" applyAlignment="1">
      <alignment horizontal="center" vertical="center" wrapText="1"/>
    </xf>
    <xf numFmtId="0" fontId="30" fillId="5" borderId="20" xfId="3" applyFont="1" applyFill="1" applyBorder="1" applyAlignment="1">
      <alignment horizontal="center" vertical="center" wrapText="1"/>
    </xf>
    <xf numFmtId="0" fontId="34" fillId="10" borderId="2" xfId="2" applyFont="1" applyFill="1" applyBorder="1" applyAlignment="1">
      <alignment horizontal="center" vertical="center" wrapText="1"/>
    </xf>
    <xf numFmtId="0" fontId="34" fillId="10" borderId="18" xfId="2" applyFont="1" applyFill="1" applyBorder="1" applyAlignment="1">
      <alignment horizontal="center" vertical="center" wrapText="1"/>
    </xf>
    <xf numFmtId="0" fontId="34" fillId="10" borderId="17" xfId="2" applyFont="1" applyFill="1" applyBorder="1" applyAlignment="1">
      <alignment horizontal="center" vertical="center" wrapText="1"/>
    </xf>
    <xf numFmtId="0" fontId="34" fillId="10" borderId="8" xfId="2" applyFont="1" applyFill="1" applyBorder="1" applyAlignment="1">
      <alignment horizontal="center" vertical="center" wrapText="1"/>
    </xf>
    <xf numFmtId="0" fontId="34" fillId="10" borderId="1" xfId="2" applyFont="1" applyFill="1" applyAlignment="1">
      <alignment horizontal="center" vertical="center" wrapText="1"/>
    </xf>
    <xf numFmtId="0" fontId="34" fillId="10" borderId="16" xfId="2" applyFont="1" applyFill="1" applyBorder="1" applyAlignment="1">
      <alignment horizontal="center" vertical="center" wrapText="1"/>
    </xf>
    <xf numFmtId="0" fontId="34" fillId="10" borderId="11" xfId="2" applyFont="1" applyFill="1" applyBorder="1" applyAlignment="1">
      <alignment horizontal="center" vertical="center" wrapText="1"/>
    </xf>
    <xf numFmtId="0" fontId="34" fillId="10" borderId="20" xfId="2" applyFont="1" applyFill="1" applyBorder="1" applyAlignment="1">
      <alignment horizontal="center" vertical="center" wrapText="1"/>
    </xf>
    <xf numFmtId="0" fontId="34" fillId="10" borderId="19" xfId="2" applyFont="1" applyFill="1" applyBorder="1" applyAlignment="1">
      <alignment horizontal="center" vertical="center" wrapText="1"/>
    </xf>
    <xf numFmtId="0" fontId="11" fillId="5" borderId="5" xfId="2" applyFont="1" applyFill="1" applyBorder="1" applyAlignment="1">
      <alignment horizontal="left" vertical="center" wrapText="1"/>
    </xf>
    <xf numFmtId="0" fontId="11" fillId="5" borderId="7" xfId="2" applyFont="1" applyFill="1" applyBorder="1" applyAlignment="1">
      <alignment horizontal="left" vertical="center" wrapText="1"/>
    </xf>
    <xf numFmtId="0" fontId="10" fillId="0" borderId="26" xfId="0" applyFont="1" applyBorder="1" applyAlignment="1">
      <alignment horizontal="left" vertical="center" wrapText="1"/>
    </xf>
    <xf numFmtId="0" fontId="11" fillId="5" borderId="11" xfId="3" applyFont="1" applyFill="1" applyBorder="1" applyAlignment="1">
      <alignment horizontal="center" vertical="center" wrapText="1"/>
    </xf>
    <xf numFmtId="0" fontId="11" fillId="5" borderId="19" xfId="3" applyFont="1" applyFill="1" applyBorder="1" applyAlignment="1">
      <alignment horizontal="center" vertical="center" wrapText="1"/>
    </xf>
    <xf numFmtId="1" fontId="38" fillId="0" borderId="29" xfId="2" applyNumberFormat="1" applyFont="1" applyBorder="1" applyAlignment="1">
      <alignment horizontal="center" vertical="center" wrapText="1"/>
    </xf>
    <xf numFmtId="1" fontId="38" fillId="0" borderId="27" xfId="2" applyNumberFormat="1" applyFont="1" applyBorder="1" applyAlignment="1">
      <alignment horizontal="center" vertical="center" wrapText="1"/>
    </xf>
    <xf numFmtId="1" fontId="38" fillId="0" borderId="28" xfId="2" applyNumberFormat="1" applyFont="1" applyBorder="1" applyAlignment="1">
      <alignment horizontal="center" vertical="center" wrapText="1"/>
    </xf>
    <xf numFmtId="0" fontId="11" fillId="5" borderId="6" xfId="3" applyFont="1" applyFill="1" applyBorder="1" applyAlignment="1">
      <alignment horizontal="center" vertical="center" wrapText="1"/>
    </xf>
    <xf numFmtId="0" fontId="18" fillId="5" borderId="6" xfId="3" applyFont="1" applyFill="1" applyBorder="1" applyAlignment="1">
      <alignment horizontal="center" vertical="center" wrapText="1"/>
    </xf>
    <xf numFmtId="0" fontId="18" fillId="5" borderId="7" xfId="3" applyFont="1" applyFill="1" applyBorder="1" applyAlignment="1">
      <alignment horizontal="center" vertical="center" wrapText="1"/>
    </xf>
    <xf numFmtId="0" fontId="30" fillId="5" borderId="26" xfId="3" applyFont="1" applyFill="1" applyBorder="1" applyAlignment="1">
      <alignment horizontal="center" vertical="center" wrapText="1"/>
    </xf>
    <xf numFmtId="0" fontId="38" fillId="0" borderId="2" xfId="2" applyFont="1" applyBorder="1" applyAlignment="1">
      <alignment horizontal="center" vertical="center" wrapText="1"/>
    </xf>
    <xf numFmtId="0" fontId="38" fillId="0" borderId="18" xfId="2" applyFont="1" applyBorder="1" applyAlignment="1">
      <alignment horizontal="center" vertical="center" wrapText="1"/>
    </xf>
    <xf numFmtId="0" fontId="38" fillId="0" borderId="8" xfId="2" applyFont="1" applyBorder="1" applyAlignment="1">
      <alignment horizontal="center" vertical="center" wrapText="1"/>
    </xf>
    <xf numFmtId="0" fontId="38" fillId="0" borderId="1" xfId="2" applyFont="1" applyAlignment="1">
      <alignment horizontal="center" vertical="center" wrapText="1"/>
    </xf>
    <xf numFmtId="0" fontId="38" fillId="0" borderId="11" xfId="2" applyFont="1" applyBorder="1" applyAlignment="1">
      <alignment horizontal="center" vertical="center" wrapText="1"/>
    </xf>
    <xf numFmtId="0" fontId="38" fillId="0" borderId="20" xfId="2" applyFont="1" applyBorder="1" applyAlignment="1">
      <alignment horizontal="center" vertical="center" wrapText="1"/>
    </xf>
    <xf numFmtId="0" fontId="38" fillId="5" borderId="29" xfId="2" applyFont="1" applyFill="1" applyBorder="1" applyAlignment="1">
      <alignment horizontal="center" vertical="center" wrapText="1"/>
    </xf>
    <xf numFmtId="0" fontId="38" fillId="5" borderId="27" xfId="2" applyFont="1" applyFill="1" applyBorder="1" applyAlignment="1">
      <alignment horizontal="center" vertical="center" wrapText="1"/>
    </xf>
    <xf numFmtId="0" fontId="38" fillId="5" borderId="28" xfId="2" applyFont="1" applyFill="1" applyBorder="1" applyAlignment="1">
      <alignment horizontal="center" vertical="center" wrapText="1"/>
    </xf>
    <xf numFmtId="0" fontId="34" fillId="0" borderId="5" xfId="0" applyFont="1" applyBorder="1" applyAlignment="1">
      <alignment horizontal="center" vertical="center" wrapText="1"/>
    </xf>
    <xf numFmtId="0" fontId="34" fillId="0" borderId="7" xfId="0" applyFont="1" applyBorder="1" applyAlignment="1">
      <alignment horizontal="center" vertical="center" wrapText="1"/>
    </xf>
    <xf numFmtId="0" fontId="10" fillId="0" borderId="1" xfId="2" applyFont="1" applyAlignment="1">
      <alignment horizontal="center" vertical="center" wrapText="1"/>
    </xf>
    <xf numFmtId="0" fontId="10" fillId="0" borderId="20" xfId="2" applyFont="1" applyBorder="1" applyAlignment="1">
      <alignment horizontal="center" vertical="center" wrapText="1"/>
    </xf>
    <xf numFmtId="0" fontId="11" fillId="10" borderId="11" xfId="2" applyFont="1" applyFill="1" applyBorder="1" applyAlignment="1">
      <alignment horizontal="center" vertical="center"/>
    </xf>
    <xf numFmtId="0" fontId="11" fillId="10" borderId="20" xfId="2" applyFont="1" applyFill="1" applyBorder="1" applyAlignment="1">
      <alignment horizontal="center" vertical="center"/>
    </xf>
    <xf numFmtId="0" fontId="11" fillId="10" borderId="19" xfId="2" applyFont="1" applyFill="1" applyBorder="1" applyAlignment="1">
      <alignment horizontal="center" vertical="center"/>
    </xf>
    <xf numFmtId="0" fontId="11" fillId="10" borderId="29" xfId="2" applyFont="1" applyFill="1" applyBorder="1" applyAlignment="1">
      <alignment horizontal="center" vertical="center"/>
    </xf>
    <xf numFmtId="0" fontId="11" fillId="10" borderId="27" xfId="2" applyFont="1" applyFill="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3" borderId="2"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19" xfId="0" applyFont="1" applyFill="1" applyBorder="1" applyAlignment="1">
      <alignment horizontal="center" vertical="center"/>
    </xf>
    <xf numFmtId="0" fontId="41" fillId="5" borderId="59" xfId="19" applyFont="1" applyFill="1" applyBorder="1" applyAlignment="1">
      <alignment horizontal="center" vertical="center"/>
    </xf>
    <xf numFmtId="0" fontId="41" fillId="5" borderId="38" xfId="19" applyFont="1" applyFill="1" applyBorder="1" applyAlignment="1">
      <alignment horizontal="center" vertical="center"/>
    </xf>
    <xf numFmtId="0" fontId="41" fillId="5" borderId="56" xfId="19" applyFont="1" applyFill="1" applyBorder="1" applyAlignment="1">
      <alignment horizontal="center" vertical="center"/>
    </xf>
    <xf numFmtId="0" fontId="23" fillId="11" borderId="9" xfId="14" quotePrefix="1" applyNumberFormat="1" applyFill="1" applyBorder="1" applyAlignment="1">
      <alignment horizontal="center" vertical="center" wrapText="1"/>
    </xf>
    <xf numFmtId="0" fontId="23" fillId="11" borderId="13" xfId="14" quotePrefix="1" applyNumberFormat="1" applyFill="1" applyBorder="1" applyAlignment="1">
      <alignment horizontal="center" vertical="center" wrapText="1"/>
    </xf>
    <xf numFmtId="0" fontId="37" fillId="3" borderId="10" xfId="19" applyFont="1" applyFill="1" applyBorder="1" applyAlignment="1">
      <alignment horizontal="center" vertical="center" wrapText="1"/>
    </xf>
    <xf numFmtId="0" fontId="37" fillId="3" borderId="14" xfId="19" applyFont="1" applyFill="1" applyBorder="1" applyAlignment="1">
      <alignment horizontal="center" vertical="center" wrapText="1"/>
    </xf>
    <xf numFmtId="0" fontId="2" fillId="10" borderId="1" xfId="19" applyFill="1" applyAlignment="1">
      <alignment horizontal="center"/>
    </xf>
    <xf numFmtId="0" fontId="41" fillId="0" borderId="1" xfId="19" applyFont="1" applyAlignment="1">
      <alignment horizontal="center" vertical="center" wrapText="1"/>
    </xf>
    <xf numFmtId="0" fontId="41" fillId="5" borderId="33" xfId="19" applyFont="1" applyFill="1" applyBorder="1" applyAlignment="1">
      <alignment horizontal="center" vertical="center" wrapText="1"/>
    </xf>
    <xf numFmtId="0" fontId="41" fillId="5" borderId="60" xfId="19" applyFont="1" applyFill="1" applyBorder="1" applyAlignment="1">
      <alignment horizontal="center" vertical="center" wrapText="1"/>
    </xf>
    <xf numFmtId="1" fontId="5" fillId="0" borderId="6" xfId="3" applyNumberFormat="1" applyFont="1" applyBorder="1" applyAlignment="1">
      <alignment horizontal="center" vertical="center"/>
    </xf>
    <xf numFmtId="0" fontId="41" fillId="5" borderId="9" xfId="19" applyFont="1" applyFill="1" applyBorder="1" applyAlignment="1">
      <alignment horizontal="center" vertical="center" wrapText="1"/>
    </xf>
    <xf numFmtId="0" fontId="41" fillId="5" borderId="13" xfId="19" applyFont="1" applyFill="1" applyBorder="1" applyAlignment="1">
      <alignment horizontal="center" vertical="center" wrapText="1"/>
    </xf>
    <xf numFmtId="0" fontId="23" fillId="11" borderId="55" xfId="14" quotePrefix="1" applyNumberFormat="1" applyFill="1" applyBorder="1" applyAlignment="1">
      <alignment horizontal="center" vertical="center" wrapText="1"/>
    </xf>
    <xf numFmtId="0" fontId="23" fillId="11" borderId="12" xfId="14" quotePrefix="1" applyNumberFormat="1" applyFill="1" applyBorder="1" applyAlignment="1">
      <alignment horizontal="center" vertical="center" wrapText="1"/>
    </xf>
    <xf numFmtId="0" fontId="23" fillId="11" borderId="9" xfId="14" applyNumberFormat="1" applyFill="1" applyBorder="1" applyAlignment="1">
      <alignment horizontal="center" vertical="center" wrapText="1"/>
    </xf>
    <xf numFmtId="0" fontId="23" fillId="11" borderId="13" xfId="14" applyNumberFormat="1" applyFill="1" applyBorder="1" applyAlignment="1">
      <alignment horizontal="center" vertical="center" wrapText="1"/>
    </xf>
    <xf numFmtId="0" fontId="23" fillId="3" borderId="9" xfId="12" quotePrefix="1" applyNumberFormat="1" applyFont="1" applyFill="1" applyBorder="1" applyAlignment="1">
      <alignment horizontal="center" vertical="center" wrapText="1"/>
    </xf>
    <xf numFmtId="0" fontId="23" fillId="3" borderId="13" xfId="12" quotePrefix="1" applyNumberFormat="1" applyFont="1" applyFill="1" applyBorder="1" applyAlignment="1">
      <alignment horizontal="center" vertical="center" wrapText="1"/>
    </xf>
    <xf numFmtId="0" fontId="41" fillId="5" borderId="37" xfId="19" applyFont="1" applyFill="1" applyBorder="1" applyAlignment="1">
      <alignment horizontal="center" vertical="center"/>
    </xf>
    <xf numFmtId="0" fontId="11" fillId="5" borderId="45" xfId="2" applyFont="1" applyFill="1" applyBorder="1" applyAlignment="1">
      <alignment horizontal="center" vertical="center" wrapText="1"/>
    </xf>
    <xf numFmtId="0" fontId="11" fillId="5" borderId="46" xfId="2" applyFont="1" applyFill="1" applyBorder="1" applyAlignment="1">
      <alignment horizontal="center" vertical="center" wrapText="1"/>
    </xf>
    <xf numFmtId="0" fontId="10" fillId="0" borderId="26" xfId="2" applyFont="1" applyBorder="1" applyAlignment="1">
      <alignment horizontal="center" vertical="center" wrapText="1"/>
    </xf>
    <xf numFmtId="0" fontId="11" fillId="0" borderId="29" xfId="2" applyFont="1" applyBorder="1" applyAlignment="1">
      <alignment horizontal="center" vertical="center"/>
    </xf>
    <xf numFmtId="0" fontId="11" fillId="0" borderId="27" xfId="2" applyFont="1" applyBorder="1" applyAlignment="1">
      <alignment horizontal="center" vertical="center"/>
    </xf>
    <xf numFmtId="0" fontId="11" fillId="5" borderId="41" xfId="2" applyFont="1" applyFill="1" applyBorder="1" applyAlignment="1">
      <alignment horizontal="center" vertical="center" wrapText="1"/>
    </xf>
    <xf numFmtId="0" fontId="11" fillId="5" borderId="42" xfId="2" applyFont="1" applyFill="1" applyBorder="1" applyAlignment="1">
      <alignment horizontal="center" vertical="center" wrapText="1"/>
    </xf>
    <xf numFmtId="0" fontId="11" fillId="0" borderId="71" xfId="2" applyFont="1" applyBorder="1" applyAlignment="1">
      <alignment horizontal="center" vertical="center" wrapText="1"/>
    </xf>
    <xf numFmtId="0" fontId="11" fillId="0" borderId="72" xfId="2" applyFont="1" applyBorder="1" applyAlignment="1">
      <alignment horizontal="center" vertical="center" wrapText="1"/>
    </xf>
    <xf numFmtId="0" fontId="11" fillId="0" borderId="73" xfId="2" applyFont="1" applyBorder="1" applyAlignment="1">
      <alignment horizontal="center" vertical="center" wrapText="1"/>
    </xf>
    <xf numFmtId="0" fontId="12" fillId="0" borderId="65"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cellXfs>
  <cellStyles count="23">
    <cellStyle name="Hyperlink" xfId="16" xr:uid="{FF327CB4-B363-4859-B3D4-FEC05C720CF9}"/>
    <cellStyle name="Millares" xfId="18" builtinId="3"/>
    <cellStyle name="Millares [0] 2" xfId="7" xr:uid="{00000000-0005-0000-0000-000001000000}"/>
    <cellStyle name="Millares 2" xfId="5" xr:uid="{00000000-0005-0000-0000-000002000000}"/>
    <cellStyle name="Moneda" xfId="22" builtinId="4"/>
    <cellStyle name="Moneda [0] 2" xfId="8" xr:uid="{00000000-0005-0000-0000-000003000000}"/>
    <cellStyle name="Moneda 130" xfId="21" xr:uid="{15A2E293-9D08-47CB-A10A-59C5C5BE7F9A}"/>
    <cellStyle name="Moneda 2" xfId="4" xr:uid="{00000000-0005-0000-0000-000004000000}"/>
    <cellStyle name="Normal" xfId="0" builtinId="0"/>
    <cellStyle name="Normal 2" xfId="2" xr:uid="{00000000-0005-0000-0000-000006000000}"/>
    <cellStyle name="Normal 3" xfId="3" xr:uid="{00000000-0005-0000-0000-000007000000}"/>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34" Type="http://schemas.openxmlformats.org/officeDocument/2006/relationships/calcChain" Target="calcChain.xml"/><Relationship Id="rId7" Type="http://schemas.openxmlformats.org/officeDocument/2006/relationships/worksheet" Target="worksheets/sheet7.xml"/><Relationship Id="rId33"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36" Type="http://schemas.openxmlformats.org/officeDocument/2006/relationships/customXml" Target="../customXml/item2.xml"/><Relationship Id="rId10" Type="http://schemas.openxmlformats.org/officeDocument/2006/relationships/externalLink" Target="externalLinks/externalLink1.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30" Type="http://customschemas.google.com/relationships/workbookmetadata" Target="metadata"/><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B3B57C83-7D07-47E9-9D03-88D1D5C9DD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796BC54-32AF-4685-9ACC-A5CBE7F0F7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GION%205/Downloads/8232%20-%20Seguimiento_%20PA_enero-febrero%20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ERSONAL/Desktop/SDM/SD%20Mujer%202025/Proyectos%20de%20Inversi&#243;n/Proyecto%208232_Autonom&#237;a%20Econ&#243;mica/Plan%20de%20Acci&#243;n%208232-2025/Seguimientos/Marzo%202025/8232%20-%20Seguimiento_%20PA_marzo2025%20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Actividades_proyecto "/>
      <sheetName val="HV_BaseEstratificacion"/>
      <sheetName val="ACTIVIDAD_1"/>
      <sheetName val="Hoja de vida (1)"/>
      <sheetName val="ACTIVIDAD_2"/>
      <sheetName val="Hoja de vida  (2)"/>
      <sheetName val="ACTIVIDAD_3"/>
      <sheetName val="Hoja de vida  (3)"/>
      <sheetName val="META_PDD"/>
      <sheetName val="Hoja de vida_MetaPDD"/>
      <sheetName val="PRODUCTO_MGA"/>
      <sheetName val="TERRITORIALIZACIÓN"/>
      <sheetName val="PMR"/>
      <sheetName val="CONTROL DE CAMBIOS"/>
      <sheetName val="Listas"/>
      <sheetName val="HV_BaseGeografica"/>
      <sheetName val="HV_InstrumentosCaptura"/>
      <sheetName val="HV_SistemaInformacion"/>
      <sheetName val="HV_Predio360"/>
      <sheetName val="HV_PED"/>
      <sheetName val="HV_SPI_Producto1"/>
      <sheetName val="HV_SPI_Producto2"/>
      <sheetName val="HV_SPI_Producto3"/>
      <sheetName val="HV_SPI_Producto4"/>
      <sheetName val="HV_SPI_Producto5"/>
      <sheetName val="HV_SPI_Producto6"/>
      <sheetName val="HV_SPI_Gestión"/>
      <sheetName val="Hoja3"/>
    </sheetNames>
    <sheetDataSet>
      <sheetData sheetId="0"/>
      <sheetData sheetId="1"/>
      <sheetData sheetId="2"/>
      <sheetData sheetId="3">
        <row r="26">
          <cell r="B26">
            <v>183208000</v>
          </cell>
          <cell r="C26">
            <v>767979000</v>
          </cell>
        </row>
        <row r="27">
          <cell r="C27">
            <v>1528532</v>
          </cell>
        </row>
      </sheetData>
      <sheetData sheetId="4"/>
      <sheetData sheetId="5">
        <row r="26">
          <cell r="B26">
            <v>120208000</v>
          </cell>
          <cell r="C26">
            <v>377379000</v>
          </cell>
        </row>
        <row r="27">
          <cell r="C27">
            <v>728534</v>
          </cell>
        </row>
      </sheetData>
      <sheetData sheetId="6"/>
      <sheetData sheetId="7">
        <row r="26">
          <cell r="B26">
            <v>105570000</v>
          </cell>
          <cell r="C26">
            <v>196652000</v>
          </cell>
        </row>
        <row r="27">
          <cell r="C27">
            <v>1224000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IDAD_1"/>
      <sheetName val="Hoja de vida (1)"/>
      <sheetName val="ACTIVIDAD_2"/>
      <sheetName val="Hoja de vida  (2)"/>
      <sheetName val="ACTIVIDAD_3"/>
      <sheetName val="Hoja de vida  (3)"/>
      <sheetName val="META_PDD"/>
      <sheetName val="Hoja de vida_MetaPDD"/>
      <sheetName val="PRODUCTO_MGA"/>
      <sheetName val="TERRITORIALIZACIÓN"/>
      <sheetName val="PMR"/>
      <sheetName val="CONTROL DE CAMBIOS"/>
    </sheetNames>
    <sheetDataSet>
      <sheetData sheetId="0">
        <row r="24">
          <cell r="D24">
            <v>-600000</v>
          </cell>
        </row>
        <row r="25">
          <cell r="D25">
            <v>33184431</v>
          </cell>
        </row>
        <row r="42">
          <cell r="C42">
            <v>0</v>
          </cell>
        </row>
      </sheetData>
      <sheetData sheetId="1"/>
      <sheetData sheetId="2">
        <row r="27">
          <cell r="D27">
            <v>23664437</v>
          </cell>
        </row>
        <row r="44">
          <cell r="C44">
            <v>30</v>
          </cell>
        </row>
      </sheetData>
      <sheetData sheetId="3"/>
      <sheetData sheetId="4">
        <row r="26">
          <cell r="D26">
            <v>-3366000</v>
          </cell>
        </row>
        <row r="27">
          <cell r="D27">
            <v>15197600</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4E26-D463-4D8A-A839-55C584ACFC87}">
  <sheetPr>
    <tabColor rgb="FFFFFF00"/>
  </sheetPr>
  <dimension ref="A1:C93"/>
  <sheetViews>
    <sheetView workbookViewId="0">
      <selection activeCell="C5" sqref="C5"/>
    </sheetView>
  </sheetViews>
  <sheetFormatPr baseColWidth="10" defaultColWidth="10.7109375" defaultRowHeight="14.25" x14ac:dyDescent="0.25"/>
  <cols>
    <col min="1" max="1" width="53" style="235" customWidth="1"/>
    <col min="2" max="2" width="78.5703125" style="235" customWidth="1"/>
    <col min="3" max="3" width="36.42578125" style="235" customWidth="1"/>
    <col min="4" max="4" width="31.28515625" style="235" customWidth="1"/>
    <col min="5" max="5" width="70.28515625" style="235" customWidth="1"/>
    <col min="6" max="6" width="17.42578125" style="235" customWidth="1"/>
    <col min="7" max="8" width="21.7109375" style="235" customWidth="1"/>
    <col min="9" max="9" width="19.42578125" style="235" customWidth="1"/>
    <col min="10" max="10" width="42" style="235" customWidth="1"/>
    <col min="11" max="256" width="10.7109375" style="235"/>
    <col min="257" max="257" width="72" style="235" bestFit="1" customWidth="1"/>
    <col min="258" max="258" width="78.5703125" style="235" customWidth="1"/>
    <col min="259" max="259" width="10.7109375" style="235"/>
    <col min="260" max="260" width="31.28515625" style="235" customWidth="1"/>
    <col min="261" max="261" width="70.28515625" style="235" customWidth="1"/>
    <col min="262" max="262" width="17.42578125" style="235" customWidth="1"/>
    <col min="263" max="264" width="21.7109375" style="235" customWidth="1"/>
    <col min="265" max="265" width="19.42578125" style="235" customWidth="1"/>
    <col min="266" max="266" width="42" style="235" customWidth="1"/>
    <col min="267" max="512" width="10.7109375" style="235"/>
    <col min="513" max="513" width="72" style="235" bestFit="1" customWidth="1"/>
    <col min="514" max="514" width="78.5703125" style="235" customWidth="1"/>
    <col min="515" max="515" width="10.7109375" style="235"/>
    <col min="516" max="516" width="31.28515625" style="235" customWidth="1"/>
    <col min="517" max="517" width="70.28515625" style="235" customWidth="1"/>
    <col min="518" max="518" width="17.42578125" style="235" customWidth="1"/>
    <col min="519" max="520" width="21.7109375" style="235" customWidth="1"/>
    <col min="521" max="521" width="19.42578125" style="235" customWidth="1"/>
    <col min="522" max="522" width="42" style="235" customWidth="1"/>
    <col min="523" max="768" width="10.7109375" style="235"/>
    <col min="769" max="769" width="72" style="235" bestFit="1" customWidth="1"/>
    <col min="770" max="770" width="78.5703125" style="235" customWidth="1"/>
    <col min="771" max="771" width="10.7109375" style="235"/>
    <col min="772" max="772" width="31.28515625" style="235" customWidth="1"/>
    <col min="773" max="773" width="70.28515625" style="235" customWidth="1"/>
    <col min="774" max="774" width="17.42578125" style="235" customWidth="1"/>
    <col min="775" max="776" width="21.7109375" style="235" customWidth="1"/>
    <col min="777" max="777" width="19.42578125" style="235" customWidth="1"/>
    <col min="778" max="778" width="42" style="235" customWidth="1"/>
    <col min="779" max="1024" width="10.7109375" style="235"/>
    <col min="1025" max="1025" width="72" style="235" bestFit="1" customWidth="1"/>
    <col min="1026" max="1026" width="78.5703125" style="235" customWidth="1"/>
    <col min="1027" max="1027" width="10.7109375" style="235"/>
    <col min="1028" max="1028" width="31.28515625" style="235" customWidth="1"/>
    <col min="1029" max="1029" width="70.28515625" style="235" customWidth="1"/>
    <col min="1030" max="1030" width="17.42578125" style="235" customWidth="1"/>
    <col min="1031" max="1032" width="21.7109375" style="235" customWidth="1"/>
    <col min="1033" max="1033" width="19.42578125" style="235" customWidth="1"/>
    <col min="1034" max="1034" width="42" style="235" customWidth="1"/>
    <col min="1035" max="1280" width="10.7109375" style="235"/>
    <col min="1281" max="1281" width="72" style="235" bestFit="1" customWidth="1"/>
    <col min="1282" max="1282" width="78.5703125" style="235" customWidth="1"/>
    <col min="1283" max="1283" width="10.7109375" style="235"/>
    <col min="1284" max="1284" width="31.28515625" style="235" customWidth="1"/>
    <col min="1285" max="1285" width="70.28515625" style="235" customWidth="1"/>
    <col min="1286" max="1286" width="17.42578125" style="235" customWidth="1"/>
    <col min="1287" max="1288" width="21.7109375" style="235" customWidth="1"/>
    <col min="1289" max="1289" width="19.42578125" style="235" customWidth="1"/>
    <col min="1290" max="1290" width="42" style="235" customWidth="1"/>
    <col min="1291" max="1536" width="10.7109375" style="235"/>
    <col min="1537" max="1537" width="72" style="235" bestFit="1" customWidth="1"/>
    <col min="1538" max="1538" width="78.5703125" style="235" customWidth="1"/>
    <col min="1539" max="1539" width="10.7109375" style="235"/>
    <col min="1540" max="1540" width="31.28515625" style="235" customWidth="1"/>
    <col min="1541" max="1541" width="70.28515625" style="235" customWidth="1"/>
    <col min="1542" max="1542" width="17.42578125" style="235" customWidth="1"/>
    <col min="1543" max="1544" width="21.7109375" style="235" customWidth="1"/>
    <col min="1545" max="1545" width="19.42578125" style="235" customWidth="1"/>
    <col min="1546" max="1546" width="42" style="235" customWidth="1"/>
    <col min="1547" max="1792" width="10.7109375" style="235"/>
    <col min="1793" max="1793" width="72" style="235" bestFit="1" customWidth="1"/>
    <col min="1794" max="1794" width="78.5703125" style="235" customWidth="1"/>
    <col min="1795" max="1795" width="10.7109375" style="235"/>
    <col min="1796" max="1796" width="31.28515625" style="235" customWidth="1"/>
    <col min="1797" max="1797" width="70.28515625" style="235" customWidth="1"/>
    <col min="1798" max="1798" width="17.42578125" style="235" customWidth="1"/>
    <col min="1799" max="1800" width="21.7109375" style="235" customWidth="1"/>
    <col min="1801" max="1801" width="19.42578125" style="235" customWidth="1"/>
    <col min="1802" max="1802" width="42" style="235" customWidth="1"/>
    <col min="1803" max="2048" width="10.7109375" style="235"/>
    <col min="2049" max="2049" width="72" style="235" bestFit="1" customWidth="1"/>
    <col min="2050" max="2050" width="78.5703125" style="235" customWidth="1"/>
    <col min="2051" max="2051" width="10.7109375" style="235"/>
    <col min="2052" max="2052" width="31.28515625" style="235" customWidth="1"/>
    <col min="2053" max="2053" width="70.28515625" style="235" customWidth="1"/>
    <col min="2054" max="2054" width="17.42578125" style="235" customWidth="1"/>
    <col min="2055" max="2056" width="21.7109375" style="235" customWidth="1"/>
    <col min="2057" max="2057" width="19.42578125" style="235" customWidth="1"/>
    <col min="2058" max="2058" width="42" style="235" customWidth="1"/>
    <col min="2059" max="2304" width="10.7109375" style="235"/>
    <col min="2305" max="2305" width="72" style="235" bestFit="1" customWidth="1"/>
    <col min="2306" max="2306" width="78.5703125" style="235" customWidth="1"/>
    <col min="2307" max="2307" width="10.7109375" style="235"/>
    <col min="2308" max="2308" width="31.28515625" style="235" customWidth="1"/>
    <col min="2309" max="2309" width="70.28515625" style="235" customWidth="1"/>
    <col min="2310" max="2310" width="17.42578125" style="235" customWidth="1"/>
    <col min="2311" max="2312" width="21.7109375" style="235" customWidth="1"/>
    <col min="2313" max="2313" width="19.42578125" style="235" customWidth="1"/>
    <col min="2314" max="2314" width="42" style="235" customWidth="1"/>
    <col min="2315" max="2560" width="10.7109375" style="235"/>
    <col min="2561" max="2561" width="72" style="235" bestFit="1" customWidth="1"/>
    <col min="2562" max="2562" width="78.5703125" style="235" customWidth="1"/>
    <col min="2563" max="2563" width="10.7109375" style="235"/>
    <col min="2564" max="2564" width="31.28515625" style="235" customWidth="1"/>
    <col min="2565" max="2565" width="70.28515625" style="235" customWidth="1"/>
    <col min="2566" max="2566" width="17.42578125" style="235" customWidth="1"/>
    <col min="2567" max="2568" width="21.7109375" style="235" customWidth="1"/>
    <col min="2569" max="2569" width="19.42578125" style="235" customWidth="1"/>
    <col min="2570" max="2570" width="42" style="235" customWidth="1"/>
    <col min="2571" max="2816" width="10.7109375" style="235"/>
    <col min="2817" max="2817" width="72" style="235" bestFit="1" customWidth="1"/>
    <col min="2818" max="2818" width="78.5703125" style="235" customWidth="1"/>
    <col min="2819" max="2819" width="10.7109375" style="235"/>
    <col min="2820" max="2820" width="31.28515625" style="235" customWidth="1"/>
    <col min="2821" max="2821" width="70.28515625" style="235" customWidth="1"/>
    <col min="2822" max="2822" width="17.42578125" style="235" customWidth="1"/>
    <col min="2823" max="2824" width="21.7109375" style="235" customWidth="1"/>
    <col min="2825" max="2825" width="19.42578125" style="235" customWidth="1"/>
    <col min="2826" max="2826" width="42" style="235" customWidth="1"/>
    <col min="2827" max="3072" width="10.7109375" style="235"/>
    <col min="3073" max="3073" width="72" style="235" bestFit="1" customWidth="1"/>
    <col min="3074" max="3074" width="78.5703125" style="235" customWidth="1"/>
    <col min="3075" max="3075" width="10.7109375" style="235"/>
    <col min="3076" max="3076" width="31.28515625" style="235" customWidth="1"/>
    <col min="3077" max="3077" width="70.28515625" style="235" customWidth="1"/>
    <col min="3078" max="3078" width="17.42578125" style="235" customWidth="1"/>
    <col min="3079" max="3080" width="21.7109375" style="235" customWidth="1"/>
    <col min="3081" max="3081" width="19.42578125" style="235" customWidth="1"/>
    <col min="3082" max="3082" width="42" style="235" customWidth="1"/>
    <col min="3083" max="3328" width="10.7109375" style="235"/>
    <col min="3329" max="3329" width="72" style="235" bestFit="1" customWidth="1"/>
    <col min="3330" max="3330" width="78.5703125" style="235" customWidth="1"/>
    <col min="3331" max="3331" width="10.7109375" style="235"/>
    <col min="3332" max="3332" width="31.28515625" style="235" customWidth="1"/>
    <col min="3333" max="3333" width="70.28515625" style="235" customWidth="1"/>
    <col min="3334" max="3334" width="17.42578125" style="235" customWidth="1"/>
    <col min="3335" max="3336" width="21.7109375" style="235" customWidth="1"/>
    <col min="3337" max="3337" width="19.42578125" style="235" customWidth="1"/>
    <col min="3338" max="3338" width="42" style="235" customWidth="1"/>
    <col min="3339" max="3584" width="10.7109375" style="235"/>
    <col min="3585" max="3585" width="72" style="235" bestFit="1" customWidth="1"/>
    <col min="3586" max="3586" width="78.5703125" style="235" customWidth="1"/>
    <col min="3587" max="3587" width="10.7109375" style="235"/>
    <col min="3588" max="3588" width="31.28515625" style="235" customWidth="1"/>
    <col min="3589" max="3589" width="70.28515625" style="235" customWidth="1"/>
    <col min="3590" max="3590" width="17.42578125" style="235" customWidth="1"/>
    <col min="3591" max="3592" width="21.7109375" style="235" customWidth="1"/>
    <col min="3593" max="3593" width="19.42578125" style="235" customWidth="1"/>
    <col min="3594" max="3594" width="42" style="235" customWidth="1"/>
    <col min="3595" max="3840" width="10.7109375" style="235"/>
    <col min="3841" max="3841" width="72" style="235" bestFit="1" customWidth="1"/>
    <col min="3842" max="3842" width="78.5703125" style="235" customWidth="1"/>
    <col min="3843" max="3843" width="10.7109375" style="235"/>
    <col min="3844" max="3844" width="31.28515625" style="235" customWidth="1"/>
    <col min="3845" max="3845" width="70.28515625" style="235" customWidth="1"/>
    <col min="3846" max="3846" width="17.42578125" style="235" customWidth="1"/>
    <col min="3847" max="3848" width="21.7109375" style="235" customWidth="1"/>
    <col min="3849" max="3849" width="19.42578125" style="235" customWidth="1"/>
    <col min="3850" max="3850" width="42" style="235" customWidth="1"/>
    <col min="3851" max="4096" width="10.7109375" style="235"/>
    <col min="4097" max="4097" width="72" style="235" bestFit="1" customWidth="1"/>
    <col min="4098" max="4098" width="78.5703125" style="235" customWidth="1"/>
    <col min="4099" max="4099" width="10.7109375" style="235"/>
    <col min="4100" max="4100" width="31.28515625" style="235" customWidth="1"/>
    <col min="4101" max="4101" width="70.28515625" style="235" customWidth="1"/>
    <col min="4102" max="4102" width="17.42578125" style="235" customWidth="1"/>
    <col min="4103" max="4104" width="21.7109375" style="235" customWidth="1"/>
    <col min="4105" max="4105" width="19.42578125" style="235" customWidth="1"/>
    <col min="4106" max="4106" width="42" style="235" customWidth="1"/>
    <col min="4107" max="4352" width="10.7109375" style="235"/>
    <col min="4353" max="4353" width="72" style="235" bestFit="1" customWidth="1"/>
    <col min="4354" max="4354" width="78.5703125" style="235" customWidth="1"/>
    <col min="4355" max="4355" width="10.7109375" style="235"/>
    <col min="4356" max="4356" width="31.28515625" style="235" customWidth="1"/>
    <col min="4357" max="4357" width="70.28515625" style="235" customWidth="1"/>
    <col min="4358" max="4358" width="17.42578125" style="235" customWidth="1"/>
    <col min="4359" max="4360" width="21.7109375" style="235" customWidth="1"/>
    <col min="4361" max="4361" width="19.42578125" style="235" customWidth="1"/>
    <col min="4362" max="4362" width="42" style="235" customWidth="1"/>
    <col min="4363" max="4608" width="10.7109375" style="235"/>
    <col min="4609" max="4609" width="72" style="235" bestFit="1" customWidth="1"/>
    <col min="4610" max="4610" width="78.5703125" style="235" customWidth="1"/>
    <col min="4611" max="4611" width="10.7109375" style="235"/>
    <col min="4612" max="4612" width="31.28515625" style="235" customWidth="1"/>
    <col min="4613" max="4613" width="70.28515625" style="235" customWidth="1"/>
    <col min="4614" max="4614" width="17.42578125" style="235" customWidth="1"/>
    <col min="4615" max="4616" width="21.7109375" style="235" customWidth="1"/>
    <col min="4617" max="4617" width="19.42578125" style="235" customWidth="1"/>
    <col min="4618" max="4618" width="42" style="235" customWidth="1"/>
    <col min="4619" max="4864" width="10.7109375" style="235"/>
    <col min="4865" max="4865" width="72" style="235" bestFit="1" customWidth="1"/>
    <col min="4866" max="4866" width="78.5703125" style="235" customWidth="1"/>
    <col min="4867" max="4867" width="10.7109375" style="235"/>
    <col min="4868" max="4868" width="31.28515625" style="235" customWidth="1"/>
    <col min="4869" max="4869" width="70.28515625" style="235" customWidth="1"/>
    <col min="4870" max="4870" width="17.42578125" style="235" customWidth="1"/>
    <col min="4871" max="4872" width="21.7109375" style="235" customWidth="1"/>
    <col min="4873" max="4873" width="19.42578125" style="235" customWidth="1"/>
    <col min="4874" max="4874" width="42" style="235" customWidth="1"/>
    <col min="4875" max="5120" width="10.7109375" style="235"/>
    <col min="5121" max="5121" width="72" style="235" bestFit="1" customWidth="1"/>
    <col min="5122" max="5122" width="78.5703125" style="235" customWidth="1"/>
    <col min="5123" max="5123" width="10.7109375" style="235"/>
    <col min="5124" max="5124" width="31.28515625" style="235" customWidth="1"/>
    <col min="5125" max="5125" width="70.28515625" style="235" customWidth="1"/>
    <col min="5126" max="5126" width="17.42578125" style="235" customWidth="1"/>
    <col min="5127" max="5128" width="21.7109375" style="235" customWidth="1"/>
    <col min="5129" max="5129" width="19.42578125" style="235" customWidth="1"/>
    <col min="5130" max="5130" width="42" style="235" customWidth="1"/>
    <col min="5131" max="5376" width="10.7109375" style="235"/>
    <col min="5377" max="5377" width="72" style="235" bestFit="1" customWidth="1"/>
    <col min="5378" max="5378" width="78.5703125" style="235" customWidth="1"/>
    <col min="5379" max="5379" width="10.7109375" style="235"/>
    <col min="5380" max="5380" width="31.28515625" style="235" customWidth="1"/>
    <col min="5381" max="5381" width="70.28515625" style="235" customWidth="1"/>
    <col min="5382" max="5382" width="17.42578125" style="235" customWidth="1"/>
    <col min="5383" max="5384" width="21.7109375" style="235" customWidth="1"/>
    <col min="5385" max="5385" width="19.42578125" style="235" customWidth="1"/>
    <col min="5386" max="5386" width="42" style="235" customWidth="1"/>
    <col min="5387" max="5632" width="10.7109375" style="235"/>
    <col min="5633" max="5633" width="72" style="235" bestFit="1" customWidth="1"/>
    <col min="5634" max="5634" width="78.5703125" style="235" customWidth="1"/>
    <col min="5635" max="5635" width="10.7109375" style="235"/>
    <col min="5636" max="5636" width="31.28515625" style="235" customWidth="1"/>
    <col min="5637" max="5637" width="70.28515625" style="235" customWidth="1"/>
    <col min="5638" max="5638" width="17.42578125" style="235" customWidth="1"/>
    <col min="5639" max="5640" width="21.7109375" style="235" customWidth="1"/>
    <col min="5641" max="5641" width="19.42578125" style="235" customWidth="1"/>
    <col min="5642" max="5642" width="42" style="235" customWidth="1"/>
    <col min="5643" max="5888" width="10.7109375" style="235"/>
    <col min="5889" max="5889" width="72" style="235" bestFit="1" customWidth="1"/>
    <col min="5890" max="5890" width="78.5703125" style="235" customWidth="1"/>
    <col min="5891" max="5891" width="10.7109375" style="235"/>
    <col min="5892" max="5892" width="31.28515625" style="235" customWidth="1"/>
    <col min="5893" max="5893" width="70.28515625" style="235" customWidth="1"/>
    <col min="5894" max="5894" width="17.42578125" style="235" customWidth="1"/>
    <col min="5895" max="5896" width="21.7109375" style="235" customWidth="1"/>
    <col min="5897" max="5897" width="19.42578125" style="235" customWidth="1"/>
    <col min="5898" max="5898" width="42" style="235" customWidth="1"/>
    <col min="5899" max="6144" width="10.7109375" style="235"/>
    <col min="6145" max="6145" width="72" style="235" bestFit="1" customWidth="1"/>
    <col min="6146" max="6146" width="78.5703125" style="235" customWidth="1"/>
    <col min="6147" max="6147" width="10.7109375" style="235"/>
    <col min="6148" max="6148" width="31.28515625" style="235" customWidth="1"/>
    <col min="6149" max="6149" width="70.28515625" style="235" customWidth="1"/>
    <col min="6150" max="6150" width="17.42578125" style="235" customWidth="1"/>
    <col min="6151" max="6152" width="21.7109375" style="235" customWidth="1"/>
    <col min="6153" max="6153" width="19.42578125" style="235" customWidth="1"/>
    <col min="6154" max="6154" width="42" style="235" customWidth="1"/>
    <col min="6155" max="6400" width="10.7109375" style="235"/>
    <col min="6401" max="6401" width="72" style="235" bestFit="1" customWidth="1"/>
    <col min="6402" max="6402" width="78.5703125" style="235" customWidth="1"/>
    <col min="6403" max="6403" width="10.7109375" style="235"/>
    <col min="6404" max="6404" width="31.28515625" style="235" customWidth="1"/>
    <col min="6405" max="6405" width="70.28515625" style="235" customWidth="1"/>
    <col min="6406" max="6406" width="17.42578125" style="235" customWidth="1"/>
    <col min="6407" max="6408" width="21.7109375" style="235" customWidth="1"/>
    <col min="6409" max="6409" width="19.42578125" style="235" customWidth="1"/>
    <col min="6410" max="6410" width="42" style="235" customWidth="1"/>
    <col min="6411" max="6656" width="10.7109375" style="235"/>
    <col min="6657" max="6657" width="72" style="235" bestFit="1" customWidth="1"/>
    <col min="6658" max="6658" width="78.5703125" style="235" customWidth="1"/>
    <col min="6659" max="6659" width="10.7109375" style="235"/>
    <col min="6660" max="6660" width="31.28515625" style="235" customWidth="1"/>
    <col min="6661" max="6661" width="70.28515625" style="235" customWidth="1"/>
    <col min="6662" max="6662" width="17.42578125" style="235" customWidth="1"/>
    <col min="6663" max="6664" width="21.7109375" style="235" customWidth="1"/>
    <col min="6665" max="6665" width="19.42578125" style="235" customWidth="1"/>
    <col min="6666" max="6666" width="42" style="235" customWidth="1"/>
    <col min="6667" max="6912" width="10.7109375" style="235"/>
    <col min="6913" max="6913" width="72" style="235" bestFit="1" customWidth="1"/>
    <col min="6914" max="6914" width="78.5703125" style="235" customWidth="1"/>
    <col min="6915" max="6915" width="10.7109375" style="235"/>
    <col min="6916" max="6916" width="31.28515625" style="235" customWidth="1"/>
    <col min="6917" max="6917" width="70.28515625" style="235" customWidth="1"/>
    <col min="6918" max="6918" width="17.42578125" style="235" customWidth="1"/>
    <col min="6919" max="6920" width="21.7109375" style="235" customWidth="1"/>
    <col min="6921" max="6921" width="19.42578125" style="235" customWidth="1"/>
    <col min="6922" max="6922" width="42" style="235" customWidth="1"/>
    <col min="6923" max="7168" width="10.7109375" style="235"/>
    <col min="7169" max="7169" width="72" style="235" bestFit="1" customWidth="1"/>
    <col min="7170" max="7170" width="78.5703125" style="235" customWidth="1"/>
    <col min="7171" max="7171" width="10.7109375" style="235"/>
    <col min="7172" max="7172" width="31.28515625" style="235" customWidth="1"/>
    <col min="7173" max="7173" width="70.28515625" style="235" customWidth="1"/>
    <col min="7174" max="7174" width="17.42578125" style="235" customWidth="1"/>
    <col min="7175" max="7176" width="21.7109375" style="235" customWidth="1"/>
    <col min="7177" max="7177" width="19.42578125" style="235" customWidth="1"/>
    <col min="7178" max="7178" width="42" style="235" customWidth="1"/>
    <col min="7179" max="7424" width="10.7109375" style="235"/>
    <col min="7425" max="7425" width="72" style="235" bestFit="1" customWidth="1"/>
    <col min="7426" max="7426" width="78.5703125" style="235" customWidth="1"/>
    <col min="7427" max="7427" width="10.7109375" style="235"/>
    <col min="7428" max="7428" width="31.28515625" style="235" customWidth="1"/>
    <col min="7429" max="7429" width="70.28515625" style="235" customWidth="1"/>
    <col min="7430" max="7430" width="17.42578125" style="235" customWidth="1"/>
    <col min="7431" max="7432" width="21.7109375" style="235" customWidth="1"/>
    <col min="7433" max="7433" width="19.42578125" style="235" customWidth="1"/>
    <col min="7434" max="7434" width="42" style="235" customWidth="1"/>
    <col min="7435" max="7680" width="10.7109375" style="235"/>
    <col min="7681" max="7681" width="72" style="235" bestFit="1" customWidth="1"/>
    <col min="7682" max="7682" width="78.5703125" style="235" customWidth="1"/>
    <col min="7683" max="7683" width="10.7109375" style="235"/>
    <col min="7684" max="7684" width="31.28515625" style="235" customWidth="1"/>
    <col min="7685" max="7685" width="70.28515625" style="235" customWidth="1"/>
    <col min="7686" max="7686" width="17.42578125" style="235" customWidth="1"/>
    <col min="7687" max="7688" width="21.7109375" style="235" customWidth="1"/>
    <col min="7689" max="7689" width="19.42578125" style="235" customWidth="1"/>
    <col min="7690" max="7690" width="42" style="235" customWidth="1"/>
    <col min="7691" max="7936" width="10.7109375" style="235"/>
    <col min="7937" max="7937" width="72" style="235" bestFit="1" customWidth="1"/>
    <col min="7938" max="7938" width="78.5703125" style="235" customWidth="1"/>
    <col min="7939" max="7939" width="10.7109375" style="235"/>
    <col min="7940" max="7940" width="31.28515625" style="235" customWidth="1"/>
    <col min="7941" max="7941" width="70.28515625" style="235" customWidth="1"/>
    <col min="7942" max="7942" width="17.42578125" style="235" customWidth="1"/>
    <col min="7943" max="7944" width="21.7109375" style="235" customWidth="1"/>
    <col min="7945" max="7945" width="19.42578125" style="235" customWidth="1"/>
    <col min="7946" max="7946" width="42" style="235" customWidth="1"/>
    <col min="7947" max="8192" width="10.7109375" style="235"/>
    <col min="8193" max="8193" width="72" style="235" bestFit="1" customWidth="1"/>
    <col min="8194" max="8194" width="78.5703125" style="235" customWidth="1"/>
    <col min="8195" max="8195" width="10.7109375" style="235"/>
    <col min="8196" max="8196" width="31.28515625" style="235" customWidth="1"/>
    <col min="8197" max="8197" width="70.28515625" style="235" customWidth="1"/>
    <col min="8198" max="8198" width="17.42578125" style="235" customWidth="1"/>
    <col min="8199" max="8200" width="21.7109375" style="235" customWidth="1"/>
    <col min="8201" max="8201" width="19.42578125" style="235" customWidth="1"/>
    <col min="8202" max="8202" width="42" style="235" customWidth="1"/>
    <col min="8203" max="8448" width="10.7109375" style="235"/>
    <col min="8449" max="8449" width="72" style="235" bestFit="1" customWidth="1"/>
    <col min="8450" max="8450" width="78.5703125" style="235" customWidth="1"/>
    <col min="8451" max="8451" width="10.7109375" style="235"/>
    <col min="8452" max="8452" width="31.28515625" style="235" customWidth="1"/>
    <col min="8453" max="8453" width="70.28515625" style="235" customWidth="1"/>
    <col min="8454" max="8454" width="17.42578125" style="235" customWidth="1"/>
    <col min="8455" max="8456" width="21.7109375" style="235" customWidth="1"/>
    <col min="8457" max="8457" width="19.42578125" style="235" customWidth="1"/>
    <col min="8458" max="8458" width="42" style="235" customWidth="1"/>
    <col min="8459" max="8704" width="10.7109375" style="235"/>
    <col min="8705" max="8705" width="72" style="235" bestFit="1" customWidth="1"/>
    <col min="8706" max="8706" width="78.5703125" style="235" customWidth="1"/>
    <col min="8707" max="8707" width="10.7109375" style="235"/>
    <col min="8708" max="8708" width="31.28515625" style="235" customWidth="1"/>
    <col min="8709" max="8709" width="70.28515625" style="235" customWidth="1"/>
    <col min="8710" max="8710" width="17.42578125" style="235" customWidth="1"/>
    <col min="8711" max="8712" width="21.7109375" style="235" customWidth="1"/>
    <col min="8713" max="8713" width="19.42578125" style="235" customWidth="1"/>
    <col min="8714" max="8714" width="42" style="235" customWidth="1"/>
    <col min="8715" max="8960" width="10.7109375" style="235"/>
    <col min="8961" max="8961" width="72" style="235" bestFit="1" customWidth="1"/>
    <col min="8962" max="8962" width="78.5703125" style="235" customWidth="1"/>
    <col min="8963" max="8963" width="10.7109375" style="235"/>
    <col min="8964" max="8964" width="31.28515625" style="235" customWidth="1"/>
    <col min="8965" max="8965" width="70.28515625" style="235" customWidth="1"/>
    <col min="8966" max="8966" width="17.42578125" style="235" customWidth="1"/>
    <col min="8967" max="8968" width="21.7109375" style="235" customWidth="1"/>
    <col min="8969" max="8969" width="19.42578125" style="235" customWidth="1"/>
    <col min="8970" max="8970" width="42" style="235" customWidth="1"/>
    <col min="8971" max="9216" width="10.7109375" style="235"/>
    <col min="9217" max="9217" width="72" style="235" bestFit="1" customWidth="1"/>
    <col min="9218" max="9218" width="78.5703125" style="235" customWidth="1"/>
    <col min="9219" max="9219" width="10.7109375" style="235"/>
    <col min="9220" max="9220" width="31.28515625" style="235" customWidth="1"/>
    <col min="9221" max="9221" width="70.28515625" style="235" customWidth="1"/>
    <col min="9222" max="9222" width="17.42578125" style="235" customWidth="1"/>
    <col min="9223" max="9224" width="21.7109375" style="235" customWidth="1"/>
    <col min="9225" max="9225" width="19.42578125" style="235" customWidth="1"/>
    <col min="9226" max="9226" width="42" style="235" customWidth="1"/>
    <col min="9227" max="9472" width="10.7109375" style="235"/>
    <col min="9473" max="9473" width="72" style="235" bestFit="1" customWidth="1"/>
    <col min="9474" max="9474" width="78.5703125" style="235" customWidth="1"/>
    <col min="9475" max="9475" width="10.7109375" style="235"/>
    <col min="9476" max="9476" width="31.28515625" style="235" customWidth="1"/>
    <col min="9477" max="9477" width="70.28515625" style="235" customWidth="1"/>
    <col min="9478" max="9478" width="17.42578125" style="235" customWidth="1"/>
    <col min="9479" max="9480" width="21.7109375" style="235" customWidth="1"/>
    <col min="9481" max="9481" width="19.42578125" style="235" customWidth="1"/>
    <col min="9482" max="9482" width="42" style="235" customWidth="1"/>
    <col min="9483" max="9728" width="10.7109375" style="235"/>
    <col min="9729" max="9729" width="72" style="235" bestFit="1" customWidth="1"/>
    <col min="9730" max="9730" width="78.5703125" style="235" customWidth="1"/>
    <col min="9731" max="9731" width="10.7109375" style="235"/>
    <col min="9732" max="9732" width="31.28515625" style="235" customWidth="1"/>
    <col min="9733" max="9733" width="70.28515625" style="235" customWidth="1"/>
    <col min="9734" max="9734" width="17.42578125" style="235" customWidth="1"/>
    <col min="9735" max="9736" width="21.7109375" style="235" customWidth="1"/>
    <col min="9737" max="9737" width="19.42578125" style="235" customWidth="1"/>
    <col min="9738" max="9738" width="42" style="235" customWidth="1"/>
    <col min="9739" max="9984" width="10.7109375" style="235"/>
    <col min="9985" max="9985" width="72" style="235" bestFit="1" customWidth="1"/>
    <col min="9986" max="9986" width="78.5703125" style="235" customWidth="1"/>
    <col min="9987" max="9987" width="10.7109375" style="235"/>
    <col min="9988" max="9988" width="31.28515625" style="235" customWidth="1"/>
    <col min="9989" max="9989" width="70.28515625" style="235" customWidth="1"/>
    <col min="9990" max="9990" width="17.42578125" style="235" customWidth="1"/>
    <col min="9991" max="9992" width="21.7109375" style="235" customWidth="1"/>
    <col min="9993" max="9993" width="19.42578125" style="235" customWidth="1"/>
    <col min="9994" max="9994" width="42" style="235" customWidth="1"/>
    <col min="9995" max="10240" width="10.7109375" style="235"/>
    <col min="10241" max="10241" width="72" style="235" bestFit="1" customWidth="1"/>
    <col min="10242" max="10242" width="78.5703125" style="235" customWidth="1"/>
    <col min="10243" max="10243" width="10.7109375" style="235"/>
    <col min="10244" max="10244" width="31.28515625" style="235" customWidth="1"/>
    <col min="10245" max="10245" width="70.28515625" style="235" customWidth="1"/>
    <col min="10246" max="10246" width="17.42578125" style="235" customWidth="1"/>
    <col min="10247" max="10248" width="21.7109375" style="235" customWidth="1"/>
    <col min="10249" max="10249" width="19.42578125" style="235" customWidth="1"/>
    <col min="10250" max="10250" width="42" style="235" customWidth="1"/>
    <col min="10251" max="10496" width="10.7109375" style="235"/>
    <col min="10497" max="10497" width="72" style="235" bestFit="1" customWidth="1"/>
    <col min="10498" max="10498" width="78.5703125" style="235" customWidth="1"/>
    <col min="10499" max="10499" width="10.7109375" style="235"/>
    <col min="10500" max="10500" width="31.28515625" style="235" customWidth="1"/>
    <col min="10501" max="10501" width="70.28515625" style="235" customWidth="1"/>
    <col min="10502" max="10502" width="17.42578125" style="235" customWidth="1"/>
    <col min="10503" max="10504" width="21.7109375" style="235" customWidth="1"/>
    <col min="10505" max="10505" width="19.42578125" style="235" customWidth="1"/>
    <col min="10506" max="10506" width="42" style="235" customWidth="1"/>
    <col min="10507" max="10752" width="10.7109375" style="235"/>
    <col min="10753" max="10753" width="72" style="235" bestFit="1" customWidth="1"/>
    <col min="10754" max="10754" width="78.5703125" style="235" customWidth="1"/>
    <col min="10755" max="10755" width="10.7109375" style="235"/>
    <col min="10756" max="10756" width="31.28515625" style="235" customWidth="1"/>
    <col min="10757" max="10757" width="70.28515625" style="235" customWidth="1"/>
    <col min="10758" max="10758" width="17.42578125" style="235" customWidth="1"/>
    <col min="10759" max="10760" width="21.7109375" style="235" customWidth="1"/>
    <col min="10761" max="10761" width="19.42578125" style="235" customWidth="1"/>
    <col min="10762" max="10762" width="42" style="235" customWidth="1"/>
    <col min="10763" max="11008" width="10.7109375" style="235"/>
    <col min="11009" max="11009" width="72" style="235" bestFit="1" customWidth="1"/>
    <col min="11010" max="11010" width="78.5703125" style="235" customWidth="1"/>
    <col min="11011" max="11011" width="10.7109375" style="235"/>
    <col min="11012" max="11012" width="31.28515625" style="235" customWidth="1"/>
    <col min="11013" max="11013" width="70.28515625" style="235" customWidth="1"/>
    <col min="11014" max="11014" width="17.42578125" style="235" customWidth="1"/>
    <col min="11015" max="11016" width="21.7109375" style="235" customWidth="1"/>
    <col min="11017" max="11017" width="19.42578125" style="235" customWidth="1"/>
    <col min="11018" max="11018" width="42" style="235" customWidth="1"/>
    <col min="11019" max="11264" width="10.7109375" style="235"/>
    <col min="11265" max="11265" width="72" style="235" bestFit="1" customWidth="1"/>
    <col min="11266" max="11266" width="78.5703125" style="235" customWidth="1"/>
    <col min="11267" max="11267" width="10.7109375" style="235"/>
    <col min="11268" max="11268" width="31.28515625" style="235" customWidth="1"/>
    <col min="11269" max="11269" width="70.28515625" style="235" customWidth="1"/>
    <col min="11270" max="11270" width="17.42578125" style="235" customWidth="1"/>
    <col min="11271" max="11272" width="21.7109375" style="235" customWidth="1"/>
    <col min="11273" max="11273" width="19.42578125" style="235" customWidth="1"/>
    <col min="11274" max="11274" width="42" style="235" customWidth="1"/>
    <col min="11275" max="11520" width="10.7109375" style="235"/>
    <col min="11521" max="11521" width="72" style="235" bestFit="1" customWidth="1"/>
    <col min="11522" max="11522" width="78.5703125" style="235" customWidth="1"/>
    <col min="11523" max="11523" width="10.7109375" style="235"/>
    <col min="11524" max="11524" width="31.28515625" style="235" customWidth="1"/>
    <col min="11525" max="11525" width="70.28515625" style="235" customWidth="1"/>
    <col min="11526" max="11526" width="17.42578125" style="235" customWidth="1"/>
    <col min="11527" max="11528" width="21.7109375" style="235" customWidth="1"/>
    <col min="11529" max="11529" width="19.42578125" style="235" customWidth="1"/>
    <col min="11530" max="11530" width="42" style="235" customWidth="1"/>
    <col min="11531" max="11776" width="10.7109375" style="235"/>
    <col min="11777" max="11777" width="72" style="235" bestFit="1" customWidth="1"/>
    <col min="11778" max="11778" width="78.5703125" style="235" customWidth="1"/>
    <col min="11779" max="11779" width="10.7109375" style="235"/>
    <col min="11780" max="11780" width="31.28515625" style="235" customWidth="1"/>
    <col min="11781" max="11781" width="70.28515625" style="235" customWidth="1"/>
    <col min="11782" max="11782" width="17.42578125" style="235" customWidth="1"/>
    <col min="11783" max="11784" width="21.7109375" style="235" customWidth="1"/>
    <col min="11785" max="11785" width="19.42578125" style="235" customWidth="1"/>
    <col min="11786" max="11786" width="42" style="235" customWidth="1"/>
    <col min="11787" max="12032" width="10.7109375" style="235"/>
    <col min="12033" max="12033" width="72" style="235" bestFit="1" customWidth="1"/>
    <col min="12034" max="12034" width="78.5703125" style="235" customWidth="1"/>
    <col min="12035" max="12035" width="10.7109375" style="235"/>
    <col min="12036" max="12036" width="31.28515625" style="235" customWidth="1"/>
    <col min="12037" max="12037" width="70.28515625" style="235" customWidth="1"/>
    <col min="12038" max="12038" width="17.42578125" style="235" customWidth="1"/>
    <col min="12039" max="12040" width="21.7109375" style="235" customWidth="1"/>
    <col min="12041" max="12041" width="19.42578125" style="235" customWidth="1"/>
    <col min="12042" max="12042" width="42" style="235" customWidth="1"/>
    <col min="12043" max="12288" width="10.7109375" style="235"/>
    <col min="12289" max="12289" width="72" style="235" bestFit="1" customWidth="1"/>
    <col min="12290" max="12290" width="78.5703125" style="235" customWidth="1"/>
    <col min="12291" max="12291" width="10.7109375" style="235"/>
    <col min="12292" max="12292" width="31.28515625" style="235" customWidth="1"/>
    <col min="12293" max="12293" width="70.28515625" style="235" customWidth="1"/>
    <col min="12294" max="12294" width="17.42578125" style="235" customWidth="1"/>
    <col min="12295" max="12296" width="21.7109375" style="235" customWidth="1"/>
    <col min="12297" max="12297" width="19.42578125" style="235" customWidth="1"/>
    <col min="12298" max="12298" width="42" style="235" customWidth="1"/>
    <col min="12299" max="12544" width="10.7109375" style="235"/>
    <col min="12545" max="12545" width="72" style="235" bestFit="1" customWidth="1"/>
    <col min="12546" max="12546" width="78.5703125" style="235" customWidth="1"/>
    <col min="12547" max="12547" width="10.7109375" style="235"/>
    <col min="12548" max="12548" width="31.28515625" style="235" customWidth="1"/>
    <col min="12549" max="12549" width="70.28515625" style="235" customWidth="1"/>
    <col min="12550" max="12550" width="17.42578125" style="235" customWidth="1"/>
    <col min="12551" max="12552" width="21.7109375" style="235" customWidth="1"/>
    <col min="12553" max="12553" width="19.42578125" style="235" customWidth="1"/>
    <col min="12554" max="12554" width="42" style="235" customWidth="1"/>
    <col min="12555" max="12800" width="10.7109375" style="235"/>
    <col min="12801" max="12801" width="72" style="235" bestFit="1" customWidth="1"/>
    <col min="12802" max="12802" width="78.5703125" style="235" customWidth="1"/>
    <col min="12803" max="12803" width="10.7109375" style="235"/>
    <col min="12804" max="12804" width="31.28515625" style="235" customWidth="1"/>
    <col min="12805" max="12805" width="70.28515625" style="235" customWidth="1"/>
    <col min="12806" max="12806" width="17.42578125" style="235" customWidth="1"/>
    <col min="12807" max="12808" width="21.7109375" style="235" customWidth="1"/>
    <col min="12809" max="12809" width="19.42578125" style="235" customWidth="1"/>
    <col min="12810" max="12810" width="42" style="235" customWidth="1"/>
    <col min="12811" max="13056" width="10.7109375" style="235"/>
    <col min="13057" max="13057" width="72" style="235" bestFit="1" customWidth="1"/>
    <col min="13058" max="13058" width="78.5703125" style="235" customWidth="1"/>
    <col min="13059" max="13059" width="10.7109375" style="235"/>
    <col min="13060" max="13060" width="31.28515625" style="235" customWidth="1"/>
    <col min="13061" max="13061" width="70.28515625" style="235" customWidth="1"/>
    <col min="13062" max="13062" width="17.42578125" style="235" customWidth="1"/>
    <col min="13063" max="13064" width="21.7109375" style="235" customWidth="1"/>
    <col min="13065" max="13065" width="19.42578125" style="235" customWidth="1"/>
    <col min="13066" max="13066" width="42" style="235" customWidth="1"/>
    <col min="13067" max="13312" width="10.7109375" style="235"/>
    <col min="13313" max="13313" width="72" style="235" bestFit="1" customWidth="1"/>
    <col min="13314" max="13314" width="78.5703125" style="235" customWidth="1"/>
    <col min="13315" max="13315" width="10.7109375" style="235"/>
    <col min="13316" max="13316" width="31.28515625" style="235" customWidth="1"/>
    <col min="13317" max="13317" width="70.28515625" style="235" customWidth="1"/>
    <col min="13318" max="13318" width="17.42578125" style="235" customWidth="1"/>
    <col min="13319" max="13320" width="21.7109375" style="235" customWidth="1"/>
    <col min="13321" max="13321" width="19.42578125" style="235" customWidth="1"/>
    <col min="13322" max="13322" width="42" style="235" customWidth="1"/>
    <col min="13323" max="13568" width="10.7109375" style="235"/>
    <col min="13569" max="13569" width="72" style="235" bestFit="1" customWidth="1"/>
    <col min="13570" max="13570" width="78.5703125" style="235" customWidth="1"/>
    <col min="13571" max="13571" width="10.7109375" style="235"/>
    <col min="13572" max="13572" width="31.28515625" style="235" customWidth="1"/>
    <col min="13573" max="13573" width="70.28515625" style="235" customWidth="1"/>
    <col min="13574" max="13574" width="17.42578125" style="235" customWidth="1"/>
    <col min="13575" max="13576" width="21.7109375" style="235" customWidth="1"/>
    <col min="13577" max="13577" width="19.42578125" style="235" customWidth="1"/>
    <col min="13578" max="13578" width="42" style="235" customWidth="1"/>
    <col min="13579" max="13824" width="10.7109375" style="235"/>
    <col min="13825" max="13825" width="72" style="235" bestFit="1" customWidth="1"/>
    <col min="13826" max="13826" width="78.5703125" style="235" customWidth="1"/>
    <col min="13827" max="13827" width="10.7109375" style="235"/>
    <col min="13828" max="13828" width="31.28515625" style="235" customWidth="1"/>
    <col min="13829" max="13829" width="70.28515625" style="235" customWidth="1"/>
    <col min="13830" max="13830" width="17.42578125" style="235" customWidth="1"/>
    <col min="13831" max="13832" width="21.7109375" style="235" customWidth="1"/>
    <col min="13833" max="13833" width="19.42578125" style="235" customWidth="1"/>
    <col min="13834" max="13834" width="42" style="235" customWidth="1"/>
    <col min="13835" max="14080" width="10.7109375" style="235"/>
    <col min="14081" max="14081" width="72" style="235" bestFit="1" customWidth="1"/>
    <col min="14082" max="14082" width="78.5703125" style="235" customWidth="1"/>
    <col min="14083" max="14083" width="10.7109375" style="235"/>
    <col min="14084" max="14084" width="31.28515625" style="235" customWidth="1"/>
    <col min="14085" max="14085" width="70.28515625" style="235" customWidth="1"/>
    <col min="14086" max="14086" width="17.42578125" style="235" customWidth="1"/>
    <col min="14087" max="14088" width="21.7109375" style="235" customWidth="1"/>
    <col min="14089" max="14089" width="19.42578125" style="235" customWidth="1"/>
    <col min="14090" max="14090" width="42" style="235" customWidth="1"/>
    <col min="14091" max="14336" width="10.7109375" style="235"/>
    <col min="14337" max="14337" width="72" style="235" bestFit="1" customWidth="1"/>
    <col min="14338" max="14338" width="78.5703125" style="235" customWidth="1"/>
    <col min="14339" max="14339" width="10.7109375" style="235"/>
    <col min="14340" max="14340" width="31.28515625" style="235" customWidth="1"/>
    <col min="14341" max="14341" width="70.28515625" style="235" customWidth="1"/>
    <col min="14342" max="14342" width="17.42578125" style="235" customWidth="1"/>
    <col min="14343" max="14344" width="21.7109375" style="235" customWidth="1"/>
    <col min="14345" max="14345" width="19.42578125" style="235" customWidth="1"/>
    <col min="14346" max="14346" width="42" style="235" customWidth="1"/>
    <col min="14347" max="14592" width="10.7109375" style="235"/>
    <col min="14593" max="14593" width="72" style="235" bestFit="1" customWidth="1"/>
    <col min="14594" max="14594" width="78.5703125" style="235" customWidth="1"/>
    <col min="14595" max="14595" width="10.7109375" style="235"/>
    <col min="14596" max="14596" width="31.28515625" style="235" customWidth="1"/>
    <col min="14597" max="14597" width="70.28515625" style="235" customWidth="1"/>
    <col min="14598" max="14598" width="17.42578125" style="235" customWidth="1"/>
    <col min="14599" max="14600" width="21.7109375" style="235" customWidth="1"/>
    <col min="14601" max="14601" width="19.42578125" style="235" customWidth="1"/>
    <col min="14602" max="14602" width="42" style="235" customWidth="1"/>
    <col min="14603" max="14848" width="10.7109375" style="235"/>
    <col min="14849" max="14849" width="72" style="235" bestFit="1" customWidth="1"/>
    <col min="14850" max="14850" width="78.5703125" style="235" customWidth="1"/>
    <col min="14851" max="14851" width="10.7109375" style="235"/>
    <col min="14852" max="14852" width="31.28515625" style="235" customWidth="1"/>
    <col min="14853" max="14853" width="70.28515625" style="235" customWidth="1"/>
    <col min="14854" max="14854" width="17.42578125" style="235" customWidth="1"/>
    <col min="14855" max="14856" width="21.7109375" style="235" customWidth="1"/>
    <col min="14857" max="14857" width="19.42578125" style="235" customWidth="1"/>
    <col min="14858" max="14858" width="42" style="235" customWidth="1"/>
    <col min="14859" max="15104" width="10.7109375" style="235"/>
    <col min="15105" max="15105" width="72" style="235" bestFit="1" customWidth="1"/>
    <col min="15106" max="15106" width="78.5703125" style="235" customWidth="1"/>
    <col min="15107" max="15107" width="10.7109375" style="235"/>
    <col min="15108" max="15108" width="31.28515625" style="235" customWidth="1"/>
    <col min="15109" max="15109" width="70.28515625" style="235" customWidth="1"/>
    <col min="15110" max="15110" width="17.42578125" style="235" customWidth="1"/>
    <col min="15111" max="15112" width="21.7109375" style="235" customWidth="1"/>
    <col min="15113" max="15113" width="19.42578125" style="235" customWidth="1"/>
    <col min="15114" max="15114" width="42" style="235" customWidth="1"/>
    <col min="15115" max="15360" width="10.7109375" style="235"/>
    <col min="15361" max="15361" width="72" style="235" bestFit="1" customWidth="1"/>
    <col min="15362" max="15362" width="78.5703125" style="235" customWidth="1"/>
    <col min="15363" max="15363" width="10.7109375" style="235"/>
    <col min="15364" max="15364" width="31.28515625" style="235" customWidth="1"/>
    <col min="15365" max="15365" width="70.28515625" style="235" customWidth="1"/>
    <col min="15366" max="15366" width="17.42578125" style="235" customWidth="1"/>
    <col min="15367" max="15368" width="21.7109375" style="235" customWidth="1"/>
    <col min="15369" max="15369" width="19.42578125" style="235" customWidth="1"/>
    <col min="15370" max="15370" width="42" style="235" customWidth="1"/>
    <col min="15371" max="15616" width="10.7109375" style="235"/>
    <col min="15617" max="15617" width="72" style="235" bestFit="1" customWidth="1"/>
    <col min="15618" max="15618" width="78.5703125" style="235" customWidth="1"/>
    <col min="15619" max="15619" width="10.7109375" style="235"/>
    <col min="15620" max="15620" width="31.28515625" style="235" customWidth="1"/>
    <col min="15621" max="15621" width="70.28515625" style="235" customWidth="1"/>
    <col min="15622" max="15622" width="17.42578125" style="235" customWidth="1"/>
    <col min="15623" max="15624" width="21.7109375" style="235" customWidth="1"/>
    <col min="15625" max="15625" width="19.42578125" style="235" customWidth="1"/>
    <col min="15626" max="15626" width="42" style="235" customWidth="1"/>
    <col min="15627" max="15872" width="10.7109375" style="235"/>
    <col min="15873" max="15873" width="72" style="235" bestFit="1" customWidth="1"/>
    <col min="15874" max="15874" width="78.5703125" style="235" customWidth="1"/>
    <col min="15875" max="15875" width="10.7109375" style="235"/>
    <col min="15876" max="15876" width="31.28515625" style="235" customWidth="1"/>
    <col min="15877" max="15877" width="70.28515625" style="235" customWidth="1"/>
    <col min="15878" max="15878" width="17.42578125" style="235" customWidth="1"/>
    <col min="15879" max="15880" width="21.7109375" style="235" customWidth="1"/>
    <col min="15881" max="15881" width="19.42578125" style="235" customWidth="1"/>
    <col min="15882" max="15882" width="42" style="235" customWidth="1"/>
    <col min="15883" max="16128" width="10.7109375" style="235"/>
    <col min="16129" max="16129" width="72" style="235" bestFit="1" customWidth="1"/>
    <col min="16130" max="16130" width="78.5703125" style="235" customWidth="1"/>
    <col min="16131" max="16131" width="10.7109375" style="235"/>
    <col min="16132" max="16132" width="31.28515625" style="235" customWidth="1"/>
    <col min="16133" max="16133" width="70.28515625" style="235" customWidth="1"/>
    <col min="16134" max="16134" width="17.42578125" style="235" customWidth="1"/>
    <col min="16135" max="16136" width="21.7109375" style="235" customWidth="1"/>
    <col min="16137" max="16137" width="19.42578125" style="235" customWidth="1"/>
    <col min="16138" max="16138" width="42" style="235" customWidth="1"/>
    <col min="16139" max="16384" width="10.7109375" style="235"/>
  </cols>
  <sheetData>
    <row r="1" spans="1:2" ht="25.5" customHeight="1" x14ac:dyDescent="0.25">
      <c r="A1" s="307" t="s">
        <v>0</v>
      </c>
      <c r="B1" s="308"/>
    </row>
    <row r="2" spans="1:2" ht="25.5" customHeight="1" x14ac:dyDescent="0.25">
      <c r="A2" s="309" t="s">
        <v>1</v>
      </c>
      <c r="B2" s="310"/>
    </row>
    <row r="3" spans="1:2" ht="15" x14ac:dyDescent="0.25">
      <c r="A3" s="258" t="s">
        <v>2</v>
      </c>
      <c r="B3" s="259" t="s">
        <v>3</v>
      </c>
    </row>
    <row r="4" spans="1:2" ht="40.5" customHeight="1" x14ac:dyDescent="0.25">
      <c r="A4" s="239" t="s">
        <v>4</v>
      </c>
      <c r="B4" s="240" t="s">
        <v>5</v>
      </c>
    </row>
    <row r="5" spans="1:2" ht="28.5" x14ac:dyDescent="0.25">
      <c r="A5" s="239" t="s">
        <v>6</v>
      </c>
      <c r="B5" s="241" t="s">
        <v>7</v>
      </c>
    </row>
    <row r="6" spans="1:2" ht="124.5" customHeight="1" x14ac:dyDescent="0.25">
      <c r="A6" s="239" t="s">
        <v>8</v>
      </c>
      <c r="B6" s="236" t="s">
        <v>9</v>
      </c>
    </row>
    <row r="7" spans="1:2" ht="26.65" customHeight="1" x14ac:dyDescent="0.25">
      <c r="A7" s="303" t="s">
        <v>10</v>
      </c>
      <c r="B7" s="304"/>
    </row>
    <row r="8" spans="1:2" ht="42.75" x14ac:dyDescent="0.25">
      <c r="A8" s="239" t="s">
        <v>11</v>
      </c>
      <c r="B8" s="241" t="s">
        <v>12</v>
      </c>
    </row>
    <row r="9" spans="1:2" ht="28.5" x14ac:dyDescent="0.25">
      <c r="A9" s="239" t="s">
        <v>13</v>
      </c>
      <c r="B9" s="241" t="s">
        <v>14</v>
      </c>
    </row>
    <row r="10" spans="1:2" ht="42.75" x14ac:dyDescent="0.25">
      <c r="A10" s="239" t="s">
        <v>15</v>
      </c>
      <c r="B10" s="241" t="s">
        <v>16</v>
      </c>
    </row>
    <row r="11" spans="1:2" ht="40.5" customHeight="1" x14ac:dyDescent="0.25">
      <c r="A11" s="239" t="s">
        <v>17</v>
      </c>
      <c r="B11" s="240" t="s">
        <v>18</v>
      </c>
    </row>
    <row r="12" spans="1:2" ht="38.25" customHeight="1" x14ac:dyDescent="0.25">
      <c r="A12" s="239" t="s">
        <v>19</v>
      </c>
      <c r="B12" s="240" t="s">
        <v>20</v>
      </c>
    </row>
    <row r="13" spans="1:2" ht="42.75" x14ac:dyDescent="0.25">
      <c r="A13" s="239" t="s">
        <v>21</v>
      </c>
      <c r="B13" s="242" t="s">
        <v>22</v>
      </c>
    </row>
    <row r="14" spans="1:2" ht="23.65" customHeight="1" x14ac:dyDescent="0.25">
      <c r="A14" s="243" t="s">
        <v>23</v>
      </c>
      <c r="B14" s="244"/>
    </row>
    <row r="15" spans="1:2" ht="42.75" x14ac:dyDescent="0.25">
      <c r="A15" s="239" t="s">
        <v>24</v>
      </c>
      <c r="B15" s="245" t="s">
        <v>25</v>
      </c>
    </row>
    <row r="16" spans="1:2" ht="42.75" x14ac:dyDescent="0.25">
      <c r="A16" s="239" t="s">
        <v>26</v>
      </c>
      <c r="B16" s="245" t="s">
        <v>27</v>
      </c>
    </row>
    <row r="17" spans="1:3" ht="42.75" x14ac:dyDescent="0.25">
      <c r="A17" s="239" t="s">
        <v>28</v>
      </c>
      <c r="B17" s="245" t="s">
        <v>29</v>
      </c>
    </row>
    <row r="18" spans="1:3" ht="8.25" customHeight="1" x14ac:dyDescent="0.25">
      <c r="A18" s="243"/>
      <c r="B18" s="246"/>
    </row>
    <row r="19" spans="1:3" ht="28.5" x14ac:dyDescent="0.25">
      <c r="A19" s="239" t="s">
        <v>30</v>
      </c>
      <c r="B19" s="245" t="s">
        <v>31</v>
      </c>
    </row>
    <row r="20" spans="1:3" ht="28.5" x14ac:dyDescent="0.25">
      <c r="A20" s="239" t="s">
        <v>32</v>
      </c>
      <c r="B20" s="245" t="s">
        <v>33</v>
      </c>
    </row>
    <row r="21" spans="1:3" ht="42.75" x14ac:dyDescent="0.25">
      <c r="A21" s="239" t="s">
        <v>34</v>
      </c>
      <c r="B21" s="245" t="s">
        <v>35</v>
      </c>
    </row>
    <row r="22" spans="1:3" ht="20.25" customHeight="1" x14ac:dyDescent="0.25">
      <c r="A22" s="301" t="s">
        <v>36</v>
      </c>
      <c r="B22" s="302"/>
    </row>
    <row r="23" spans="1:3" ht="42.75" x14ac:dyDescent="0.25">
      <c r="A23" s="239" t="s">
        <v>37</v>
      </c>
      <c r="B23" s="245" t="s">
        <v>38</v>
      </c>
    </row>
    <row r="24" spans="1:3" ht="54" customHeight="1" x14ac:dyDescent="0.25">
      <c r="A24" s="239" t="s">
        <v>39</v>
      </c>
      <c r="B24" s="245" t="s">
        <v>40</v>
      </c>
    </row>
    <row r="25" spans="1:3" ht="144" customHeight="1" x14ac:dyDescent="0.25">
      <c r="A25" s="239" t="s">
        <v>41</v>
      </c>
      <c r="B25" s="247" t="s">
        <v>42</v>
      </c>
    </row>
    <row r="26" spans="1:3" ht="57" x14ac:dyDescent="0.25">
      <c r="A26" s="239" t="s">
        <v>43</v>
      </c>
      <c r="B26" s="245" t="s">
        <v>44</v>
      </c>
    </row>
    <row r="27" spans="1:3" ht="57" x14ac:dyDescent="0.25">
      <c r="A27" s="239" t="s">
        <v>45</v>
      </c>
      <c r="B27" s="245" t="s">
        <v>46</v>
      </c>
    </row>
    <row r="28" spans="1:3" ht="28.5" x14ac:dyDescent="0.25">
      <c r="A28" s="239" t="s">
        <v>47</v>
      </c>
      <c r="B28" s="245" t="s">
        <v>48</v>
      </c>
    </row>
    <row r="29" spans="1:3" ht="57" x14ac:dyDescent="0.25">
      <c r="A29" s="239" t="s">
        <v>49</v>
      </c>
      <c r="B29" s="245" t="s">
        <v>50</v>
      </c>
      <c r="C29" s="237"/>
    </row>
    <row r="30" spans="1:3" ht="90" customHeight="1" x14ac:dyDescent="0.25">
      <c r="A30" s="248" t="s">
        <v>51</v>
      </c>
      <c r="B30" s="245" t="s">
        <v>52</v>
      </c>
    </row>
    <row r="31" spans="1:3" ht="81.599999999999994" customHeight="1" x14ac:dyDescent="0.25">
      <c r="A31" s="248" t="s">
        <v>53</v>
      </c>
      <c r="B31" s="245" t="s">
        <v>54</v>
      </c>
    </row>
    <row r="32" spans="1:3" ht="54" customHeight="1" x14ac:dyDescent="0.25">
      <c r="A32" s="248" t="s">
        <v>55</v>
      </c>
      <c r="B32" s="245" t="s">
        <v>56</v>
      </c>
    </row>
    <row r="33" spans="1:3" ht="28.5" customHeight="1" x14ac:dyDescent="0.25">
      <c r="A33" s="313" t="s">
        <v>57</v>
      </c>
      <c r="B33" s="314"/>
    </row>
    <row r="34" spans="1:3" ht="71.25" x14ac:dyDescent="0.25">
      <c r="A34" s="248" t="s">
        <v>58</v>
      </c>
      <c r="B34" s="245" t="s">
        <v>59</v>
      </c>
    </row>
    <row r="35" spans="1:3" ht="57" x14ac:dyDescent="0.25">
      <c r="A35" s="248" t="s">
        <v>60</v>
      </c>
      <c r="B35" s="245" t="s">
        <v>61</v>
      </c>
    </row>
    <row r="36" spans="1:3" ht="36" customHeight="1" x14ac:dyDescent="0.25">
      <c r="A36" s="248" t="s">
        <v>62</v>
      </c>
      <c r="B36" s="245" t="s">
        <v>63</v>
      </c>
      <c r="C36" s="238"/>
    </row>
    <row r="37" spans="1:3" ht="28.5" x14ac:dyDescent="0.25">
      <c r="A37" s="248" t="s">
        <v>64</v>
      </c>
      <c r="B37" s="245" t="s">
        <v>65</v>
      </c>
    </row>
    <row r="38" spans="1:3" ht="71.25" x14ac:dyDescent="0.25">
      <c r="A38" s="248" t="s">
        <v>66</v>
      </c>
      <c r="B38" s="245" t="s">
        <v>67</v>
      </c>
    </row>
    <row r="39" spans="1:3" ht="28.5" x14ac:dyDescent="0.25">
      <c r="A39" s="239" t="s">
        <v>68</v>
      </c>
      <c r="B39" s="245" t="s">
        <v>69</v>
      </c>
    </row>
    <row r="40" spans="1:3" ht="25.5" customHeight="1" x14ac:dyDescent="0.25">
      <c r="A40" s="303" t="s">
        <v>70</v>
      </c>
      <c r="B40" s="304"/>
    </row>
    <row r="41" spans="1:3" ht="24" customHeight="1" x14ac:dyDescent="0.25">
      <c r="A41" s="243" t="s">
        <v>2</v>
      </c>
      <c r="B41" s="260" t="s">
        <v>3</v>
      </c>
    </row>
    <row r="42" spans="1:3" ht="28.5" x14ac:dyDescent="0.25">
      <c r="A42" s="239" t="s">
        <v>21</v>
      </c>
      <c r="B42" s="249" t="s">
        <v>71</v>
      </c>
    </row>
    <row r="43" spans="1:3" ht="42.75" x14ac:dyDescent="0.25">
      <c r="A43" s="239" t="s">
        <v>72</v>
      </c>
      <c r="B43" s="249" t="s">
        <v>73</v>
      </c>
    </row>
    <row r="44" spans="1:3" ht="42.75" x14ac:dyDescent="0.25">
      <c r="A44" s="239" t="s">
        <v>74</v>
      </c>
      <c r="B44" s="249" t="s">
        <v>75</v>
      </c>
    </row>
    <row r="45" spans="1:3" ht="42.75" x14ac:dyDescent="0.25">
      <c r="A45" s="239" t="s">
        <v>76</v>
      </c>
      <c r="B45" s="249" t="s">
        <v>77</v>
      </c>
    </row>
    <row r="46" spans="1:3" ht="42.75" x14ac:dyDescent="0.25">
      <c r="A46" s="239" t="s">
        <v>78</v>
      </c>
      <c r="B46" s="249" t="s">
        <v>79</v>
      </c>
    </row>
    <row r="47" spans="1:3" ht="28.5" x14ac:dyDescent="0.25">
      <c r="A47" s="239" t="s">
        <v>80</v>
      </c>
      <c r="B47" s="249" t="s">
        <v>81</v>
      </c>
    </row>
    <row r="48" spans="1:3" ht="152.25" customHeight="1" x14ac:dyDescent="0.25">
      <c r="A48" s="239" t="s">
        <v>82</v>
      </c>
      <c r="B48" s="250" t="s">
        <v>83</v>
      </c>
    </row>
    <row r="49" spans="1:2" ht="22.9" customHeight="1" x14ac:dyDescent="0.25">
      <c r="A49" s="301" t="s">
        <v>84</v>
      </c>
      <c r="B49" s="302"/>
    </row>
    <row r="50" spans="1:2" ht="71.25" x14ac:dyDescent="0.25">
      <c r="A50" s="239" t="s">
        <v>85</v>
      </c>
      <c r="B50" s="245" t="s">
        <v>86</v>
      </c>
    </row>
    <row r="51" spans="1:2" ht="28.5" x14ac:dyDescent="0.25">
      <c r="A51" s="239" t="s">
        <v>87</v>
      </c>
      <c r="B51" s="245" t="s">
        <v>88</v>
      </c>
    </row>
    <row r="52" spans="1:2" ht="57" x14ac:dyDescent="0.25">
      <c r="A52" s="239" t="s">
        <v>89</v>
      </c>
      <c r="B52" s="245" t="s">
        <v>90</v>
      </c>
    </row>
    <row r="53" spans="1:2" ht="99.75" x14ac:dyDescent="0.25">
      <c r="A53" s="239" t="s">
        <v>91</v>
      </c>
      <c r="B53" s="245" t="s">
        <v>92</v>
      </c>
    </row>
    <row r="54" spans="1:2" ht="85.5" x14ac:dyDescent="0.25">
      <c r="A54" s="239" t="s">
        <v>93</v>
      </c>
      <c r="B54" s="245" t="s">
        <v>54</v>
      </c>
    </row>
    <row r="55" spans="1:2" ht="71.25" x14ac:dyDescent="0.25">
      <c r="A55" s="239" t="s">
        <v>94</v>
      </c>
      <c r="B55" s="245" t="s">
        <v>95</v>
      </c>
    </row>
    <row r="56" spans="1:2" ht="28.5" x14ac:dyDescent="0.25">
      <c r="A56" s="239" t="s">
        <v>96</v>
      </c>
      <c r="B56" s="245" t="s">
        <v>97</v>
      </c>
    </row>
    <row r="57" spans="1:2" ht="24" customHeight="1" x14ac:dyDescent="0.25">
      <c r="A57" s="315" t="s">
        <v>98</v>
      </c>
      <c r="B57" s="316"/>
    </row>
    <row r="58" spans="1:2" ht="23.65" customHeight="1" x14ac:dyDescent="0.25">
      <c r="A58" s="301" t="s">
        <v>99</v>
      </c>
      <c r="B58" s="302"/>
    </row>
    <row r="59" spans="1:2" ht="42.75" x14ac:dyDescent="0.25">
      <c r="A59" s="239" t="s">
        <v>100</v>
      </c>
      <c r="B59" s="249" t="s">
        <v>101</v>
      </c>
    </row>
    <row r="60" spans="1:2" ht="28.5" x14ac:dyDescent="0.25">
      <c r="A60" s="239" t="s">
        <v>102</v>
      </c>
      <c r="B60" s="249" t="s">
        <v>103</v>
      </c>
    </row>
    <row r="61" spans="1:2" ht="42.75" x14ac:dyDescent="0.25">
      <c r="A61" s="239" t="s">
        <v>13</v>
      </c>
      <c r="B61" s="249" t="s">
        <v>104</v>
      </c>
    </row>
    <row r="62" spans="1:2" ht="57" x14ac:dyDescent="0.25">
      <c r="A62" s="239" t="s">
        <v>26</v>
      </c>
      <c r="B62" s="245" t="s">
        <v>105</v>
      </c>
    </row>
    <row r="63" spans="1:2" ht="57" x14ac:dyDescent="0.25">
      <c r="A63" s="239" t="s">
        <v>28</v>
      </c>
      <c r="B63" s="245" t="s">
        <v>106</v>
      </c>
    </row>
    <row r="64" spans="1:2" ht="42.75" x14ac:dyDescent="0.25">
      <c r="A64" s="239" t="s">
        <v>107</v>
      </c>
      <c r="B64" s="249" t="s">
        <v>108</v>
      </c>
    </row>
    <row r="65" spans="1:2" ht="25.5" customHeight="1" x14ac:dyDescent="0.25">
      <c r="A65" s="303" t="s">
        <v>109</v>
      </c>
      <c r="B65" s="304"/>
    </row>
    <row r="66" spans="1:2" ht="22.9" customHeight="1" x14ac:dyDescent="0.25">
      <c r="A66" s="311" t="s">
        <v>110</v>
      </c>
      <c r="B66" s="312"/>
    </row>
    <row r="67" spans="1:2" ht="94.15" customHeight="1" x14ac:dyDescent="0.25">
      <c r="A67" s="305" t="s">
        <v>111</v>
      </c>
      <c r="B67" s="306"/>
    </row>
    <row r="68" spans="1:2" ht="39.75" customHeight="1" x14ac:dyDescent="0.25">
      <c r="A68" s="239" t="s">
        <v>112</v>
      </c>
      <c r="B68" s="251" t="s">
        <v>113</v>
      </c>
    </row>
    <row r="69" spans="1:2" ht="42.75" x14ac:dyDescent="0.25">
      <c r="A69" s="239" t="s">
        <v>114</v>
      </c>
      <c r="B69" s="252" t="s">
        <v>115</v>
      </c>
    </row>
    <row r="70" spans="1:2" ht="37.5" customHeight="1" x14ac:dyDescent="0.25">
      <c r="A70" s="248" t="s">
        <v>116</v>
      </c>
      <c r="B70" s="252" t="s">
        <v>117</v>
      </c>
    </row>
    <row r="71" spans="1:2" ht="37.5" customHeight="1" x14ac:dyDescent="0.25">
      <c r="A71" s="239" t="s">
        <v>118</v>
      </c>
      <c r="B71" s="252" t="s">
        <v>119</v>
      </c>
    </row>
    <row r="72" spans="1:2" ht="37.5" customHeight="1" x14ac:dyDescent="0.25">
      <c r="A72" s="248" t="s">
        <v>120</v>
      </c>
      <c r="B72" s="252" t="s">
        <v>121</v>
      </c>
    </row>
    <row r="73" spans="1:2" ht="25.5" customHeight="1" x14ac:dyDescent="0.25">
      <c r="A73" s="303" t="s">
        <v>122</v>
      </c>
      <c r="B73" s="304"/>
    </row>
    <row r="74" spans="1:2" ht="28.5" x14ac:dyDescent="0.25">
      <c r="A74" s="239" t="s">
        <v>123</v>
      </c>
      <c r="B74" s="249" t="s">
        <v>124</v>
      </c>
    </row>
    <row r="75" spans="1:2" ht="28.5" x14ac:dyDescent="0.25">
      <c r="A75" s="239" t="s">
        <v>125</v>
      </c>
      <c r="B75" s="249" t="s">
        <v>126</v>
      </c>
    </row>
    <row r="76" spans="1:2" ht="28.5" x14ac:dyDescent="0.25">
      <c r="A76" s="239" t="s">
        <v>127</v>
      </c>
      <c r="B76" s="249" t="s">
        <v>128</v>
      </c>
    </row>
    <row r="77" spans="1:2" ht="28.5" x14ac:dyDescent="0.25">
      <c r="A77" s="239" t="s">
        <v>129</v>
      </c>
      <c r="B77" s="249" t="s">
        <v>130</v>
      </c>
    </row>
    <row r="78" spans="1:2" ht="28.5" x14ac:dyDescent="0.25">
      <c r="A78" s="239" t="s">
        <v>131</v>
      </c>
      <c r="B78" s="249" t="s">
        <v>132</v>
      </c>
    </row>
    <row r="79" spans="1:2" ht="42.75" x14ac:dyDescent="0.25">
      <c r="A79" s="239" t="s">
        <v>133</v>
      </c>
      <c r="B79" s="249" t="s">
        <v>134</v>
      </c>
    </row>
    <row r="80" spans="1:2" ht="28.5" x14ac:dyDescent="0.25">
      <c r="A80" s="239" t="s">
        <v>135</v>
      </c>
      <c r="B80" s="249" t="s">
        <v>136</v>
      </c>
    </row>
    <row r="81" spans="1:2" ht="15" x14ac:dyDescent="0.25">
      <c r="A81" s="239" t="s">
        <v>137</v>
      </c>
      <c r="B81" s="249" t="s">
        <v>138</v>
      </c>
    </row>
    <row r="82" spans="1:2" ht="42.75" x14ac:dyDescent="0.25">
      <c r="A82" s="256" t="s">
        <v>139</v>
      </c>
      <c r="B82" s="249" t="s">
        <v>140</v>
      </c>
    </row>
    <row r="83" spans="1:2" ht="42.75" x14ac:dyDescent="0.25">
      <c r="A83" s="248" t="s">
        <v>141</v>
      </c>
      <c r="B83" s="249" t="s">
        <v>142</v>
      </c>
    </row>
    <row r="84" spans="1:2" ht="42.75" x14ac:dyDescent="0.25">
      <c r="A84" s="239" t="s">
        <v>143</v>
      </c>
      <c r="B84" s="249" t="s">
        <v>144</v>
      </c>
    </row>
    <row r="85" spans="1:2" ht="28.5" x14ac:dyDescent="0.25">
      <c r="A85" s="239" t="s">
        <v>45</v>
      </c>
      <c r="B85" s="249" t="s">
        <v>145</v>
      </c>
    </row>
    <row r="86" spans="1:2" ht="28.5" x14ac:dyDescent="0.25">
      <c r="A86" s="239" t="s">
        <v>146</v>
      </c>
      <c r="B86" s="249" t="s">
        <v>147</v>
      </c>
    </row>
    <row r="87" spans="1:2" ht="42.75" x14ac:dyDescent="0.25">
      <c r="A87" s="239" t="s">
        <v>148</v>
      </c>
      <c r="B87" s="249" t="s">
        <v>149</v>
      </c>
    </row>
    <row r="88" spans="1:2" ht="18.600000000000001" customHeight="1" x14ac:dyDescent="0.25">
      <c r="A88" s="303" t="s">
        <v>150</v>
      </c>
      <c r="B88" s="304"/>
    </row>
    <row r="89" spans="1:2" ht="28.5" x14ac:dyDescent="0.25">
      <c r="A89" s="257" t="s">
        <v>151</v>
      </c>
      <c r="B89" s="255" t="s">
        <v>152</v>
      </c>
    </row>
    <row r="90" spans="1:2" ht="15" x14ac:dyDescent="0.25">
      <c r="A90" s="257" t="s">
        <v>153</v>
      </c>
      <c r="B90" s="255" t="s">
        <v>154</v>
      </c>
    </row>
    <row r="91" spans="1:2" ht="15" x14ac:dyDescent="0.25">
      <c r="A91" s="257" t="s">
        <v>155</v>
      </c>
      <c r="B91" s="255" t="s">
        <v>156</v>
      </c>
    </row>
    <row r="92" spans="1:2" ht="15" x14ac:dyDescent="0.25">
      <c r="A92" s="257" t="s">
        <v>157</v>
      </c>
      <c r="B92" s="255" t="s">
        <v>158</v>
      </c>
    </row>
    <row r="93" spans="1:2" ht="15" x14ac:dyDescent="0.25">
      <c r="A93" s="299" t="s">
        <v>159</v>
      </c>
      <c r="B93" s="300"/>
    </row>
  </sheetData>
  <mergeCells count="15">
    <mergeCell ref="A1:B1"/>
    <mergeCell ref="A2:B2"/>
    <mergeCell ref="A40:B40"/>
    <mergeCell ref="A65:B65"/>
    <mergeCell ref="A66:B66"/>
    <mergeCell ref="A7:B7"/>
    <mergeCell ref="A22:B22"/>
    <mergeCell ref="A33:B33"/>
    <mergeCell ref="A57:B57"/>
    <mergeCell ref="A49:B49"/>
    <mergeCell ref="A93:B93"/>
    <mergeCell ref="A58:B58"/>
    <mergeCell ref="A73:B73"/>
    <mergeCell ref="A67:B67"/>
    <mergeCell ref="A88:B8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B3644-ADF7-4E87-938E-0F35AA9F3CC6}">
  <sheetPr>
    <tabColor theme="5" tint="0.59999389629810485"/>
    <pageSetUpPr fitToPage="1"/>
  </sheetPr>
  <dimension ref="A1:O126"/>
  <sheetViews>
    <sheetView showGridLines="0" zoomScale="40" zoomScaleNormal="40" workbookViewId="0">
      <selection activeCell="B16" sqref="B16:F16"/>
    </sheetView>
  </sheetViews>
  <sheetFormatPr baseColWidth="10" defaultColWidth="10.7109375" defaultRowHeight="14.25" x14ac:dyDescent="0.25"/>
  <cols>
    <col min="1" max="1" width="49.7109375" style="1" customWidth="1"/>
    <col min="2" max="5" width="35.7109375" style="1" customWidth="1"/>
    <col min="6" max="6" width="43" style="1" customWidth="1"/>
    <col min="7" max="7" width="41.28515625" style="1" customWidth="1"/>
    <col min="8" max="8" width="35.7109375" style="1" customWidth="1"/>
    <col min="9" max="9" width="50.28515625" style="1" customWidth="1"/>
    <col min="10" max="13" width="35.7109375" style="1" customWidth="1"/>
    <col min="14" max="14" width="31" style="1" customWidth="1"/>
    <col min="15" max="15" width="18.28515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7109375" style="1"/>
    <col min="23" max="23" width="18.42578125" style="1" bestFit="1" customWidth="1"/>
    <col min="24" max="24" width="16.28515625" style="1" customWidth="1"/>
    <col min="25" max="16384" width="10.7109375" style="1"/>
  </cols>
  <sheetData>
    <row r="1" spans="1:15" s="85" customFormat="1" ht="22.15" customHeight="1" thickBot="1" x14ac:dyDescent="0.3">
      <c r="A1" s="317"/>
      <c r="B1" s="320" t="s">
        <v>160</v>
      </c>
      <c r="C1" s="321"/>
      <c r="D1" s="321"/>
      <c r="E1" s="321"/>
      <c r="F1" s="321"/>
      <c r="G1" s="321"/>
      <c r="H1" s="321"/>
      <c r="I1" s="321"/>
      <c r="J1" s="321"/>
      <c r="K1" s="321"/>
      <c r="L1" s="322"/>
      <c r="M1" s="323" t="s">
        <v>161</v>
      </c>
      <c r="N1" s="324"/>
      <c r="O1" s="325"/>
    </row>
    <row r="2" spans="1:15" s="85" customFormat="1" ht="18" customHeight="1" thickBot="1" x14ac:dyDescent="0.3">
      <c r="A2" s="318"/>
      <c r="B2" s="326" t="s">
        <v>162</v>
      </c>
      <c r="C2" s="327"/>
      <c r="D2" s="327"/>
      <c r="E2" s="327"/>
      <c r="F2" s="327"/>
      <c r="G2" s="327"/>
      <c r="H2" s="327"/>
      <c r="I2" s="327"/>
      <c r="J2" s="327"/>
      <c r="K2" s="327"/>
      <c r="L2" s="328"/>
      <c r="M2" s="323" t="s">
        <v>163</v>
      </c>
      <c r="N2" s="324"/>
      <c r="O2" s="325"/>
    </row>
    <row r="3" spans="1:15" s="85" customFormat="1" ht="19.899999999999999" customHeight="1" thickBot="1" x14ac:dyDescent="0.3">
      <c r="A3" s="318"/>
      <c r="B3" s="326" t="s">
        <v>0</v>
      </c>
      <c r="C3" s="327"/>
      <c r="D3" s="327"/>
      <c r="E3" s="327"/>
      <c r="F3" s="327"/>
      <c r="G3" s="327"/>
      <c r="H3" s="327"/>
      <c r="I3" s="327"/>
      <c r="J3" s="327"/>
      <c r="K3" s="327"/>
      <c r="L3" s="328"/>
      <c r="M3" s="323" t="s">
        <v>164</v>
      </c>
      <c r="N3" s="324"/>
      <c r="O3" s="325"/>
    </row>
    <row r="4" spans="1:15" s="85" customFormat="1" ht="21.75" customHeight="1" thickBot="1" x14ac:dyDescent="0.3">
      <c r="A4" s="319"/>
      <c r="B4" s="329" t="s">
        <v>165</v>
      </c>
      <c r="C4" s="330"/>
      <c r="D4" s="330"/>
      <c r="E4" s="330"/>
      <c r="F4" s="330"/>
      <c r="G4" s="330"/>
      <c r="H4" s="330"/>
      <c r="I4" s="330"/>
      <c r="J4" s="330"/>
      <c r="K4" s="330"/>
      <c r="L4" s="331"/>
      <c r="M4" s="323" t="s">
        <v>166</v>
      </c>
      <c r="N4" s="324"/>
      <c r="O4" s="325"/>
    </row>
    <row r="5" spans="1:15" s="85" customFormat="1" ht="16.149999999999999" customHeight="1" thickBot="1" x14ac:dyDescent="0.3">
      <c r="A5" s="86"/>
      <c r="B5" s="87"/>
      <c r="C5" s="87"/>
      <c r="D5" s="87"/>
      <c r="E5" s="87"/>
      <c r="F5" s="87"/>
      <c r="G5" s="87"/>
      <c r="H5" s="87"/>
      <c r="I5" s="87"/>
      <c r="J5" s="87"/>
      <c r="K5" s="87"/>
      <c r="L5" s="87"/>
      <c r="M5" s="88"/>
      <c r="N5" s="88"/>
      <c r="O5" s="88"/>
    </row>
    <row r="6" spans="1:15" ht="40.35" customHeight="1" thickBot="1" x14ac:dyDescent="0.3">
      <c r="A6" s="55" t="s">
        <v>167</v>
      </c>
      <c r="B6" s="348" t="s">
        <v>168</v>
      </c>
      <c r="C6" s="349"/>
      <c r="D6" s="349"/>
      <c r="E6" s="349"/>
      <c r="F6" s="349"/>
      <c r="G6" s="349"/>
      <c r="H6" s="349"/>
      <c r="I6" s="349"/>
      <c r="J6" s="349"/>
      <c r="K6" s="350"/>
      <c r="L6" s="167" t="s">
        <v>169</v>
      </c>
      <c r="M6" s="351">
        <v>2024110010318</v>
      </c>
      <c r="N6" s="352"/>
      <c r="O6" s="353"/>
    </row>
    <row r="7" spans="1:15" s="85" customFormat="1" ht="18" customHeight="1" thickBot="1" x14ac:dyDescent="0.3">
      <c r="A7" s="86"/>
      <c r="B7" s="87"/>
      <c r="C7" s="87"/>
      <c r="D7" s="87"/>
      <c r="E7" s="87"/>
      <c r="F7" s="87"/>
      <c r="G7" s="87"/>
      <c r="H7" s="87"/>
      <c r="I7" s="87"/>
      <c r="J7" s="87"/>
      <c r="K7" s="87"/>
      <c r="L7" s="87"/>
      <c r="M7" s="88"/>
      <c r="N7" s="88"/>
      <c r="O7" s="88"/>
    </row>
    <row r="8" spans="1:15" s="85" customFormat="1" ht="21.75" customHeight="1" thickBot="1" x14ac:dyDescent="0.3">
      <c r="A8" s="345" t="s">
        <v>6</v>
      </c>
      <c r="B8" s="167" t="s">
        <v>170</v>
      </c>
      <c r="C8" s="133" t="s">
        <v>174</v>
      </c>
      <c r="D8" s="167" t="s">
        <v>171</v>
      </c>
      <c r="E8" s="133" t="s">
        <v>174</v>
      </c>
      <c r="F8" s="167" t="s">
        <v>172</v>
      </c>
      <c r="G8" s="133" t="s">
        <v>174</v>
      </c>
      <c r="H8" s="167" t="s">
        <v>173</v>
      </c>
      <c r="I8" s="135" t="s">
        <v>174</v>
      </c>
      <c r="J8" s="354" t="s">
        <v>8</v>
      </c>
      <c r="K8" s="355"/>
      <c r="L8" s="166" t="s">
        <v>175</v>
      </c>
      <c r="M8" s="356"/>
      <c r="N8" s="356"/>
      <c r="O8" s="356"/>
    </row>
    <row r="9" spans="1:15" s="85" customFormat="1" ht="21.75" customHeight="1" thickBot="1" x14ac:dyDescent="0.3">
      <c r="A9" s="345"/>
      <c r="B9" s="168" t="s">
        <v>176</v>
      </c>
      <c r="C9" s="136"/>
      <c r="D9" s="167" t="s">
        <v>177</v>
      </c>
      <c r="E9" s="137"/>
      <c r="F9" s="167" t="s">
        <v>178</v>
      </c>
      <c r="G9" s="137"/>
      <c r="H9" s="167" t="s">
        <v>179</v>
      </c>
      <c r="I9" s="135"/>
      <c r="J9" s="354"/>
      <c r="K9" s="355"/>
      <c r="L9" s="166" t="s">
        <v>180</v>
      </c>
      <c r="M9" s="356"/>
      <c r="N9" s="356"/>
      <c r="O9" s="356"/>
    </row>
    <row r="10" spans="1:15" s="85" customFormat="1" ht="21.75" customHeight="1" thickBot="1" x14ac:dyDescent="0.3">
      <c r="A10" s="345"/>
      <c r="B10" s="167" t="s">
        <v>181</v>
      </c>
      <c r="C10" s="133"/>
      <c r="D10" s="167" t="s">
        <v>182</v>
      </c>
      <c r="E10" s="137"/>
      <c r="F10" s="167" t="s">
        <v>183</v>
      </c>
      <c r="G10" s="137"/>
      <c r="H10" s="167" t="s">
        <v>184</v>
      </c>
      <c r="I10" s="135"/>
      <c r="J10" s="354"/>
      <c r="K10" s="355"/>
      <c r="L10" s="166" t="s">
        <v>185</v>
      </c>
      <c r="M10" s="356" t="s">
        <v>174</v>
      </c>
      <c r="N10" s="356"/>
      <c r="O10" s="356"/>
    </row>
    <row r="11" spans="1:15" ht="15" customHeight="1" thickBot="1" x14ac:dyDescent="0.3">
      <c r="A11" s="6"/>
      <c r="B11" s="7"/>
      <c r="C11" s="7"/>
      <c r="D11" s="9"/>
      <c r="E11" s="8"/>
      <c r="F11" s="8"/>
      <c r="G11" s="228"/>
      <c r="H11" s="228"/>
      <c r="I11" s="10"/>
      <c r="J11" s="10"/>
      <c r="K11" s="7"/>
      <c r="L11" s="7"/>
      <c r="M11" s="7"/>
      <c r="N11" s="7"/>
      <c r="O11" s="7"/>
    </row>
    <row r="12" spans="1:15" ht="15" customHeight="1" x14ac:dyDescent="0.25">
      <c r="A12" s="332" t="s">
        <v>186</v>
      </c>
      <c r="B12" s="335" t="s">
        <v>187</v>
      </c>
      <c r="C12" s="336"/>
      <c r="D12" s="336"/>
      <c r="E12" s="336"/>
      <c r="F12" s="336"/>
      <c r="G12" s="336"/>
      <c r="H12" s="336"/>
      <c r="I12" s="336"/>
      <c r="J12" s="336"/>
      <c r="K12" s="336"/>
      <c r="L12" s="336"/>
      <c r="M12" s="336"/>
      <c r="N12" s="336"/>
      <c r="O12" s="337"/>
    </row>
    <row r="13" spans="1:15" ht="15" customHeight="1" x14ac:dyDescent="0.25">
      <c r="A13" s="333"/>
      <c r="B13" s="338"/>
      <c r="C13" s="339"/>
      <c r="D13" s="339"/>
      <c r="E13" s="339"/>
      <c r="F13" s="339"/>
      <c r="G13" s="339"/>
      <c r="H13" s="339"/>
      <c r="I13" s="339"/>
      <c r="J13" s="339"/>
      <c r="K13" s="339"/>
      <c r="L13" s="339"/>
      <c r="M13" s="339"/>
      <c r="N13" s="339"/>
      <c r="O13" s="340"/>
    </row>
    <row r="14" spans="1:15" ht="15" customHeight="1" thickBot="1" x14ac:dyDescent="0.3">
      <c r="A14" s="334"/>
      <c r="B14" s="341"/>
      <c r="C14" s="342"/>
      <c r="D14" s="342"/>
      <c r="E14" s="342"/>
      <c r="F14" s="342"/>
      <c r="G14" s="342"/>
      <c r="H14" s="342"/>
      <c r="I14" s="342"/>
      <c r="J14" s="342"/>
      <c r="K14" s="342"/>
      <c r="L14" s="342"/>
      <c r="M14" s="342"/>
      <c r="N14" s="342"/>
      <c r="O14" s="343"/>
    </row>
    <row r="15" spans="1:15" ht="9" customHeight="1" thickBot="1" x14ac:dyDescent="0.3">
      <c r="A15" s="14"/>
      <c r="B15" s="84"/>
      <c r="C15" s="15"/>
      <c r="D15" s="15"/>
      <c r="E15" s="15"/>
      <c r="F15" s="15"/>
      <c r="G15" s="16"/>
      <c r="H15" s="16"/>
      <c r="I15" s="16"/>
      <c r="J15" s="16"/>
      <c r="K15" s="16"/>
      <c r="L15" s="17"/>
      <c r="M15" s="17"/>
      <c r="N15" s="17"/>
      <c r="O15" s="17"/>
    </row>
    <row r="16" spans="1:15" s="18" customFormat="1" ht="37.5" customHeight="1" thickBot="1" x14ac:dyDescent="0.3">
      <c r="A16" s="55" t="s">
        <v>13</v>
      </c>
      <c r="B16" s="344" t="s">
        <v>188</v>
      </c>
      <c r="C16" s="344"/>
      <c r="D16" s="344"/>
      <c r="E16" s="344"/>
      <c r="F16" s="344"/>
      <c r="G16" s="345" t="s">
        <v>15</v>
      </c>
      <c r="H16" s="345"/>
      <c r="I16" s="344" t="s">
        <v>189</v>
      </c>
      <c r="J16" s="344"/>
      <c r="K16" s="344"/>
      <c r="L16" s="344"/>
      <c r="M16" s="344"/>
      <c r="N16" s="344"/>
      <c r="O16" s="344"/>
    </row>
    <row r="17" spans="1:15" ht="9" customHeight="1" thickBot="1" x14ac:dyDescent="0.3">
      <c r="A17" s="14"/>
      <c r="B17" s="16"/>
      <c r="C17" s="15"/>
      <c r="D17" s="15"/>
      <c r="E17" s="15"/>
      <c r="F17" s="15"/>
      <c r="G17" s="16"/>
      <c r="H17" s="16"/>
      <c r="I17" s="16"/>
      <c r="J17" s="16"/>
      <c r="K17" s="16"/>
      <c r="L17" s="17"/>
      <c r="M17" s="17"/>
      <c r="N17" s="17"/>
      <c r="O17" s="17"/>
    </row>
    <row r="18" spans="1:15" ht="56.25" customHeight="1" thickBot="1" x14ac:dyDescent="0.3">
      <c r="A18" s="55" t="s">
        <v>17</v>
      </c>
      <c r="B18" s="346" t="s">
        <v>190</v>
      </c>
      <c r="C18" s="346"/>
      <c r="D18" s="346"/>
      <c r="E18" s="346"/>
      <c r="F18" s="55" t="s">
        <v>19</v>
      </c>
      <c r="G18" s="347" t="s">
        <v>191</v>
      </c>
      <c r="H18" s="347"/>
      <c r="I18" s="347"/>
      <c r="J18" s="55" t="s">
        <v>21</v>
      </c>
      <c r="K18" s="344" t="s">
        <v>192</v>
      </c>
      <c r="L18" s="344"/>
      <c r="M18" s="344"/>
      <c r="N18" s="344"/>
      <c r="O18" s="344"/>
    </row>
    <row r="19" spans="1:15" ht="9" customHeight="1" x14ac:dyDescent="0.25">
      <c r="A19" s="5"/>
      <c r="B19" s="2"/>
      <c r="C19" s="370"/>
      <c r="D19" s="370"/>
      <c r="E19" s="370"/>
      <c r="F19" s="370"/>
      <c r="G19" s="370"/>
      <c r="H19" s="370"/>
      <c r="I19" s="370"/>
      <c r="J19" s="370"/>
      <c r="K19" s="370"/>
      <c r="L19" s="370"/>
      <c r="M19" s="370"/>
      <c r="N19" s="370"/>
      <c r="O19" s="370"/>
    </row>
    <row r="20" spans="1:15" ht="16.5" customHeight="1" thickBot="1" x14ac:dyDescent="0.3">
      <c r="A20" s="82"/>
      <c r="B20" s="83"/>
      <c r="C20" s="83"/>
      <c r="D20" s="83"/>
      <c r="E20" s="83"/>
      <c r="F20" s="83"/>
      <c r="G20" s="83"/>
      <c r="H20" s="83"/>
      <c r="I20" s="83"/>
      <c r="J20" s="83"/>
      <c r="K20" s="83"/>
      <c r="L20" s="83"/>
      <c r="M20" s="83"/>
      <c r="N20" s="83"/>
      <c r="O20" s="83"/>
    </row>
    <row r="21" spans="1:15" ht="32.1" customHeight="1" thickBot="1" x14ac:dyDescent="0.3">
      <c r="A21" s="371" t="s">
        <v>23</v>
      </c>
      <c r="B21" s="372"/>
      <c r="C21" s="372"/>
      <c r="D21" s="372"/>
      <c r="E21" s="372"/>
      <c r="F21" s="372"/>
      <c r="G21" s="372"/>
      <c r="H21" s="372"/>
      <c r="I21" s="372"/>
      <c r="J21" s="372"/>
      <c r="K21" s="372"/>
      <c r="L21" s="372"/>
      <c r="M21" s="372"/>
      <c r="N21" s="372"/>
      <c r="O21" s="354"/>
    </row>
    <row r="22" spans="1:15" ht="32.1" customHeight="1" thickBot="1" x14ac:dyDescent="0.3">
      <c r="A22" s="371" t="s">
        <v>193</v>
      </c>
      <c r="B22" s="372"/>
      <c r="C22" s="372"/>
      <c r="D22" s="372"/>
      <c r="E22" s="372"/>
      <c r="F22" s="372"/>
      <c r="G22" s="372"/>
      <c r="H22" s="372"/>
      <c r="I22" s="372"/>
      <c r="J22" s="372"/>
      <c r="K22" s="372"/>
      <c r="L22" s="372"/>
      <c r="M22" s="372"/>
      <c r="N22" s="372"/>
      <c r="O22" s="354"/>
    </row>
    <row r="23" spans="1:15" ht="32.1" customHeight="1" thickBot="1" x14ac:dyDescent="0.3">
      <c r="A23" s="27"/>
      <c r="B23" s="19" t="s">
        <v>170</v>
      </c>
      <c r="C23" s="19" t="s">
        <v>171</v>
      </c>
      <c r="D23" s="19" t="s">
        <v>172</v>
      </c>
      <c r="E23" s="19" t="s">
        <v>173</v>
      </c>
      <c r="F23" s="19" t="s">
        <v>176</v>
      </c>
      <c r="G23" s="19" t="s">
        <v>177</v>
      </c>
      <c r="H23" s="19" t="s">
        <v>178</v>
      </c>
      <c r="I23" s="19" t="s">
        <v>179</v>
      </c>
      <c r="J23" s="19" t="s">
        <v>181</v>
      </c>
      <c r="K23" s="19" t="s">
        <v>182</v>
      </c>
      <c r="L23" s="19" t="s">
        <v>183</v>
      </c>
      <c r="M23" s="19" t="s">
        <v>184</v>
      </c>
      <c r="N23" s="20" t="s">
        <v>194</v>
      </c>
      <c r="O23" s="20" t="s">
        <v>195</v>
      </c>
    </row>
    <row r="24" spans="1:15" ht="32.1" customHeight="1" x14ac:dyDescent="0.25">
      <c r="A24" s="21" t="s">
        <v>24</v>
      </c>
      <c r="B24" s="22">
        <v>183208000</v>
      </c>
      <c r="C24" s="22">
        <v>591201000</v>
      </c>
      <c r="D24" s="22">
        <v>176778000</v>
      </c>
      <c r="E24" s="22">
        <v>33638000</v>
      </c>
      <c r="F24" s="22">
        <v>15147000</v>
      </c>
      <c r="G24" s="222"/>
      <c r="H24" s="222"/>
      <c r="I24" s="222"/>
      <c r="J24" s="222"/>
      <c r="K24" s="222"/>
      <c r="L24" s="222"/>
      <c r="M24" s="222"/>
      <c r="N24" s="232">
        <f>SUM(B24:M24)</f>
        <v>999972000</v>
      </c>
      <c r="O24" s="223">
        <v>1</v>
      </c>
    </row>
    <row r="25" spans="1:15" ht="32.1" customHeight="1" x14ac:dyDescent="0.25">
      <c r="A25" s="21" t="s">
        <v>26</v>
      </c>
      <c r="B25" s="22">
        <v>183208000</v>
      </c>
      <c r="C25" s="22">
        <v>767979000</v>
      </c>
      <c r="D25" s="22">
        <v>-600000</v>
      </c>
      <c r="E25" s="22">
        <f>919191171-SUM(B25:D25)</f>
        <v>-31395829</v>
      </c>
      <c r="F25" s="280"/>
      <c r="G25" s="222"/>
      <c r="H25" s="222"/>
      <c r="I25" s="222"/>
      <c r="J25" s="222"/>
      <c r="K25" s="222"/>
      <c r="L25" s="222"/>
      <c r="M25" s="222"/>
      <c r="N25" s="232">
        <f t="shared" ref="N25:N29" si="0">SUM(B25:M25)</f>
        <v>919191171</v>
      </c>
      <c r="O25" s="224">
        <f>N25/N24</f>
        <v>0.9192169090734541</v>
      </c>
    </row>
    <row r="26" spans="1:15" ht="32.1" customHeight="1" x14ac:dyDescent="0.25">
      <c r="A26" s="21" t="s">
        <v>28</v>
      </c>
      <c r="B26" s="22">
        <v>0</v>
      </c>
      <c r="C26" s="22">
        <v>1528532</v>
      </c>
      <c r="D26" s="22">
        <v>33184431</v>
      </c>
      <c r="E26" s="22">
        <v>95367532</v>
      </c>
      <c r="F26" s="280"/>
      <c r="G26" s="225"/>
      <c r="H26" s="225"/>
      <c r="I26" s="225"/>
      <c r="J26" s="225"/>
      <c r="K26" s="225"/>
      <c r="L26" s="225"/>
      <c r="M26" s="225"/>
      <c r="N26" s="232">
        <f t="shared" si="0"/>
        <v>130080495</v>
      </c>
      <c r="O26" s="224">
        <f>N26/N24</f>
        <v>0.13008413735584595</v>
      </c>
    </row>
    <row r="27" spans="1:15" ht="32.1" customHeight="1" x14ac:dyDescent="0.25">
      <c r="A27" s="21" t="s">
        <v>196</v>
      </c>
      <c r="B27" s="22"/>
      <c r="C27" s="22">
        <f>1683000+1533400</f>
        <v>3216400</v>
      </c>
      <c r="D27" s="22"/>
      <c r="E27" s="22"/>
      <c r="F27" s="280"/>
      <c r="G27" s="222"/>
      <c r="H27" s="222"/>
      <c r="I27" s="222"/>
      <c r="J27" s="222"/>
      <c r="K27" s="222"/>
      <c r="L27" s="222"/>
      <c r="M27" s="222"/>
      <c r="N27" s="232">
        <f t="shared" si="0"/>
        <v>3216400</v>
      </c>
      <c r="O27" s="224">
        <v>1</v>
      </c>
    </row>
    <row r="28" spans="1:15" ht="32.1" customHeight="1" x14ac:dyDescent="0.25">
      <c r="A28" s="21" t="s">
        <v>197</v>
      </c>
      <c r="B28" s="22">
        <v>0</v>
      </c>
      <c r="C28" s="22">
        <v>0</v>
      </c>
      <c r="D28" s="22"/>
      <c r="E28" s="22"/>
      <c r="F28" s="280"/>
      <c r="G28" s="225"/>
      <c r="H28" s="225"/>
      <c r="I28" s="225"/>
      <c r="J28" s="225"/>
      <c r="K28" s="225"/>
      <c r="L28" s="225"/>
      <c r="M28" s="225"/>
      <c r="N28" s="232">
        <f t="shared" si="0"/>
        <v>0</v>
      </c>
      <c r="O28" s="224">
        <f>N28/N27</f>
        <v>0</v>
      </c>
    </row>
    <row r="29" spans="1:15" ht="32.1" customHeight="1" thickBot="1" x14ac:dyDescent="0.3">
      <c r="A29" s="24" t="s">
        <v>34</v>
      </c>
      <c r="B29" s="25">
        <v>0</v>
      </c>
      <c r="C29" s="25">
        <v>3216400</v>
      </c>
      <c r="D29" s="25"/>
      <c r="E29" s="25"/>
      <c r="F29" s="281"/>
      <c r="G29" s="226"/>
      <c r="H29" s="226"/>
      <c r="I29" s="226"/>
      <c r="J29" s="226"/>
      <c r="K29" s="226"/>
      <c r="L29" s="226"/>
      <c r="M29" s="226"/>
      <c r="N29" s="233">
        <f t="shared" si="0"/>
        <v>3216400</v>
      </c>
      <c r="O29" s="227">
        <f>N29/N27</f>
        <v>1</v>
      </c>
    </row>
    <row r="30" spans="1:15" s="26" customFormat="1" ht="16.5" customHeight="1" x14ac:dyDescent="0.2"/>
    <row r="31" spans="1:15" s="26" customFormat="1" ht="17.25" customHeight="1" x14ac:dyDescent="0.2"/>
    <row r="32" spans="1:15" ht="5.25" customHeight="1" thickBot="1" x14ac:dyDescent="0.3"/>
    <row r="33" spans="1:13" ht="48" customHeight="1" thickBot="1" x14ac:dyDescent="0.3">
      <c r="A33" s="373" t="s">
        <v>198</v>
      </c>
      <c r="B33" s="374"/>
      <c r="C33" s="374"/>
      <c r="D33" s="374"/>
      <c r="E33" s="374"/>
      <c r="F33" s="374"/>
      <c r="G33" s="374"/>
      <c r="H33" s="374"/>
      <c r="I33" s="375"/>
      <c r="J33" s="31"/>
    </row>
    <row r="34" spans="1:13" ht="50.25" customHeight="1" thickBot="1" x14ac:dyDescent="0.3">
      <c r="A34" s="40" t="s">
        <v>199</v>
      </c>
      <c r="B34" s="376" t="str">
        <f>+B12</f>
        <v>Desarrollar 1 estrategia para potenciar las habilidades y capacidades de las mujeres en sus diversidades que aporten a su empoderamiento y autonomía económica</v>
      </c>
      <c r="C34" s="377"/>
      <c r="D34" s="377"/>
      <c r="E34" s="377"/>
      <c r="F34" s="377"/>
      <c r="G34" s="377"/>
      <c r="H34" s="377"/>
      <c r="I34" s="378"/>
      <c r="J34" s="29"/>
      <c r="M34" s="205"/>
    </row>
    <row r="35" spans="1:13" ht="18.75" customHeight="1" thickBot="1" x14ac:dyDescent="0.3">
      <c r="A35" s="362" t="s">
        <v>39</v>
      </c>
      <c r="B35" s="91">
        <v>2024</v>
      </c>
      <c r="C35" s="91">
        <v>2025</v>
      </c>
      <c r="D35" s="91">
        <v>2026</v>
      </c>
      <c r="E35" s="91">
        <v>2027</v>
      </c>
      <c r="F35" s="91" t="s">
        <v>200</v>
      </c>
      <c r="G35" s="379" t="s">
        <v>41</v>
      </c>
      <c r="H35" s="380" t="s">
        <v>347</v>
      </c>
      <c r="I35" s="381"/>
      <c r="J35" s="29"/>
      <c r="M35" s="205"/>
    </row>
    <row r="36" spans="1:13" ht="50.25" customHeight="1" thickBot="1" x14ac:dyDescent="0.3">
      <c r="A36" s="363"/>
      <c r="B36" s="190">
        <v>1</v>
      </c>
      <c r="C36" s="190">
        <v>1</v>
      </c>
      <c r="D36" s="190">
        <v>1</v>
      </c>
      <c r="E36" s="190">
        <v>1</v>
      </c>
      <c r="F36" s="191">
        <v>1</v>
      </c>
      <c r="G36" s="379"/>
      <c r="H36" s="382"/>
      <c r="I36" s="383"/>
      <c r="J36" s="29"/>
      <c r="M36" s="206"/>
    </row>
    <row r="37" spans="1:13" ht="52.5" customHeight="1" thickBot="1" x14ac:dyDescent="0.3">
      <c r="A37" s="41" t="s">
        <v>43</v>
      </c>
      <c r="B37" s="357">
        <v>0.39</v>
      </c>
      <c r="C37" s="358"/>
      <c r="D37" s="359" t="s">
        <v>202</v>
      </c>
      <c r="E37" s="360"/>
      <c r="F37" s="360"/>
      <c r="G37" s="360"/>
      <c r="H37" s="360"/>
      <c r="I37" s="361"/>
    </row>
    <row r="38" spans="1:13" s="30" customFormat="1" ht="48" customHeight="1" thickBot="1" x14ac:dyDescent="0.3">
      <c r="A38" s="362" t="s">
        <v>203</v>
      </c>
      <c r="B38" s="41" t="s">
        <v>204</v>
      </c>
      <c r="C38" s="40" t="s">
        <v>87</v>
      </c>
      <c r="D38" s="364" t="s">
        <v>89</v>
      </c>
      <c r="E38" s="365"/>
      <c r="F38" s="364" t="s">
        <v>91</v>
      </c>
      <c r="G38" s="365"/>
      <c r="H38" s="42" t="s">
        <v>93</v>
      </c>
      <c r="I38" s="44" t="s">
        <v>94</v>
      </c>
      <c r="M38" s="207"/>
    </row>
    <row r="39" spans="1:13" ht="91.9" customHeight="1" thickBot="1" x14ac:dyDescent="0.3">
      <c r="A39" s="363"/>
      <c r="B39" s="270">
        <v>0</v>
      </c>
      <c r="C39" s="262">
        <v>0</v>
      </c>
      <c r="D39" s="366" t="s">
        <v>205</v>
      </c>
      <c r="E39" s="367"/>
      <c r="F39" s="368" t="s">
        <v>201</v>
      </c>
      <c r="G39" s="369"/>
      <c r="H39" s="221" t="s">
        <v>201</v>
      </c>
      <c r="I39" s="33" t="s">
        <v>201</v>
      </c>
      <c r="M39" s="205"/>
    </row>
    <row r="40" spans="1:13" s="30" customFormat="1" ht="54" customHeight="1" thickBot="1" x14ac:dyDescent="0.3">
      <c r="A40" s="362" t="s">
        <v>206</v>
      </c>
      <c r="B40" s="43" t="s">
        <v>204</v>
      </c>
      <c r="C40" s="42" t="s">
        <v>87</v>
      </c>
      <c r="D40" s="364" t="s">
        <v>89</v>
      </c>
      <c r="E40" s="365"/>
      <c r="F40" s="364" t="s">
        <v>91</v>
      </c>
      <c r="G40" s="365"/>
      <c r="H40" s="42" t="s">
        <v>93</v>
      </c>
      <c r="I40" s="44" t="s">
        <v>94</v>
      </c>
    </row>
    <row r="41" spans="1:13" ht="91.9" customHeight="1" thickBot="1" x14ac:dyDescent="0.3">
      <c r="A41" s="363"/>
      <c r="B41" s="267">
        <v>0</v>
      </c>
      <c r="C41" s="262">
        <v>0</v>
      </c>
      <c r="D41" s="366" t="s">
        <v>207</v>
      </c>
      <c r="E41" s="367"/>
      <c r="F41" s="368" t="s">
        <v>201</v>
      </c>
      <c r="G41" s="369"/>
      <c r="H41" s="221" t="s">
        <v>201</v>
      </c>
      <c r="I41" s="33" t="s">
        <v>201</v>
      </c>
    </row>
    <row r="42" spans="1:13" s="30" customFormat="1" ht="45" customHeight="1" thickBot="1" x14ac:dyDescent="0.3">
      <c r="A42" s="362" t="s">
        <v>208</v>
      </c>
      <c r="B42" s="43" t="s">
        <v>204</v>
      </c>
      <c r="C42" s="42" t="s">
        <v>87</v>
      </c>
      <c r="D42" s="364" t="s">
        <v>89</v>
      </c>
      <c r="E42" s="365"/>
      <c r="F42" s="364" t="s">
        <v>91</v>
      </c>
      <c r="G42" s="365"/>
      <c r="H42" s="42" t="s">
        <v>93</v>
      </c>
      <c r="I42" s="44" t="s">
        <v>94</v>
      </c>
    </row>
    <row r="43" spans="1:13" ht="77.45" customHeight="1" thickBot="1" x14ac:dyDescent="0.3">
      <c r="A43" s="363"/>
      <c r="B43" s="267">
        <v>0</v>
      </c>
      <c r="C43" s="263">
        <v>0</v>
      </c>
      <c r="D43" s="366" t="s">
        <v>209</v>
      </c>
      <c r="E43" s="367"/>
      <c r="F43" s="368" t="s">
        <v>201</v>
      </c>
      <c r="G43" s="369"/>
      <c r="H43" s="221" t="s">
        <v>201</v>
      </c>
      <c r="I43" s="33" t="s">
        <v>201</v>
      </c>
    </row>
    <row r="44" spans="1:13" s="30" customFormat="1" ht="44.25" customHeight="1" thickBot="1" x14ac:dyDescent="0.3">
      <c r="A44" s="362" t="s">
        <v>210</v>
      </c>
      <c r="B44" s="43" t="s">
        <v>204</v>
      </c>
      <c r="C44" s="43" t="s">
        <v>87</v>
      </c>
      <c r="D44" s="364" t="s">
        <v>89</v>
      </c>
      <c r="E44" s="365"/>
      <c r="F44" s="364" t="s">
        <v>91</v>
      </c>
      <c r="G44" s="365"/>
      <c r="H44" s="42" t="s">
        <v>93</v>
      </c>
      <c r="I44" s="42" t="s">
        <v>94</v>
      </c>
    </row>
    <row r="45" spans="1:13" ht="293.45" customHeight="1" thickBot="1" x14ac:dyDescent="0.3">
      <c r="A45" s="363"/>
      <c r="B45" s="266">
        <v>1.6000000000000001E-3</v>
      </c>
      <c r="C45" s="269">
        <v>1.6000000000000001E-3</v>
      </c>
      <c r="D45" s="384" t="s">
        <v>358</v>
      </c>
      <c r="E45" s="385"/>
      <c r="F45" s="386" t="s">
        <v>359</v>
      </c>
      <c r="G45" s="387"/>
      <c r="H45" s="51"/>
      <c r="I45" s="279" t="s">
        <v>356</v>
      </c>
    </row>
    <row r="46" spans="1:13" s="30" customFormat="1" ht="47.25" customHeight="1" thickBot="1" x14ac:dyDescent="0.3">
      <c r="A46" s="362" t="s">
        <v>211</v>
      </c>
      <c r="B46" s="43" t="s">
        <v>204</v>
      </c>
      <c r="C46" s="42" t="s">
        <v>87</v>
      </c>
      <c r="D46" s="364" t="s">
        <v>89</v>
      </c>
      <c r="E46" s="365"/>
      <c r="F46" s="364" t="s">
        <v>91</v>
      </c>
      <c r="G46" s="365"/>
      <c r="H46" s="42" t="s">
        <v>93</v>
      </c>
      <c r="I46" s="44" t="s">
        <v>94</v>
      </c>
    </row>
    <row r="47" spans="1:13" ht="17.25" thickBot="1" x14ac:dyDescent="0.3">
      <c r="A47" s="363"/>
      <c r="B47" s="267">
        <v>0</v>
      </c>
      <c r="C47" s="35"/>
      <c r="D47" s="388"/>
      <c r="E47" s="389"/>
      <c r="F47" s="388"/>
      <c r="G47" s="389"/>
      <c r="H47" s="32"/>
      <c r="I47" s="34"/>
    </row>
    <row r="48" spans="1:13" s="30" customFormat="1" ht="52.5" customHeight="1" thickBot="1" x14ac:dyDescent="0.3">
      <c r="A48" s="362" t="s">
        <v>212</v>
      </c>
      <c r="B48" s="43" t="s">
        <v>204</v>
      </c>
      <c r="C48" s="42" t="s">
        <v>87</v>
      </c>
      <c r="D48" s="364" t="s">
        <v>89</v>
      </c>
      <c r="E48" s="365"/>
      <c r="F48" s="364" t="s">
        <v>91</v>
      </c>
      <c r="G48" s="365"/>
      <c r="H48" s="42" t="s">
        <v>93</v>
      </c>
      <c r="I48" s="44" t="s">
        <v>94</v>
      </c>
    </row>
    <row r="49" spans="1:9" ht="17.25" thickBot="1" x14ac:dyDescent="0.3">
      <c r="A49" s="363"/>
      <c r="B49" s="267">
        <v>0</v>
      </c>
      <c r="C49" s="36"/>
      <c r="D49" s="388"/>
      <c r="E49" s="389"/>
      <c r="F49" s="388"/>
      <c r="G49" s="389"/>
      <c r="H49" s="32"/>
      <c r="I49" s="34"/>
    </row>
    <row r="50" spans="1:9" ht="35.1" customHeight="1" thickBot="1" x14ac:dyDescent="0.3">
      <c r="A50" s="362" t="s">
        <v>213</v>
      </c>
      <c r="B50" s="41" t="s">
        <v>204</v>
      </c>
      <c r="C50" s="40" t="s">
        <v>87</v>
      </c>
      <c r="D50" s="364" t="s">
        <v>89</v>
      </c>
      <c r="E50" s="365"/>
      <c r="F50" s="364" t="s">
        <v>91</v>
      </c>
      <c r="G50" s="365"/>
      <c r="H50" s="42" t="s">
        <v>93</v>
      </c>
      <c r="I50" s="44" t="s">
        <v>94</v>
      </c>
    </row>
    <row r="51" spans="1:9" ht="17.25" thickBot="1" x14ac:dyDescent="0.3">
      <c r="A51" s="363"/>
      <c r="B51" s="266">
        <v>1.6000000000000001E-3</v>
      </c>
      <c r="C51" s="36"/>
      <c r="D51" s="388"/>
      <c r="E51" s="390"/>
      <c r="F51" s="388"/>
      <c r="G51" s="389"/>
      <c r="H51" s="32"/>
      <c r="I51" s="34"/>
    </row>
    <row r="52" spans="1:9" ht="35.1" customHeight="1" thickBot="1" x14ac:dyDescent="0.3">
      <c r="A52" s="362" t="s">
        <v>214</v>
      </c>
      <c r="B52" s="41" t="s">
        <v>204</v>
      </c>
      <c r="C52" s="40" t="s">
        <v>87</v>
      </c>
      <c r="D52" s="364" t="s">
        <v>89</v>
      </c>
      <c r="E52" s="365"/>
      <c r="F52" s="364" t="s">
        <v>91</v>
      </c>
      <c r="G52" s="365"/>
      <c r="H52" s="42" t="s">
        <v>93</v>
      </c>
      <c r="I52" s="44" t="s">
        <v>94</v>
      </c>
    </row>
    <row r="53" spans="1:9" ht="17.25" thickBot="1" x14ac:dyDescent="0.3">
      <c r="A53" s="363"/>
      <c r="B53" s="267">
        <v>0</v>
      </c>
      <c r="C53" s="36"/>
      <c r="D53" s="388"/>
      <c r="E53" s="390"/>
      <c r="F53" s="388"/>
      <c r="G53" s="389"/>
      <c r="H53" s="52"/>
      <c r="I53" s="34"/>
    </row>
    <row r="54" spans="1:9" ht="35.1" customHeight="1" thickBot="1" x14ac:dyDescent="0.3">
      <c r="A54" s="362" t="s">
        <v>215</v>
      </c>
      <c r="B54" s="41" t="s">
        <v>204</v>
      </c>
      <c r="C54" s="40" t="s">
        <v>87</v>
      </c>
      <c r="D54" s="364" t="s">
        <v>89</v>
      </c>
      <c r="E54" s="365"/>
      <c r="F54" s="364" t="s">
        <v>91</v>
      </c>
      <c r="G54" s="365"/>
      <c r="H54" s="42" t="s">
        <v>93</v>
      </c>
      <c r="I54" s="44" t="s">
        <v>94</v>
      </c>
    </row>
    <row r="55" spans="1:9" ht="17.25" thickBot="1" x14ac:dyDescent="0.3">
      <c r="A55" s="363"/>
      <c r="B55" s="268">
        <v>1.6000000000000001E-3</v>
      </c>
      <c r="C55" s="36"/>
      <c r="D55" s="388"/>
      <c r="E55" s="389"/>
      <c r="F55" s="388"/>
      <c r="G55" s="389"/>
      <c r="H55" s="32"/>
      <c r="I55" s="32"/>
    </row>
    <row r="56" spans="1:9" ht="35.1" customHeight="1" thickBot="1" x14ac:dyDescent="0.3">
      <c r="A56" s="362" t="s">
        <v>216</v>
      </c>
      <c r="B56" s="41" t="s">
        <v>204</v>
      </c>
      <c r="C56" s="40" t="s">
        <v>87</v>
      </c>
      <c r="D56" s="364" t="s">
        <v>89</v>
      </c>
      <c r="E56" s="365"/>
      <c r="F56" s="364" t="s">
        <v>91</v>
      </c>
      <c r="G56" s="365"/>
      <c r="H56" s="42" t="s">
        <v>93</v>
      </c>
      <c r="I56" s="44" t="s">
        <v>94</v>
      </c>
    </row>
    <row r="57" spans="1:9" ht="17.25" thickBot="1" x14ac:dyDescent="0.3">
      <c r="A57" s="363"/>
      <c r="B57" s="267">
        <v>0</v>
      </c>
      <c r="C57" s="36"/>
      <c r="D57" s="388"/>
      <c r="E57" s="389"/>
      <c r="F57" s="388"/>
      <c r="G57" s="389"/>
      <c r="H57" s="32"/>
      <c r="I57" s="34"/>
    </row>
    <row r="58" spans="1:9" ht="35.1" customHeight="1" thickBot="1" x14ac:dyDescent="0.3">
      <c r="A58" s="362" t="s">
        <v>217</v>
      </c>
      <c r="B58" s="41" t="s">
        <v>204</v>
      </c>
      <c r="C58" s="40" t="s">
        <v>87</v>
      </c>
      <c r="D58" s="364" t="s">
        <v>89</v>
      </c>
      <c r="E58" s="365"/>
      <c r="F58" s="364" t="s">
        <v>91</v>
      </c>
      <c r="G58" s="365"/>
      <c r="H58" s="42" t="s">
        <v>93</v>
      </c>
      <c r="I58" s="44" t="s">
        <v>94</v>
      </c>
    </row>
    <row r="59" spans="1:9" ht="17.25" thickBot="1" x14ac:dyDescent="0.3">
      <c r="A59" s="363"/>
      <c r="B59" s="266">
        <v>5.1999999999999998E-3</v>
      </c>
      <c r="C59" s="36">
        <v>0</v>
      </c>
      <c r="D59" s="388"/>
      <c r="E59" s="389"/>
      <c r="F59" s="390"/>
      <c r="G59" s="390"/>
      <c r="H59" s="32"/>
      <c r="I59" s="32"/>
    </row>
    <row r="60" spans="1:9" ht="35.1" customHeight="1" thickBot="1" x14ac:dyDescent="0.3">
      <c r="A60" s="362" t="s">
        <v>218</v>
      </c>
      <c r="B60" s="41" t="s">
        <v>204</v>
      </c>
      <c r="C60" s="40" t="s">
        <v>87</v>
      </c>
      <c r="D60" s="364" t="s">
        <v>89</v>
      </c>
      <c r="E60" s="365"/>
      <c r="F60" s="364" t="s">
        <v>91</v>
      </c>
      <c r="G60" s="365"/>
      <c r="H60" s="42" t="s">
        <v>93</v>
      </c>
      <c r="I60" s="44" t="s">
        <v>94</v>
      </c>
    </row>
    <row r="61" spans="1:9" ht="17.25" thickBot="1" x14ac:dyDescent="0.3">
      <c r="A61" s="363"/>
      <c r="B61" s="267">
        <v>0</v>
      </c>
      <c r="C61" s="36"/>
      <c r="D61" s="388"/>
      <c r="E61" s="389"/>
      <c r="F61" s="388"/>
      <c r="G61" s="389"/>
      <c r="H61" s="32"/>
      <c r="I61" s="32"/>
    </row>
    <row r="62" spans="1:9" ht="28.5" customHeight="1" x14ac:dyDescent="0.25">
      <c r="B62" s="272">
        <v>0.01</v>
      </c>
    </row>
    <row r="64" spans="1:9" s="29" customFormat="1" ht="30" customHeight="1" x14ac:dyDescent="0.25">
      <c r="A64" s="1"/>
      <c r="B64" s="1"/>
      <c r="C64" s="1"/>
      <c r="D64" s="1"/>
      <c r="E64" s="1"/>
      <c r="F64" s="1"/>
      <c r="G64" s="1"/>
      <c r="H64" s="1"/>
      <c r="I64" s="1"/>
    </row>
    <row r="65" spans="1:9" ht="34.5" customHeight="1" x14ac:dyDescent="0.25">
      <c r="A65" s="398" t="s">
        <v>57</v>
      </c>
      <c r="B65" s="398"/>
      <c r="C65" s="398"/>
      <c r="D65" s="398"/>
      <c r="E65" s="398"/>
      <c r="F65" s="398"/>
      <c r="G65" s="398"/>
      <c r="H65" s="398"/>
      <c r="I65" s="398"/>
    </row>
    <row r="66" spans="1:9" ht="67.5" customHeight="1" x14ac:dyDescent="0.25">
      <c r="A66" s="45" t="s">
        <v>58</v>
      </c>
      <c r="B66" s="391" t="s">
        <v>219</v>
      </c>
      <c r="C66" s="392"/>
      <c r="D66" s="391" t="s">
        <v>220</v>
      </c>
      <c r="E66" s="392"/>
      <c r="F66" s="391" t="s">
        <v>221</v>
      </c>
      <c r="G66" s="392"/>
      <c r="H66" s="393" t="s">
        <v>222</v>
      </c>
      <c r="I66" s="394"/>
    </row>
    <row r="67" spans="1:9" ht="45.75" customHeight="1" x14ac:dyDescent="0.25">
      <c r="A67" s="45" t="s">
        <v>223</v>
      </c>
      <c r="B67" s="395">
        <v>0.2</v>
      </c>
      <c r="C67" s="396"/>
      <c r="D67" s="393">
        <v>9.5000000000000001E-2</v>
      </c>
      <c r="E67" s="397"/>
      <c r="F67" s="393">
        <v>9.5000000000000001E-2</v>
      </c>
      <c r="G67" s="397"/>
      <c r="H67" s="395"/>
      <c r="I67" s="396"/>
    </row>
    <row r="68" spans="1:9" ht="30" customHeight="1" x14ac:dyDescent="0.25">
      <c r="A68" s="399" t="s">
        <v>170</v>
      </c>
      <c r="B68" s="96" t="s">
        <v>85</v>
      </c>
      <c r="C68" s="96" t="s">
        <v>87</v>
      </c>
      <c r="D68" s="96" t="s">
        <v>85</v>
      </c>
      <c r="E68" s="96" t="s">
        <v>87</v>
      </c>
      <c r="F68" s="96" t="s">
        <v>85</v>
      </c>
      <c r="G68" s="96" t="s">
        <v>87</v>
      </c>
      <c r="H68" s="96" t="s">
        <v>85</v>
      </c>
      <c r="I68" s="96" t="s">
        <v>87</v>
      </c>
    </row>
    <row r="69" spans="1:9" ht="30" customHeight="1" x14ac:dyDescent="0.25">
      <c r="A69" s="400"/>
      <c r="B69" s="47">
        <v>0</v>
      </c>
      <c r="C69" s="47">
        <v>0</v>
      </c>
      <c r="D69" s="47">
        <v>0</v>
      </c>
      <c r="E69" s="47">
        <v>0</v>
      </c>
      <c r="F69" s="47">
        <v>0</v>
      </c>
      <c r="G69" s="47">
        <v>0</v>
      </c>
      <c r="H69" s="53"/>
      <c r="I69" s="47"/>
    </row>
    <row r="70" spans="1:9" ht="66" customHeight="1" x14ac:dyDescent="0.25">
      <c r="A70" s="45" t="s">
        <v>224</v>
      </c>
      <c r="B70" s="401" t="s">
        <v>225</v>
      </c>
      <c r="C70" s="402"/>
      <c r="D70" s="403" t="s">
        <v>225</v>
      </c>
      <c r="E70" s="402"/>
      <c r="F70" s="403" t="s">
        <v>225</v>
      </c>
      <c r="G70" s="402"/>
      <c r="H70" s="404"/>
      <c r="I70" s="405"/>
    </row>
    <row r="71" spans="1:9" ht="61.9" customHeight="1" x14ac:dyDescent="0.25">
      <c r="A71" s="45" t="s">
        <v>226</v>
      </c>
      <c r="B71" s="401" t="s">
        <v>201</v>
      </c>
      <c r="C71" s="402"/>
      <c r="D71" s="401" t="s">
        <v>201</v>
      </c>
      <c r="E71" s="402"/>
      <c r="F71" s="401" t="s">
        <v>201</v>
      </c>
      <c r="G71" s="402"/>
      <c r="H71" s="406"/>
      <c r="I71" s="407"/>
    </row>
    <row r="72" spans="1:9" ht="30.75" customHeight="1" x14ac:dyDescent="0.25">
      <c r="A72" s="399" t="s">
        <v>171</v>
      </c>
      <c r="B72" s="96" t="s">
        <v>85</v>
      </c>
      <c r="C72" s="96" t="s">
        <v>87</v>
      </c>
      <c r="D72" s="96" t="s">
        <v>85</v>
      </c>
      <c r="E72" s="96" t="s">
        <v>87</v>
      </c>
      <c r="F72" s="96" t="s">
        <v>85</v>
      </c>
      <c r="G72" s="96" t="s">
        <v>87</v>
      </c>
      <c r="H72" s="96" t="s">
        <v>85</v>
      </c>
      <c r="I72" s="96" t="s">
        <v>87</v>
      </c>
    </row>
    <row r="73" spans="1:9" ht="30.75" customHeight="1" x14ac:dyDescent="0.25">
      <c r="A73" s="400"/>
      <c r="B73" s="47">
        <v>0</v>
      </c>
      <c r="C73" s="47">
        <v>0</v>
      </c>
      <c r="D73" s="47">
        <v>0</v>
      </c>
      <c r="E73" s="47">
        <v>0</v>
      </c>
      <c r="F73" s="47"/>
      <c r="G73" s="48"/>
      <c r="H73" s="53"/>
      <c r="I73" s="48"/>
    </row>
    <row r="74" spans="1:9" ht="47.45" customHeight="1" x14ac:dyDescent="0.25">
      <c r="A74" s="45" t="s">
        <v>224</v>
      </c>
      <c r="B74" s="401" t="s">
        <v>225</v>
      </c>
      <c r="C74" s="402"/>
      <c r="D74" s="408" t="s">
        <v>225</v>
      </c>
      <c r="E74" s="409"/>
      <c r="F74" s="403" t="s">
        <v>225</v>
      </c>
      <c r="G74" s="402"/>
      <c r="H74" s="410"/>
      <c r="I74" s="411"/>
    </row>
    <row r="75" spans="1:9" ht="52.9" customHeight="1" x14ac:dyDescent="0.25">
      <c r="A75" s="45" t="s">
        <v>226</v>
      </c>
      <c r="B75" s="401" t="s">
        <v>201</v>
      </c>
      <c r="C75" s="402"/>
      <c r="D75" s="403" t="s">
        <v>201</v>
      </c>
      <c r="E75" s="402"/>
      <c r="F75" s="401" t="s">
        <v>201</v>
      </c>
      <c r="G75" s="402"/>
      <c r="H75" s="406"/>
      <c r="I75" s="407"/>
    </row>
    <row r="76" spans="1:9" ht="30.75" customHeight="1" x14ac:dyDescent="0.25">
      <c r="A76" s="399" t="s">
        <v>172</v>
      </c>
      <c r="B76" s="96" t="s">
        <v>85</v>
      </c>
      <c r="C76" s="96" t="s">
        <v>87</v>
      </c>
      <c r="D76" s="96" t="s">
        <v>85</v>
      </c>
      <c r="E76" s="96" t="s">
        <v>87</v>
      </c>
      <c r="F76" s="96" t="s">
        <v>85</v>
      </c>
      <c r="G76" s="96" t="s">
        <v>87</v>
      </c>
      <c r="H76" s="96" t="s">
        <v>85</v>
      </c>
      <c r="I76" s="96" t="s">
        <v>87</v>
      </c>
    </row>
    <row r="77" spans="1:9" ht="30.75" customHeight="1" x14ac:dyDescent="0.25">
      <c r="A77" s="400"/>
      <c r="B77" s="47">
        <v>0</v>
      </c>
      <c r="C77" s="47">
        <v>0</v>
      </c>
      <c r="D77" s="47">
        <v>0</v>
      </c>
      <c r="E77" s="47">
        <v>0</v>
      </c>
      <c r="F77" s="47">
        <v>0</v>
      </c>
      <c r="G77" s="48">
        <v>0</v>
      </c>
      <c r="H77" s="53"/>
      <c r="I77" s="48"/>
    </row>
    <row r="78" spans="1:9" ht="59.45" customHeight="1" x14ac:dyDescent="0.25">
      <c r="A78" s="45" t="s">
        <v>224</v>
      </c>
      <c r="B78" s="412" t="s">
        <v>225</v>
      </c>
      <c r="C78" s="413"/>
      <c r="D78" s="412" t="s">
        <v>225</v>
      </c>
      <c r="E78" s="413"/>
      <c r="F78" s="412" t="s">
        <v>225</v>
      </c>
      <c r="G78" s="413"/>
      <c r="H78" s="406"/>
      <c r="I78" s="407"/>
    </row>
    <row r="79" spans="1:9" ht="46.15" customHeight="1" x14ac:dyDescent="0.25">
      <c r="A79" s="45" t="s">
        <v>226</v>
      </c>
      <c r="B79" s="401" t="s">
        <v>201</v>
      </c>
      <c r="C79" s="402"/>
      <c r="D79" s="401" t="s">
        <v>201</v>
      </c>
      <c r="E79" s="402"/>
      <c r="F79" s="412" t="s">
        <v>201</v>
      </c>
      <c r="G79" s="413"/>
      <c r="H79" s="406"/>
      <c r="I79" s="407"/>
    </row>
    <row r="80" spans="1:9" ht="30.75" customHeight="1" x14ac:dyDescent="0.25">
      <c r="A80" s="399" t="s">
        <v>173</v>
      </c>
      <c r="B80" s="96" t="s">
        <v>85</v>
      </c>
      <c r="C80" s="96" t="s">
        <v>87</v>
      </c>
      <c r="D80" s="96" t="s">
        <v>85</v>
      </c>
      <c r="E80" s="96" t="s">
        <v>87</v>
      </c>
      <c r="F80" s="96" t="s">
        <v>85</v>
      </c>
      <c r="G80" s="96" t="s">
        <v>87</v>
      </c>
      <c r="H80" s="96" t="s">
        <v>85</v>
      </c>
      <c r="I80" s="96" t="s">
        <v>87</v>
      </c>
    </row>
    <row r="81" spans="1:9" ht="30.75" customHeight="1" x14ac:dyDescent="0.25">
      <c r="A81" s="400"/>
      <c r="B81" s="47">
        <v>0.2</v>
      </c>
      <c r="C81" s="47">
        <v>0.2</v>
      </c>
      <c r="D81" s="47">
        <v>0</v>
      </c>
      <c r="E81" s="47">
        <v>0</v>
      </c>
      <c r="F81" s="47">
        <v>0</v>
      </c>
      <c r="G81" s="48">
        <v>0</v>
      </c>
      <c r="H81" s="53"/>
      <c r="I81" s="48"/>
    </row>
    <row r="82" spans="1:9" ht="245.25" customHeight="1" x14ac:dyDescent="0.25">
      <c r="A82" s="45" t="s">
        <v>224</v>
      </c>
      <c r="B82" s="414" t="s">
        <v>357</v>
      </c>
      <c r="C82" s="415"/>
      <c r="D82" s="412" t="s">
        <v>225</v>
      </c>
      <c r="E82" s="413"/>
      <c r="F82" s="412" t="s">
        <v>225</v>
      </c>
      <c r="G82" s="413"/>
      <c r="H82" s="406"/>
      <c r="I82" s="407"/>
    </row>
    <row r="83" spans="1:9" ht="150" customHeight="1" x14ac:dyDescent="0.25">
      <c r="A83" s="45" t="s">
        <v>226</v>
      </c>
      <c r="B83" s="416" t="s">
        <v>227</v>
      </c>
      <c r="C83" s="417"/>
      <c r="D83" s="401" t="s">
        <v>201</v>
      </c>
      <c r="E83" s="402"/>
      <c r="F83" s="412" t="s">
        <v>201</v>
      </c>
      <c r="G83" s="413"/>
      <c r="H83" s="406"/>
      <c r="I83" s="407"/>
    </row>
    <row r="84" spans="1:9" ht="16.5" x14ac:dyDescent="0.25">
      <c r="A84" s="399" t="s">
        <v>176</v>
      </c>
      <c r="B84" s="96" t="s">
        <v>85</v>
      </c>
      <c r="C84" s="96" t="s">
        <v>87</v>
      </c>
      <c r="D84" s="96" t="s">
        <v>85</v>
      </c>
      <c r="E84" s="96" t="s">
        <v>87</v>
      </c>
      <c r="F84" s="96" t="s">
        <v>85</v>
      </c>
      <c r="G84" s="96" t="s">
        <v>87</v>
      </c>
      <c r="H84" s="96" t="s">
        <v>85</v>
      </c>
      <c r="I84" s="96" t="s">
        <v>87</v>
      </c>
    </row>
    <row r="85" spans="1:9" ht="16.5" x14ac:dyDescent="0.25">
      <c r="A85" s="400"/>
      <c r="B85" s="47">
        <v>0</v>
      </c>
      <c r="C85" s="47"/>
      <c r="D85" s="47">
        <v>0.2</v>
      </c>
      <c r="E85" s="47"/>
      <c r="F85" s="47">
        <v>0</v>
      </c>
      <c r="G85" s="48"/>
      <c r="H85" s="53"/>
      <c r="I85" s="48"/>
    </row>
    <row r="86" spans="1:9" ht="33" x14ac:dyDescent="0.25">
      <c r="A86" s="45" t="s">
        <v>224</v>
      </c>
      <c r="B86" s="418"/>
      <c r="C86" s="418"/>
      <c r="D86" s="418"/>
      <c r="E86" s="418"/>
      <c r="F86" s="419"/>
      <c r="G86" s="420"/>
      <c r="H86" s="418"/>
      <c r="I86" s="418"/>
    </row>
    <row r="87" spans="1:9" ht="16.5" x14ac:dyDescent="0.25">
      <c r="A87" s="45" t="s">
        <v>226</v>
      </c>
      <c r="B87" s="419"/>
      <c r="C87" s="420"/>
      <c r="D87" s="419"/>
      <c r="E87" s="420"/>
      <c r="F87" s="419"/>
      <c r="G87" s="420"/>
      <c r="H87" s="419"/>
      <c r="I87" s="420"/>
    </row>
    <row r="88" spans="1:9" ht="16.5" x14ac:dyDescent="0.25">
      <c r="A88" s="399" t="s">
        <v>177</v>
      </c>
      <c r="B88" s="96" t="s">
        <v>85</v>
      </c>
      <c r="C88" s="96" t="s">
        <v>87</v>
      </c>
      <c r="D88" s="96" t="s">
        <v>85</v>
      </c>
      <c r="E88" s="96" t="s">
        <v>87</v>
      </c>
      <c r="F88" s="96" t="s">
        <v>85</v>
      </c>
      <c r="G88" s="96" t="s">
        <v>87</v>
      </c>
      <c r="H88" s="96" t="s">
        <v>85</v>
      </c>
      <c r="I88" s="96" t="s">
        <v>87</v>
      </c>
    </row>
    <row r="89" spans="1:9" ht="16.5" x14ac:dyDescent="0.25">
      <c r="A89" s="400"/>
      <c r="B89" s="47">
        <v>0</v>
      </c>
      <c r="C89" s="49"/>
      <c r="D89" s="47">
        <v>0.2</v>
      </c>
      <c r="E89" s="47"/>
      <c r="F89" s="47">
        <v>0</v>
      </c>
      <c r="G89" s="48"/>
      <c r="H89" s="53"/>
      <c r="I89" s="48"/>
    </row>
    <row r="90" spans="1:9" ht="33" x14ac:dyDescent="0.25">
      <c r="A90" s="45" t="s">
        <v>224</v>
      </c>
      <c r="B90" s="421"/>
      <c r="C90" s="421"/>
      <c r="D90" s="421"/>
      <c r="E90" s="421"/>
      <c r="F90" s="422"/>
      <c r="G90" s="423"/>
      <c r="H90" s="421"/>
      <c r="I90" s="421"/>
    </row>
    <row r="91" spans="1:9" ht="16.5" x14ac:dyDescent="0.25">
      <c r="A91" s="45" t="s">
        <v>226</v>
      </c>
      <c r="B91" s="419"/>
      <c r="C91" s="420"/>
      <c r="D91" s="419"/>
      <c r="E91" s="420"/>
      <c r="F91" s="419"/>
      <c r="G91" s="420"/>
      <c r="H91" s="419"/>
      <c r="I91" s="420"/>
    </row>
    <row r="92" spans="1:9" ht="16.5" x14ac:dyDescent="0.25">
      <c r="A92" s="399" t="s">
        <v>178</v>
      </c>
      <c r="B92" s="96" t="s">
        <v>85</v>
      </c>
      <c r="C92" s="96" t="s">
        <v>87</v>
      </c>
      <c r="D92" s="96" t="s">
        <v>85</v>
      </c>
      <c r="E92" s="96" t="s">
        <v>87</v>
      </c>
      <c r="F92" s="96" t="s">
        <v>85</v>
      </c>
      <c r="G92" s="96" t="s">
        <v>87</v>
      </c>
      <c r="H92" s="96" t="s">
        <v>85</v>
      </c>
      <c r="I92" s="96" t="s">
        <v>87</v>
      </c>
    </row>
    <row r="93" spans="1:9" ht="16.5" x14ac:dyDescent="0.25">
      <c r="A93" s="400"/>
      <c r="B93" s="47">
        <v>0.2</v>
      </c>
      <c r="C93" s="49"/>
      <c r="D93" s="47">
        <v>0</v>
      </c>
      <c r="E93" s="47"/>
      <c r="F93" s="47">
        <v>0.5</v>
      </c>
      <c r="G93" s="48"/>
      <c r="H93" s="53"/>
      <c r="I93" s="48"/>
    </row>
    <row r="94" spans="1:9" ht="33" x14ac:dyDescent="0.25">
      <c r="A94" s="45" t="s">
        <v>224</v>
      </c>
      <c r="B94" s="421"/>
      <c r="C94" s="421"/>
      <c r="D94" s="421"/>
      <c r="E94" s="421"/>
      <c r="F94" s="422"/>
      <c r="G94" s="423"/>
      <c r="H94" s="421"/>
      <c r="I94" s="421"/>
    </row>
    <row r="95" spans="1:9" ht="16.5" x14ac:dyDescent="0.25">
      <c r="A95" s="45" t="s">
        <v>226</v>
      </c>
      <c r="B95" s="419"/>
      <c r="C95" s="420"/>
      <c r="D95" s="419"/>
      <c r="E95" s="420"/>
      <c r="F95" s="419"/>
      <c r="G95" s="420"/>
      <c r="H95" s="419"/>
      <c r="I95" s="420"/>
    </row>
    <row r="96" spans="1:9" ht="16.5" x14ac:dyDescent="0.25">
      <c r="A96" s="399" t="s">
        <v>179</v>
      </c>
      <c r="B96" s="96" t="s">
        <v>85</v>
      </c>
      <c r="C96" s="96" t="s">
        <v>87</v>
      </c>
      <c r="D96" s="96" t="s">
        <v>85</v>
      </c>
      <c r="E96" s="96" t="s">
        <v>87</v>
      </c>
      <c r="F96" s="96" t="s">
        <v>85</v>
      </c>
      <c r="G96" s="96" t="s">
        <v>87</v>
      </c>
      <c r="H96" s="96" t="s">
        <v>85</v>
      </c>
      <c r="I96" s="96" t="s">
        <v>87</v>
      </c>
    </row>
    <row r="97" spans="1:9" ht="16.5" x14ac:dyDescent="0.25">
      <c r="A97" s="400"/>
      <c r="B97" s="47">
        <v>0</v>
      </c>
      <c r="C97" s="49"/>
      <c r="D97" s="47">
        <v>0.2</v>
      </c>
      <c r="E97" s="47"/>
      <c r="F97" s="47">
        <v>0</v>
      </c>
      <c r="G97" s="48"/>
      <c r="H97" s="53"/>
      <c r="I97" s="48"/>
    </row>
    <row r="98" spans="1:9" ht="33" x14ac:dyDescent="0.25">
      <c r="A98" s="45" t="s">
        <v>224</v>
      </c>
      <c r="B98" s="421"/>
      <c r="C98" s="421"/>
      <c r="D98" s="421"/>
      <c r="E98" s="421"/>
      <c r="F98" s="421"/>
      <c r="G98" s="421"/>
      <c r="H98" s="421"/>
      <c r="I98" s="421"/>
    </row>
    <row r="99" spans="1:9" ht="16.5" x14ac:dyDescent="0.25">
      <c r="A99" s="45" t="s">
        <v>226</v>
      </c>
      <c r="B99" s="419"/>
      <c r="C99" s="420"/>
      <c r="D99" s="419"/>
      <c r="E99" s="420"/>
      <c r="F99" s="419"/>
      <c r="G99" s="420"/>
      <c r="H99" s="419"/>
      <c r="I99" s="420"/>
    </row>
    <row r="100" spans="1:9" ht="16.5" x14ac:dyDescent="0.25">
      <c r="A100" s="399" t="s">
        <v>181</v>
      </c>
      <c r="B100" s="96" t="s">
        <v>85</v>
      </c>
      <c r="C100" s="96" t="s">
        <v>87</v>
      </c>
      <c r="D100" s="96" t="s">
        <v>85</v>
      </c>
      <c r="E100" s="96" t="s">
        <v>87</v>
      </c>
      <c r="F100" s="96" t="s">
        <v>85</v>
      </c>
      <c r="G100" s="96" t="s">
        <v>87</v>
      </c>
      <c r="H100" s="96" t="s">
        <v>85</v>
      </c>
      <c r="I100" s="96" t="s">
        <v>87</v>
      </c>
    </row>
    <row r="101" spans="1:9" ht="16.5" x14ac:dyDescent="0.25">
      <c r="A101" s="400"/>
      <c r="B101" s="47">
        <v>0.2</v>
      </c>
      <c r="C101" s="49"/>
      <c r="D101" s="47">
        <v>0</v>
      </c>
      <c r="E101" s="47"/>
      <c r="F101" s="47">
        <v>0</v>
      </c>
      <c r="G101" s="48"/>
      <c r="H101" s="53"/>
      <c r="I101" s="48"/>
    </row>
    <row r="102" spans="1:9" ht="33" x14ac:dyDescent="0.25">
      <c r="A102" s="45" t="s">
        <v>224</v>
      </c>
      <c r="B102" s="421"/>
      <c r="C102" s="421"/>
      <c r="D102" s="421"/>
      <c r="E102" s="421"/>
      <c r="F102" s="421"/>
      <c r="G102" s="421"/>
      <c r="H102" s="421"/>
      <c r="I102" s="421"/>
    </row>
    <row r="103" spans="1:9" ht="16.5" x14ac:dyDescent="0.25">
      <c r="A103" s="45" t="s">
        <v>226</v>
      </c>
      <c r="B103" s="419"/>
      <c r="C103" s="420"/>
      <c r="D103" s="419"/>
      <c r="E103" s="420"/>
      <c r="F103" s="419"/>
      <c r="G103" s="420"/>
      <c r="H103" s="419"/>
      <c r="I103" s="420"/>
    </row>
    <row r="104" spans="1:9" ht="16.5" x14ac:dyDescent="0.25">
      <c r="A104" s="399" t="s">
        <v>182</v>
      </c>
      <c r="B104" s="96" t="s">
        <v>85</v>
      </c>
      <c r="C104" s="96" t="s">
        <v>87</v>
      </c>
      <c r="D104" s="96" t="s">
        <v>85</v>
      </c>
      <c r="E104" s="96" t="s">
        <v>87</v>
      </c>
      <c r="F104" s="96" t="s">
        <v>85</v>
      </c>
      <c r="G104" s="96" t="s">
        <v>87</v>
      </c>
      <c r="H104" s="96" t="s">
        <v>85</v>
      </c>
      <c r="I104" s="96" t="s">
        <v>87</v>
      </c>
    </row>
    <row r="105" spans="1:9" ht="16.5" x14ac:dyDescent="0.25">
      <c r="A105" s="400"/>
      <c r="B105" s="47">
        <v>0</v>
      </c>
      <c r="C105" s="49"/>
      <c r="D105" s="47">
        <v>0.4</v>
      </c>
      <c r="E105" s="47"/>
      <c r="F105" s="47">
        <v>0</v>
      </c>
      <c r="G105" s="48"/>
      <c r="H105" s="53"/>
      <c r="I105" s="48"/>
    </row>
    <row r="106" spans="1:9" ht="33" x14ac:dyDescent="0.25">
      <c r="A106" s="45" t="s">
        <v>224</v>
      </c>
      <c r="B106" s="421"/>
      <c r="C106" s="421"/>
      <c r="D106" s="421"/>
      <c r="E106" s="421"/>
      <c r="F106" s="421"/>
      <c r="G106" s="421"/>
      <c r="H106" s="421"/>
      <c r="I106" s="421"/>
    </row>
    <row r="107" spans="1:9" ht="16.5" x14ac:dyDescent="0.25">
      <c r="A107" s="45" t="s">
        <v>226</v>
      </c>
      <c r="B107" s="419"/>
      <c r="C107" s="420"/>
      <c r="D107" s="419"/>
      <c r="E107" s="420"/>
      <c r="F107" s="419"/>
      <c r="G107" s="420"/>
      <c r="H107" s="419"/>
      <c r="I107" s="420"/>
    </row>
    <row r="108" spans="1:9" ht="16.5" x14ac:dyDescent="0.25">
      <c r="A108" s="399" t="s">
        <v>183</v>
      </c>
      <c r="B108" s="96" t="s">
        <v>85</v>
      </c>
      <c r="C108" s="96" t="s">
        <v>87</v>
      </c>
      <c r="D108" s="96" t="s">
        <v>85</v>
      </c>
      <c r="E108" s="96" t="s">
        <v>87</v>
      </c>
      <c r="F108" s="96" t="s">
        <v>85</v>
      </c>
      <c r="G108" s="96" t="s">
        <v>87</v>
      </c>
      <c r="H108" s="96" t="s">
        <v>85</v>
      </c>
      <c r="I108" s="96" t="s">
        <v>87</v>
      </c>
    </row>
    <row r="109" spans="1:9" ht="16.5" x14ac:dyDescent="0.25">
      <c r="A109" s="400"/>
      <c r="B109" s="47">
        <v>0.4</v>
      </c>
      <c r="C109" s="49"/>
      <c r="D109" s="47">
        <v>0</v>
      </c>
      <c r="E109" s="47"/>
      <c r="F109" s="47">
        <v>0</v>
      </c>
      <c r="G109" s="48"/>
      <c r="H109" s="53"/>
      <c r="I109" s="48"/>
    </row>
    <row r="110" spans="1:9" ht="33" x14ac:dyDescent="0.25">
      <c r="A110" s="45" t="s">
        <v>224</v>
      </c>
      <c r="B110" s="421"/>
      <c r="C110" s="421"/>
      <c r="D110" s="421"/>
      <c r="E110" s="421"/>
      <c r="F110" s="421"/>
      <c r="G110" s="421"/>
      <c r="H110" s="421"/>
      <c r="I110" s="421"/>
    </row>
    <row r="111" spans="1:9" ht="16.5" x14ac:dyDescent="0.25">
      <c r="A111" s="45" t="s">
        <v>226</v>
      </c>
      <c r="B111" s="419"/>
      <c r="C111" s="420"/>
      <c r="D111" s="419"/>
      <c r="E111" s="420"/>
      <c r="F111" s="419"/>
      <c r="G111" s="420"/>
      <c r="H111" s="419"/>
      <c r="I111" s="420"/>
    </row>
    <row r="112" spans="1:9" ht="16.5" x14ac:dyDescent="0.25">
      <c r="A112" s="399" t="s">
        <v>184</v>
      </c>
      <c r="B112" s="96" t="s">
        <v>85</v>
      </c>
      <c r="C112" s="96" t="s">
        <v>87</v>
      </c>
      <c r="D112" s="96" t="s">
        <v>85</v>
      </c>
      <c r="E112" s="96" t="s">
        <v>87</v>
      </c>
      <c r="F112" s="96" t="s">
        <v>85</v>
      </c>
      <c r="G112" s="96" t="s">
        <v>87</v>
      </c>
      <c r="H112" s="96" t="s">
        <v>85</v>
      </c>
      <c r="I112" s="96" t="s">
        <v>87</v>
      </c>
    </row>
    <row r="113" spans="1:9" ht="16.5" x14ac:dyDescent="0.25">
      <c r="A113" s="400"/>
      <c r="B113" s="47">
        <v>0</v>
      </c>
      <c r="C113" s="179"/>
      <c r="D113" s="47">
        <v>0</v>
      </c>
      <c r="E113" s="179"/>
      <c r="F113" s="47">
        <v>0.5</v>
      </c>
      <c r="G113" s="180"/>
      <c r="H113" s="179"/>
      <c r="I113" s="180"/>
    </row>
    <row r="114" spans="1:9" ht="33" x14ac:dyDescent="0.25">
      <c r="A114" s="45" t="s">
        <v>224</v>
      </c>
      <c r="B114" s="424"/>
      <c r="C114" s="424"/>
      <c r="D114" s="424"/>
      <c r="E114" s="424"/>
      <c r="F114" s="424"/>
      <c r="G114" s="424"/>
      <c r="H114" s="424"/>
      <c r="I114" s="424"/>
    </row>
    <row r="115" spans="1:9" ht="16.5" x14ac:dyDescent="0.25">
      <c r="A115" s="45" t="s">
        <v>226</v>
      </c>
      <c r="B115" s="419"/>
      <c r="C115" s="420"/>
      <c r="D115" s="419"/>
      <c r="E115" s="420"/>
      <c r="F115" s="419"/>
      <c r="G115" s="420"/>
      <c r="H115" s="419"/>
      <c r="I115" s="420"/>
    </row>
    <row r="116" spans="1:9" ht="16.5" x14ac:dyDescent="0.25">
      <c r="A116" s="46" t="s">
        <v>228</v>
      </c>
      <c r="B116" s="50">
        <f t="shared" ref="B116:I116" si="1">(B69+B73+B77+B81+B85+B89+B93+B97+B101+B105+B109+B113)</f>
        <v>1</v>
      </c>
      <c r="C116" s="50">
        <f t="shared" si="1"/>
        <v>0.2</v>
      </c>
      <c r="D116" s="50">
        <f t="shared" si="1"/>
        <v>1</v>
      </c>
      <c r="E116" s="50">
        <f t="shared" si="1"/>
        <v>0</v>
      </c>
      <c r="F116" s="50">
        <f t="shared" si="1"/>
        <v>1</v>
      </c>
      <c r="G116" s="50">
        <f t="shared" si="1"/>
        <v>0</v>
      </c>
      <c r="H116" s="50">
        <f t="shared" si="1"/>
        <v>0</v>
      </c>
      <c r="I116" s="50">
        <f t="shared" si="1"/>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A1:A4"/>
    <mergeCell ref="B1:L1"/>
    <mergeCell ref="M1:O1"/>
    <mergeCell ref="B2:L2"/>
    <mergeCell ref="M2:O2"/>
    <mergeCell ref="B3:L3"/>
    <mergeCell ref="M3:O3"/>
    <mergeCell ref="B4:L4"/>
    <mergeCell ref="M4:O4"/>
  </mergeCells>
  <pageMargins left="0.25" right="0.25" top="0.75" bottom="0.75" header="0.3" footer="0.3"/>
  <pageSetup scale="24"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755A3-88D2-4211-B36B-FAD5ADA5688D}">
  <sheetPr>
    <tabColor theme="5" tint="0.59999389629810485"/>
    <pageSetUpPr fitToPage="1"/>
  </sheetPr>
  <dimension ref="A1:O126"/>
  <sheetViews>
    <sheetView showGridLines="0" tabSelected="1" topLeftCell="A75" zoomScale="70" zoomScaleNormal="70" workbookViewId="0">
      <selection activeCell="B12" sqref="B12:O14"/>
    </sheetView>
  </sheetViews>
  <sheetFormatPr baseColWidth="10" defaultColWidth="10.7109375" defaultRowHeight="14.25" x14ac:dyDescent="0.25"/>
  <cols>
    <col min="1" max="1" width="49.7109375" style="1" customWidth="1"/>
    <col min="2" max="5" width="35.7109375" style="1" customWidth="1"/>
    <col min="6" max="6" width="43" style="1" customWidth="1"/>
    <col min="7" max="7" width="41.28515625" style="1" customWidth="1"/>
    <col min="8" max="8" width="51.5703125" style="1" customWidth="1"/>
    <col min="9" max="9" width="56.42578125" style="1" customWidth="1"/>
    <col min="10" max="13" width="35.7109375" style="1" customWidth="1"/>
    <col min="14" max="14" width="31" style="1" customWidth="1"/>
    <col min="15" max="15" width="18.28515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7109375" style="1"/>
    <col min="23" max="23" width="18.42578125" style="1" bestFit="1" customWidth="1"/>
    <col min="24" max="24" width="16.28515625" style="1" customWidth="1"/>
    <col min="25" max="16384" width="10.7109375" style="1"/>
  </cols>
  <sheetData>
    <row r="1" spans="1:15" s="85" customFormat="1" ht="22.15" customHeight="1" thickBot="1" x14ac:dyDescent="0.3">
      <c r="A1" s="317"/>
      <c r="B1" s="320" t="s">
        <v>160</v>
      </c>
      <c r="C1" s="321"/>
      <c r="D1" s="321"/>
      <c r="E1" s="321"/>
      <c r="F1" s="321"/>
      <c r="G1" s="321"/>
      <c r="H1" s="321"/>
      <c r="I1" s="321"/>
      <c r="J1" s="321"/>
      <c r="K1" s="321"/>
      <c r="L1" s="322"/>
      <c r="M1" s="323" t="s">
        <v>161</v>
      </c>
      <c r="N1" s="324"/>
      <c r="O1" s="325"/>
    </row>
    <row r="2" spans="1:15" s="85" customFormat="1" ht="18" customHeight="1" thickBot="1" x14ac:dyDescent="0.3">
      <c r="A2" s="318"/>
      <c r="B2" s="326" t="s">
        <v>162</v>
      </c>
      <c r="C2" s="327"/>
      <c r="D2" s="327"/>
      <c r="E2" s="327"/>
      <c r="F2" s="327"/>
      <c r="G2" s="327"/>
      <c r="H2" s="327"/>
      <c r="I2" s="327"/>
      <c r="J2" s="327"/>
      <c r="K2" s="327"/>
      <c r="L2" s="328"/>
      <c r="M2" s="323" t="s">
        <v>163</v>
      </c>
      <c r="N2" s="324"/>
      <c r="O2" s="325"/>
    </row>
    <row r="3" spans="1:15" s="85" customFormat="1" ht="19.899999999999999" customHeight="1" thickBot="1" x14ac:dyDescent="0.3">
      <c r="A3" s="318"/>
      <c r="B3" s="326" t="s">
        <v>0</v>
      </c>
      <c r="C3" s="327"/>
      <c r="D3" s="327"/>
      <c r="E3" s="327"/>
      <c r="F3" s="327"/>
      <c r="G3" s="327"/>
      <c r="H3" s="327"/>
      <c r="I3" s="327"/>
      <c r="J3" s="327"/>
      <c r="K3" s="327"/>
      <c r="L3" s="328"/>
      <c r="M3" s="323" t="s">
        <v>164</v>
      </c>
      <c r="N3" s="324"/>
      <c r="O3" s="325"/>
    </row>
    <row r="4" spans="1:15" s="85" customFormat="1" ht="21.75" customHeight="1" thickBot="1" x14ac:dyDescent="0.3">
      <c r="A4" s="319"/>
      <c r="B4" s="329" t="s">
        <v>165</v>
      </c>
      <c r="C4" s="330"/>
      <c r="D4" s="330"/>
      <c r="E4" s="330"/>
      <c r="F4" s="330"/>
      <c r="G4" s="330"/>
      <c r="H4" s="330"/>
      <c r="I4" s="330"/>
      <c r="J4" s="330"/>
      <c r="K4" s="330"/>
      <c r="L4" s="331"/>
      <c r="M4" s="323" t="s">
        <v>166</v>
      </c>
      <c r="N4" s="324"/>
      <c r="O4" s="325"/>
    </row>
    <row r="5" spans="1:15" s="85" customFormat="1" ht="16.149999999999999" customHeight="1" thickBot="1" x14ac:dyDescent="0.3">
      <c r="A5" s="86"/>
      <c r="B5" s="87"/>
      <c r="C5" s="87"/>
      <c r="D5" s="87"/>
      <c r="E5" s="87"/>
      <c r="F5" s="87"/>
      <c r="G5" s="87"/>
      <c r="H5" s="87"/>
      <c r="I5" s="87"/>
      <c r="J5" s="87"/>
      <c r="K5" s="87"/>
      <c r="L5" s="87"/>
      <c r="M5" s="88"/>
      <c r="N5" s="88"/>
      <c r="O5" s="88"/>
    </row>
    <row r="6" spans="1:15" ht="40.35" customHeight="1" thickBot="1" x14ac:dyDescent="0.3">
      <c r="A6" s="55" t="s">
        <v>167</v>
      </c>
      <c r="B6" s="348" t="s">
        <v>168</v>
      </c>
      <c r="C6" s="349"/>
      <c r="D6" s="349"/>
      <c r="E6" s="349"/>
      <c r="F6" s="349"/>
      <c r="G6" s="349"/>
      <c r="H6" s="349"/>
      <c r="I6" s="349"/>
      <c r="J6" s="349"/>
      <c r="K6" s="350"/>
      <c r="L6" s="167" t="s">
        <v>169</v>
      </c>
      <c r="M6" s="351">
        <v>2024110010318</v>
      </c>
      <c r="N6" s="352"/>
      <c r="O6" s="353"/>
    </row>
    <row r="7" spans="1:15" s="85" customFormat="1" ht="18" customHeight="1" thickBot="1" x14ac:dyDescent="0.3">
      <c r="A7" s="86"/>
      <c r="B7" s="87"/>
      <c r="C7" s="87"/>
      <c r="D7" s="87"/>
      <c r="E7" s="87"/>
      <c r="F7" s="87"/>
      <c r="G7" s="87"/>
      <c r="H7" s="87"/>
      <c r="I7" s="87"/>
      <c r="J7" s="87"/>
      <c r="K7" s="87"/>
      <c r="L7" s="87"/>
      <c r="M7" s="88"/>
      <c r="N7" s="88"/>
      <c r="O7" s="88"/>
    </row>
    <row r="8" spans="1:15" s="85" customFormat="1" ht="21.75" customHeight="1" thickBot="1" x14ac:dyDescent="0.3">
      <c r="A8" s="345" t="s">
        <v>6</v>
      </c>
      <c r="B8" s="167" t="s">
        <v>170</v>
      </c>
      <c r="C8" s="133" t="s">
        <v>174</v>
      </c>
      <c r="D8" s="167" t="s">
        <v>171</v>
      </c>
      <c r="E8" s="133" t="s">
        <v>174</v>
      </c>
      <c r="F8" s="167" t="s">
        <v>172</v>
      </c>
      <c r="G8" s="133" t="s">
        <v>174</v>
      </c>
      <c r="H8" s="167" t="s">
        <v>173</v>
      </c>
      <c r="I8" s="135" t="s">
        <v>174</v>
      </c>
      <c r="J8" s="354" t="s">
        <v>8</v>
      </c>
      <c r="K8" s="355"/>
      <c r="L8" s="166" t="s">
        <v>175</v>
      </c>
      <c r="M8" s="356"/>
      <c r="N8" s="356"/>
      <c r="O8" s="356"/>
    </row>
    <row r="9" spans="1:15" s="85" customFormat="1" ht="21.75" customHeight="1" thickBot="1" x14ac:dyDescent="0.3">
      <c r="A9" s="345"/>
      <c r="B9" s="168" t="s">
        <v>176</v>
      </c>
      <c r="C9" s="136"/>
      <c r="D9" s="167" t="s">
        <v>177</v>
      </c>
      <c r="E9" s="137"/>
      <c r="F9" s="167" t="s">
        <v>178</v>
      </c>
      <c r="G9" s="137"/>
      <c r="H9" s="167" t="s">
        <v>179</v>
      </c>
      <c r="I9" s="135"/>
      <c r="J9" s="354"/>
      <c r="K9" s="355"/>
      <c r="L9" s="166" t="s">
        <v>180</v>
      </c>
      <c r="M9" s="356"/>
      <c r="N9" s="356"/>
      <c r="O9" s="356"/>
    </row>
    <row r="10" spans="1:15" s="85" customFormat="1" ht="21.75" customHeight="1" thickBot="1" x14ac:dyDescent="0.3">
      <c r="A10" s="345"/>
      <c r="B10" s="167" t="s">
        <v>181</v>
      </c>
      <c r="C10" s="133"/>
      <c r="D10" s="167" t="s">
        <v>182</v>
      </c>
      <c r="E10" s="137"/>
      <c r="F10" s="167" t="s">
        <v>183</v>
      </c>
      <c r="G10" s="137"/>
      <c r="H10" s="167" t="s">
        <v>184</v>
      </c>
      <c r="I10" s="135"/>
      <c r="J10" s="354"/>
      <c r="K10" s="355"/>
      <c r="L10" s="166" t="s">
        <v>185</v>
      </c>
      <c r="M10" s="356" t="s">
        <v>174</v>
      </c>
      <c r="N10" s="356"/>
      <c r="O10" s="356"/>
    </row>
    <row r="11" spans="1:15" ht="15" customHeight="1" thickBot="1" x14ac:dyDescent="0.3">
      <c r="A11" s="6"/>
      <c r="B11" s="7"/>
      <c r="C11" s="7"/>
      <c r="D11" s="9"/>
      <c r="E11" s="8"/>
      <c r="F11" s="8"/>
      <c r="G11" s="228"/>
      <c r="H11" s="228"/>
      <c r="I11" s="10"/>
      <c r="J11" s="10"/>
      <c r="K11" s="7"/>
      <c r="L11" s="7"/>
      <c r="M11" s="7"/>
      <c r="N11" s="7"/>
      <c r="O11" s="7"/>
    </row>
    <row r="12" spans="1:15" ht="15" customHeight="1" x14ac:dyDescent="0.25">
      <c r="A12" s="332" t="s">
        <v>186</v>
      </c>
      <c r="B12" s="335" t="s">
        <v>229</v>
      </c>
      <c r="C12" s="336"/>
      <c r="D12" s="336"/>
      <c r="E12" s="336"/>
      <c r="F12" s="336"/>
      <c r="G12" s="336"/>
      <c r="H12" s="336"/>
      <c r="I12" s="336"/>
      <c r="J12" s="336"/>
      <c r="K12" s="336"/>
      <c r="L12" s="336"/>
      <c r="M12" s="336"/>
      <c r="N12" s="336"/>
      <c r="O12" s="337"/>
    </row>
    <row r="13" spans="1:15" ht="15" customHeight="1" x14ac:dyDescent="0.25">
      <c r="A13" s="333"/>
      <c r="B13" s="338"/>
      <c r="C13" s="339"/>
      <c r="D13" s="339"/>
      <c r="E13" s="339"/>
      <c r="F13" s="339"/>
      <c r="G13" s="339"/>
      <c r="H13" s="339"/>
      <c r="I13" s="339"/>
      <c r="J13" s="339"/>
      <c r="K13" s="339"/>
      <c r="L13" s="339"/>
      <c r="M13" s="339"/>
      <c r="N13" s="339"/>
      <c r="O13" s="340"/>
    </row>
    <row r="14" spans="1:15" ht="15" customHeight="1" thickBot="1" x14ac:dyDescent="0.3">
      <c r="A14" s="334"/>
      <c r="B14" s="341"/>
      <c r="C14" s="342"/>
      <c r="D14" s="342"/>
      <c r="E14" s="342"/>
      <c r="F14" s="342"/>
      <c r="G14" s="342"/>
      <c r="H14" s="342"/>
      <c r="I14" s="342"/>
      <c r="J14" s="342"/>
      <c r="K14" s="342"/>
      <c r="L14" s="342"/>
      <c r="M14" s="342"/>
      <c r="N14" s="342"/>
      <c r="O14" s="343"/>
    </row>
    <row r="15" spans="1:15" ht="9" customHeight="1" thickBot="1" x14ac:dyDescent="0.3">
      <c r="A15" s="14"/>
      <c r="B15" s="84"/>
      <c r="C15" s="15"/>
      <c r="D15" s="15"/>
      <c r="E15" s="15"/>
      <c r="F15" s="15"/>
      <c r="G15" s="16"/>
      <c r="H15" s="16"/>
      <c r="I15" s="16"/>
      <c r="J15" s="16"/>
      <c r="K15" s="16"/>
      <c r="L15" s="17"/>
      <c r="M15" s="17"/>
      <c r="N15" s="17"/>
      <c r="O15" s="17"/>
    </row>
    <row r="16" spans="1:15" s="18" customFormat="1" ht="37.5" customHeight="1" thickBot="1" x14ac:dyDescent="0.3">
      <c r="A16" s="55" t="s">
        <v>13</v>
      </c>
      <c r="B16" s="344" t="s">
        <v>188</v>
      </c>
      <c r="C16" s="344"/>
      <c r="D16" s="344"/>
      <c r="E16" s="344"/>
      <c r="F16" s="344"/>
      <c r="G16" s="345" t="s">
        <v>15</v>
      </c>
      <c r="H16" s="345"/>
      <c r="I16" s="344" t="s">
        <v>230</v>
      </c>
      <c r="J16" s="344"/>
      <c r="K16" s="344"/>
      <c r="L16" s="344"/>
      <c r="M16" s="344"/>
      <c r="N16" s="344"/>
      <c r="O16" s="344"/>
    </row>
    <row r="17" spans="1:15" ht="9" customHeight="1" thickBot="1" x14ac:dyDescent="0.3">
      <c r="A17" s="14"/>
      <c r="B17" s="16"/>
      <c r="C17" s="15"/>
      <c r="D17" s="15"/>
      <c r="E17" s="15"/>
      <c r="F17" s="15"/>
      <c r="G17" s="16"/>
      <c r="H17" s="16"/>
      <c r="I17" s="16"/>
      <c r="J17" s="16"/>
      <c r="K17" s="16"/>
      <c r="L17" s="17"/>
      <c r="M17" s="17"/>
      <c r="N17" s="17"/>
      <c r="O17" s="17"/>
    </row>
    <row r="18" spans="1:15" ht="56.25" customHeight="1" thickBot="1" x14ac:dyDescent="0.3">
      <c r="A18" s="55" t="s">
        <v>17</v>
      </c>
      <c r="B18" s="346" t="s">
        <v>231</v>
      </c>
      <c r="C18" s="346"/>
      <c r="D18" s="346"/>
      <c r="E18" s="346"/>
      <c r="F18" s="55" t="s">
        <v>19</v>
      </c>
      <c r="G18" s="425" t="s">
        <v>191</v>
      </c>
      <c r="H18" s="425"/>
      <c r="I18" s="425"/>
      <c r="J18" s="55" t="s">
        <v>21</v>
      </c>
      <c r="K18" s="344" t="s">
        <v>232</v>
      </c>
      <c r="L18" s="344"/>
      <c r="M18" s="344"/>
      <c r="N18" s="344"/>
      <c r="O18" s="344"/>
    </row>
    <row r="19" spans="1:15" ht="9" customHeight="1" x14ac:dyDescent="0.25">
      <c r="A19" s="5"/>
      <c r="B19" s="2"/>
      <c r="C19" s="370"/>
      <c r="D19" s="370"/>
      <c r="E19" s="370"/>
      <c r="F19" s="370"/>
      <c r="G19" s="370"/>
      <c r="H19" s="370"/>
      <c r="I19" s="370"/>
      <c r="J19" s="370"/>
      <c r="K19" s="370"/>
      <c r="L19" s="370"/>
      <c r="M19" s="370"/>
      <c r="N19" s="370"/>
      <c r="O19" s="370"/>
    </row>
    <row r="20" spans="1:15" ht="16.5" customHeight="1" thickBot="1" x14ac:dyDescent="0.3">
      <c r="A20" s="82"/>
      <c r="B20" s="83"/>
      <c r="C20" s="83"/>
      <c r="D20" s="83"/>
      <c r="E20" s="83"/>
      <c r="F20" s="83"/>
      <c r="G20" s="83"/>
      <c r="H20" s="83"/>
      <c r="I20" s="83"/>
      <c r="J20" s="83"/>
      <c r="K20" s="83"/>
      <c r="L20" s="83"/>
      <c r="M20" s="83"/>
      <c r="N20" s="83"/>
      <c r="O20" s="83"/>
    </row>
    <row r="21" spans="1:15" ht="32.1" customHeight="1" thickBot="1" x14ac:dyDescent="0.3">
      <c r="A21" s="371" t="s">
        <v>23</v>
      </c>
      <c r="B21" s="372"/>
      <c r="C21" s="372"/>
      <c r="D21" s="372"/>
      <c r="E21" s="372"/>
      <c r="F21" s="372"/>
      <c r="G21" s="372"/>
      <c r="H21" s="372"/>
      <c r="I21" s="372"/>
      <c r="J21" s="372"/>
      <c r="K21" s="372"/>
      <c r="L21" s="372"/>
      <c r="M21" s="372"/>
      <c r="N21" s="372"/>
      <c r="O21" s="354"/>
    </row>
    <row r="22" spans="1:15" ht="32.1" customHeight="1" thickBot="1" x14ac:dyDescent="0.3">
      <c r="A22" s="371" t="s">
        <v>193</v>
      </c>
      <c r="B22" s="372"/>
      <c r="C22" s="372"/>
      <c r="D22" s="372"/>
      <c r="E22" s="372"/>
      <c r="F22" s="372"/>
      <c r="G22" s="372"/>
      <c r="H22" s="372"/>
      <c r="I22" s="372"/>
      <c r="J22" s="372"/>
      <c r="K22" s="372"/>
      <c r="L22" s="372"/>
      <c r="M22" s="372"/>
      <c r="N22" s="372"/>
      <c r="O22" s="354"/>
    </row>
    <row r="23" spans="1:15" ht="32.1" customHeight="1" thickBot="1" x14ac:dyDescent="0.3">
      <c r="A23" s="27"/>
      <c r="B23" s="19" t="s">
        <v>170</v>
      </c>
      <c r="C23" s="19" t="s">
        <v>171</v>
      </c>
      <c r="D23" s="19" t="s">
        <v>172</v>
      </c>
      <c r="E23" s="19" t="s">
        <v>173</v>
      </c>
      <c r="F23" s="19" t="s">
        <v>176</v>
      </c>
      <c r="G23" s="19" t="s">
        <v>177</v>
      </c>
      <c r="H23" s="19" t="s">
        <v>178</v>
      </c>
      <c r="I23" s="19" t="s">
        <v>179</v>
      </c>
      <c r="J23" s="19" t="s">
        <v>181</v>
      </c>
      <c r="K23" s="19" t="s">
        <v>182</v>
      </c>
      <c r="L23" s="19" t="s">
        <v>183</v>
      </c>
      <c r="M23" s="19" t="s">
        <v>184</v>
      </c>
      <c r="N23" s="20" t="s">
        <v>194</v>
      </c>
      <c r="O23" s="20" t="s">
        <v>195</v>
      </c>
    </row>
    <row r="24" spans="1:15" ht="32.1" customHeight="1" x14ac:dyDescent="0.25">
      <c r="A24" s="21" t="s">
        <v>24</v>
      </c>
      <c r="B24" s="22">
        <v>120208000</v>
      </c>
      <c r="C24" s="22">
        <v>270000000</v>
      </c>
      <c r="D24" s="22">
        <v>80000000</v>
      </c>
      <c r="E24" s="22">
        <v>42526000</v>
      </c>
      <c r="F24" s="22">
        <v>27876000</v>
      </c>
      <c r="G24" s="222"/>
      <c r="H24" s="222"/>
      <c r="I24" s="222"/>
      <c r="J24" s="222"/>
      <c r="K24" s="222"/>
      <c r="L24" s="222"/>
      <c r="M24" s="222"/>
      <c r="N24" s="232">
        <f>SUM(B24:M24)</f>
        <v>540610000</v>
      </c>
      <c r="O24" s="223">
        <v>1</v>
      </c>
    </row>
    <row r="25" spans="1:15" ht="32.1" customHeight="1" x14ac:dyDescent="0.25">
      <c r="A25" s="21" t="s">
        <v>26</v>
      </c>
      <c r="B25" s="22">
        <v>120208000</v>
      </c>
      <c r="C25" s="22">
        <v>377379000</v>
      </c>
      <c r="D25" s="22">
        <v>0</v>
      </c>
      <c r="E25" s="22">
        <f>479071164-SUM(B25:D25)</f>
        <v>-18515836</v>
      </c>
      <c r="F25" s="22"/>
      <c r="G25" s="222"/>
      <c r="H25" s="222"/>
      <c r="I25" s="222"/>
      <c r="J25" s="222"/>
      <c r="K25" s="222"/>
      <c r="L25" s="222"/>
      <c r="M25" s="222"/>
      <c r="N25" s="232">
        <f t="shared" ref="N25:N29" si="0">SUM(B25:M25)</f>
        <v>479071164</v>
      </c>
      <c r="O25" s="224">
        <f>N25/N24</f>
        <v>0.88616778084016201</v>
      </c>
    </row>
    <row r="26" spans="1:15" ht="32.1" customHeight="1" x14ac:dyDescent="0.25">
      <c r="A26" s="21" t="s">
        <v>28</v>
      </c>
      <c r="B26" s="22">
        <v>0</v>
      </c>
      <c r="C26" s="22">
        <v>728534</v>
      </c>
      <c r="D26" s="22">
        <v>23664437</v>
      </c>
      <c r="E26" s="22">
        <v>49967535</v>
      </c>
      <c r="F26" s="22"/>
      <c r="G26" s="225"/>
      <c r="H26" s="225"/>
      <c r="I26" s="225"/>
      <c r="J26" s="225"/>
      <c r="K26" s="225"/>
      <c r="L26" s="225"/>
      <c r="M26" s="225"/>
      <c r="N26" s="232">
        <f t="shared" si="0"/>
        <v>74360506</v>
      </c>
      <c r="O26" s="224">
        <f>N26/N24</f>
        <v>0.13754926101995893</v>
      </c>
    </row>
    <row r="27" spans="1:15" ht="32.1" customHeight="1" x14ac:dyDescent="0.25">
      <c r="A27" s="21" t="s">
        <v>196</v>
      </c>
      <c r="B27" s="22"/>
      <c r="C27" s="22">
        <v>3216400</v>
      </c>
      <c r="D27" s="22">
        <v>23893771</v>
      </c>
      <c r="E27" s="22"/>
      <c r="F27" s="22"/>
      <c r="G27" s="222"/>
      <c r="H27" s="222"/>
      <c r="I27" s="222"/>
      <c r="J27" s="222"/>
      <c r="K27" s="222"/>
      <c r="L27" s="222"/>
      <c r="M27" s="222"/>
      <c r="N27" s="232">
        <f t="shared" si="0"/>
        <v>27110171</v>
      </c>
      <c r="O27" s="224">
        <v>1</v>
      </c>
    </row>
    <row r="28" spans="1:15" ht="32.1" customHeight="1" x14ac:dyDescent="0.25">
      <c r="A28" s="21" t="s">
        <v>197</v>
      </c>
      <c r="B28" s="22">
        <v>0</v>
      </c>
      <c r="C28" s="22">
        <v>0</v>
      </c>
      <c r="D28" s="22"/>
      <c r="E28" s="22"/>
      <c r="F28" s="22"/>
      <c r="G28" s="225"/>
      <c r="H28" s="225"/>
      <c r="I28" s="225"/>
      <c r="J28" s="225"/>
      <c r="K28" s="225"/>
      <c r="L28" s="225"/>
      <c r="M28" s="225"/>
      <c r="N28" s="232">
        <f t="shared" si="0"/>
        <v>0</v>
      </c>
      <c r="O28" s="224">
        <f>N28/N27</f>
        <v>0</v>
      </c>
    </row>
    <row r="29" spans="1:15" ht="32.1" customHeight="1" thickBot="1" x14ac:dyDescent="0.3">
      <c r="A29" s="24" t="s">
        <v>34</v>
      </c>
      <c r="B29" s="25">
        <v>0</v>
      </c>
      <c r="C29" s="25">
        <v>3216400</v>
      </c>
      <c r="D29" s="25">
        <v>0</v>
      </c>
      <c r="E29" s="25">
        <v>23893771</v>
      </c>
      <c r="F29" s="25"/>
      <c r="G29" s="226"/>
      <c r="H29" s="226"/>
      <c r="I29" s="226"/>
      <c r="J29" s="226"/>
      <c r="K29" s="226"/>
      <c r="L29" s="226"/>
      <c r="M29" s="226"/>
      <c r="N29" s="233">
        <f t="shared" si="0"/>
        <v>27110171</v>
      </c>
      <c r="O29" s="227">
        <f>N29/N27</f>
        <v>1</v>
      </c>
    </row>
    <row r="30" spans="1:15" s="26" customFormat="1" ht="16.5" customHeight="1" x14ac:dyDescent="0.2"/>
    <row r="31" spans="1:15" s="26" customFormat="1" ht="17.25" customHeight="1" x14ac:dyDescent="0.2"/>
    <row r="32" spans="1:15" ht="5.25" customHeight="1" thickBot="1" x14ac:dyDescent="0.3"/>
    <row r="33" spans="1:13" ht="48" customHeight="1" thickBot="1" x14ac:dyDescent="0.3">
      <c r="A33" s="373" t="s">
        <v>198</v>
      </c>
      <c r="B33" s="374"/>
      <c r="C33" s="374"/>
      <c r="D33" s="374"/>
      <c r="E33" s="374"/>
      <c r="F33" s="374"/>
      <c r="G33" s="374"/>
      <c r="H33" s="374"/>
      <c r="I33" s="375"/>
      <c r="J33" s="31"/>
    </row>
    <row r="34" spans="1:13" ht="50.25" customHeight="1" thickBot="1" x14ac:dyDescent="0.3">
      <c r="A34" s="40" t="s">
        <v>199</v>
      </c>
      <c r="B34" s="428" t="str">
        <f>+B12</f>
        <v>Cualificar 9.000 mujeres en sus diferencias y diversidades en herramientas para la autonomía económica.</v>
      </c>
      <c r="C34" s="429"/>
      <c r="D34" s="429"/>
      <c r="E34" s="429"/>
      <c r="F34" s="429"/>
      <c r="G34" s="429"/>
      <c r="H34" s="429"/>
      <c r="I34" s="430"/>
      <c r="J34" s="29"/>
      <c r="M34" s="205"/>
    </row>
    <row r="35" spans="1:13" ht="18.75" customHeight="1" thickBot="1" x14ac:dyDescent="0.3">
      <c r="A35" s="362" t="s">
        <v>39</v>
      </c>
      <c r="B35" s="91">
        <v>2024</v>
      </c>
      <c r="C35" s="91">
        <v>2025</v>
      </c>
      <c r="D35" s="91">
        <v>2026</v>
      </c>
      <c r="E35" s="91">
        <v>2027</v>
      </c>
      <c r="F35" s="91" t="s">
        <v>200</v>
      </c>
      <c r="G35" s="379" t="s">
        <v>41</v>
      </c>
      <c r="H35" s="380" t="s">
        <v>348</v>
      </c>
      <c r="I35" s="381"/>
      <c r="J35" s="29"/>
      <c r="M35" s="205"/>
    </row>
    <row r="36" spans="1:13" ht="50.25" customHeight="1" thickBot="1" x14ac:dyDescent="0.3">
      <c r="A36" s="363"/>
      <c r="B36" s="190">
        <v>1070</v>
      </c>
      <c r="C36" s="190">
        <v>2930</v>
      </c>
      <c r="D36" s="190">
        <v>3000</v>
      </c>
      <c r="E36" s="190">
        <v>2000</v>
      </c>
      <c r="F36" s="191">
        <f>B36+C36+D36+E36</f>
        <v>9000</v>
      </c>
      <c r="G36" s="379"/>
      <c r="H36" s="382"/>
      <c r="I36" s="383"/>
      <c r="J36" s="29"/>
      <c r="M36" s="206"/>
    </row>
    <row r="37" spans="1:13" ht="52.5" customHeight="1" thickBot="1" x14ac:dyDescent="0.3">
      <c r="A37" s="41" t="s">
        <v>43</v>
      </c>
      <c r="B37" s="357">
        <v>0.39</v>
      </c>
      <c r="C37" s="358"/>
      <c r="D37" s="359" t="s">
        <v>202</v>
      </c>
      <c r="E37" s="360"/>
      <c r="F37" s="360"/>
      <c r="G37" s="360"/>
      <c r="H37" s="360"/>
      <c r="I37" s="361"/>
    </row>
    <row r="38" spans="1:13" s="30" customFormat="1" ht="48" customHeight="1" thickBot="1" x14ac:dyDescent="0.3">
      <c r="A38" s="362" t="s">
        <v>203</v>
      </c>
      <c r="B38" s="41" t="s">
        <v>204</v>
      </c>
      <c r="C38" s="40" t="s">
        <v>87</v>
      </c>
      <c r="D38" s="364" t="s">
        <v>89</v>
      </c>
      <c r="E38" s="365"/>
      <c r="F38" s="364" t="s">
        <v>91</v>
      </c>
      <c r="G38" s="365"/>
      <c r="H38" s="42" t="s">
        <v>93</v>
      </c>
      <c r="I38" s="44" t="s">
        <v>94</v>
      </c>
      <c r="M38" s="207"/>
    </row>
    <row r="39" spans="1:13" ht="95.1" customHeight="1" thickBot="1" x14ac:dyDescent="0.3">
      <c r="A39" s="363"/>
      <c r="B39" s="192">
        <v>0</v>
      </c>
      <c r="C39" s="35">
        <v>0</v>
      </c>
      <c r="D39" s="426" t="s">
        <v>233</v>
      </c>
      <c r="E39" s="427"/>
      <c r="F39" s="368" t="s">
        <v>201</v>
      </c>
      <c r="G39" s="369"/>
      <c r="H39" s="221" t="s">
        <v>201</v>
      </c>
      <c r="I39" s="33" t="s">
        <v>201</v>
      </c>
      <c r="M39" s="205"/>
    </row>
    <row r="40" spans="1:13" s="30" customFormat="1" ht="54" customHeight="1" thickBot="1" x14ac:dyDescent="0.3">
      <c r="A40" s="362" t="s">
        <v>206</v>
      </c>
      <c r="B40" s="43" t="s">
        <v>204</v>
      </c>
      <c r="C40" s="42" t="s">
        <v>87</v>
      </c>
      <c r="D40" s="364" t="s">
        <v>89</v>
      </c>
      <c r="E40" s="365"/>
      <c r="F40" s="364" t="s">
        <v>91</v>
      </c>
      <c r="G40" s="365"/>
      <c r="H40" s="42" t="s">
        <v>93</v>
      </c>
      <c r="I40" s="44" t="s">
        <v>94</v>
      </c>
    </row>
    <row r="41" spans="1:13" ht="105.6" customHeight="1" thickBot="1" x14ac:dyDescent="0.3">
      <c r="A41" s="363"/>
      <c r="B41" s="209">
        <v>0</v>
      </c>
      <c r="C41" s="35">
        <v>0</v>
      </c>
      <c r="D41" s="366" t="s">
        <v>234</v>
      </c>
      <c r="E41" s="367"/>
      <c r="F41" s="368" t="s">
        <v>201</v>
      </c>
      <c r="G41" s="369"/>
      <c r="H41" s="221" t="s">
        <v>201</v>
      </c>
      <c r="I41" s="33" t="s">
        <v>201</v>
      </c>
    </row>
    <row r="42" spans="1:13" s="30" customFormat="1" ht="45" customHeight="1" thickBot="1" x14ac:dyDescent="0.3">
      <c r="A42" s="362" t="s">
        <v>208</v>
      </c>
      <c r="B42" s="43" t="s">
        <v>204</v>
      </c>
      <c r="C42" s="42" t="s">
        <v>87</v>
      </c>
      <c r="D42" s="364" t="s">
        <v>89</v>
      </c>
      <c r="E42" s="365"/>
      <c r="F42" s="364" t="s">
        <v>91</v>
      </c>
      <c r="G42" s="365"/>
      <c r="H42" s="42" t="s">
        <v>93</v>
      </c>
      <c r="I42" s="44" t="s">
        <v>94</v>
      </c>
    </row>
    <row r="43" spans="1:13" ht="301.89999999999998" customHeight="1" thickBot="1" x14ac:dyDescent="0.3">
      <c r="A43" s="363"/>
      <c r="B43" s="264">
        <v>30</v>
      </c>
      <c r="C43" s="264">
        <v>30</v>
      </c>
      <c r="D43" s="426" t="s">
        <v>235</v>
      </c>
      <c r="E43" s="427"/>
      <c r="F43" s="366" t="s">
        <v>236</v>
      </c>
      <c r="G43" s="367"/>
      <c r="H43" s="221" t="s">
        <v>201</v>
      </c>
      <c r="I43" s="274" t="s">
        <v>237</v>
      </c>
    </row>
    <row r="44" spans="1:13" s="30" customFormat="1" ht="44.25" customHeight="1" thickBot="1" x14ac:dyDescent="0.3">
      <c r="A44" s="362" t="s">
        <v>210</v>
      </c>
      <c r="B44" s="43" t="s">
        <v>204</v>
      </c>
      <c r="C44" s="43" t="s">
        <v>87</v>
      </c>
      <c r="D44" s="364" t="s">
        <v>89</v>
      </c>
      <c r="E44" s="365"/>
      <c r="F44" s="364" t="s">
        <v>91</v>
      </c>
      <c r="G44" s="365"/>
      <c r="H44" s="42" t="s">
        <v>93</v>
      </c>
      <c r="I44" s="42" t="s">
        <v>94</v>
      </c>
    </row>
    <row r="45" spans="1:13" ht="382.15" customHeight="1" thickBot="1" x14ac:dyDescent="0.3">
      <c r="A45" s="363"/>
      <c r="B45" s="264">
        <v>300</v>
      </c>
      <c r="C45" s="35">
        <v>255</v>
      </c>
      <c r="D45" s="431" t="s">
        <v>238</v>
      </c>
      <c r="E45" s="432"/>
      <c r="F45" s="431" t="s">
        <v>369</v>
      </c>
      <c r="G45" s="432"/>
      <c r="H45" s="278" t="s">
        <v>363</v>
      </c>
      <c r="I45" s="273" t="s">
        <v>237</v>
      </c>
    </row>
    <row r="46" spans="1:13" s="30" customFormat="1" ht="47.25" customHeight="1" thickBot="1" x14ac:dyDescent="0.3">
      <c r="A46" s="362" t="s">
        <v>211</v>
      </c>
      <c r="B46" s="43" t="s">
        <v>204</v>
      </c>
      <c r="C46" s="42" t="s">
        <v>87</v>
      </c>
      <c r="D46" s="364" t="s">
        <v>89</v>
      </c>
      <c r="E46" s="365"/>
      <c r="F46" s="364" t="s">
        <v>91</v>
      </c>
      <c r="G46" s="365"/>
      <c r="H46" s="42" t="s">
        <v>93</v>
      </c>
      <c r="I46" s="44" t="s">
        <v>94</v>
      </c>
    </row>
    <row r="47" spans="1:13" ht="17.25" thickBot="1" x14ac:dyDescent="0.3">
      <c r="A47" s="363"/>
      <c r="B47" s="264">
        <v>400</v>
      </c>
      <c r="C47" s="35"/>
      <c r="D47" s="388"/>
      <c r="E47" s="389"/>
      <c r="F47" s="388"/>
      <c r="G47" s="389"/>
      <c r="H47" s="32"/>
      <c r="I47" s="34"/>
    </row>
    <row r="48" spans="1:13" s="30" customFormat="1" ht="52.5" customHeight="1" thickBot="1" x14ac:dyDescent="0.3">
      <c r="A48" s="362" t="s">
        <v>212</v>
      </c>
      <c r="B48" s="43" t="s">
        <v>204</v>
      </c>
      <c r="C48" s="42" t="s">
        <v>87</v>
      </c>
      <c r="D48" s="364" t="s">
        <v>89</v>
      </c>
      <c r="E48" s="365"/>
      <c r="F48" s="364" t="s">
        <v>91</v>
      </c>
      <c r="G48" s="365"/>
      <c r="H48" s="42" t="s">
        <v>93</v>
      </c>
      <c r="I48" s="44" t="s">
        <v>94</v>
      </c>
    </row>
    <row r="49" spans="1:9" ht="17.25" thickBot="1" x14ac:dyDescent="0.3">
      <c r="A49" s="363"/>
      <c r="B49" s="264">
        <v>200</v>
      </c>
      <c r="C49" s="36"/>
      <c r="D49" s="388"/>
      <c r="E49" s="389"/>
      <c r="F49" s="388"/>
      <c r="G49" s="389"/>
      <c r="H49" s="32"/>
      <c r="I49" s="34"/>
    </row>
    <row r="50" spans="1:9" ht="35.1" customHeight="1" thickBot="1" x14ac:dyDescent="0.3">
      <c r="A50" s="362" t="s">
        <v>213</v>
      </c>
      <c r="B50" s="41" t="s">
        <v>204</v>
      </c>
      <c r="C50" s="40" t="s">
        <v>87</v>
      </c>
      <c r="D50" s="364" t="s">
        <v>89</v>
      </c>
      <c r="E50" s="365"/>
      <c r="F50" s="364" t="s">
        <v>91</v>
      </c>
      <c r="G50" s="365"/>
      <c r="H50" s="42" t="s">
        <v>93</v>
      </c>
      <c r="I50" s="44" t="s">
        <v>94</v>
      </c>
    </row>
    <row r="51" spans="1:9" ht="17.25" thickBot="1" x14ac:dyDescent="0.3">
      <c r="A51" s="363"/>
      <c r="B51" s="264">
        <v>300</v>
      </c>
      <c r="C51" s="36"/>
      <c r="D51" s="388"/>
      <c r="E51" s="390"/>
      <c r="F51" s="388"/>
      <c r="G51" s="389"/>
      <c r="H51" s="32"/>
      <c r="I51" s="34"/>
    </row>
    <row r="52" spans="1:9" ht="35.1" customHeight="1" thickBot="1" x14ac:dyDescent="0.3">
      <c r="A52" s="362" t="s">
        <v>214</v>
      </c>
      <c r="B52" s="41" t="s">
        <v>204</v>
      </c>
      <c r="C52" s="40" t="s">
        <v>87</v>
      </c>
      <c r="D52" s="364" t="s">
        <v>89</v>
      </c>
      <c r="E52" s="365"/>
      <c r="F52" s="364" t="s">
        <v>91</v>
      </c>
      <c r="G52" s="365"/>
      <c r="H52" s="42" t="s">
        <v>93</v>
      </c>
      <c r="I52" s="44" t="s">
        <v>94</v>
      </c>
    </row>
    <row r="53" spans="1:9" ht="17.25" thickBot="1" x14ac:dyDescent="0.3">
      <c r="A53" s="363"/>
      <c r="B53" s="264">
        <v>400</v>
      </c>
      <c r="C53" s="36"/>
      <c r="D53" s="388"/>
      <c r="E53" s="390"/>
      <c r="F53" s="388"/>
      <c r="G53" s="389"/>
      <c r="H53" s="52"/>
      <c r="I53" s="34"/>
    </row>
    <row r="54" spans="1:9" ht="35.1" customHeight="1" thickBot="1" x14ac:dyDescent="0.3">
      <c r="A54" s="362" t="s">
        <v>215</v>
      </c>
      <c r="B54" s="41" t="s">
        <v>204</v>
      </c>
      <c r="C54" s="40" t="s">
        <v>87</v>
      </c>
      <c r="D54" s="364" t="s">
        <v>89</v>
      </c>
      <c r="E54" s="365"/>
      <c r="F54" s="364" t="s">
        <v>91</v>
      </c>
      <c r="G54" s="365"/>
      <c r="H54" s="42" t="s">
        <v>93</v>
      </c>
      <c r="I54" s="44" t="s">
        <v>94</v>
      </c>
    </row>
    <row r="55" spans="1:9" ht="17.25" thickBot="1" x14ac:dyDescent="0.3">
      <c r="A55" s="363"/>
      <c r="B55" s="264">
        <v>400</v>
      </c>
      <c r="C55" s="36"/>
      <c r="D55" s="388"/>
      <c r="E55" s="389"/>
      <c r="F55" s="388"/>
      <c r="G55" s="389"/>
      <c r="H55" s="32"/>
      <c r="I55" s="32"/>
    </row>
    <row r="56" spans="1:9" ht="35.1" customHeight="1" thickBot="1" x14ac:dyDescent="0.3">
      <c r="A56" s="362" t="s">
        <v>216</v>
      </c>
      <c r="B56" s="41" t="s">
        <v>204</v>
      </c>
      <c r="C56" s="40" t="s">
        <v>87</v>
      </c>
      <c r="D56" s="364" t="s">
        <v>89</v>
      </c>
      <c r="E56" s="365"/>
      <c r="F56" s="364" t="s">
        <v>91</v>
      </c>
      <c r="G56" s="365"/>
      <c r="H56" s="42" t="s">
        <v>93</v>
      </c>
      <c r="I56" s="44" t="s">
        <v>94</v>
      </c>
    </row>
    <row r="57" spans="1:9" ht="17.25" thickBot="1" x14ac:dyDescent="0.3">
      <c r="A57" s="363"/>
      <c r="B57" s="264">
        <v>300</v>
      </c>
      <c r="C57" s="36"/>
      <c r="D57" s="388"/>
      <c r="E57" s="389"/>
      <c r="F57" s="388"/>
      <c r="G57" s="389"/>
      <c r="H57" s="32"/>
      <c r="I57" s="34"/>
    </row>
    <row r="58" spans="1:9" ht="35.1" customHeight="1" thickBot="1" x14ac:dyDescent="0.3">
      <c r="A58" s="362" t="s">
        <v>217</v>
      </c>
      <c r="B58" s="41" t="s">
        <v>204</v>
      </c>
      <c r="C58" s="40" t="s">
        <v>87</v>
      </c>
      <c r="D58" s="364" t="s">
        <v>89</v>
      </c>
      <c r="E58" s="365"/>
      <c r="F58" s="364" t="s">
        <v>91</v>
      </c>
      <c r="G58" s="365"/>
      <c r="H58" s="42" t="s">
        <v>93</v>
      </c>
      <c r="I58" s="44" t="s">
        <v>94</v>
      </c>
    </row>
    <row r="59" spans="1:9" ht="17.25" thickBot="1" x14ac:dyDescent="0.3">
      <c r="A59" s="363"/>
      <c r="B59" s="264">
        <v>400</v>
      </c>
      <c r="C59" s="36"/>
      <c r="D59" s="388"/>
      <c r="E59" s="389"/>
      <c r="F59" s="390"/>
      <c r="G59" s="390"/>
      <c r="H59" s="32"/>
      <c r="I59" s="32"/>
    </row>
    <row r="60" spans="1:9" ht="35.1" customHeight="1" thickBot="1" x14ac:dyDescent="0.3">
      <c r="A60" s="362" t="s">
        <v>218</v>
      </c>
      <c r="B60" s="41" t="s">
        <v>204</v>
      </c>
      <c r="C60" s="40" t="s">
        <v>87</v>
      </c>
      <c r="D60" s="364" t="s">
        <v>89</v>
      </c>
      <c r="E60" s="365"/>
      <c r="F60" s="364" t="s">
        <v>91</v>
      </c>
      <c r="G60" s="365"/>
      <c r="H60" s="42" t="s">
        <v>93</v>
      </c>
      <c r="I60" s="44" t="s">
        <v>94</v>
      </c>
    </row>
    <row r="61" spans="1:9" ht="17.25" thickBot="1" x14ac:dyDescent="0.3">
      <c r="A61" s="363"/>
      <c r="B61" s="264">
        <v>200</v>
      </c>
      <c r="C61" s="36"/>
      <c r="D61" s="388"/>
      <c r="E61" s="389"/>
      <c r="F61" s="388"/>
      <c r="G61" s="389"/>
      <c r="H61" s="32"/>
      <c r="I61" s="32"/>
    </row>
    <row r="62" spans="1:9" x14ac:dyDescent="0.25">
      <c r="B62" s="193">
        <f>+B47+B43+B41+B45+B49+B51+B53+B55+B57+B59+B61</f>
        <v>2930</v>
      </c>
    </row>
    <row r="64" spans="1:9" s="29" customFormat="1" ht="30" customHeight="1" x14ac:dyDescent="0.25">
      <c r="A64" s="1"/>
      <c r="B64" s="1"/>
      <c r="C64" s="1"/>
      <c r="D64" s="1"/>
      <c r="E64" s="1"/>
      <c r="F64" s="1"/>
      <c r="G64" s="1"/>
      <c r="H64" s="1"/>
      <c r="I64" s="1"/>
    </row>
    <row r="65" spans="1:9" ht="34.5" customHeight="1" x14ac:dyDescent="0.25">
      <c r="A65" s="398" t="s">
        <v>57</v>
      </c>
      <c r="B65" s="398"/>
      <c r="C65" s="398"/>
      <c r="D65" s="398"/>
      <c r="E65" s="398"/>
      <c r="F65" s="398"/>
      <c r="G65" s="398"/>
      <c r="H65" s="398"/>
      <c r="I65" s="398"/>
    </row>
    <row r="66" spans="1:9" ht="67.5" customHeight="1" x14ac:dyDescent="0.25">
      <c r="A66" s="45" t="s">
        <v>58</v>
      </c>
      <c r="B66" s="391" t="s">
        <v>239</v>
      </c>
      <c r="C66" s="392"/>
      <c r="D66" s="391" t="s">
        <v>240</v>
      </c>
      <c r="E66" s="392"/>
      <c r="F66" s="391" t="s">
        <v>241</v>
      </c>
      <c r="G66" s="392"/>
      <c r="H66" s="393" t="s">
        <v>222</v>
      </c>
      <c r="I66" s="394"/>
    </row>
    <row r="67" spans="1:9" ht="45.75" customHeight="1" x14ac:dyDescent="0.25">
      <c r="A67" s="45" t="s">
        <v>223</v>
      </c>
      <c r="B67" s="395">
        <v>0.3</v>
      </c>
      <c r="C67" s="396"/>
      <c r="D67" s="395">
        <v>0.09</v>
      </c>
      <c r="E67" s="396"/>
      <c r="F67" s="395"/>
      <c r="G67" s="396"/>
      <c r="H67" s="395"/>
      <c r="I67" s="396"/>
    </row>
    <row r="68" spans="1:9" ht="30" customHeight="1" x14ac:dyDescent="0.25">
      <c r="A68" s="399" t="s">
        <v>170</v>
      </c>
      <c r="B68" s="96" t="s">
        <v>85</v>
      </c>
      <c r="C68" s="96" t="s">
        <v>87</v>
      </c>
      <c r="D68" s="96" t="s">
        <v>85</v>
      </c>
      <c r="E68" s="96" t="s">
        <v>87</v>
      </c>
      <c r="F68" s="96" t="s">
        <v>85</v>
      </c>
      <c r="G68" s="96" t="s">
        <v>87</v>
      </c>
      <c r="H68" s="96" t="s">
        <v>85</v>
      </c>
      <c r="I68" s="96" t="s">
        <v>87</v>
      </c>
    </row>
    <row r="69" spans="1:9" ht="30" customHeight="1" x14ac:dyDescent="0.25">
      <c r="A69" s="400"/>
      <c r="B69" s="47">
        <v>0</v>
      </c>
      <c r="C69" s="47">
        <v>0</v>
      </c>
      <c r="D69" s="47">
        <v>0</v>
      </c>
      <c r="E69" s="47">
        <v>0</v>
      </c>
      <c r="F69" s="47"/>
      <c r="G69" s="47"/>
      <c r="H69" s="53"/>
      <c r="I69" s="47"/>
    </row>
    <row r="70" spans="1:9" ht="44.45" customHeight="1" x14ac:dyDescent="0.25">
      <c r="A70" s="45" t="s">
        <v>224</v>
      </c>
      <c r="B70" s="401" t="s">
        <v>225</v>
      </c>
      <c r="C70" s="402"/>
      <c r="D70" s="403" t="s">
        <v>225</v>
      </c>
      <c r="E70" s="402"/>
      <c r="F70" s="433"/>
      <c r="G70" s="434"/>
      <c r="H70" s="404"/>
      <c r="I70" s="405"/>
    </row>
    <row r="71" spans="1:9" ht="16.5" x14ac:dyDescent="0.25">
      <c r="A71" s="45" t="s">
        <v>226</v>
      </c>
      <c r="B71" s="401" t="s">
        <v>201</v>
      </c>
      <c r="C71" s="402"/>
      <c r="D71" s="401" t="s">
        <v>201</v>
      </c>
      <c r="E71" s="402"/>
      <c r="F71" s="401"/>
      <c r="G71" s="402"/>
      <c r="H71" s="406"/>
      <c r="I71" s="407"/>
    </row>
    <row r="72" spans="1:9" ht="30.75" customHeight="1" x14ac:dyDescent="0.25">
      <c r="A72" s="399" t="s">
        <v>171</v>
      </c>
      <c r="B72" s="96" t="s">
        <v>85</v>
      </c>
      <c r="C72" s="96" t="s">
        <v>87</v>
      </c>
      <c r="D72" s="96" t="s">
        <v>85</v>
      </c>
      <c r="E72" s="96" t="s">
        <v>87</v>
      </c>
      <c r="F72" s="96" t="s">
        <v>85</v>
      </c>
      <c r="G72" s="96" t="s">
        <v>87</v>
      </c>
      <c r="H72" s="96" t="s">
        <v>85</v>
      </c>
      <c r="I72" s="96" t="s">
        <v>87</v>
      </c>
    </row>
    <row r="73" spans="1:9" ht="30.75" customHeight="1" x14ac:dyDescent="0.25">
      <c r="A73" s="400"/>
      <c r="B73" s="47">
        <v>0</v>
      </c>
      <c r="C73" s="47">
        <v>0</v>
      </c>
      <c r="D73" s="47">
        <v>0.05</v>
      </c>
      <c r="E73" s="47">
        <v>0.05</v>
      </c>
      <c r="F73" s="47"/>
      <c r="G73" s="48"/>
      <c r="H73" s="53"/>
      <c r="I73" s="48"/>
    </row>
    <row r="74" spans="1:9" ht="144.6" customHeight="1" x14ac:dyDescent="0.25">
      <c r="A74" s="45" t="s">
        <v>224</v>
      </c>
      <c r="B74" s="401" t="s">
        <v>225</v>
      </c>
      <c r="C74" s="402"/>
      <c r="D74" s="435" t="s">
        <v>242</v>
      </c>
      <c r="E74" s="436"/>
      <c r="F74" s="433"/>
      <c r="G74" s="434"/>
      <c r="H74" s="410"/>
      <c r="I74" s="411"/>
    </row>
    <row r="75" spans="1:9" ht="95.25" customHeight="1" x14ac:dyDescent="0.25">
      <c r="A75" s="45" t="s">
        <v>226</v>
      </c>
      <c r="B75" s="401" t="s">
        <v>201</v>
      </c>
      <c r="C75" s="402"/>
      <c r="D75" s="437" t="s">
        <v>243</v>
      </c>
      <c r="E75" s="417"/>
      <c r="F75" s="401"/>
      <c r="G75" s="402"/>
      <c r="H75" s="406"/>
      <c r="I75" s="407"/>
    </row>
    <row r="76" spans="1:9" ht="30.75" customHeight="1" x14ac:dyDescent="0.25">
      <c r="A76" s="399" t="s">
        <v>172</v>
      </c>
      <c r="B76" s="96" t="s">
        <v>85</v>
      </c>
      <c r="C76" s="96" t="s">
        <v>87</v>
      </c>
      <c r="D76" s="96" t="s">
        <v>85</v>
      </c>
      <c r="E76" s="96" t="s">
        <v>87</v>
      </c>
      <c r="F76" s="96" t="s">
        <v>85</v>
      </c>
      <c r="G76" s="96" t="s">
        <v>87</v>
      </c>
      <c r="H76" s="96" t="s">
        <v>85</v>
      </c>
      <c r="I76" s="96" t="s">
        <v>87</v>
      </c>
    </row>
    <row r="77" spans="1:9" ht="30.75" customHeight="1" x14ac:dyDescent="0.25">
      <c r="A77" s="400"/>
      <c r="B77" s="47">
        <v>0.03</v>
      </c>
      <c r="C77" s="47">
        <v>0.03</v>
      </c>
      <c r="D77" s="47">
        <v>0.05</v>
      </c>
      <c r="E77" s="47">
        <v>0.05</v>
      </c>
      <c r="F77" s="47"/>
      <c r="G77" s="48"/>
      <c r="H77" s="53"/>
      <c r="I77" s="48"/>
    </row>
    <row r="78" spans="1:9" ht="206.25" customHeight="1" x14ac:dyDescent="0.25">
      <c r="A78" s="45" t="s">
        <v>224</v>
      </c>
      <c r="B78" s="438" t="s">
        <v>244</v>
      </c>
      <c r="C78" s="439"/>
      <c r="D78" s="438" t="s">
        <v>245</v>
      </c>
      <c r="E78" s="439"/>
      <c r="F78" s="412"/>
      <c r="G78" s="413"/>
      <c r="H78" s="406"/>
      <c r="I78" s="407"/>
    </row>
    <row r="79" spans="1:9" ht="105" customHeight="1" x14ac:dyDescent="0.25">
      <c r="A79" s="45" t="s">
        <v>226</v>
      </c>
      <c r="B79" s="401" t="s">
        <v>246</v>
      </c>
      <c r="C79" s="402"/>
      <c r="D79" s="401" t="s">
        <v>247</v>
      </c>
      <c r="E79" s="402"/>
      <c r="F79" s="412"/>
      <c r="G79" s="413"/>
      <c r="H79" s="406"/>
      <c r="I79" s="407"/>
    </row>
    <row r="80" spans="1:9" ht="30.75" customHeight="1" x14ac:dyDescent="0.25">
      <c r="A80" s="399" t="s">
        <v>173</v>
      </c>
      <c r="B80" s="96" t="s">
        <v>85</v>
      </c>
      <c r="C80" s="96" t="s">
        <v>87</v>
      </c>
      <c r="D80" s="96" t="s">
        <v>85</v>
      </c>
      <c r="E80" s="96" t="s">
        <v>87</v>
      </c>
      <c r="F80" s="96" t="s">
        <v>85</v>
      </c>
      <c r="G80" s="96" t="s">
        <v>87</v>
      </c>
      <c r="H80" s="96" t="s">
        <v>85</v>
      </c>
      <c r="I80" s="96" t="s">
        <v>87</v>
      </c>
    </row>
    <row r="81" spans="1:9" ht="30.75" customHeight="1" x14ac:dyDescent="0.25">
      <c r="A81" s="400"/>
      <c r="B81" s="47">
        <v>0.1</v>
      </c>
      <c r="C81" s="298">
        <v>8.5000000000000006E-2</v>
      </c>
      <c r="D81" s="47">
        <v>0.15</v>
      </c>
      <c r="E81" s="47">
        <v>0.15</v>
      </c>
      <c r="F81" s="47"/>
      <c r="G81" s="48"/>
      <c r="H81" s="53"/>
      <c r="I81" s="48"/>
    </row>
    <row r="82" spans="1:9" ht="207.6" customHeight="1" x14ac:dyDescent="0.25">
      <c r="A82" s="45" t="s">
        <v>224</v>
      </c>
      <c r="B82" s="438" t="s">
        <v>368</v>
      </c>
      <c r="C82" s="439"/>
      <c r="D82" s="435" t="s">
        <v>248</v>
      </c>
      <c r="E82" s="436"/>
      <c r="F82" s="404"/>
      <c r="G82" s="440"/>
      <c r="H82" s="406"/>
      <c r="I82" s="407"/>
    </row>
    <row r="83" spans="1:9" ht="106.9" customHeight="1" x14ac:dyDescent="0.25">
      <c r="A83" s="45" t="s">
        <v>226</v>
      </c>
      <c r="B83" s="416" t="s">
        <v>249</v>
      </c>
      <c r="C83" s="417"/>
      <c r="D83" s="416" t="s">
        <v>250</v>
      </c>
      <c r="E83" s="417"/>
      <c r="F83" s="406"/>
      <c r="G83" s="407"/>
      <c r="H83" s="406"/>
      <c r="I83" s="407"/>
    </row>
    <row r="84" spans="1:9" ht="30" customHeight="1" x14ac:dyDescent="0.25">
      <c r="A84" s="399" t="s">
        <v>176</v>
      </c>
      <c r="B84" s="96" t="s">
        <v>85</v>
      </c>
      <c r="C84" s="96" t="s">
        <v>87</v>
      </c>
      <c r="D84" s="96" t="s">
        <v>85</v>
      </c>
      <c r="E84" s="96" t="s">
        <v>87</v>
      </c>
      <c r="F84" s="96" t="s">
        <v>85</v>
      </c>
      <c r="G84" s="96" t="s">
        <v>87</v>
      </c>
      <c r="H84" s="96" t="s">
        <v>85</v>
      </c>
      <c r="I84" s="96" t="s">
        <v>87</v>
      </c>
    </row>
    <row r="85" spans="1:9" ht="30" customHeight="1" x14ac:dyDescent="0.25">
      <c r="A85" s="400"/>
      <c r="B85" s="47">
        <v>0.13</v>
      </c>
      <c r="C85" s="47"/>
      <c r="D85" s="47">
        <v>0.1</v>
      </c>
      <c r="E85" s="47"/>
      <c r="F85" s="47"/>
      <c r="G85" s="48"/>
      <c r="H85" s="53"/>
      <c r="I85" s="48"/>
    </row>
    <row r="86" spans="1:9" ht="33" x14ac:dyDescent="0.25">
      <c r="A86" s="45" t="s">
        <v>224</v>
      </c>
      <c r="B86" s="418"/>
      <c r="C86" s="418"/>
      <c r="D86" s="418"/>
      <c r="E86" s="418"/>
      <c r="F86" s="419"/>
      <c r="G86" s="420"/>
      <c r="H86" s="418"/>
      <c r="I86" s="418"/>
    </row>
    <row r="87" spans="1:9" ht="16.5" x14ac:dyDescent="0.25">
      <c r="A87" s="45" t="s">
        <v>226</v>
      </c>
      <c r="B87" s="419"/>
      <c r="C87" s="420"/>
      <c r="D87" s="419"/>
      <c r="E87" s="420"/>
      <c r="F87" s="419"/>
      <c r="G87" s="420"/>
      <c r="H87" s="419"/>
      <c r="I87" s="420"/>
    </row>
    <row r="88" spans="1:9" ht="16.5" x14ac:dyDescent="0.25">
      <c r="A88" s="399" t="s">
        <v>177</v>
      </c>
      <c r="B88" s="96" t="s">
        <v>85</v>
      </c>
      <c r="C88" s="96" t="s">
        <v>87</v>
      </c>
      <c r="D88" s="96" t="s">
        <v>85</v>
      </c>
      <c r="E88" s="96" t="s">
        <v>87</v>
      </c>
      <c r="F88" s="96" t="s">
        <v>85</v>
      </c>
      <c r="G88" s="96" t="s">
        <v>87</v>
      </c>
      <c r="H88" s="96" t="s">
        <v>85</v>
      </c>
      <c r="I88" s="96" t="s">
        <v>87</v>
      </c>
    </row>
    <row r="89" spans="1:9" ht="16.5" x14ac:dyDescent="0.25">
      <c r="A89" s="400"/>
      <c r="B89" s="47">
        <v>7.0000000000000007E-2</v>
      </c>
      <c r="C89" s="49"/>
      <c r="D89" s="47">
        <v>0.05</v>
      </c>
      <c r="E89" s="47"/>
      <c r="F89" s="47"/>
      <c r="G89" s="48"/>
      <c r="H89" s="53"/>
      <c r="I89" s="48"/>
    </row>
    <row r="90" spans="1:9" ht="33" x14ac:dyDescent="0.25">
      <c r="A90" s="45" t="s">
        <v>224</v>
      </c>
      <c r="B90" s="421"/>
      <c r="C90" s="421"/>
      <c r="D90" s="421"/>
      <c r="E90" s="421"/>
      <c r="F90" s="422"/>
      <c r="G90" s="423"/>
      <c r="H90" s="421"/>
      <c r="I90" s="421"/>
    </row>
    <row r="91" spans="1:9" ht="16.5" x14ac:dyDescent="0.25">
      <c r="A91" s="45" t="s">
        <v>226</v>
      </c>
      <c r="B91" s="419"/>
      <c r="C91" s="420"/>
      <c r="D91" s="419"/>
      <c r="E91" s="420"/>
      <c r="F91" s="419"/>
      <c r="G91" s="420"/>
      <c r="H91" s="419"/>
      <c r="I91" s="420"/>
    </row>
    <row r="92" spans="1:9" ht="16.5" x14ac:dyDescent="0.25">
      <c r="A92" s="399" t="s">
        <v>178</v>
      </c>
      <c r="B92" s="96" t="s">
        <v>85</v>
      </c>
      <c r="C92" s="96" t="s">
        <v>87</v>
      </c>
      <c r="D92" s="96" t="s">
        <v>85</v>
      </c>
      <c r="E92" s="96" t="s">
        <v>87</v>
      </c>
      <c r="F92" s="96" t="s">
        <v>85</v>
      </c>
      <c r="G92" s="96" t="s">
        <v>87</v>
      </c>
      <c r="H92" s="96" t="s">
        <v>85</v>
      </c>
      <c r="I92" s="96" t="s">
        <v>87</v>
      </c>
    </row>
    <row r="93" spans="1:9" ht="16.5" x14ac:dyDescent="0.25">
      <c r="A93" s="400"/>
      <c r="B93" s="47">
        <v>0.1</v>
      </c>
      <c r="C93" s="49"/>
      <c r="D93" s="47">
        <v>0.15</v>
      </c>
      <c r="E93" s="47"/>
      <c r="F93" s="47"/>
      <c r="G93" s="48"/>
      <c r="H93" s="53"/>
      <c r="I93" s="48"/>
    </row>
    <row r="94" spans="1:9" ht="33" x14ac:dyDescent="0.25">
      <c r="A94" s="45" t="s">
        <v>224</v>
      </c>
      <c r="B94" s="421"/>
      <c r="C94" s="421"/>
      <c r="D94" s="421"/>
      <c r="E94" s="421"/>
      <c r="F94" s="422"/>
      <c r="G94" s="423"/>
      <c r="H94" s="421"/>
      <c r="I94" s="421"/>
    </row>
    <row r="95" spans="1:9" ht="16.5" x14ac:dyDescent="0.25">
      <c r="A95" s="45" t="s">
        <v>226</v>
      </c>
      <c r="B95" s="419"/>
      <c r="C95" s="420"/>
      <c r="D95" s="419"/>
      <c r="E95" s="420"/>
      <c r="F95" s="419"/>
      <c r="G95" s="420"/>
      <c r="H95" s="419"/>
      <c r="I95" s="420"/>
    </row>
    <row r="96" spans="1:9" ht="16.5" x14ac:dyDescent="0.25">
      <c r="A96" s="399" t="s">
        <v>179</v>
      </c>
      <c r="B96" s="96" t="s">
        <v>85</v>
      </c>
      <c r="C96" s="96" t="s">
        <v>87</v>
      </c>
      <c r="D96" s="96" t="s">
        <v>85</v>
      </c>
      <c r="E96" s="96" t="s">
        <v>87</v>
      </c>
      <c r="F96" s="96" t="s">
        <v>85</v>
      </c>
      <c r="G96" s="96" t="s">
        <v>87</v>
      </c>
      <c r="H96" s="96" t="s">
        <v>85</v>
      </c>
      <c r="I96" s="96" t="s">
        <v>87</v>
      </c>
    </row>
    <row r="97" spans="1:9" ht="16.5" x14ac:dyDescent="0.25">
      <c r="A97" s="400"/>
      <c r="B97" s="47">
        <v>0.13</v>
      </c>
      <c r="C97" s="49"/>
      <c r="D97" s="47">
        <v>0.1</v>
      </c>
      <c r="E97" s="47"/>
      <c r="F97" s="47"/>
      <c r="G97" s="48"/>
      <c r="H97" s="53"/>
      <c r="I97" s="48"/>
    </row>
    <row r="98" spans="1:9" ht="33" x14ac:dyDescent="0.25">
      <c r="A98" s="45" t="s">
        <v>224</v>
      </c>
      <c r="B98" s="421"/>
      <c r="C98" s="421"/>
      <c r="D98" s="421"/>
      <c r="E98" s="421"/>
      <c r="F98" s="421"/>
      <c r="G98" s="421"/>
      <c r="H98" s="421"/>
      <c r="I98" s="421"/>
    </row>
    <row r="99" spans="1:9" ht="16.5" x14ac:dyDescent="0.25">
      <c r="A99" s="45" t="s">
        <v>226</v>
      </c>
      <c r="B99" s="419"/>
      <c r="C99" s="420"/>
      <c r="D99" s="419"/>
      <c r="E99" s="420"/>
      <c r="F99" s="419"/>
      <c r="G99" s="420"/>
      <c r="H99" s="419"/>
      <c r="I99" s="420"/>
    </row>
    <row r="100" spans="1:9" ht="16.5" x14ac:dyDescent="0.25">
      <c r="A100" s="399" t="s">
        <v>181</v>
      </c>
      <c r="B100" s="96" t="s">
        <v>85</v>
      </c>
      <c r="C100" s="96" t="s">
        <v>87</v>
      </c>
      <c r="D100" s="96" t="s">
        <v>85</v>
      </c>
      <c r="E100" s="96" t="s">
        <v>87</v>
      </c>
      <c r="F100" s="96" t="s">
        <v>85</v>
      </c>
      <c r="G100" s="96" t="s">
        <v>87</v>
      </c>
      <c r="H100" s="96" t="s">
        <v>85</v>
      </c>
      <c r="I100" s="96" t="s">
        <v>87</v>
      </c>
    </row>
    <row r="101" spans="1:9" ht="16.5" x14ac:dyDescent="0.25">
      <c r="A101" s="400"/>
      <c r="B101" s="47">
        <v>0.13</v>
      </c>
      <c r="C101" s="49"/>
      <c r="D101" s="47">
        <v>0.1</v>
      </c>
      <c r="E101" s="47"/>
      <c r="F101" s="47"/>
      <c r="G101" s="48"/>
      <c r="H101" s="53"/>
      <c r="I101" s="48"/>
    </row>
    <row r="102" spans="1:9" ht="33" x14ac:dyDescent="0.25">
      <c r="A102" s="45" t="s">
        <v>224</v>
      </c>
      <c r="B102" s="421"/>
      <c r="C102" s="421"/>
      <c r="D102" s="421"/>
      <c r="E102" s="421"/>
      <c r="F102" s="421"/>
      <c r="G102" s="421"/>
      <c r="H102" s="421"/>
      <c r="I102" s="421"/>
    </row>
    <row r="103" spans="1:9" ht="16.5" x14ac:dyDescent="0.25">
      <c r="A103" s="45" t="s">
        <v>226</v>
      </c>
      <c r="B103" s="419"/>
      <c r="C103" s="420"/>
      <c r="D103" s="419"/>
      <c r="E103" s="420"/>
      <c r="F103" s="419"/>
      <c r="G103" s="420"/>
      <c r="H103" s="419"/>
      <c r="I103" s="420"/>
    </row>
    <row r="104" spans="1:9" ht="16.5" x14ac:dyDescent="0.25">
      <c r="A104" s="399" t="s">
        <v>182</v>
      </c>
      <c r="B104" s="96" t="s">
        <v>85</v>
      </c>
      <c r="C104" s="96" t="s">
        <v>87</v>
      </c>
      <c r="D104" s="96" t="s">
        <v>85</v>
      </c>
      <c r="E104" s="96" t="s">
        <v>87</v>
      </c>
      <c r="F104" s="96" t="s">
        <v>85</v>
      </c>
      <c r="G104" s="96" t="s">
        <v>87</v>
      </c>
      <c r="H104" s="96" t="s">
        <v>85</v>
      </c>
      <c r="I104" s="96" t="s">
        <v>87</v>
      </c>
    </row>
    <row r="105" spans="1:9" ht="16.5" x14ac:dyDescent="0.25">
      <c r="A105" s="400"/>
      <c r="B105" s="47">
        <v>0.1</v>
      </c>
      <c r="C105" s="49"/>
      <c r="D105" s="47">
        <v>0.05</v>
      </c>
      <c r="E105" s="47"/>
      <c r="F105" s="47"/>
      <c r="G105" s="48"/>
      <c r="H105" s="53"/>
      <c r="I105" s="48"/>
    </row>
    <row r="106" spans="1:9" ht="33" x14ac:dyDescent="0.25">
      <c r="A106" s="45" t="s">
        <v>224</v>
      </c>
      <c r="B106" s="421"/>
      <c r="C106" s="421"/>
      <c r="D106" s="421"/>
      <c r="E106" s="421"/>
      <c r="F106" s="421"/>
      <c r="G106" s="421"/>
      <c r="H106" s="421"/>
      <c r="I106" s="421"/>
    </row>
    <row r="107" spans="1:9" ht="16.5" x14ac:dyDescent="0.25">
      <c r="A107" s="45" t="s">
        <v>226</v>
      </c>
      <c r="B107" s="419"/>
      <c r="C107" s="420"/>
      <c r="D107" s="419"/>
      <c r="E107" s="420"/>
      <c r="F107" s="419"/>
      <c r="G107" s="420"/>
      <c r="H107" s="419"/>
      <c r="I107" s="420"/>
    </row>
    <row r="108" spans="1:9" ht="16.5" x14ac:dyDescent="0.25">
      <c r="A108" s="399" t="s">
        <v>183</v>
      </c>
      <c r="B108" s="96" t="s">
        <v>85</v>
      </c>
      <c r="C108" s="96" t="s">
        <v>87</v>
      </c>
      <c r="D108" s="96" t="s">
        <v>85</v>
      </c>
      <c r="E108" s="96" t="s">
        <v>87</v>
      </c>
      <c r="F108" s="96" t="s">
        <v>85</v>
      </c>
      <c r="G108" s="96" t="s">
        <v>87</v>
      </c>
      <c r="H108" s="96" t="s">
        <v>85</v>
      </c>
      <c r="I108" s="96" t="s">
        <v>87</v>
      </c>
    </row>
    <row r="109" spans="1:9" ht="16.5" x14ac:dyDescent="0.25">
      <c r="A109" s="400"/>
      <c r="B109" s="47">
        <v>0.13</v>
      </c>
      <c r="C109" s="49"/>
      <c r="D109" s="47">
        <v>0.15</v>
      </c>
      <c r="E109" s="47"/>
      <c r="F109" s="47"/>
      <c r="G109" s="48"/>
      <c r="H109" s="53"/>
      <c r="I109" s="48"/>
    </row>
    <row r="110" spans="1:9" ht="33" x14ac:dyDescent="0.25">
      <c r="A110" s="45" t="s">
        <v>224</v>
      </c>
      <c r="B110" s="421"/>
      <c r="C110" s="421"/>
      <c r="D110" s="421"/>
      <c r="E110" s="421"/>
      <c r="F110" s="421"/>
      <c r="G110" s="421"/>
      <c r="H110" s="421"/>
      <c r="I110" s="421"/>
    </row>
    <row r="111" spans="1:9" ht="16.5" x14ac:dyDescent="0.25">
      <c r="A111" s="45" t="s">
        <v>226</v>
      </c>
      <c r="B111" s="419"/>
      <c r="C111" s="420"/>
      <c r="D111" s="419"/>
      <c r="E111" s="420"/>
      <c r="F111" s="419"/>
      <c r="G111" s="420"/>
      <c r="H111" s="419"/>
      <c r="I111" s="420"/>
    </row>
    <row r="112" spans="1:9" ht="16.5" x14ac:dyDescent="0.25">
      <c r="A112" s="399" t="s">
        <v>184</v>
      </c>
      <c r="B112" s="96" t="s">
        <v>85</v>
      </c>
      <c r="C112" s="96" t="s">
        <v>87</v>
      </c>
      <c r="D112" s="96" t="s">
        <v>85</v>
      </c>
      <c r="E112" s="96" t="s">
        <v>87</v>
      </c>
      <c r="F112" s="96" t="s">
        <v>85</v>
      </c>
      <c r="G112" s="96" t="s">
        <v>87</v>
      </c>
      <c r="H112" s="96" t="s">
        <v>85</v>
      </c>
      <c r="I112" s="96" t="s">
        <v>87</v>
      </c>
    </row>
    <row r="113" spans="1:9" ht="16.5" x14ac:dyDescent="0.25">
      <c r="A113" s="400"/>
      <c r="B113" s="47">
        <v>7.0000000000000007E-2</v>
      </c>
      <c r="C113" s="179"/>
      <c r="D113" s="47">
        <v>0.05</v>
      </c>
      <c r="E113" s="179"/>
      <c r="F113" s="47"/>
      <c r="G113" s="180"/>
      <c r="H113" s="179"/>
      <c r="I113" s="180"/>
    </row>
    <row r="114" spans="1:9" ht="33" x14ac:dyDescent="0.25">
      <c r="A114" s="45" t="s">
        <v>224</v>
      </c>
      <c r="B114" s="424"/>
      <c r="C114" s="424"/>
      <c r="D114" s="424"/>
      <c r="E114" s="424"/>
      <c r="F114" s="424"/>
      <c r="G114" s="424"/>
      <c r="H114" s="424"/>
      <c r="I114" s="424"/>
    </row>
    <row r="115" spans="1:9" ht="16.5" x14ac:dyDescent="0.25">
      <c r="A115" s="45" t="s">
        <v>226</v>
      </c>
      <c r="B115" s="419"/>
      <c r="C115" s="420"/>
      <c r="D115" s="419"/>
      <c r="E115" s="420"/>
      <c r="F115" s="419"/>
      <c r="G115" s="420"/>
      <c r="H115" s="419"/>
      <c r="I115" s="420"/>
    </row>
    <row r="116" spans="1:9" ht="16.5" x14ac:dyDescent="0.25">
      <c r="A116" s="46" t="s">
        <v>228</v>
      </c>
      <c r="B116" s="50">
        <f>(B69+B73+B77+B81+B85+B89+B93+B97+B101+B105+B109+B113)</f>
        <v>0.99</v>
      </c>
      <c r="C116" s="50">
        <f t="shared" ref="C116:I116" si="1">(C69+C73+C77+C81+C85+C89+C93+C97+C101+C105+C109+C113)</f>
        <v>0.115</v>
      </c>
      <c r="D116" s="50">
        <f t="shared" si="1"/>
        <v>1</v>
      </c>
      <c r="E116" s="50">
        <f t="shared" si="1"/>
        <v>0.25</v>
      </c>
      <c r="F116" s="50">
        <f t="shared" si="1"/>
        <v>0</v>
      </c>
      <c r="G116" s="50">
        <f t="shared" si="1"/>
        <v>0</v>
      </c>
      <c r="H116" s="50">
        <f t="shared" si="1"/>
        <v>0</v>
      </c>
      <c r="I116" s="50">
        <f t="shared" si="1"/>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A1:A4"/>
    <mergeCell ref="B1:L1"/>
    <mergeCell ref="M1:O1"/>
    <mergeCell ref="B2:L2"/>
    <mergeCell ref="M2:O2"/>
    <mergeCell ref="B3:L3"/>
    <mergeCell ref="M3:O3"/>
    <mergeCell ref="B4:L4"/>
    <mergeCell ref="M4:O4"/>
  </mergeCells>
  <pageMargins left="0.25" right="0.25" top="0.75" bottom="0.75" header="0.3" footer="0.3"/>
  <pageSetup scale="23"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26"/>
  <sheetViews>
    <sheetView showGridLines="0" topLeftCell="A24" zoomScale="40" zoomScaleNormal="40" workbookViewId="0">
      <selection activeCell="B37" sqref="B37:C37"/>
    </sheetView>
  </sheetViews>
  <sheetFormatPr baseColWidth="10" defaultColWidth="10.7109375" defaultRowHeight="14.25" x14ac:dyDescent="0.25"/>
  <cols>
    <col min="1" max="1" width="49.7109375" style="1" customWidth="1"/>
    <col min="2" max="5" width="35.7109375" style="1" customWidth="1"/>
    <col min="6" max="6" width="43" style="1" customWidth="1"/>
    <col min="7" max="7" width="41.28515625" style="1" customWidth="1"/>
    <col min="8" max="8" width="35.7109375" style="1" customWidth="1"/>
    <col min="9" max="9" width="51.5703125" style="1" customWidth="1"/>
    <col min="10" max="13" width="35.7109375" style="1" customWidth="1"/>
    <col min="14" max="14" width="31" style="1" customWidth="1"/>
    <col min="15" max="15" width="18.28515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7109375" style="1"/>
    <col min="23" max="23" width="18.42578125" style="1" bestFit="1" customWidth="1"/>
    <col min="24" max="24" width="16.28515625" style="1" customWidth="1"/>
    <col min="25" max="16384" width="10.7109375" style="1"/>
  </cols>
  <sheetData>
    <row r="1" spans="1:15" s="85" customFormat="1" ht="22.15" customHeight="1" thickBot="1" x14ac:dyDescent="0.3">
      <c r="A1" s="317"/>
      <c r="B1" s="320" t="s">
        <v>160</v>
      </c>
      <c r="C1" s="321"/>
      <c r="D1" s="321"/>
      <c r="E1" s="321"/>
      <c r="F1" s="321"/>
      <c r="G1" s="321"/>
      <c r="H1" s="321"/>
      <c r="I1" s="321"/>
      <c r="J1" s="321"/>
      <c r="K1" s="321"/>
      <c r="L1" s="322"/>
      <c r="M1" s="323" t="s">
        <v>161</v>
      </c>
      <c r="N1" s="324"/>
      <c r="O1" s="325"/>
    </row>
    <row r="2" spans="1:15" s="85" customFormat="1" ht="18" customHeight="1" thickBot="1" x14ac:dyDescent="0.3">
      <c r="A2" s="318"/>
      <c r="B2" s="326" t="s">
        <v>162</v>
      </c>
      <c r="C2" s="327"/>
      <c r="D2" s="327"/>
      <c r="E2" s="327"/>
      <c r="F2" s="327"/>
      <c r="G2" s="327"/>
      <c r="H2" s="327"/>
      <c r="I2" s="327"/>
      <c r="J2" s="327"/>
      <c r="K2" s="327"/>
      <c r="L2" s="328"/>
      <c r="M2" s="323" t="s">
        <v>163</v>
      </c>
      <c r="N2" s="324"/>
      <c r="O2" s="325"/>
    </row>
    <row r="3" spans="1:15" s="85" customFormat="1" ht="19.899999999999999" customHeight="1" thickBot="1" x14ac:dyDescent="0.3">
      <c r="A3" s="318"/>
      <c r="B3" s="326" t="s">
        <v>0</v>
      </c>
      <c r="C3" s="327"/>
      <c r="D3" s="327"/>
      <c r="E3" s="327"/>
      <c r="F3" s="327"/>
      <c r="G3" s="327"/>
      <c r="H3" s="327"/>
      <c r="I3" s="327"/>
      <c r="J3" s="327"/>
      <c r="K3" s="327"/>
      <c r="L3" s="328"/>
      <c r="M3" s="323" t="s">
        <v>164</v>
      </c>
      <c r="N3" s="324"/>
      <c r="O3" s="325"/>
    </row>
    <row r="4" spans="1:15" s="85" customFormat="1" ht="21.75" customHeight="1" thickBot="1" x14ac:dyDescent="0.3">
      <c r="A4" s="319"/>
      <c r="B4" s="329" t="s">
        <v>165</v>
      </c>
      <c r="C4" s="330"/>
      <c r="D4" s="330"/>
      <c r="E4" s="330"/>
      <c r="F4" s="330"/>
      <c r="G4" s="330"/>
      <c r="H4" s="330"/>
      <c r="I4" s="330"/>
      <c r="J4" s="330"/>
      <c r="K4" s="330"/>
      <c r="L4" s="331"/>
      <c r="M4" s="323" t="s">
        <v>166</v>
      </c>
      <c r="N4" s="324"/>
      <c r="O4" s="325"/>
    </row>
    <row r="5" spans="1:15" s="85" customFormat="1" ht="16.149999999999999" customHeight="1" thickBot="1" x14ac:dyDescent="0.3">
      <c r="A5" s="86"/>
      <c r="B5" s="87"/>
      <c r="C5" s="87"/>
      <c r="D5" s="87"/>
      <c r="E5" s="87"/>
      <c r="F5" s="87"/>
      <c r="G5" s="87"/>
      <c r="H5" s="87"/>
      <c r="I5" s="87"/>
      <c r="J5" s="87"/>
      <c r="K5" s="87"/>
      <c r="L5" s="87"/>
      <c r="M5" s="88"/>
      <c r="N5" s="88"/>
      <c r="O5" s="88"/>
    </row>
    <row r="6" spans="1:15" ht="40.35" customHeight="1" thickBot="1" x14ac:dyDescent="0.3">
      <c r="A6" s="55" t="s">
        <v>167</v>
      </c>
      <c r="B6" s="447" t="s">
        <v>168</v>
      </c>
      <c r="C6" s="448"/>
      <c r="D6" s="448"/>
      <c r="E6" s="448"/>
      <c r="F6" s="448"/>
      <c r="G6" s="448"/>
      <c r="H6" s="448"/>
      <c r="I6" s="448"/>
      <c r="J6" s="448"/>
      <c r="K6" s="449"/>
      <c r="L6" s="167" t="s">
        <v>169</v>
      </c>
      <c r="M6" s="351">
        <v>2024110010318</v>
      </c>
      <c r="N6" s="352"/>
      <c r="O6" s="353"/>
    </row>
    <row r="7" spans="1:15" s="85" customFormat="1" ht="18" customHeight="1" thickBot="1" x14ac:dyDescent="0.3">
      <c r="A7" s="86"/>
      <c r="B7" s="87"/>
      <c r="C7" s="87"/>
      <c r="D7" s="87"/>
      <c r="E7" s="87"/>
      <c r="F7" s="87"/>
      <c r="G7" s="87"/>
      <c r="H7" s="87"/>
      <c r="I7" s="87"/>
      <c r="J7" s="87"/>
      <c r="K7" s="87"/>
      <c r="L7" s="87"/>
      <c r="M7" s="88"/>
      <c r="N7" s="88"/>
      <c r="O7" s="88"/>
    </row>
    <row r="8" spans="1:15" s="85" customFormat="1" ht="21.75" customHeight="1" thickBot="1" x14ac:dyDescent="0.3">
      <c r="A8" s="345" t="s">
        <v>6</v>
      </c>
      <c r="B8" s="167" t="s">
        <v>170</v>
      </c>
      <c r="C8" s="133" t="s">
        <v>174</v>
      </c>
      <c r="D8" s="167" t="s">
        <v>171</v>
      </c>
      <c r="E8" s="133" t="s">
        <v>174</v>
      </c>
      <c r="F8" s="167" t="s">
        <v>172</v>
      </c>
      <c r="G8" s="133" t="s">
        <v>174</v>
      </c>
      <c r="H8" s="167" t="s">
        <v>173</v>
      </c>
      <c r="I8" s="135" t="s">
        <v>174</v>
      </c>
      <c r="J8" s="354" t="s">
        <v>8</v>
      </c>
      <c r="K8" s="355"/>
      <c r="L8" s="166" t="s">
        <v>175</v>
      </c>
      <c r="M8" s="356"/>
      <c r="N8" s="356"/>
      <c r="O8" s="356"/>
    </row>
    <row r="9" spans="1:15" s="85" customFormat="1" ht="21.75" customHeight="1" thickBot="1" x14ac:dyDescent="0.3">
      <c r="A9" s="345"/>
      <c r="B9" s="168" t="s">
        <v>176</v>
      </c>
      <c r="C9" s="136"/>
      <c r="D9" s="167" t="s">
        <v>177</v>
      </c>
      <c r="E9" s="137"/>
      <c r="F9" s="167" t="s">
        <v>178</v>
      </c>
      <c r="G9" s="137"/>
      <c r="H9" s="167" t="s">
        <v>179</v>
      </c>
      <c r="I9" s="135"/>
      <c r="J9" s="354"/>
      <c r="K9" s="355"/>
      <c r="L9" s="166" t="s">
        <v>180</v>
      </c>
      <c r="M9" s="356"/>
      <c r="N9" s="356"/>
      <c r="O9" s="356"/>
    </row>
    <row r="10" spans="1:15" s="85" customFormat="1" ht="21.75" customHeight="1" thickBot="1" x14ac:dyDescent="0.3">
      <c r="A10" s="345"/>
      <c r="B10" s="167" t="s">
        <v>181</v>
      </c>
      <c r="C10" s="133"/>
      <c r="D10" s="167" t="s">
        <v>182</v>
      </c>
      <c r="E10" s="137"/>
      <c r="F10" s="167" t="s">
        <v>183</v>
      </c>
      <c r="G10" s="137"/>
      <c r="H10" s="167" t="s">
        <v>184</v>
      </c>
      <c r="I10" s="135"/>
      <c r="J10" s="354"/>
      <c r="K10" s="355"/>
      <c r="L10" s="166" t="s">
        <v>185</v>
      </c>
      <c r="M10" s="356" t="s">
        <v>174</v>
      </c>
      <c r="N10" s="356"/>
      <c r="O10" s="356"/>
    </row>
    <row r="11" spans="1:15" ht="15" customHeight="1" thickBot="1" x14ac:dyDescent="0.3">
      <c r="A11" s="6"/>
      <c r="B11" s="7"/>
      <c r="C11" s="7"/>
      <c r="D11" s="9"/>
      <c r="E11" s="8"/>
      <c r="F11" s="8"/>
      <c r="G11" s="228"/>
      <c r="H11" s="228"/>
      <c r="I11" s="10"/>
      <c r="J11" s="10"/>
      <c r="K11" s="7"/>
      <c r="L11" s="7"/>
      <c r="M11" s="7"/>
      <c r="N11" s="7"/>
      <c r="O11" s="7"/>
    </row>
    <row r="12" spans="1:15" ht="15" customHeight="1" x14ac:dyDescent="0.25">
      <c r="A12" s="332" t="s">
        <v>186</v>
      </c>
      <c r="B12" s="335" t="s">
        <v>251</v>
      </c>
      <c r="C12" s="336"/>
      <c r="D12" s="336"/>
      <c r="E12" s="336"/>
      <c r="F12" s="336"/>
      <c r="G12" s="336"/>
      <c r="H12" s="336"/>
      <c r="I12" s="336"/>
      <c r="J12" s="336"/>
      <c r="K12" s="336"/>
      <c r="L12" s="336"/>
      <c r="M12" s="336"/>
      <c r="N12" s="336"/>
      <c r="O12" s="337"/>
    </row>
    <row r="13" spans="1:15" ht="15" customHeight="1" x14ac:dyDescent="0.25">
      <c r="A13" s="333"/>
      <c r="B13" s="338"/>
      <c r="C13" s="339"/>
      <c r="D13" s="339"/>
      <c r="E13" s="339"/>
      <c r="F13" s="339"/>
      <c r="G13" s="339"/>
      <c r="H13" s="339"/>
      <c r="I13" s="339"/>
      <c r="J13" s="339"/>
      <c r="K13" s="339"/>
      <c r="L13" s="339"/>
      <c r="M13" s="339"/>
      <c r="N13" s="339"/>
      <c r="O13" s="340"/>
    </row>
    <row r="14" spans="1:15" ht="15" customHeight="1" thickBot="1" x14ac:dyDescent="0.3">
      <c r="A14" s="334"/>
      <c r="B14" s="341"/>
      <c r="C14" s="342"/>
      <c r="D14" s="342"/>
      <c r="E14" s="342"/>
      <c r="F14" s="342"/>
      <c r="G14" s="342"/>
      <c r="H14" s="342"/>
      <c r="I14" s="342"/>
      <c r="J14" s="342"/>
      <c r="K14" s="342"/>
      <c r="L14" s="342"/>
      <c r="M14" s="342"/>
      <c r="N14" s="342"/>
      <c r="O14" s="343"/>
    </row>
    <row r="15" spans="1:15" ht="9" customHeight="1" thickBot="1" x14ac:dyDescent="0.3">
      <c r="A15" s="14"/>
      <c r="B15" s="84"/>
      <c r="C15" s="15"/>
      <c r="D15" s="15"/>
      <c r="E15" s="15"/>
      <c r="F15" s="15"/>
      <c r="G15" s="16"/>
      <c r="H15" s="16"/>
      <c r="I15" s="16"/>
      <c r="J15" s="16"/>
      <c r="K15" s="16"/>
      <c r="L15" s="17"/>
      <c r="M15" s="17"/>
      <c r="N15" s="17"/>
      <c r="O15" s="17"/>
    </row>
    <row r="16" spans="1:15" s="18" customFormat="1" ht="37.5" customHeight="1" thickBot="1" x14ac:dyDescent="0.3">
      <c r="A16" s="55" t="s">
        <v>13</v>
      </c>
      <c r="B16" s="344" t="s">
        <v>252</v>
      </c>
      <c r="C16" s="344"/>
      <c r="D16" s="344"/>
      <c r="E16" s="344"/>
      <c r="F16" s="344"/>
      <c r="G16" s="345" t="s">
        <v>15</v>
      </c>
      <c r="H16" s="345"/>
      <c r="I16" s="344" t="s">
        <v>253</v>
      </c>
      <c r="J16" s="344"/>
      <c r="K16" s="344"/>
      <c r="L16" s="344"/>
      <c r="M16" s="344"/>
      <c r="N16" s="344"/>
      <c r="O16" s="344"/>
    </row>
    <row r="17" spans="1:15" ht="9" customHeight="1" x14ac:dyDescent="0.25">
      <c r="A17" s="14"/>
      <c r="B17" s="16"/>
      <c r="C17" s="15"/>
      <c r="D17" s="15"/>
      <c r="E17" s="15"/>
      <c r="F17" s="15"/>
      <c r="G17" s="16"/>
      <c r="H17" s="16"/>
      <c r="I17" s="16"/>
      <c r="J17" s="16"/>
      <c r="K17" s="16"/>
      <c r="L17" s="17"/>
      <c r="M17" s="17"/>
      <c r="N17" s="17"/>
      <c r="O17" s="17"/>
    </row>
    <row r="18" spans="1:15" ht="56.25" customHeight="1" x14ac:dyDescent="0.25">
      <c r="A18" s="55" t="s">
        <v>17</v>
      </c>
      <c r="B18" s="346" t="s">
        <v>254</v>
      </c>
      <c r="C18" s="346"/>
      <c r="D18" s="346"/>
      <c r="E18" s="346"/>
      <c r="F18" s="55" t="s">
        <v>19</v>
      </c>
      <c r="G18" s="425" t="s">
        <v>191</v>
      </c>
      <c r="H18" s="425"/>
      <c r="I18" s="425"/>
      <c r="J18" s="55" t="s">
        <v>21</v>
      </c>
      <c r="K18" s="344" t="s">
        <v>192</v>
      </c>
      <c r="L18" s="344"/>
      <c r="M18" s="344"/>
      <c r="N18" s="344"/>
      <c r="O18" s="344"/>
    </row>
    <row r="19" spans="1:15" ht="9" customHeight="1" x14ac:dyDescent="0.25">
      <c r="A19" s="5"/>
      <c r="B19" s="2"/>
      <c r="C19" s="370"/>
      <c r="D19" s="370"/>
      <c r="E19" s="370"/>
      <c r="F19" s="370"/>
      <c r="G19" s="370"/>
      <c r="H19" s="370"/>
      <c r="I19" s="370"/>
      <c r="J19" s="370"/>
      <c r="K19" s="370"/>
      <c r="L19" s="370"/>
      <c r="M19" s="370"/>
      <c r="N19" s="370"/>
      <c r="O19" s="370"/>
    </row>
    <row r="20" spans="1:15" ht="16.5" customHeight="1" thickBot="1" x14ac:dyDescent="0.3">
      <c r="A20" s="82"/>
      <c r="B20" s="83"/>
      <c r="C20" s="83"/>
      <c r="D20" s="83"/>
      <c r="E20" s="83"/>
      <c r="F20" s="83"/>
      <c r="G20" s="83"/>
      <c r="H20" s="83"/>
      <c r="I20" s="83"/>
      <c r="J20" s="83"/>
      <c r="K20" s="83"/>
      <c r="L20" s="83"/>
      <c r="M20" s="83"/>
      <c r="N20" s="83"/>
      <c r="O20" s="83"/>
    </row>
    <row r="21" spans="1:15" ht="32.1" customHeight="1" thickBot="1" x14ac:dyDescent="0.3">
      <c r="A21" s="371" t="s">
        <v>23</v>
      </c>
      <c r="B21" s="372"/>
      <c r="C21" s="372"/>
      <c r="D21" s="372"/>
      <c r="E21" s="372"/>
      <c r="F21" s="372"/>
      <c r="G21" s="372"/>
      <c r="H21" s="372"/>
      <c r="I21" s="372"/>
      <c r="J21" s="372"/>
      <c r="K21" s="372"/>
      <c r="L21" s="372"/>
      <c r="M21" s="372"/>
      <c r="N21" s="372"/>
      <c r="O21" s="354"/>
    </row>
    <row r="22" spans="1:15" ht="32.1" customHeight="1" thickBot="1" x14ac:dyDescent="0.3">
      <c r="A22" s="371" t="s">
        <v>193</v>
      </c>
      <c r="B22" s="372"/>
      <c r="C22" s="372"/>
      <c r="D22" s="372"/>
      <c r="E22" s="372"/>
      <c r="F22" s="372"/>
      <c r="G22" s="372"/>
      <c r="H22" s="372"/>
      <c r="I22" s="372"/>
      <c r="J22" s="372"/>
      <c r="K22" s="372"/>
      <c r="L22" s="372"/>
      <c r="M22" s="372"/>
      <c r="N22" s="372"/>
      <c r="O22" s="354"/>
    </row>
    <row r="23" spans="1:15" ht="32.1" customHeight="1" thickBot="1" x14ac:dyDescent="0.3">
      <c r="A23" s="27"/>
      <c r="B23" s="19" t="s">
        <v>170</v>
      </c>
      <c r="C23" s="19" t="s">
        <v>171</v>
      </c>
      <c r="D23" s="19" t="s">
        <v>172</v>
      </c>
      <c r="E23" s="19" t="s">
        <v>173</v>
      </c>
      <c r="F23" s="19" t="s">
        <v>176</v>
      </c>
      <c r="G23" s="19" t="s">
        <v>177</v>
      </c>
      <c r="H23" s="19" t="s">
        <v>178</v>
      </c>
      <c r="I23" s="19" t="s">
        <v>179</v>
      </c>
      <c r="J23" s="19" t="s">
        <v>181</v>
      </c>
      <c r="K23" s="19" t="s">
        <v>182</v>
      </c>
      <c r="L23" s="19" t="s">
        <v>183</v>
      </c>
      <c r="M23" s="19" t="s">
        <v>184</v>
      </c>
      <c r="N23" s="20" t="s">
        <v>194</v>
      </c>
      <c r="O23" s="20" t="s">
        <v>195</v>
      </c>
    </row>
    <row r="24" spans="1:15" ht="32.1" customHeight="1" x14ac:dyDescent="0.25">
      <c r="A24" s="21" t="s">
        <v>24</v>
      </c>
      <c r="B24" s="22">
        <v>105570000</v>
      </c>
      <c r="C24" s="22">
        <v>133652000</v>
      </c>
      <c r="D24" s="22">
        <v>63000000</v>
      </c>
      <c r="E24" s="22">
        <v>20196000</v>
      </c>
      <c r="F24" s="222"/>
      <c r="G24" s="222"/>
      <c r="H24" s="222"/>
      <c r="I24" s="222"/>
      <c r="J24" s="222"/>
      <c r="K24" s="222"/>
      <c r="L24" s="222"/>
      <c r="M24" s="222"/>
      <c r="N24" s="232">
        <f>SUM(B24:M24)</f>
        <v>322418000</v>
      </c>
      <c r="O24" s="223">
        <v>1</v>
      </c>
    </row>
    <row r="25" spans="1:15" ht="32.1" customHeight="1" x14ac:dyDescent="0.25">
      <c r="A25" s="21" t="s">
        <v>26</v>
      </c>
      <c r="B25" s="22">
        <v>105570000</v>
      </c>
      <c r="C25" s="22">
        <v>196652000</v>
      </c>
      <c r="D25" s="22">
        <v>-3366000</v>
      </c>
      <c r="E25" s="22">
        <f>293911200-SUM(B25:D25)</f>
        <v>-4944800</v>
      </c>
      <c r="F25" s="222"/>
      <c r="G25" s="222"/>
      <c r="H25" s="222"/>
      <c r="I25" s="222"/>
      <c r="J25" s="222"/>
      <c r="K25" s="222"/>
      <c r="L25" s="222"/>
      <c r="M25" s="222"/>
      <c r="N25" s="232">
        <f t="shared" ref="N25:N29" si="0">SUM(B25:M25)</f>
        <v>293911200</v>
      </c>
      <c r="O25" s="224">
        <f>N25/N24</f>
        <v>0.91158434082464379</v>
      </c>
    </row>
    <row r="26" spans="1:15" ht="32.1" customHeight="1" x14ac:dyDescent="0.25">
      <c r="A26" s="21" t="s">
        <v>28</v>
      </c>
      <c r="B26" s="22">
        <v>0</v>
      </c>
      <c r="C26" s="22">
        <v>1224000</v>
      </c>
      <c r="D26" s="22">
        <v>15197600</v>
      </c>
      <c r="E26" s="22">
        <v>31500000</v>
      </c>
      <c r="F26" s="225"/>
      <c r="G26" s="225"/>
      <c r="H26" s="225"/>
      <c r="I26" s="225"/>
      <c r="J26" s="225"/>
      <c r="K26" s="225"/>
      <c r="L26" s="225"/>
      <c r="M26" s="225"/>
      <c r="N26" s="232">
        <f t="shared" si="0"/>
        <v>47921600</v>
      </c>
      <c r="O26" s="224">
        <f>N26/N24</f>
        <v>0.1486319002040829</v>
      </c>
    </row>
    <row r="27" spans="1:15" ht="32.1" customHeight="1" x14ac:dyDescent="0.25">
      <c r="A27" s="21" t="s">
        <v>196</v>
      </c>
      <c r="B27" s="22"/>
      <c r="C27" s="22">
        <v>8413867</v>
      </c>
      <c r="D27" s="22"/>
      <c r="E27" s="22"/>
      <c r="F27" s="222"/>
      <c r="G27" s="222"/>
      <c r="H27" s="222"/>
      <c r="I27" s="222"/>
      <c r="J27" s="222"/>
      <c r="K27" s="222"/>
      <c r="L27" s="222"/>
      <c r="M27" s="222"/>
      <c r="N27" s="232">
        <f t="shared" si="0"/>
        <v>8413867</v>
      </c>
      <c r="O27" s="224">
        <v>1</v>
      </c>
    </row>
    <row r="28" spans="1:15" ht="32.1" customHeight="1" x14ac:dyDescent="0.25">
      <c r="A28" s="21" t="s">
        <v>197</v>
      </c>
      <c r="B28" s="22">
        <v>0</v>
      </c>
      <c r="C28" s="22">
        <v>0</v>
      </c>
      <c r="D28" s="22"/>
      <c r="E28" s="22"/>
      <c r="F28" s="225"/>
      <c r="G28" s="225"/>
      <c r="H28" s="225"/>
      <c r="I28" s="225"/>
      <c r="J28" s="225"/>
      <c r="K28" s="225"/>
      <c r="L28" s="225"/>
      <c r="M28" s="225"/>
      <c r="N28" s="232">
        <f t="shared" si="0"/>
        <v>0</v>
      </c>
      <c r="O28" s="224">
        <f>N28/N27</f>
        <v>0</v>
      </c>
    </row>
    <row r="29" spans="1:15" ht="32.1" customHeight="1" thickBot="1" x14ac:dyDescent="0.3">
      <c r="A29" s="24" t="s">
        <v>34</v>
      </c>
      <c r="B29" s="25">
        <v>0</v>
      </c>
      <c r="C29" s="25">
        <v>8413867</v>
      </c>
      <c r="D29" s="25"/>
      <c r="E29" s="25"/>
      <c r="F29" s="226"/>
      <c r="G29" s="226"/>
      <c r="H29" s="226"/>
      <c r="I29" s="226"/>
      <c r="J29" s="226"/>
      <c r="K29" s="226"/>
      <c r="L29" s="226"/>
      <c r="M29" s="226"/>
      <c r="N29" s="233">
        <f t="shared" si="0"/>
        <v>8413867</v>
      </c>
      <c r="O29" s="227">
        <f>N29/N27</f>
        <v>1</v>
      </c>
    </row>
    <row r="30" spans="1:15" s="26" customFormat="1" ht="16.5" customHeight="1" x14ac:dyDescent="0.2"/>
    <row r="31" spans="1:15" s="26" customFormat="1" ht="17.25" customHeight="1" x14ac:dyDescent="0.2"/>
    <row r="32" spans="1:15" ht="5.25" customHeight="1" thickBot="1" x14ac:dyDescent="0.3"/>
    <row r="33" spans="1:13" ht="48" customHeight="1" thickBot="1" x14ac:dyDescent="0.3">
      <c r="A33" s="373" t="s">
        <v>198</v>
      </c>
      <c r="B33" s="374"/>
      <c r="C33" s="374"/>
      <c r="D33" s="374"/>
      <c r="E33" s="374"/>
      <c r="F33" s="374"/>
      <c r="G33" s="374"/>
      <c r="H33" s="374"/>
      <c r="I33" s="375"/>
      <c r="J33" s="31"/>
    </row>
    <row r="34" spans="1:13" ht="50.25" customHeight="1" thickBot="1" x14ac:dyDescent="0.3">
      <c r="A34" s="40" t="s">
        <v>199</v>
      </c>
      <c r="B34" s="428" t="str">
        <f>+B12</f>
        <v>Gestionar 1 portafolio de oportunidades a través de aliados públicos y privados para el empoderamiento y autonomía económica de las mujeres de Bogotá.</v>
      </c>
      <c r="C34" s="429"/>
      <c r="D34" s="429"/>
      <c r="E34" s="429"/>
      <c r="F34" s="429"/>
      <c r="G34" s="429"/>
      <c r="H34" s="429"/>
      <c r="I34" s="430"/>
      <c r="J34" s="29"/>
      <c r="M34" s="205"/>
    </row>
    <row r="35" spans="1:13" ht="18.75" customHeight="1" thickBot="1" x14ac:dyDescent="0.3">
      <c r="A35" s="362" t="s">
        <v>39</v>
      </c>
      <c r="B35" s="91">
        <v>2024</v>
      </c>
      <c r="C35" s="91">
        <v>2025</v>
      </c>
      <c r="D35" s="91">
        <v>2026</v>
      </c>
      <c r="E35" s="91">
        <v>2027</v>
      </c>
      <c r="F35" s="91" t="s">
        <v>200</v>
      </c>
      <c r="G35" s="379" t="s">
        <v>41</v>
      </c>
      <c r="H35" s="380" t="s">
        <v>347</v>
      </c>
      <c r="I35" s="381"/>
      <c r="J35" s="29"/>
      <c r="M35" s="205"/>
    </row>
    <row r="36" spans="1:13" ht="50.25" customHeight="1" thickBot="1" x14ac:dyDescent="0.3">
      <c r="A36" s="363"/>
      <c r="B36" s="190">
        <v>1</v>
      </c>
      <c r="C36" s="190">
        <v>1</v>
      </c>
      <c r="D36" s="190">
        <v>1</v>
      </c>
      <c r="E36" s="190">
        <v>1</v>
      </c>
      <c r="F36" s="191">
        <v>1</v>
      </c>
      <c r="G36" s="379"/>
      <c r="H36" s="382"/>
      <c r="I36" s="383"/>
      <c r="J36" s="29"/>
      <c r="M36" s="206"/>
    </row>
    <row r="37" spans="1:13" ht="52.5" customHeight="1" thickBot="1" x14ac:dyDescent="0.3">
      <c r="A37" s="41" t="s">
        <v>43</v>
      </c>
      <c r="B37" s="357">
        <v>0.22</v>
      </c>
      <c r="C37" s="358"/>
      <c r="D37" s="359" t="s">
        <v>202</v>
      </c>
      <c r="E37" s="360"/>
      <c r="F37" s="360"/>
      <c r="G37" s="360"/>
      <c r="H37" s="360"/>
      <c r="I37" s="361"/>
    </row>
    <row r="38" spans="1:13" s="30" customFormat="1" ht="48" customHeight="1" x14ac:dyDescent="0.25">
      <c r="A38" s="362" t="s">
        <v>203</v>
      </c>
      <c r="B38" s="41" t="s">
        <v>204</v>
      </c>
      <c r="C38" s="40" t="s">
        <v>87</v>
      </c>
      <c r="D38" s="364" t="s">
        <v>89</v>
      </c>
      <c r="E38" s="365"/>
      <c r="F38" s="364" t="s">
        <v>91</v>
      </c>
      <c r="G38" s="365"/>
      <c r="H38" s="42" t="s">
        <v>93</v>
      </c>
      <c r="I38" s="44" t="s">
        <v>94</v>
      </c>
      <c r="M38" s="207"/>
    </row>
    <row r="39" spans="1:13" ht="87" customHeight="1" x14ac:dyDescent="0.25">
      <c r="A39" s="363"/>
      <c r="B39" s="265">
        <v>0</v>
      </c>
      <c r="C39" s="275">
        <v>0</v>
      </c>
      <c r="D39" s="426" t="s">
        <v>233</v>
      </c>
      <c r="E39" s="427"/>
      <c r="F39" s="368" t="s">
        <v>201</v>
      </c>
      <c r="G39" s="369"/>
      <c r="H39" s="221" t="s">
        <v>201</v>
      </c>
      <c r="I39" s="33" t="s">
        <v>201</v>
      </c>
      <c r="M39" s="205"/>
    </row>
    <row r="40" spans="1:13" s="30" customFormat="1" ht="54" customHeight="1" x14ac:dyDescent="0.25">
      <c r="A40" s="362" t="s">
        <v>206</v>
      </c>
      <c r="B40" s="43" t="s">
        <v>204</v>
      </c>
      <c r="C40" s="42" t="s">
        <v>87</v>
      </c>
      <c r="D40" s="364" t="s">
        <v>89</v>
      </c>
      <c r="E40" s="365"/>
      <c r="F40" s="364" t="s">
        <v>91</v>
      </c>
      <c r="G40" s="365"/>
      <c r="H40" s="42" t="s">
        <v>93</v>
      </c>
      <c r="I40" s="44" t="s">
        <v>94</v>
      </c>
    </row>
    <row r="41" spans="1:13" ht="93" customHeight="1" x14ac:dyDescent="0.25">
      <c r="A41" s="363"/>
      <c r="B41" s="263">
        <v>0</v>
      </c>
      <c r="C41" s="275">
        <v>0</v>
      </c>
      <c r="D41" s="366" t="s">
        <v>234</v>
      </c>
      <c r="E41" s="367"/>
      <c r="F41" s="368" t="s">
        <v>201</v>
      </c>
      <c r="G41" s="369"/>
      <c r="H41" s="221" t="s">
        <v>201</v>
      </c>
      <c r="I41" s="33" t="s">
        <v>201</v>
      </c>
    </row>
    <row r="42" spans="1:13" s="30" customFormat="1" ht="45" customHeight="1" thickBot="1" x14ac:dyDescent="0.3">
      <c r="A42" s="362" t="s">
        <v>208</v>
      </c>
      <c r="B42" s="43" t="s">
        <v>204</v>
      </c>
      <c r="C42" s="42" t="s">
        <v>87</v>
      </c>
      <c r="D42" s="364" t="s">
        <v>89</v>
      </c>
      <c r="E42" s="365"/>
      <c r="F42" s="364" t="s">
        <v>91</v>
      </c>
      <c r="G42" s="365"/>
      <c r="H42" s="42" t="s">
        <v>93</v>
      </c>
      <c r="I42" s="44" t="s">
        <v>94</v>
      </c>
    </row>
    <row r="43" spans="1:13" ht="221.25" customHeight="1" thickBot="1" x14ac:dyDescent="0.3">
      <c r="A43" s="363"/>
      <c r="B43" s="267">
        <v>1E-3</v>
      </c>
      <c r="C43" s="267">
        <v>1E-3</v>
      </c>
      <c r="D43" s="426" t="s">
        <v>255</v>
      </c>
      <c r="E43" s="427"/>
      <c r="F43" s="366" t="s">
        <v>256</v>
      </c>
      <c r="G43" s="367"/>
      <c r="H43" s="221" t="s">
        <v>201</v>
      </c>
      <c r="I43" s="274" t="s">
        <v>257</v>
      </c>
    </row>
    <row r="44" spans="1:13" s="30" customFormat="1" ht="44.25" customHeight="1" thickBot="1" x14ac:dyDescent="0.3">
      <c r="A44" s="362" t="s">
        <v>210</v>
      </c>
      <c r="B44" s="276" t="s">
        <v>258</v>
      </c>
      <c r="C44" s="43" t="s">
        <v>87</v>
      </c>
      <c r="D44" s="364" t="s">
        <v>89</v>
      </c>
      <c r="E44" s="365"/>
      <c r="F44" s="364" t="s">
        <v>91</v>
      </c>
      <c r="G44" s="365"/>
      <c r="H44" s="42" t="s">
        <v>93</v>
      </c>
      <c r="I44" s="42" t="s">
        <v>94</v>
      </c>
    </row>
    <row r="45" spans="1:13" ht="262.5" customHeight="1" thickBot="1" x14ac:dyDescent="0.3">
      <c r="A45" s="363"/>
      <c r="B45" s="267">
        <v>1E-3</v>
      </c>
      <c r="C45" s="277">
        <v>1E-3</v>
      </c>
      <c r="D45" s="431" t="s">
        <v>361</v>
      </c>
      <c r="E45" s="432"/>
      <c r="F45" s="431" t="s">
        <v>360</v>
      </c>
      <c r="G45" s="432"/>
      <c r="H45" s="51"/>
      <c r="I45" s="273" t="s">
        <v>259</v>
      </c>
    </row>
    <row r="46" spans="1:13" s="30" customFormat="1" ht="64.5" customHeight="1" thickBot="1" x14ac:dyDescent="0.3">
      <c r="A46" s="362" t="s">
        <v>211</v>
      </c>
      <c r="B46" s="43" t="s">
        <v>204</v>
      </c>
      <c r="C46" s="42" t="s">
        <v>87</v>
      </c>
      <c r="D46" s="364" t="s">
        <v>89</v>
      </c>
      <c r="E46" s="365"/>
      <c r="F46" s="364" t="s">
        <v>91</v>
      </c>
      <c r="G46" s="365"/>
      <c r="H46" s="42" t="s">
        <v>93</v>
      </c>
      <c r="I46" s="44" t="s">
        <v>94</v>
      </c>
    </row>
    <row r="47" spans="1:13" ht="17.25" thickBot="1" x14ac:dyDescent="0.3">
      <c r="A47" s="363"/>
      <c r="B47" s="267">
        <v>1E-3</v>
      </c>
      <c r="C47" s="35"/>
      <c r="D47" s="388"/>
      <c r="E47" s="389"/>
      <c r="F47" s="388"/>
      <c r="G47" s="389"/>
      <c r="H47" s="32"/>
      <c r="I47" s="34"/>
    </row>
    <row r="48" spans="1:13" s="30" customFormat="1" ht="72.599999999999994" customHeight="1" thickBot="1" x14ac:dyDescent="0.3">
      <c r="A48" s="362" t="s">
        <v>212</v>
      </c>
      <c r="B48" s="43" t="s">
        <v>204</v>
      </c>
      <c r="C48" s="42" t="s">
        <v>87</v>
      </c>
      <c r="D48" s="364" t="s">
        <v>89</v>
      </c>
      <c r="E48" s="365"/>
      <c r="F48" s="364" t="s">
        <v>91</v>
      </c>
      <c r="G48" s="365"/>
      <c r="H48" s="42" t="s">
        <v>93</v>
      </c>
      <c r="I48" s="44" t="s">
        <v>94</v>
      </c>
    </row>
    <row r="49" spans="1:9" ht="17.25" thickBot="1" x14ac:dyDescent="0.3">
      <c r="A49" s="363"/>
      <c r="B49" s="209" t="s">
        <v>260</v>
      </c>
      <c r="C49" s="36"/>
      <c r="D49" s="388"/>
      <c r="E49" s="389"/>
      <c r="F49" s="388"/>
      <c r="G49" s="389"/>
      <c r="H49" s="32"/>
      <c r="I49" s="34"/>
    </row>
    <row r="50" spans="1:9" ht="69.95" customHeight="1" thickBot="1" x14ac:dyDescent="0.3">
      <c r="A50" s="362" t="s">
        <v>213</v>
      </c>
      <c r="B50" s="41" t="s">
        <v>204</v>
      </c>
      <c r="C50" s="40" t="s">
        <v>87</v>
      </c>
      <c r="D50" s="364" t="s">
        <v>89</v>
      </c>
      <c r="E50" s="365"/>
      <c r="F50" s="364" t="s">
        <v>91</v>
      </c>
      <c r="G50" s="365"/>
      <c r="H50" s="42" t="s">
        <v>93</v>
      </c>
      <c r="I50" s="44" t="s">
        <v>94</v>
      </c>
    </row>
    <row r="51" spans="1:9" ht="17.25" thickBot="1" x14ac:dyDescent="0.3">
      <c r="A51" s="363"/>
      <c r="B51" s="208" t="s">
        <v>260</v>
      </c>
      <c r="C51" s="36"/>
      <c r="D51" s="388"/>
      <c r="E51" s="390"/>
      <c r="F51" s="388"/>
      <c r="G51" s="389"/>
      <c r="H51" s="32"/>
      <c r="I51" s="34"/>
    </row>
    <row r="52" spans="1:9" ht="65.45" customHeight="1" thickBot="1" x14ac:dyDescent="0.3">
      <c r="A52" s="362" t="s">
        <v>214</v>
      </c>
      <c r="B52" s="41" t="s">
        <v>204</v>
      </c>
      <c r="C52" s="40" t="s">
        <v>87</v>
      </c>
      <c r="D52" s="364" t="s">
        <v>89</v>
      </c>
      <c r="E52" s="365"/>
      <c r="F52" s="364" t="s">
        <v>91</v>
      </c>
      <c r="G52" s="365"/>
      <c r="H52" s="42" t="s">
        <v>93</v>
      </c>
      <c r="I52" s="44" t="s">
        <v>94</v>
      </c>
    </row>
    <row r="53" spans="1:9" ht="17.25" thickBot="1" x14ac:dyDescent="0.3">
      <c r="A53" s="363"/>
      <c r="B53" s="208" t="s">
        <v>260</v>
      </c>
      <c r="C53" s="36"/>
      <c r="D53" s="388"/>
      <c r="E53" s="390"/>
      <c r="F53" s="388"/>
      <c r="G53" s="389"/>
      <c r="H53" s="52"/>
      <c r="I53" s="34"/>
    </row>
    <row r="54" spans="1:9" ht="66.599999999999994" customHeight="1" thickBot="1" x14ac:dyDescent="0.3">
      <c r="A54" s="362" t="s">
        <v>215</v>
      </c>
      <c r="B54" s="41" t="s">
        <v>204</v>
      </c>
      <c r="C54" s="40" t="s">
        <v>87</v>
      </c>
      <c r="D54" s="364" t="s">
        <v>89</v>
      </c>
      <c r="E54" s="365"/>
      <c r="F54" s="364" t="s">
        <v>91</v>
      </c>
      <c r="G54" s="365"/>
      <c r="H54" s="42" t="s">
        <v>93</v>
      </c>
      <c r="I54" s="44" t="s">
        <v>94</v>
      </c>
    </row>
    <row r="55" spans="1:9" ht="17.25" thickBot="1" x14ac:dyDescent="0.3">
      <c r="A55" s="363"/>
      <c r="B55" s="208" t="s">
        <v>260</v>
      </c>
      <c r="C55" s="36"/>
      <c r="D55" s="388"/>
      <c r="E55" s="389"/>
      <c r="F55" s="388"/>
      <c r="G55" s="389"/>
      <c r="H55" s="32"/>
      <c r="I55" s="32"/>
    </row>
    <row r="56" spans="1:9" ht="65.099999999999994" customHeight="1" thickBot="1" x14ac:dyDescent="0.3">
      <c r="A56" s="362" t="s">
        <v>216</v>
      </c>
      <c r="B56" s="41" t="s">
        <v>204</v>
      </c>
      <c r="C56" s="40" t="s">
        <v>87</v>
      </c>
      <c r="D56" s="364" t="s">
        <v>89</v>
      </c>
      <c r="E56" s="365"/>
      <c r="F56" s="364" t="s">
        <v>91</v>
      </c>
      <c r="G56" s="365"/>
      <c r="H56" s="42" t="s">
        <v>93</v>
      </c>
      <c r="I56" s="44" t="s">
        <v>94</v>
      </c>
    </row>
    <row r="57" spans="1:9" ht="17.25" thickBot="1" x14ac:dyDescent="0.3">
      <c r="A57" s="363"/>
      <c r="B57" s="208" t="s">
        <v>260</v>
      </c>
      <c r="C57" s="36"/>
      <c r="D57" s="388"/>
      <c r="E57" s="389"/>
      <c r="F57" s="388"/>
      <c r="G57" s="389"/>
      <c r="H57" s="32"/>
      <c r="I57" s="34"/>
    </row>
    <row r="58" spans="1:9" ht="65.099999999999994" customHeight="1" thickBot="1" x14ac:dyDescent="0.3">
      <c r="A58" s="362" t="s">
        <v>217</v>
      </c>
      <c r="B58" s="41" t="s">
        <v>204</v>
      </c>
      <c r="C58" s="40" t="s">
        <v>87</v>
      </c>
      <c r="D58" s="364" t="s">
        <v>89</v>
      </c>
      <c r="E58" s="365"/>
      <c r="F58" s="364" t="s">
        <v>91</v>
      </c>
      <c r="G58" s="365"/>
      <c r="H58" s="42" t="s">
        <v>93</v>
      </c>
      <c r="I58" s="44" t="s">
        <v>94</v>
      </c>
    </row>
    <row r="59" spans="1:9" ht="17.25" thickBot="1" x14ac:dyDescent="0.3">
      <c r="A59" s="363"/>
      <c r="B59" s="208" t="s">
        <v>260</v>
      </c>
      <c r="C59" s="36"/>
      <c r="D59" s="388"/>
      <c r="E59" s="389"/>
      <c r="F59" s="390"/>
      <c r="G59" s="390"/>
      <c r="H59" s="32"/>
      <c r="I59" s="32"/>
    </row>
    <row r="60" spans="1:9" ht="66.599999999999994" customHeight="1" thickBot="1" x14ac:dyDescent="0.3">
      <c r="A60" s="362" t="s">
        <v>218</v>
      </c>
      <c r="B60" s="41" t="s">
        <v>204</v>
      </c>
      <c r="C60" s="40" t="s">
        <v>87</v>
      </c>
      <c r="D60" s="364" t="s">
        <v>89</v>
      </c>
      <c r="E60" s="365"/>
      <c r="F60" s="364" t="s">
        <v>91</v>
      </c>
      <c r="G60" s="365"/>
      <c r="H60" s="42" t="s">
        <v>93</v>
      </c>
      <c r="I60" s="44" t="s">
        <v>94</v>
      </c>
    </row>
    <row r="61" spans="1:9" ht="17.25" thickBot="1" x14ac:dyDescent="0.3">
      <c r="A61" s="363"/>
      <c r="B61" s="209" t="s">
        <v>260</v>
      </c>
      <c r="C61" s="36"/>
      <c r="D61" s="388"/>
      <c r="E61" s="389"/>
      <c r="F61" s="388"/>
      <c r="G61" s="389"/>
      <c r="H61" s="32"/>
      <c r="I61" s="32"/>
    </row>
    <row r="62" spans="1:9" x14ac:dyDescent="0.25">
      <c r="B62" s="271">
        <v>0.01</v>
      </c>
    </row>
    <row r="64" spans="1:9" s="29" customFormat="1" ht="30" customHeight="1" x14ac:dyDescent="0.25">
      <c r="A64" s="1"/>
      <c r="B64" s="1"/>
      <c r="C64" s="1"/>
      <c r="D64" s="1"/>
      <c r="E64" s="1"/>
      <c r="F64" s="1"/>
      <c r="G64" s="1"/>
      <c r="H64" s="1"/>
      <c r="I64" s="1"/>
    </row>
    <row r="65" spans="1:9" ht="34.5" customHeight="1" x14ac:dyDescent="0.25">
      <c r="A65" s="398" t="s">
        <v>57</v>
      </c>
      <c r="B65" s="398"/>
      <c r="C65" s="398"/>
      <c r="D65" s="398"/>
      <c r="E65" s="398"/>
      <c r="F65" s="398"/>
      <c r="G65" s="398"/>
      <c r="H65" s="398"/>
      <c r="I65" s="398"/>
    </row>
    <row r="66" spans="1:9" ht="67.5" customHeight="1" x14ac:dyDescent="0.25">
      <c r="A66" s="45" t="s">
        <v>58</v>
      </c>
      <c r="B66" s="445" t="s">
        <v>261</v>
      </c>
      <c r="C66" s="446"/>
      <c r="D66" s="445" t="s">
        <v>262</v>
      </c>
      <c r="E66" s="446"/>
      <c r="F66" s="391" t="s">
        <v>241</v>
      </c>
      <c r="G66" s="392"/>
      <c r="H66" s="393" t="s">
        <v>222</v>
      </c>
      <c r="I66" s="394"/>
    </row>
    <row r="67" spans="1:9" ht="45.75" customHeight="1" x14ac:dyDescent="0.25">
      <c r="A67" s="45" t="s">
        <v>223</v>
      </c>
      <c r="B67" s="395">
        <v>0.15</v>
      </c>
      <c r="C67" s="396"/>
      <c r="D67" s="395">
        <v>7.0000000000000007E-2</v>
      </c>
      <c r="E67" s="396"/>
      <c r="F67" s="395"/>
      <c r="G67" s="396"/>
      <c r="H67" s="395"/>
      <c r="I67" s="396"/>
    </row>
    <row r="68" spans="1:9" ht="30" customHeight="1" x14ac:dyDescent="0.25">
      <c r="A68" s="399" t="s">
        <v>170</v>
      </c>
      <c r="B68" s="96" t="s">
        <v>85</v>
      </c>
      <c r="C68" s="96" t="s">
        <v>87</v>
      </c>
      <c r="D68" s="96" t="s">
        <v>85</v>
      </c>
      <c r="E68" s="96" t="s">
        <v>87</v>
      </c>
      <c r="F68" s="96" t="s">
        <v>85</v>
      </c>
      <c r="G68" s="96" t="s">
        <v>87</v>
      </c>
      <c r="H68" s="96" t="s">
        <v>85</v>
      </c>
      <c r="I68" s="96" t="s">
        <v>87</v>
      </c>
    </row>
    <row r="69" spans="1:9" ht="30" customHeight="1" x14ac:dyDescent="0.25">
      <c r="A69" s="400"/>
      <c r="B69" s="47">
        <v>0</v>
      </c>
      <c r="C69" s="47">
        <v>0</v>
      </c>
      <c r="D69" s="47">
        <v>0</v>
      </c>
      <c r="E69" s="47">
        <v>0</v>
      </c>
      <c r="F69" s="47"/>
      <c r="G69" s="47"/>
      <c r="H69" s="53"/>
      <c r="I69" s="47"/>
    </row>
    <row r="70" spans="1:9" ht="59.1" customHeight="1" x14ac:dyDescent="0.25">
      <c r="A70" s="45" t="s">
        <v>224</v>
      </c>
      <c r="B70" s="401" t="s">
        <v>225</v>
      </c>
      <c r="C70" s="402"/>
      <c r="D70" s="403" t="s">
        <v>225</v>
      </c>
      <c r="E70" s="402"/>
      <c r="F70" s="433"/>
      <c r="G70" s="434"/>
      <c r="H70" s="404"/>
      <c r="I70" s="405"/>
    </row>
    <row r="71" spans="1:9" ht="45.6" customHeight="1" x14ac:dyDescent="0.25">
      <c r="A71" s="45" t="s">
        <v>226</v>
      </c>
      <c r="B71" s="401" t="s">
        <v>201</v>
      </c>
      <c r="C71" s="402"/>
      <c r="D71" s="401" t="s">
        <v>201</v>
      </c>
      <c r="E71" s="402"/>
      <c r="F71" s="401"/>
      <c r="G71" s="402"/>
      <c r="H71" s="406"/>
      <c r="I71" s="407"/>
    </row>
    <row r="72" spans="1:9" ht="30.75" customHeight="1" x14ac:dyDescent="0.25">
      <c r="A72" s="399" t="s">
        <v>171</v>
      </c>
      <c r="B72" s="96" t="s">
        <v>85</v>
      </c>
      <c r="C72" s="96" t="s">
        <v>87</v>
      </c>
      <c r="D72" s="96" t="s">
        <v>85</v>
      </c>
      <c r="E72" s="96" t="s">
        <v>87</v>
      </c>
      <c r="F72" s="96" t="s">
        <v>85</v>
      </c>
      <c r="G72" s="96" t="s">
        <v>87</v>
      </c>
      <c r="H72" s="96" t="s">
        <v>85</v>
      </c>
      <c r="I72" s="96" t="s">
        <v>87</v>
      </c>
    </row>
    <row r="73" spans="1:9" ht="30.75" customHeight="1" x14ac:dyDescent="0.25">
      <c r="A73" s="400"/>
      <c r="B73" s="47">
        <v>0</v>
      </c>
      <c r="C73" s="47">
        <v>0</v>
      </c>
      <c r="D73" s="47">
        <v>0</v>
      </c>
      <c r="E73" s="47">
        <v>0</v>
      </c>
      <c r="F73" s="47"/>
      <c r="G73" s="48"/>
      <c r="H73" s="53"/>
      <c r="I73" s="48"/>
    </row>
    <row r="74" spans="1:9" ht="68.099999999999994" customHeight="1" x14ac:dyDescent="0.25">
      <c r="A74" s="45" t="s">
        <v>224</v>
      </c>
      <c r="B74" s="401" t="s">
        <v>225</v>
      </c>
      <c r="C74" s="402"/>
      <c r="D74" s="408" t="s">
        <v>225</v>
      </c>
      <c r="E74" s="409"/>
      <c r="F74" s="433"/>
      <c r="G74" s="434"/>
      <c r="H74" s="410"/>
      <c r="I74" s="411"/>
    </row>
    <row r="75" spans="1:9" ht="41.45" customHeight="1" x14ac:dyDescent="0.25">
      <c r="A75" s="45" t="s">
        <v>226</v>
      </c>
      <c r="B75" s="401" t="s">
        <v>201</v>
      </c>
      <c r="C75" s="402"/>
      <c r="D75" s="403" t="s">
        <v>201</v>
      </c>
      <c r="E75" s="402"/>
      <c r="F75" s="401"/>
      <c r="G75" s="402"/>
      <c r="H75" s="406"/>
      <c r="I75" s="407"/>
    </row>
    <row r="76" spans="1:9" ht="30.75" customHeight="1" x14ac:dyDescent="0.25">
      <c r="A76" s="399" t="s">
        <v>172</v>
      </c>
      <c r="B76" s="96" t="s">
        <v>85</v>
      </c>
      <c r="C76" s="96" t="s">
        <v>87</v>
      </c>
      <c r="D76" s="96" t="s">
        <v>85</v>
      </c>
      <c r="E76" s="96" t="s">
        <v>87</v>
      </c>
      <c r="F76" s="96" t="s">
        <v>85</v>
      </c>
      <c r="G76" s="96" t="s">
        <v>87</v>
      </c>
      <c r="H76" s="96" t="s">
        <v>85</v>
      </c>
      <c r="I76" s="96" t="s">
        <v>87</v>
      </c>
    </row>
    <row r="77" spans="1:9" ht="30.75" customHeight="1" x14ac:dyDescent="0.25">
      <c r="A77" s="400"/>
      <c r="B77" s="47">
        <v>0.1</v>
      </c>
      <c r="C77" s="47">
        <v>0.1</v>
      </c>
      <c r="D77" s="47">
        <v>0</v>
      </c>
      <c r="E77" s="47">
        <v>0</v>
      </c>
      <c r="F77" s="47"/>
      <c r="G77" s="48"/>
      <c r="H77" s="53"/>
      <c r="I77" s="48"/>
    </row>
    <row r="78" spans="1:9" ht="115.5" customHeight="1" x14ac:dyDescent="0.25">
      <c r="A78" s="45" t="s">
        <v>224</v>
      </c>
      <c r="B78" s="438" t="s">
        <v>263</v>
      </c>
      <c r="C78" s="439"/>
      <c r="D78" s="412" t="s">
        <v>225</v>
      </c>
      <c r="E78" s="413"/>
      <c r="F78" s="412"/>
      <c r="G78" s="413"/>
      <c r="H78" s="406"/>
      <c r="I78" s="407"/>
    </row>
    <row r="79" spans="1:9" ht="170.25" customHeight="1" x14ac:dyDescent="0.25">
      <c r="A79" s="45" t="s">
        <v>226</v>
      </c>
      <c r="B79" s="416" t="s">
        <v>264</v>
      </c>
      <c r="C79" s="417"/>
      <c r="D79" s="401" t="s">
        <v>201</v>
      </c>
      <c r="E79" s="402"/>
      <c r="F79" s="412"/>
      <c r="G79" s="413"/>
      <c r="H79" s="406"/>
      <c r="I79" s="407"/>
    </row>
    <row r="80" spans="1:9" ht="30.75" customHeight="1" x14ac:dyDescent="0.25">
      <c r="A80" s="399" t="s">
        <v>173</v>
      </c>
      <c r="B80" s="96" t="s">
        <v>85</v>
      </c>
      <c r="C80" s="96" t="s">
        <v>87</v>
      </c>
      <c r="D80" s="96" t="s">
        <v>85</v>
      </c>
      <c r="E80" s="96" t="s">
        <v>87</v>
      </c>
      <c r="F80" s="96" t="s">
        <v>85</v>
      </c>
      <c r="G80" s="96" t="s">
        <v>87</v>
      </c>
      <c r="H80" s="96" t="s">
        <v>85</v>
      </c>
      <c r="I80" s="96" t="s">
        <v>87</v>
      </c>
    </row>
    <row r="81" spans="1:9" ht="30.75" customHeight="1" x14ac:dyDescent="0.25">
      <c r="A81" s="400"/>
      <c r="B81" s="47">
        <v>0.1</v>
      </c>
      <c r="C81" s="47">
        <v>0.1</v>
      </c>
      <c r="D81" s="47">
        <v>0.25</v>
      </c>
      <c r="E81" s="47">
        <v>0.25</v>
      </c>
      <c r="F81" s="47"/>
      <c r="G81" s="48"/>
      <c r="H81" s="53"/>
      <c r="I81" s="48"/>
    </row>
    <row r="82" spans="1:9" ht="409.15" customHeight="1" x14ac:dyDescent="0.25">
      <c r="A82" s="45" t="s">
        <v>224</v>
      </c>
      <c r="B82" s="441" t="s">
        <v>362</v>
      </c>
      <c r="C82" s="442"/>
      <c r="D82" s="443" t="s">
        <v>265</v>
      </c>
      <c r="E82" s="444"/>
      <c r="F82" s="404"/>
      <c r="G82" s="440"/>
      <c r="H82" s="406"/>
      <c r="I82" s="407"/>
    </row>
    <row r="83" spans="1:9" ht="170.45" customHeight="1" x14ac:dyDescent="0.25">
      <c r="A83" s="45" t="s">
        <v>226</v>
      </c>
      <c r="B83" s="450" t="s">
        <v>354</v>
      </c>
      <c r="C83" s="451"/>
      <c r="D83" s="450" t="s">
        <v>355</v>
      </c>
      <c r="E83" s="451"/>
      <c r="F83" s="406"/>
      <c r="G83" s="407"/>
      <c r="H83" s="406"/>
      <c r="I83" s="407"/>
    </row>
    <row r="84" spans="1:9" ht="30" customHeight="1" x14ac:dyDescent="0.25">
      <c r="A84" s="399" t="s">
        <v>176</v>
      </c>
      <c r="B84" s="96" t="s">
        <v>85</v>
      </c>
      <c r="C84" s="96" t="s">
        <v>87</v>
      </c>
      <c r="D84" s="96" t="s">
        <v>85</v>
      </c>
      <c r="E84" s="96" t="s">
        <v>87</v>
      </c>
      <c r="F84" s="96" t="s">
        <v>85</v>
      </c>
      <c r="G84" s="96" t="s">
        <v>87</v>
      </c>
      <c r="H84" s="96" t="s">
        <v>85</v>
      </c>
      <c r="I84" s="96" t="s">
        <v>87</v>
      </c>
    </row>
    <row r="85" spans="1:9" ht="30" customHeight="1" x14ac:dyDescent="0.25">
      <c r="A85" s="400"/>
      <c r="B85" s="47">
        <v>0.1</v>
      </c>
      <c r="C85" s="47"/>
      <c r="D85" s="47">
        <v>0</v>
      </c>
      <c r="E85" s="47"/>
      <c r="F85" s="47"/>
      <c r="G85" s="48"/>
      <c r="H85" s="53"/>
      <c r="I85" s="48"/>
    </row>
    <row r="86" spans="1:9" ht="33" x14ac:dyDescent="0.25">
      <c r="A86" s="45" t="s">
        <v>224</v>
      </c>
      <c r="B86" s="418"/>
      <c r="C86" s="418"/>
      <c r="D86" s="418"/>
      <c r="E86" s="418"/>
      <c r="F86" s="419"/>
      <c r="G86" s="420"/>
      <c r="H86" s="418"/>
      <c r="I86" s="418"/>
    </row>
    <row r="87" spans="1:9" ht="16.5" x14ac:dyDescent="0.25">
      <c r="A87" s="45" t="s">
        <v>226</v>
      </c>
      <c r="B87" s="419"/>
      <c r="C87" s="420"/>
      <c r="D87" s="419"/>
      <c r="E87" s="420"/>
      <c r="F87" s="419"/>
      <c r="G87" s="420"/>
      <c r="H87" s="419"/>
      <c r="I87" s="420"/>
    </row>
    <row r="88" spans="1:9" ht="16.5" x14ac:dyDescent="0.25">
      <c r="A88" s="399" t="s">
        <v>177</v>
      </c>
      <c r="B88" s="96" t="s">
        <v>85</v>
      </c>
      <c r="C88" s="96" t="s">
        <v>87</v>
      </c>
      <c r="D88" s="96" t="s">
        <v>85</v>
      </c>
      <c r="E88" s="96" t="s">
        <v>87</v>
      </c>
      <c r="F88" s="96" t="s">
        <v>85</v>
      </c>
      <c r="G88" s="96" t="s">
        <v>87</v>
      </c>
      <c r="H88" s="96" t="s">
        <v>85</v>
      </c>
      <c r="I88" s="96" t="s">
        <v>87</v>
      </c>
    </row>
    <row r="89" spans="1:9" ht="16.5" x14ac:dyDescent="0.25">
      <c r="A89" s="400"/>
      <c r="B89" s="47">
        <v>0.1</v>
      </c>
      <c r="C89" s="49"/>
      <c r="D89" s="47">
        <v>0</v>
      </c>
      <c r="E89" s="47"/>
      <c r="F89" s="47"/>
      <c r="G89" s="48"/>
      <c r="H89" s="53"/>
      <c r="I89" s="48"/>
    </row>
    <row r="90" spans="1:9" ht="33" x14ac:dyDescent="0.25">
      <c r="A90" s="45" t="s">
        <v>224</v>
      </c>
      <c r="B90" s="421"/>
      <c r="C90" s="421"/>
      <c r="D90" s="421"/>
      <c r="E90" s="421"/>
      <c r="F90" s="422"/>
      <c r="G90" s="423"/>
      <c r="H90" s="421"/>
      <c r="I90" s="421"/>
    </row>
    <row r="91" spans="1:9" ht="16.5" x14ac:dyDescent="0.25">
      <c r="A91" s="45" t="s">
        <v>226</v>
      </c>
      <c r="B91" s="419"/>
      <c r="C91" s="420"/>
      <c r="D91" s="419"/>
      <c r="E91" s="420"/>
      <c r="F91" s="419"/>
      <c r="G91" s="420"/>
      <c r="H91" s="419"/>
      <c r="I91" s="420"/>
    </row>
    <row r="92" spans="1:9" ht="16.5" x14ac:dyDescent="0.25">
      <c r="A92" s="399" t="s">
        <v>178</v>
      </c>
      <c r="B92" s="96" t="s">
        <v>85</v>
      </c>
      <c r="C92" s="96" t="s">
        <v>87</v>
      </c>
      <c r="D92" s="96" t="s">
        <v>85</v>
      </c>
      <c r="E92" s="96" t="s">
        <v>87</v>
      </c>
      <c r="F92" s="96" t="s">
        <v>85</v>
      </c>
      <c r="G92" s="96" t="s">
        <v>87</v>
      </c>
      <c r="H92" s="96" t="s">
        <v>85</v>
      </c>
      <c r="I92" s="96" t="s">
        <v>87</v>
      </c>
    </row>
    <row r="93" spans="1:9" ht="16.5" x14ac:dyDescent="0.25">
      <c r="A93" s="400"/>
      <c r="B93" s="47">
        <v>0.1</v>
      </c>
      <c r="C93" s="49"/>
      <c r="D93" s="47">
        <v>0.25</v>
      </c>
      <c r="E93" s="47"/>
      <c r="F93" s="47"/>
      <c r="G93" s="48"/>
      <c r="H93" s="53"/>
      <c r="I93" s="48"/>
    </row>
    <row r="94" spans="1:9" ht="33" x14ac:dyDescent="0.25">
      <c r="A94" s="45" t="s">
        <v>224</v>
      </c>
      <c r="B94" s="421"/>
      <c r="C94" s="421"/>
      <c r="D94" s="421"/>
      <c r="E94" s="421"/>
      <c r="F94" s="422"/>
      <c r="G94" s="423"/>
      <c r="H94" s="421"/>
      <c r="I94" s="421"/>
    </row>
    <row r="95" spans="1:9" ht="16.5" x14ac:dyDescent="0.25">
      <c r="A95" s="45" t="s">
        <v>226</v>
      </c>
      <c r="B95" s="419"/>
      <c r="C95" s="420"/>
      <c r="D95" s="419"/>
      <c r="E95" s="420"/>
      <c r="F95" s="419"/>
      <c r="G95" s="420"/>
      <c r="H95" s="419"/>
      <c r="I95" s="420"/>
    </row>
    <row r="96" spans="1:9" ht="16.5" x14ac:dyDescent="0.25">
      <c r="A96" s="399" t="s">
        <v>179</v>
      </c>
      <c r="B96" s="96" t="s">
        <v>85</v>
      </c>
      <c r="C96" s="96" t="s">
        <v>87</v>
      </c>
      <c r="D96" s="96" t="s">
        <v>85</v>
      </c>
      <c r="E96" s="96" t="s">
        <v>87</v>
      </c>
      <c r="F96" s="96" t="s">
        <v>85</v>
      </c>
      <c r="G96" s="96" t="s">
        <v>87</v>
      </c>
      <c r="H96" s="96" t="s">
        <v>85</v>
      </c>
      <c r="I96" s="96" t="s">
        <v>87</v>
      </c>
    </row>
    <row r="97" spans="1:9" ht="16.5" x14ac:dyDescent="0.25">
      <c r="A97" s="400"/>
      <c r="B97" s="47">
        <v>0.1</v>
      </c>
      <c r="C97" s="49"/>
      <c r="D97" s="47">
        <v>0</v>
      </c>
      <c r="E97" s="47"/>
      <c r="F97" s="47"/>
      <c r="G97" s="48"/>
      <c r="H97" s="53"/>
      <c r="I97" s="48"/>
    </row>
    <row r="98" spans="1:9" ht="33" x14ac:dyDescent="0.25">
      <c r="A98" s="45" t="s">
        <v>224</v>
      </c>
      <c r="B98" s="421"/>
      <c r="C98" s="421"/>
      <c r="D98" s="421"/>
      <c r="E98" s="421"/>
      <c r="F98" s="421"/>
      <c r="G98" s="421"/>
      <c r="H98" s="421"/>
      <c r="I98" s="421"/>
    </row>
    <row r="99" spans="1:9" ht="16.5" x14ac:dyDescent="0.25">
      <c r="A99" s="45" t="s">
        <v>226</v>
      </c>
      <c r="B99" s="419"/>
      <c r="C99" s="420"/>
      <c r="D99" s="419"/>
      <c r="E99" s="420"/>
      <c r="F99" s="419"/>
      <c r="G99" s="420"/>
      <c r="H99" s="419"/>
      <c r="I99" s="420"/>
    </row>
    <row r="100" spans="1:9" ht="16.5" x14ac:dyDescent="0.25">
      <c r="A100" s="399" t="s">
        <v>181</v>
      </c>
      <c r="B100" s="96" t="s">
        <v>85</v>
      </c>
      <c r="C100" s="96" t="s">
        <v>87</v>
      </c>
      <c r="D100" s="96" t="s">
        <v>85</v>
      </c>
      <c r="E100" s="96" t="s">
        <v>87</v>
      </c>
      <c r="F100" s="96" t="s">
        <v>85</v>
      </c>
      <c r="G100" s="96" t="s">
        <v>87</v>
      </c>
      <c r="H100" s="96" t="s">
        <v>85</v>
      </c>
      <c r="I100" s="96" t="s">
        <v>87</v>
      </c>
    </row>
    <row r="101" spans="1:9" ht="16.5" x14ac:dyDescent="0.25">
      <c r="A101" s="400"/>
      <c r="B101" s="47">
        <v>0.1</v>
      </c>
      <c r="C101" s="49"/>
      <c r="D101" s="47">
        <v>0.25</v>
      </c>
      <c r="E101" s="47"/>
      <c r="F101" s="47"/>
      <c r="G101" s="48"/>
      <c r="H101" s="53"/>
      <c r="I101" s="48"/>
    </row>
    <row r="102" spans="1:9" ht="33" x14ac:dyDescent="0.25">
      <c r="A102" s="45" t="s">
        <v>224</v>
      </c>
      <c r="B102" s="421"/>
      <c r="C102" s="421"/>
      <c r="D102" s="421"/>
      <c r="E102" s="421"/>
      <c r="F102" s="421"/>
      <c r="G102" s="421"/>
      <c r="H102" s="421"/>
      <c r="I102" s="421"/>
    </row>
    <row r="103" spans="1:9" ht="16.5" x14ac:dyDescent="0.25">
      <c r="A103" s="45" t="s">
        <v>226</v>
      </c>
      <c r="B103" s="419"/>
      <c r="C103" s="420"/>
      <c r="D103" s="419"/>
      <c r="E103" s="420"/>
      <c r="F103" s="419"/>
      <c r="G103" s="420"/>
      <c r="H103" s="419"/>
      <c r="I103" s="420"/>
    </row>
    <row r="104" spans="1:9" ht="16.5" x14ac:dyDescent="0.25">
      <c r="A104" s="399" t="s">
        <v>182</v>
      </c>
      <c r="B104" s="96" t="s">
        <v>85</v>
      </c>
      <c r="C104" s="96" t="s">
        <v>87</v>
      </c>
      <c r="D104" s="96" t="s">
        <v>85</v>
      </c>
      <c r="E104" s="96" t="s">
        <v>87</v>
      </c>
      <c r="F104" s="96" t="s">
        <v>85</v>
      </c>
      <c r="G104" s="96" t="s">
        <v>87</v>
      </c>
      <c r="H104" s="96" t="s">
        <v>85</v>
      </c>
      <c r="I104" s="96" t="s">
        <v>87</v>
      </c>
    </row>
    <row r="105" spans="1:9" ht="16.5" x14ac:dyDescent="0.25">
      <c r="A105" s="400"/>
      <c r="B105" s="47">
        <v>0.1</v>
      </c>
      <c r="C105" s="49"/>
      <c r="D105" s="47">
        <v>0</v>
      </c>
      <c r="E105" s="47"/>
      <c r="F105" s="47"/>
      <c r="G105" s="48"/>
      <c r="H105" s="53"/>
      <c r="I105" s="48"/>
    </row>
    <row r="106" spans="1:9" ht="33" x14ac:dyDescent="0.25">
      <c r="A106" s="45" t="s">
        <v>224</v>
      </c>
      <c r="B106" s="421"/>
      <c r="C106" s="421"/>
      <c r="D106" s="421"/>
      <c r="E106" s="421"/>
      <c r="F106" s="421"/>
      <c r="G106" s="421"/>
      <c r="H106" s="421"/>
      <c r="I106" s="421"/>
    </row>
    <row r="107" spans="1:9" ht="16.5" x14ac:dyDescent="0.25">
      <c r="A107" s="45" t="s">
        <v>226</v>
      </c>
      <c r="B107" s="419"/>
      <c r="C107" s="420"/>
      <c r="D107" s="419"/>
      <c r="E107" s="420"/>
      <c r="F107" s="419"/>
      <c r="G107" s="420"/>
      <c r="H107" s="419"/>
      <c r="I107" s="420"/>
    </row>
    <row r="108" spans="1:9" ht="16.5" x14ac:dyDescent="0.25">
      <c r="A108" s="399" t="s">
        <v>183</v>
      </c>
      <c r="B108" s="96" t="s">
        <v>85</v>
      </c>
      <c r="C108" s="96" t="s">
        <v>87</v>
      </c>
      <c r="D108" s="96" t="s">
        <v>85</v>
      </c>
      <c r="E108" s="96" t="s">
        <v>87</v>
      </c>
      <c r="F108" s="96" t="s">
        <v>85</v>
      </c>
      <c r="G108" s="96" t="s">
        <v>87</v>
      </c>
      <c r="H108" s="96" t="s">
        <v>85</v>
      </c>
      <c r="I108" s="96" t="s">
        <v>87</v>
      </c>
    </row>
    <row r="109" spans="1:9" ht="16.5" x14ac:dyDescent="0.25">
      <c r="A109" s="400"/>
      <c r="B109" s="47">
        <v>0.1</v>
      </c>
      <c r="C109" s="49"/>
      <c r="D109" s="47">
        <v>0</v>
      </c>
      <c r="E109" s="47"/>
      <c r="F109" s="47"/>
      <c r="G109" s="48"/>
      <c r="H109" s="53"/>
      <c r="I109" s="48"/>
    </row>
    <row r="110" spans="1:9" ht="33" x14ac:dyDescent="0.25">
      <c r="A110" s="45" t="s">
        <v>224</v>
      </c>
      <c r="B110" s="421"/>
      <c r="C110" s="421"/>
      <c r="D110" s="421"/>
      <c r="E110" s="421"/>
      <c r="F110" s="421"/>
      <c r="G110" s="421"/>
      <c r="H110" s="421"/>
      <c r="I110" s="421"/>
    </row>
    <row r="111" spans="1:9" ht="16.5" x14ac:dyDescent="0.25">
      <c r="A111" s="45" t="s">
        <v>226</v>
      </c>
      <c r="B111" s="419"/>
      <c r="C111" s="420"/>
      <c r="D111" s="419"/>
      <c r="E111" s="420"/>
      <c r="F111" s="419"/>
      <c r="G111" s="420"/>
      <c r="H111" s="419"/>
      <c r="I111" s="420"/>
    </row>
    <row r="112" spans="1:9" ht="16.5" x14ac:dyDescent="0.25">
      <c r="A112" s="399" t="s">
        <v>184</v>
      </c>
      <c r="B112" s="96" t="s">
        <v>85</v>
      </c>
      <c r="C112" s="96" t="s">
        <v>87</v>
      </c>
      <c r="D112" s="96" t="s">
        <v>85</v>
      </c>
      <c r="E112" s="96" t="s">
        <v>87</v>
      </c>
      <c r="F112" s="96" t="s">
        <v>85</v>
      </c>
      <c r="G112" s="96" t="s">
        <v>87</v>
      </c>
      <c r="H112" s="96" t="s">
        <v>85</v>
      </c>
      <c r="I112" s="96" t="s">
        <v>87</v>
      </c>
    </row>
    <row r="113" spans="1:9" ht="16.5" x14ac:dyDescent="0.25">
      <c r="A113" s="400"/>
      <c r="B113" s="47">
        <v>0.1</v>
      </c>
      <c r="C113" s="179"/>
      <c r="D113" s="47">
        <v>0.25</v>
      </c>
      <c r="E113" s="179"/>
      <c r="F113" s="47"/>
      <c r="G113" s="180"/>
      <c r="H113" s="179"/>
      <c r="I113" s="180"/>
    </row>
    <row r="114" spans="1:9" ht="33" x14ac:dyDescent="0.25">
      <c r="A114" s="45" t="s">
        <v>224</v>
      </c>
      <c r="B114" s="424"/>
      <c r="C114" s="424"/>
      <c r="D114" s="424"/>
      <c r="E114" s="424"/>
      <c r="F114" s="424"/>
      <c r="G114" s="424"/>
      <c r="H114" s="424"/>
      <c r="I114" s="424"/>
    </row>
    <row r="115" spans="1:9" ht="16.5" x14ac:dyDescent="0.25">
      <c r="A115" s="45" t="s">
        <v>226</v>
      </c>
      <c r="B115" s="419"/>
      <c r="C115" s="420"/>
      <c r="D115" s="419"/>
      <c r="E115" s="420"/>
      <c r="F115" s="419"/>
      <c r="G115" s="420"/>
      <c r="H115" s="419"/>
      <c r="I115" s="420"/>
    </row>
    <row r="116" spans="1:9" ht="16.5" x14ac:dyDescent="0.25">
      <c r="A116" s="46" t="s">
        <v>228</v>
      </c>
      <c r="B116" s="50">
        <f t="shared" ref="B116:I116" si="1">(B69+B73+B77+B81+B85+B89+B93+B97+B101+B105+B109+B113)</f>
        <v>0.99999999999999989</v>
      </c>
      <c r="C116" s="50">
        <f t="shared" si="1"/>
        <v>0.2</v>
      </c>
      <c r="D116" s="50">
        <f t="shared" si="1"/>
        <v>1</v>
      </c>
      <c r="E116" s="50">
        <f t="shared" si="1"/>
        <v>0.25</v>
      </c>
      <c r="F116" s="50">
        <f t="shared" si="1"/>
        <v>0</v>
      </c>
      <c r="G116" s="50">
        <f t="shared" si="1"/>
        <v>0</v>
      </c>
      <c r="H116" s="50">
        <f t="shared" si="1"/>
        <v>0</v>
      </c>
      <c r="I116" s="50">
        <f t="shared" si="1"/>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B67:C67"/>
    <mergeCell ref="D67:E67"/>
    <mergeCell ref="F67:G67"/>
    <mergeCell ref="H67:I67"/>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 ref="F53:G53"/>
    <mergeCell ref="F83:G83"/>
    <mergeCell ref="H83:I83"/>
    <mergeCell ref="B86:C86"/>
    <mergeCell ref="A104:A105"/>
    <mergeCell ref="A108:A109"/>
    <mergeCell ref="A112:A113"/>
    <mergeCell ref="M8:O8"/>
    <mergeCell ref="M9:O9"/>
    <mergeCell ref="M10:O10"/>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M1:O1"/>
    <mergeCell ref="M2:O2"/>
    <mergeCell ref="M3:O3"/>
    <mergeCell ref="M4:O4"/>
    <mergeCell ref="B1:L1"/>
    <mergeCell ref="B2:L2"/>
    <mergeCell ref="B3:L3"/>
    <mergeCell ref="B4:L4"/>
    <mergeCell ref="A21:O21"/>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H86:I86"/>
    <mergeCell ref="B79:C79"/>
    <mergeCell ref="D79:E79"/>
    <mergeCell ref="F79:G79"/>
    <mergeCell ref="B71:C71"/>
    <mergeCell ref="D71:E71"/>
    <mergeCell ref="F71:G71"/>
    <mergeCell ref="F74:G74"/>
    <mergeCell ref="H74:I74"/>
    <mergeCell ref="B74:C74"/>
    <mergeCell ref="D74:E74"/>
    <mergeCell ref="H75:I75"/>
    <mergeCell ref="H78:I78"/>
    <mergeCell ref="H71:I71"/>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D98:E98"/>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H114:I114"/>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H98:I98"/>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s>
  <phoneticPr fontId="33" type="noConversion"/>
  <pageMargins left="0.25" right="0.25" top="0.75" bottom="0.75" header="0.3" footer="0.3"/>
  <pageSetup scale="2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Y64"/>
  <sheetViews>
    <sheetView showGridLines="0" zoomScale="55" zoomScaleNormal="55" workbookViewId="0">
      <selection activeCell="C16" sqref="C16"/>
    </sheetView>
  </sheetViews>
  <sheetFormatPr baseColWidth="10" defaultColWidth="10.7109375" defaultRowHeight="14.25" x14ac:dyDescent="0.25"/>
  <cols>
    <col min="1" max="1" width="42.42578125" style="1" customWidth="1"/>
    <col min="2" max="5" width="35.7109375" style="1" customWidth="1"/>
    <col min="6" max="6" width="41.28515625" style="1" customWidth="1"/>
    <col min="7" max="7" width="35.7109375" style="1" customWidth="1"/>
    <col min="8" max="8" width="42" style="1" customWidth="1"/>
    <col min="9" max="9" width="52" style="1" customWidth="1"/>
    <col min="10" max="13" width="35.7109375" style="1" customWidth="1"/>
    <col min="14" max="21" width="18.28515625" style="1" customWidth="1"/>
    <col min="22" max="22" width="22.7109375" style="1" customWidth="1"/>
    <col min="23" max="23" width="19" style="1" customWidth="1"/>
    <col min="24" max="24" width="19.42578125" style="1" customWidth="1"/>
    <col min="25" max="25" width="20.42578125" style="1" customWidth="1"/>
    <col min="26" max="26" width="22.7109375" style="1" customWidth="1"/>
    <col min="27" max="27" width="18.42578125" style="1" bestFit="1" customWidth="1"/>
    <col min="28" max="28" width="8.42578125" style="1" customWidth="1"/>
    <col min="29" max="29" width="18.42578125" style="1" bestFit="1" customWidth="1"/>
    <col min="30" max="30" width="5.7109375" style="1" customWidth="1"/>
    <col min="31" max="31" width="18.42578125" style="1" bestFit="1" customWidth="1"/>
    <col min="32" max="32" width="4.7109375" style="1" customWidth="1"/>
    <col min="33" max="33" width="23" style="1" bestFit="1" customWidth="1"/>
    <col min="34" max="34" width="10.7109375" style="1"/>
    <col min="35" max="35" width="18.42578125" style="1" bestFit="1" customWidth="1"/>
    <col min="36" max="36" width="16.28515625" style="1" customWidth="1"/>
    <col min="37" max="16384" width="10.7109375" style="1"/>
  </cols>
  <sheetData>
    <row r="1" spans="1:25" ht="24" customHeight="1" thickBot="1" x14ac:dyDescent="0.3">
      <c r="A1" s="460"/>
      <c r="B1" s="320" t="s">
        <v>160</v>
      </c>
      <c r="C1" s="321"/>
      <c r="D1" s="321"/>
      <c r="E1" s="321"/>
      <c r="F1" s="321"/>
      <c r="G1" s="321"/>
      <c r="H1" s="322"/>
      <c r="I1" s="55" t="s">
        <v>266</v>
      </c>
      <c r="J1" s="323" t="s">
        <v>161</v>
      </c>
      <c r="K1" s="324"/>
      <c r="L1" s="325"/>
      <c r="M1" s="90"/>
    </row>
    <row r="2" spans="1:25" ht="24" customHeight="1" thickBot="1" x14ac:dyDescent="0.3">
      <c r="A2" s="461"/>
      <c r="B2" s="326" t="s">
        <v>162</v>
      </c>
      <c r="C2" s="327"/>
      <c r="D2" s="327"/>
      <c r="E2" s="327"/>
      <c r="F2" s="327"/>
      <c r="G2" s="327"/>
      <c r="H2" s="328"/>
      <c r="I2" s="55" t="s">
        <v>267</v>
      </c>
      <c r="J2" s="323" t="s">
        <v>163</v>
      </c>
      <c r="K2" s="324"/>
      <c r="L2" s="325"/>
      <c r="M2" s="90"/>
    </row>
    <row r="3" spans="1:25" ht="24" customHeight="1" thickBot="1" x14ac:dyDescent="0.3">
      <c r="A3" s="461"/>
      <c r="B3" s="326" t="s">
        <v>0</v>
      </c>
      <c r="C3" s="327"/>
      <c r="D3" s="327"/>
      <c r="E3" s="327"/>
      <c r="F3" s="327"/>
      <c r="G3" s="327"/>
      <c r="H3" s="328"/>
      <c r="I3" s="55" t="s">
        <v>268</v>
      </c>
      <c r="J3" s="323" t="s">
        <v>164</v>
      </c>
      <c r="K3" s="324"/>
      <c r="L3" s="325"/>
      <c r="M3" s="90"/>
    </row>
    <row r="4" spans="1:25" ht="24" customHeight="1" thickBot="1" x14ac:dyDescent="0.3">
      <c r="A4" s="462"/>
      <c r="B4" s="329" t="s">
        <v>269</v>
      </c>
      <c r="C4" s="330"/>
      <c r="D4" s="330"/>
      <c r="E4" s="330"/>
      <c r="F4" s="330"/>
      <c r="G4" s="330"/>
      <c r="H4" s="331"/>
      <c r="I4" s="55" t="s">
        <v>270</v>
      </c>
      <c r="J4" s="323" t="s">
        <v>271</v>
      </c>
      <c r="K4" s="324"/>
      <c r="L4" s="325"/>
      <c r="M4" s="90"/>
    </row>
    <row r="6" spans="1:25" ht="15" customHeight="1" thickBot="1" x14ac:dyDescent="0.3">
      <c r="A6" s="6"/>
      <c r="B6" s="7"/>
      <c r="C6" s="7"/>
      <c r="D6" s="9"/>
      <c r="E6" s="8"/>
      <c r="F6" s="8"/>
      <c r="G6" s="228"/>
      <c r="H6" s="228"/>
      <c r="I6" s="10"/>
      <c r="J6" s="10"/>
      <c r="K6" s="7"/>
      <c r="L6" s="7"/>
      <c r="M6" s="7"/>
      <c r="N6" s="7"/>
      <c r="O6" s="7"/>
      <c r="P6" s="7"/>
      <c r="Q6" s="7"/>
      <c r="R6" s="7"/>
      <c r="S6" s="7"/>
      <c r="T6" s="11"/>
      <c r="U6" s="7"/>
      <c r="V6" s="7"/>
      <c r="X6" s="12"/>
      <c r="Y6" s="13"/>
    </row>
    <row r="7" spans="1:25" ht="15" customHeight="1" x14ac:dyDescent="0.25">
      <c r="A7" s="472" t="s">
        <v>4</v>
      </c>
      <c r="B7" s="485" t="s">
        <v>168</v>
      </c>
      <c r="C7" s="486"/>
      <c r="D7" s="486"/>
      <c r="E7" s="486"/>
      <c r="F7" s="486"/>
      <c r="G7" s="486"/>
      <c r="H7" s="487"/>
      <c r="I7" s="472" t="s">
        <v>169</v>
      </c>
      <c r="J7" s="478">
        <v>2024110010318</v>
      </c>
      <c r="K7" s="7"/>
      <c r="L7" s="7"/>
      <c r="M7" s="7"/>
      <c r="N7" s="7"/>
      <c r="O7" s="7"/>
      <c r="P7" s="7"/>
      <c r="Q7" s="7"/>
      <c r="R7" s="7"/>
      <c r="S7" s="7"/>
      <c r="T7" s="7"/>
      <c r="U7" s="7"/>
      <c r="V7" s="7"/>
      <c r="W7" s="7"/>
      <c r="X7" s="7"/>
      <c r="Y7" s="7"/>
    </row>
    <row r="8" spans="1:25" ht="15" customHeight="1" x14ac:dyDescent="0.25">
      <c r="A8" s="473"/>
      <c r="B8" s="488"/>
      <c r="C8" s="489"/>
      <c r="D8" s="489"/>
      <c r="E8" s="489"/>
      <c r="F8" s="489"/>
      <c r="G8" s="489"/>
      <c r="H8" s="490"/>
      <c r="I8" s="473"/>
      <c r="J8" s="479"/>
      <c r="K8" s="7"/>
      <c r="L8" s="7"/>
      <c r="M8" s="7"/>
      <c r="N8" s="7"/>
      <c r="O8" s="7"/>
      <c r="P8" s="7"/>
      <c r="Q8" s="7"/>
      <c r="R8" s="7"/>
      <c r="S8" s="7"/>
      <c r="T8" s="7"/>
      <c r="U8" s="7"/>
      <c r="V8" s="7"/>
      <c r="W8" s="7"/>
      <c r="X8" s="7"/>
      <c r="Y8" s="7"/>
    </row>
    <row r="9" spans="1:25" ht="15" customHeight="1" x14ac:dyDescent="0.25">
      <c r="A9" s="473"/>
      <c r="B9" s="488"/>
      <c r="C9" s="489"/>
      <c r="D9" s="489"/>
      <c r="E9" s="489"/>
      <c r="F9" s="489"/>
      <c r="G9" s="489"/>
      <c r="H9" s="490"/>
      <c r="I9" s="473"/>
      <c r="J9" s="479"/>
      <c r="K9" s="7"/>
      <c r="L9" s="7"/>
      <c r="M9" s="7"/>
      <c r="N9" s="7"/>
      <c r="O9" s="7"/>
      <c r="P9" s="7"/>
      <c r="Q9" s="7"/>
      <c r="R9" s="7"/>
      <c r="S9" s="7"/>
      <c r="T9" s="7"/>
      <c r="U9" s="7"/>
      <c r="V9" s="7"/>
      <c r="W9" s="7"/>
      <c r="X9" s="7"/>
      <c r="Y9" s="7"/>
    </row>
    <row r="10" spans="1:25" ht="15" customHeight="1" thickBot="1" x14ac:dyDescent="0.3">
      <c r="A10" s="474"/>
      <c r="B10" s="491"/>
      <c r="C10" s="492"/>
      <c r="D10" s="492"/>
      <c r="E10" s="492"/>
      <c r="F10" s="492"/>
      <c r="G10" s="492"/>
      <c r="H10" s="493"/>
      <c r="I10" s="474"/>
      <c r="J10" s="480"/>
      <c r="K10" s="7"/>
      <c r="L10" s="7"/>
      <c r="M10" s="7"/>
      <c r="N10" s="7"/>
      <c r="O10" s="7"/>
      <c r="P10" s="7"/>
      <c r="Q10" s="7"/>
      <c r="R10" s="7"/>
      <c r="S10" s="7"/>
      <c r="T10" s="7"/>
      <c r="U10" s="7"/>
      <c r="V10" s="7"/>
      <c r="W10" s="7"/>
      <c r="X10" s="7"/>
      <c r="Y10" s="7"/>
    </row>
    <row r="11" spans="1:25" ht="9" customHeight="1" thickBot="1" x14ac:dyDescent="0.3">
      <c r="A11" s="14"/>
      <c r="B11" s="84"/>
      <c r="C11" s="7"/>
      <c r="D11" s="7"/>
      <c r="E11" s="7"/>
      <c r="F11" s="7"/>
      <c r="G11" s="7"/>
      <c r="H11" s="7"/>
      <c r="I11" s="7"/>
      <c r="J11" s="7"/>
      <c r="K11" s="7"/>
      <c r="L11" s="7"/>
      <c r="M11" s="7"/>
      <c r="N11" s="7"/>
      <c r="O11" s="7"/>
      <c r="P11" s="7"/>
      <c r="Q11" s="7"/>
      <c r="R11" s="7"/>
      <c r="S11" s="7"/>
      <c r="T11" s="7"/>
      <c r="U11" s="7"/>
      <c r="V11" s="7"/>
      <c r="W11" s="7"/>
      <c r="X11" s="7"/>
      <c r="Y11" s="7"/>
    </row>
    <row r="12" spans="1:25" s="85" customFormat="1" ht="21.75" customHeight="1" thickBot="1" x14ac:dyDescent="0.3">
      <c r="A12" s="345" t="s">
        <v>6</v>
      </c>
      <c r="B12" s="150" t="s">
        <v>170</v>
      </c>
      <c r="C12" s="169" t="s">
        <v>174</v>
      </c>
      <c r="D12" s="150" t="s">
        <v>171</v>
      </c>
      <c r="E12" s="169" t="s">
        <v>174</v>
      </c>
      <c r="F12" s="150" t="s">
        <v>172</v>
      </c>
      <c r="G12" s="169" t="s">
        <v>174</v>
      </c>
      <c r="H12" s="150" t="s">
        <v>173</v>
      </c>
      <c r="I12" s="170" t="s">
        <v>174</v>
      </c>
    </row>
    <row r="13" spans="1:25" s="85" customFormat="1" ht="21.75" customHeight="1" thickBot="1" x14ac:dyDescent="0.3">
      <c r="A13" s="345"/>
      <c r="B13" s="152" t="s">
        <v>176</v>
      </c>
      <c r="C13" s="92"/>
      <c r="D13" s="150" t="s">
        <v>177</v>
      </c>
      <c r="E13" s="56"/>
      <c r="F13" s="150" t="s">
        <v>178</v>
      </c>
      <c r="G13" s="56"/>
      <c r="H13" s="150" t="s">
        <v>179</v>
      </c>
      <c r="I13" s="170"/>
    </row>
    <row r="14" spans="1:25" s="85" customFormat="1" ht="21.75" customHeight="1" thickBot="1" x14ac:dyDescent="0.3">
      <c r="A14" s="345"/>
      <c r="B14" s="150" t="s">
        <v>181</v>
      </c>
      <c r="C14" s="169"/>
      <c r="D14" s="150" t="s">
        <v>182</v>
      </c>
      <c r="E14" s="56"/>
      <c r="F14" s="150" t="s">
        <v>183</v>
      </c>
      <c r="G14" s="56"/>
      <c r="H14" s="150" t="s">
        <v>184</v>
      </c>
      <c r="I14" s="170"/>
    </row>
    <row r="15" spans="1:25" s="85" customFormat="1" ht="21.75" customHeight="1" thickBot="1" x14ac:dyDescent="0.3">
      <c r="A15" s="1"/>
      <c r="B15" s="1"/>
      <c r="C15" s="1"/>
      <c r="D15" s="1"/>
      <c r="E15" s="1"/>
      <c r="F15" s="1"/>
      <c r="G15" s="1"/>
      <c r="H15" s="1"/>
      <c r="I15" s="1"/>
      <c r="J15" s="1"/>
      <c r="K15" s="1"/>
      <c r="L15" s="97"/>
      <c r="M15" s="98"/>
      <c r="N15" s="98"/>
      <c r="O15" s="98"/>
    </row>
    <row r="16" spans="1:25" s="85" customFormat="1" ht="21.75" customHeight="1" thickBot="1" x14ac:dyDescent="0.3">
      <c r="A16" s="355" t="s">
        <v>8</v>
      </c>
      <c r="B16" s="355"/>
      <c r="C16" s="166" t="s">
        <v>175</v>
      </c>
      <c r="D16" s="356"/>
      <c r="E16" s="356"/>
      <c r="F16" s="356"/>
      <c r="G16" s="1"/>
      <c r="H16" s="1"/>
      <c r="I16" s="1"/>
      <c r="J16" s="1"/>
      <c r="K16" s="1"/>
      <c r="L16" s="97"/>
      <c r="M16" s="98"/>
      <c r="N16" s="98"/>
      <c r="O16" s="98"/>
    </row>
    <row r="17" spans="1:15" s="85" customFormat="1" ht="21.75" customHeight="1" thickBot="1" x14ac:dyDescent="0.3">
      <c r="A17" s="355"/>
      <c r="B17" s="355"/>
      <c r="C17" s="166" t="s">
        <v>180</v>
      </c>
      <c r="D17" s="356"/>
      <c r="E17" s="356"/>
      <c r="F17" s="356"/>
      <c r="G17" s="1"/>
      <c r="H17" s="1"/>
      <c r="I17" s="1"/>
      <c r="J17" s="1"/>
      <c r="K17" s="1"/>
      <c r="L17" s="97"/>
      <c r="M17" s="98"/>
      <c r="N17" s="98"/>
      <c r="O17" s="98"/>
    </row>
    <row r="18" spans="1:15" s="85" customFormat="1" ht="21.75" customHeight="1" thickBot="1" x14ac:dyDescent="0.3">
      <c r="A18" s="355"/>
      <c r="B18" s="355"/>
      <c r="C18" s="166" t="s">
        <v>185</v>
      </c>
      <c r="D18" s="356" t="s">
        <v>174</v>
      </c>
      <c r="E18" s="356"/>
      <c r="F18" s="356"/>
      <c r="G18" s="1"/>
      <c r="H18" s="1"/>
      <c r="I18" s="1"/>
      <c r="J18" s="1"/>
      <c r="K18" s="1"/>
      <c r="L18" s="97"/>
      <c r="M18" s="98"/>
      <c r="N18" s="98"/>
      <c r="O18" s="98"/>
    </row>
    <row r="19" spans="1:15" s="85" customFormat="1" ht="21.75" customHeight="1" x14ac:dyDescent="0.25">
      <c r="A19" s="1"/>
      <c r="B19" s="1"/>
      <c r="C19" s="1"/>
      <c r="D19" s="1"/>
      <c r="E19" s="1"/>
      <c r="F19" s="1"/>
      <c r="G19" s="1"/>
      <c r="H19" s="1"/>
      <c r="I19" s="1"/>
      <c r="J19" s="1"/>
      <c r="K19" s="1"/>
      <c r="L19" s="97"/>
      <c r="M19" s="98"/>
      <c r="N19" s="98"/>
      <c r="O19" s="98"/>
    </row>
    <row r="20" spans="1:15" s="26" customFormat="1" ht="16.5" customHeight="1" x14ac:dyDescent="0.2"/>
    <row r="21" spans="1:15" ht="5.25" customHeight="1" thickBot="1" x14ac:dyDescent="0.3"/>
    <row r="22" spans="1:15" ht="48" customHeight="1" thickBot="1" x14ac:dyDescent="0.3">
      <c r="A22" s="484" t="s">
        <v>272</v>
      </c>
      <c r="B22" s="484"/>
      <c r="C22" s="484"/>
      <c r="D22" s="484"/>
      <c r="E22" s="484"/>
      <c r="F22" s="484"/>
      <c r="G22" s="484"/>
      <c r="H22" s="484"/>
      <c r="I22" s="484"/>
      <c r="J22" s="484"/>
    </row>
    <row r="23" spans="1:15" ht="70.150000000000006" customHeight="1" thickBot="1" x14ac:dyDescent="0.3">
      <c r="A23" s="156" t="s">
        <v>21</v>
      </c>
      <c r="B23" s="481" t="s">
        <v>273</v>
      </c>
      <c r="C23" s="482"/>
      <c r="D23" s="483"/>
      <c r="E23" s="289" t="s">
        <v>72</v>
      </c>
      <c r="F23" s="288" t="s">
        <v>349</v>
      </c>
      <c r="G23" s="289" t="s">
        <v>74</v>
      </c>
      <c r="H23" s="475" t="s">
        <v>350</v>
      </c>
      <c r="I23" s="476"/>
      <c r="J23" s="477"/>
    </row>
    <row r="24" spans="1:15" ht="50.25" customHeight="1" thickBot="1" x14ac:dyDescent="0.3">
      <c r="A24" s="128" t="s">
        <v>76</v>
      </c>
      <c r="B24" s="463" t="s">
        <v>274</v>
      </c>
      <c r="C24" s="464"/>
      <c r="D24" s="464"/>
      <c r="E24" s="464"/>
      <c r="F24" s="464"/>
      <c r="G24" s="464"/>
      <c r="H24" s="464"/>
      <c r="I24" s="464"/>
      <c r="J24" s="465"/>
    </row>
    <row r="25" spans="1:15" ht="50.25" customHeight="1" thickBot="1" x14ac:dyDescent="0.3">
      <c r="A25" s="453" t="s">
        <v>78</v>
      </c>
      <c r="B25" s="157">
        <v>2024</v>
      </c>
      <c r="C25" s="158">
        <v>2025</v>
      </c>
      <c r="D25" s="158">
        <v>2026</v>
      </c>
      <c r="E25" s="158">
        <v>2027</v>
      </c>
      <c r="F25" s="159" t="s">
        <v>275</v>
      </c>
      <c r="G25" s="160" t="s">
        <v>80</v>
      </c>
      <c r="H25" s="494" t="s">
        <v>82</v>
      </c>
      <c r="I25" s="495"/>
      <c r="J25" s="496"/>
    </row>
    <row r="26" spans="1:15" ht="50.25" customHeight="1" thickBot="1" x14ac:dyDescent="0.3">
      <c r="A26" s="454"/>
      <c r="B26" s="290">
        <v>1070</v>
      </c>
      <c r="C26" s="290">
        <v>2930</v>
      </c>
      <c r="D26" s="290">
        <v>3000</v>
      </c>
      <c r="E26" s="291">
        <v>2000</v>
      </c>
      <c r="F26" s="212">
        <f>B26+C26+D26+E26</f>
        <v>9000</v>
      </c>
      <c r="G26" s="292">
        <v>1070</v>
      </c>
      <c r="H26" s="475" t="s">
        <v>348</v>
      </c>
      <c r="I26" s="476"/>
      <c r="J26" s="476"/>
    </row>
    <row r="27" spans="1:15" ht="52.5" customHeight="1" thickBot="1" x14ac:dyDescent="0.3">
      <c r="A27" s="128"/>
      <c r="B27" s="497" t="s">
        <v>84</v>
      </c>
      <c r="C27" s="498"/>
      <c r="D27" s="498"/>
      <c r="E27" s="498"/>
      <c r="F27" s="498"/>
      <c r="G27" s="498"/>
      <c r="H27" s="498"/>
      <c r="I27" s="498"/>
      <c r="J27" s="499"/>
    </row>
    <row r="28" spans="1:15" s="30" customFormat="1" ht="56.25" customHeight="1" thickBot="1" x14ac:dyDescent="0.3">
      <c r="A28" s="453" t="s">
        <v>203</v>
      </c>
      <c r="B28" s="128" t="s">
        <v>204</v>
      </c>
      <c r="C28" s="156" t="s">
        <v>87</v>
      </c>
      <c r="D28" s="455" t="s">
        <v>89</v>
      </c>
      <c r="E28" s="456"/>
      <c r="F28" s="455" t="s">
        <v>91</v>
      </c>
      <c r="G28" s="456"/>
      <c r="H28" s="129" t="s">
        <v>93</v>
      </c>
      <c r="I28" s="127" t="s">
        <v>94</v>
      </c>
      <c r="J28" s="127" t="s">
        <v>96</v>
      </c>
    </row>
    <row r="29" spans="1:15" ht="79.150000000000006" customHeight="1" thickBot="1" x14ac:dyDescent="0.3">
      <c r="A29" s="454"/>
      <c r="B29" s="161">
        <v>0</v>
      </c>
      <c r="C29" s="94">
        <v>0</v>
      </c>
      <c r="D29" s="468" t="s">
        <v>233</v>
      </c>
      <c r="E29" s="469"/>
      <c r="F29" s="468" t="s">
        <v>201</v>
      </c>
      <c r="G29" s="469"/>
      <c r="H29" s="221" t="s">
        <v>201</v>
      </c>
      <c r="I29" s="162" t="s">
        <v>201</v>
      </c>
      <c r="J29" s="162" t="s">
        <v>201</v>
      </c>
    </row>
    <row r="30" spans="1:15" s="30" customFormat="1" ht="45" customHeight="1" thickBot="1" x14ac:dyDescent="0.3">
      <c r="A30" s="453" t="s">
        <v>206</v>
      </c>
      <c r="B30" s="126" t="s">
        <v>204</v>
      </c>
      <c r="C30" s="129" t="s">
        <v>87</v>
      </c>
      <c r="D30" s="455" t="s">
        <v>89</v>
      </c>
      <c r="E30" s="456"/>
      <c r="F30" s="455" t="s">
        <v>91</v>
      </c>
      <c r="G30" s="456"/>
      <c r="H30" s="129" t="s">
        <v>93</v>
      </c>
      <c r="I30" s="127" t="s">
        <v>94</v>
      </c>
      <c r="J30" s="127" t="s">
        <v>96</v>
      </c>
    </row>
    <row r="31" spans="1:15" ht="79.150000000000006" customHeight="1" thickBot="1" x14ac:dyDescent="0.3">
      <c r="A31" s="454"/>
      <c r="B31" s="161">
        <v>0</v>
      </c>
      <c r="C31" s="161">
        <v>0</v>
      </c>
      <c r="D31" s="468" t="s">
        <v>276</v>
      </c>
      <c r="E31" s="469"/>
      <c r="F31" s="468" t="s">
        <v>201</v>
      </c>
      <c r="G31" s="469"/>
      <c r="H31" s="162" t="s">
        <v>201</v>
      </c>
      <c r="I31" s="162" t="s">
        <v>201</v>
      </c>
      <c r="J31" s="162" t="s">
        <v>201</v>
      </c>
    </row>
    <row r="32" spans="1:15" s="30" customFormat="1" ht="54" customHeight="1" thickBot="1" x14ac:dyDescent="0.3">
      <c r="A32" s="453" t="s">
        <v>208</v>
      </c>
      <c r="B32" s="126" t="s">
        <v>204</v>
      </c>
      <c r="C32" s="129" t="s">
        <v>87</v>
      </c>
      <c r="D32" s="455" t="s">
        <v>89</v>
      </c>
      <c r="E32" s="456"/>
      <c r="F32" s="455" t="s">
        <v>91</v>
      </c>
      <c r="G32" s="456"/>
      <c r="H32" s="129" t="s">
        <v>93</v>
      </c>
      <c r="I32" s="127" t="s">
        <v>94</v>
      </c>
      <c r="J32" s="127" t="s">
        <v>96</v>
      </c>
    </row>
    <row r="33" spans="1:10" ht="224.45" customHeight="1" thickBot="1" x14ac:dyDescent="0.3">
      <c r="A33" s="454"/>
      <c r="B33" s="161">
        <v>30</v>
      </c>
      <c r="C33" s="161">
        <v>30</v>
      </c>
      <c r="D33" s="470" t="s">
        <v>235</v>
      </c>
      <c r="E33" s="471"/>
      <c r="F33" s="468" t="s">
        <v>235</v>
      </c>
      <c r="G33" s="469"/>
      <c r="H33" s="162" t="s">
        <v>201</v>
      </c>
      <c r="I33" s="162" t="s">
        <v>277</v>
      </c>
      <c r="J33" s="162" t="s">
        <v>278</v>
      </c>
    </row>
    <row r="34" spans="1:10" s="30" customFormat="1" ht="47.25" customHeight="1" thickBot="1" x14ac:dyDescent="0.3">
      <c r="A34" s="453" t="s">
        <v>210</v>
      </c>
      <c r="B34" s="126" t="s">
        <v>204</v>
      </c>
      <c r="C34" s="126" t="s">
        <v>87</v>
      </c>
      <c r="D34" s="455" t="s">
        <v>89</v>
      </c>
      <c r="E34" s="456"/>
      <c r="F34" s="455" t="s">
        <v>91</v>
      </c>
      <c r="G34" s="456"/>
      <c r="H34" s="129" t="s">
        <v>93</v>
      </c>
      <c r="I34" s="129" t="s">
        <v>94</v>
      </c>
      <c r="J34" s="127" t="s">
        <v>96</v>
      </c>
    </row>
    <row r="35" spans="1:10" ht="408.95" customHeight="1" thickBot="1" x14ac:dyDescent="0.3">
      <c r="A35" s="454"/>
      <c r="B35" s="161">
        <v>300</v>
      </c>
      <c r="C35" s="94">
        <v>255</v>
      </c>
      <c r="D35" s="466" t="s">
        <v>238</v>
      </c>
      <c r="E35" s="467"/>
      <c r="F35" s="466" t="s">
        <v>279</v>
      </c>
      <c r="G35" s="467"/>
      <c r="H35" s="296" t="s">
        <v>364</v>
      </c>
      <c r="I35" s="279" t="s">
        <v>237</v>
      </c>
      <c r="J35" s="279" t="s">
        <v>249</v>
      </c>
    </row>
    <row r="36" spans="1:10" s="30" customFormat="1" ht="47.25" customHeight="1" thickBot="1" x14ac:dyDescent="0.3">
      <c r="A36" s="453" t="s">
        <v>211</v>
      </c>
      <c r="B36" s="126" t="s">
        <v>204</v>
      </c>
      <c r="C36" s="129" t="s">
        <v>87</v>
      </c>
      <c r="D36" s="455" t="s">
        <v>89</v>
      </c>
      <c r="E36" s="456"/>
      <c r="F36" s="455" t="s">
        <v>91</v>
      </c>
      <c r="G36" s="456"/>
      <c r="H36" s="129" t="s">
        <v>93</v>
      </c>
      <c r="I36" s="127" t="s">
        <v>94</v>
      </c>
      <c r="J36" s="127" t="s">
        <v>96</v>
      </c>
    </row>
    <row r="37" spans="1:10" ht="15" thickBot="1" x14ac:dyDescent="0.3">
      <c r="A37" s="454"/>
      <c r="B37" s="161">
        <v>400</v>
      </c>
      <c r="C37" s="94"/>
      <c r="D37" s="457"/>
      <c r="E37" s="458"/>
      <c r="F37" s="457"/>
      <c r="G37" s="458"/>
      <c r="H37" s="93"/>
      <c r="I37" s="163"/>
      <c r="J37" s="163"/>
    </row>
    <row r="38" spans="1:10" s="30" customFormat="1" ht="48.75" customHeight="1" thickBot="1" x14ac:dyDescent="0.3">
      <c r="A38" s="453" t="s">
        <v>212</v>
      </c>
      <c r="B38" s="126" t="s">
        <v>204</v>
      </c>
      <c r="C38" s="129" t="s">
        <v>87</v>
      </c>
      <c r="D38" s="455" t="s">
        <v>89</v>
      </c>
      <c r="E38" s="456"/>
      <c r="F38" s="455" t="s">
        <v>91</v>
      </c>
      <c r="G38" s="456"/>
      <c r="H38" s="129" t="s">
        <v>93</v>
      </c>
      <c r="I38" s="127" t="s">
        <v>94</v>
      </c>
      <c r="J38" s="127" t="s">
        <v>96</v>
      </c>
    </row>
    <row r="39" spans="1:10" ht="15" thickBot="1" x14ac:dyDescent="0.3">
      <c r="A39" s="454"/>
      <c r="B39" s="161">
        <v>200</v>
      </c>
      <c r="C39" s="95"/>
      <c r="D39" s="457"/>
      <c r="E39" s="458"/>
      <c r="F39" s="457"/>
      <c r="G39" s="458"/>
      <c r="H39" s="93"/>
      <c r="I39" s="163"/>
      <c r="J39" s="163"/>
    </row>
    <row r="40" spans="1:10" ht="46.5" customHeight="1" thickBot="1" x14ac:dyDescent="0.3">
      <c r="A40" s="453" t="s">
        <v>213</v>
      </c>
      <c r="B40" s="129" t="s">
        <v>204</v>
      </c>
      <c r="C40" s="156" t="s">
        <v>87</v>
      </c>
      <c r="D40" s="455" t="s">
        <v>89</v>
      </c>
      <c r="E40" s="456"/>
      <c r="F40" s="455" t="s">
        <v>91</v>
      </c>
      <c r="G40" s="456"/>
      <c r="H40" s="129" t="s">
        <v>93</v>
      </c>
      <c r="I40" s="127" t="s">
        <v>94</v>
      </c>
      <c r="J40" s="127" t="s">
        <v>96</v>
      </c>
    </row>
    <row r="41" spans="1:10" ht="15" thickBot="1" x14ac:dyDescent="0.3">
      <c r="A41" s="454"/>
      <c r="B41" s="164">
        <v>300</v>
      </c>
      <c r="C41" s="95"/>
      <c r="D41" s="457"/>
      <c r="E41" s="459"/>
      <c r="F41" s="457"/>
      <c r="G41" s="458"/>
      <c r="H41" s="93"/>
      <c r="I41" s="163"/>
      <c r="J41" s="163"/>
    </row>
    <row r="42" spans="1:10" ht="48.75" customHeight="1" thickBot="1" x14ac:dyDescent="0.3">
      <c r="A42" s="453" t="s">
        <v>214</v>
      </c>
      <c r="B42" s="128" t="s">
        <v>204</v>
      </c>
      <c r="C42" s="156" t="s">
        <v>87</v>
      </c>
      <c r="D42" s="455" t="s">
        <v>89</v>
      </c>
      <c r="E42" s="456"/>
      <c r="F42" s="455" t="s">
        <v>91</v>
      </c>
      <c r="G42" s="456"/>
      <c r="H42" s="129" t="s">
        <v>93</v>
      </c>
      <c r="I42" s="127" t="s">
        <v>94</v>
      </c>
      <c r="J42" s="127" t="s">
        <v>96</v>
      </c>
    </row>
    <row r="43" spans="1:10" ht="15" thickBot="1" x14ac:dyDescent="0.3">
      <c r="A43" s="454"/>
      <c r="B43" s="164">
        <v>400</v>
      </c>
      <c r="C43" s="95"/>
      <c r="D43" s="457"/>
      <c r="E43" s="459"/>
      <c r="F43" s="457"/>
      <c r="G43" s="458"/>
      <c r="H43" s="165"/>
      <c r="I43" s="93"/>
      <c r="J43" s="163"/>
    </row>
    <row r="44" spans="1:10" ht="42.75" customHeight="1" thickBot="1" x14ac:dyDescent="0.3">
      <c r="A44" s="453" t="s">
        <v>215</v>
      </c>
      <c r="B44" s="128" t="s">
        <v>204</v>
      </c>
      <c r="C44" s="156" t="s">
        <v>87</v>
      </c>
      <c r="D44" s="455" t="s">
        <v>89</v>
      </c>
      <c r="E44" s="456"/>
      <c r="F44" s="455" t="s">
        <v>91</v>
      </c>
      <c r="G44" s="456"/>
      <c r="H44" s="129" t="s">
        <v>93</v>
      </c>
      <c r="I44" s="127" t="s">
        <v>94</v>
      </c>
      <c r="J44" s="127" t="s">
        <v>96</v>
      </c>
    </row>
    <row r="45" spans="1:10" ht="15" thickBot="1" x14ac:dyDescent="0.3">
      <c r="A45" s="454"/>
      <c r="B45" s="164">
        <v>400</v>
      </c>
      <c r="C45" s="95"/>
      <c r="D45" s="457"/>
      <c r="E45" s="458"/>
      <c r="F45" s="457"/>
      <c r="G45" s="458"/>
      <c r="H45" s="93"/>
      <c r="I45" s="93"/>
      <c r="J45" s="93"/>
    </row>
    <row r="46" spans="1:10" ht="45" customHeight="1" thickBot="1" x14ac:dyDescent="0.3">
      <c r="A46" s="453" t="s">
        <v>216</v>
      </c>
      <c r="B46" s="128" t="s">
        <v>204</v>
      </c>
      <c r="C46" s="156" t="s">
        <v>87</v>
      </c>
      <c r="D46" s="455" t="s">
        <v>89</v>
      </c>
      <c r="E46" s="456"/>
      <c r="F46" s="455" t="s">
        <v>91</v>
      </c>
      <c r="G46" s="456"/>
      <c r="H46" s="129" t="s">
        <v>93</v>
      </c>
      <c r="I46" s="127" t="s">
        <v>94</v>
      </c>
      <c r="J46" s="127" t="s">
        <v>96</v>
      </c>
    </row>
    <row r="47" spans="1:10" ht="15" thickBot="1" x14ac:dyDescent="0.3">
      <c r="A47" s="454"/>
      <c r="B47" s="164">
        <v>300</v>
      </c>
      <c r="C47" s="95"/>
      <c r="D47" s="457"/>
      <c r="E47" s="458"/>
      <c r="F47" s="457"/>
      <c r="G47" s="458"/>
      <c r="H47" s="93"/>
      <c r="I47" s="163"/>
      <c r="J47" s="163"/>
    </row>
    <row r="48" spans="1:10" ht="46.5" customHeight="1" thickBot="1" x14ac:dyDescent="0.3">
      <c r="A48" s="453" t="s">
        <v>217</v>
      </c>
      <c r="B48" s="128" t="s">
        <v>204</v>
      </c>
      <c r="C48" s="156" t="s">
        <v>87</v>
      </c>
      <c r="D48" s="455" t="s">
        <v>89</v>
      </c>
      <c r="E48" s="456"/>
      <c r="F48" s="455" t="s">
        <v>91</v>
      </c>
      <c r="G48" s="456"/>
      <c r="H48" s="129" t="s">
        <v>93</v>
      </c>
      <c r="I48" s="127" t="s">
        <v>94</v>
      </c>
      <c r="J48" s="127" t="s">
        <v>96</v>
      </c>
    </row>
    <row r="49" spans="1:13" ht="15" thickBot="1" x14ac:dyDescent="0.3">
      <c r="A49" s="454"/>
      <c r="B49" s="164">
        <v>400</v>
      </c>
      <c r="C49" s="95"/>
      <c r="D49" s="457"/>
      <c r="E49" s="458"/>
      <c r="F49" s="459"/>
      <c r="G49" s="459"/>
      <c r="H49" s="93"/>
      <c r="I49" s="93"/>
      <c r="J49" s="93"/>
    </row>
    <row r="50" spans="1:13" ht="48.75" customHeight="1" thickBot="1" x14ac:dyDescent="0.3">
      <c r="A50" s="453" t="s">
        <v>218</v>
      </c>
      <c r="B50" s="128" t="s">
        <v>204</v>
      </c>
      <c r="C50" s="156" t="s">
        <v>87</v>
      </c>
      <c r="D50" s="455" t="s">
        <v>89</v>
      </c>
      <c r="E50" s="456"/>
      <c r="F50" s="455" t="s">
        <v>91</v>
      </c>
      <c r="G50" s="456"/>
      <c r="H50" s="129" t="s">
        <v>93</v>
      </c>
      <c r="I50" s="127" t="s">
        <v>94</v>
      </c>
      <c r="J50" s="127" t="s">
        <v>96</v>
      </c>
    </row>
    <row r="51" spans="1:13" ht="15" thickBot="1" x14ac:dyDescent="0.3">
      <c r="A51" s="454"/>
      <c r="B51" s="164">
        <v>200</v>
      </c>
      <c r="C51" s="95"/>
      <c r="D51" s="457"/>
      <c r="E51" s="458"/>
      <c r="F51" s="457"/>
      <c r="G51" s="458"/>
      <c r="H51" s="93"/>
      <c r="I51" s="93"/>
      <c r="J51" s="93"/>
    </row>
    <row r="52" spans="1:13" x14ac:dyDescent="0.25">
      <c r="B52" s="1">
        <f>B29+B31+B33+B35+B37+B39+B41+B43+B45+B47+B49+B51</f>
        <v>2930</v>
      </c>
    </row>
    <row r="53" spans="1:13" ht="18" x14ac:dyDescent="0.25">
      <c r="A53" s="54" t="s">
        <v>280</v>
      </c>
    </row>
    <row r="54" spans="1:13" ht="18" customHeight="1" x14ac:dyDescent="0.25">
      <c r="A54" s="37"/>
    </row>
    <row r="55" spans="1:13" ht="23.25" x14ac:dyDescent="0.25">
      <c r="A55" s="452" t="s">
        <v>281</v>
      </c>
      <c r="B55" s="38" t="s">
        <v>170</v>
      </c>
      <c r="C55" s="38" t="s">
        <v>171</v>
      </c>
      <c r="D55" s="38" t="s">
        <v>172</v>
      </c>
      <c r="E55" s="38" t="s">
        <v>173</v>
      </c>
      <c r="F55" s="38" t="s">
        <v>176</v>
      </c>
      <c r="G55" s="38" t="s">
        <v>177</v>
      </c>
      <c r="H55" s="38" t="s">
        <v>178</v>
      </c>
      <c r="I55" s="38" t="s">
        <v>179</v>
      </c>
      <c r="J55" s="38" t="s">
        <v>181</v>
      </c>
      <c r="K55" s="38" t="s">
        <v>182</v>
      </c>
      <c r="L55" s="38" t="s">
        <v>183</v>
      </c>
      <c r="M55" s="38" t="s">
        <v>184</v>
      </c>
    </row>
    <row r="56" spans="1:13" ht="24.75" customHeight="1" x14ac:dyDescent="0.25">
      <c r="A56" s="452"/>
      <c r="B56" s="39">
        <v>0</v>
      </c>
      <c r="C56" s="39">
        <v>0</v>
      </c>
      <c r="D56" s="39">
        <v>30</v>
      </c>
      <c r="E56" s="39">
        <v>255</v>
      </c>
      <c r="F56" s="39"/>
      <c r="G56" s="39"/>
      <c r="H56" s="39"/>
      <c r="I56" s="39"/>
      <c r="J56" s="39"/>
      <c r="K56" s="39"/>
      <c r="L56" s="39"/>
      <c r="M56" s="39"/>
    </row>
    <row r="57" spans="1:13" s="29" customFormat="1" ht="13.15" customHeight="1" x14ac:dyDescent="0.25">
      <c r="A57" s="1"/>
      <c r="B57" s="1"/>
      <c r="C57" s="1"/>
      <c r="D57" s="1"/>
      <c r="E57" s="1"/>
      <c r="F57" s="1"/>
      <c r="G57" s="1"/>
      <c r="H57" s="1"/>
      <c r="I57" s="1"/>
    </row>
    <row r="58" spans="1:13" ht="15" thickBot="1" x14ac:dyDescent="0.3"/>
    <row r="59" spans="1:13" ht="44.25" customHeight="1" thickBot="1" x14ac:dyDescent="0.3">
      <c r="A59" s="215" t="s">
        <v>282</v>
      </c>
      <c r="B59" s="194" t="s">
        <v>283</v>
      </c>
      <c r="C59" s="171"/>
      <c r="D59" s="216" t="s">
        <v>284</v>
      </c>
      <c r="E59" s="194" t="s">
        <v>283</v>
      </c>
      <c r="F59" s="171"/>
      <c r="G59" s="216" t="s">
        <v>285</v>
      </c>
      <c r="H59" s="194" t="s">
        <v>286</v>
      </c>
      <c r="I59" s="213"/>
      <c r="J59" s="163"/>
    </row>
    <row r="60" spans="1:13" ht="30.75" thickBot="1" x14ac:dyDescent="0.3">
      <c r="A60" s="217"/>
      <c r="B60" s="194" t="s">
        <v>287</v>
      </c>
      <c r="C60" s="294" t="s">
        <v>365</v>
      </c>
      <c r="D60" s="218"/>
      <c r="E60" s="194" t="s">
        <v>287</v>
      </c>
      <c r="F60" s="295" t="s">
        <v>366</v>
      </c>
      <c r="G60" s="218"/>
      <c r="H60" s="194" t="s">
        <v>288</v>
      </c>
      <c r="I60" s="229"/>
      <c r="J60" s="163"/>
    </row>
    <row r="61" spans="1:13" ht="30.75" thickBot="1" x14ac:dyDescent="0.3">
      <c r="A61" s="217"/>
      <c r="B61" s="194" t="s">
        <v>289</v>
      </c>
      <c r="C61" s="294" t="s">
        <v>351</v>
      </c>
      <c r="D61" s="218"/>
      <c r="E61" s="194" t="s">
        <v>289</v>
      </c>
      <c r="F61" s="294" t="s">
        <v>367</v>
      </c>
      <c r="G61" s="218"/>
      <c r="H61" s="194" t="s">
        <v>290</v>
      </c>
      <c r="I61" s="229"/>
      <c r="J61" s="163"/>
    </row>
    <row r="62" spans="1:13" ht="39.75" customHeight="1" thickBot="1" x14ac:dyDescent="0.3">
      <c r="A62" s="217"/>
      <c r="B62" s="194" t="s">
        <v>283</v>
      </c>
      <c r="C62" s="295"/>
      <c r="D62" s="218"/>
      <c r="E62" s="194" t="s">
        <v>283</v>
      </c>
      <c r="F62" s="171"/>
      <c r="G62" s="218"/>
      <c r="H62" s="194" t="s">
        <v>286</v>
      </c>
      <c r="I62" s="213"/>
      <c r="J62" s="163"/>
    </row>
    <row r="63" spans="1:13" ht="15.75" thickBot="1" x14ac:dyDescent="0.3">
      <c r="A63" s="217"/>
      <c r="B63" s="194" t="s">
        <v>287</v>
      </c>
      <c r="C63" s="295" t="s">
        <v>352</v>
      </c>
      <c r="D63" s="218"/>
      <c r="E63" s="194" t="s">
        <v>287</v>
      </c>
      <c r="F63" s="171"/>
      <c r="G63" s="218"/>
      <c r="H63" s="194" t="s">
        <v>288</v>
      </c>
      <c r="I63" s="213"/>
      <c r="J63" s="163"/>
    </row>
    <row r="64" spans="1:13" ht="34.5" customHeight="1" thickBot="1" x14ac:dyDescent="0.3">
      <c r="A64" s="219"/>
      <c r="B64" s="194" t="s">
        <v>289</v>
      </c>
      <c r="C64" s="295" t="s">
        <v>353</v>
      </c>
      <c r="D64" s="220"/>
      <c r="E64" s="194" t="s">
        <v>289</v>
      </c>
      <c r="F64" s="214"/>
      <c r="G64" s="220"/>
      <c r="H64" s="194" t="s">
        <v>290</v>
      </c>
      <c r="I64" s="213"/>
      <c r="J64" s="163"/>
    </row>
  </sheetData>
  <mergeCells count="87">
    <mergeCell ref="J1:L1"/>
    <mergeCell ref="J2:L2"/>
    <mergeCell ref="J3:L3"/>
    <mergeCell ref="J4:L4"/>
    <mergeCell ref="D29:E29"/>
    <mergeCell ref="F29:G29"/>
    <mergeCell ref="A25:A26"/>
    <mergeCell ref="H25:J25"/>
    <mergeCell ref="H26:J26"/>
    <mergeCell ref="D28:E28"/>
    <mergeCell ref="F28:G28"/>
    <mergeCell ref="B27:J27"/>
    <mergeCell ref="A28:A29"/>
    <mergeCell ref="A7:A10"/>
    <mergeCell ref="H23:J23"/>
    <mergeCell ref="A12:A14"/>
    <mergeCell ref="A16:B18"/>
    <mergeCell ref="B1:H1"/>
    <mergeCell ref="B2:H2"/>
    <mergeCell ref="B3:H3"/>
    <mergeCell ref="D16:F16"/>
    <mergeCell ref="D17:F17"/>
    <mergeCell ref="D18:F18"/>
    <mergeCell ref="I7:I10"/>
    <mergeCell ref="J7:J10"/>
    <mergeCell ref="B23:D23"/>
    <mergeCell ref="A22:J22"/>
    <mergeCell ref="B4:H4"/>
    <mergeCell ref="B7:H10"/>
    <mergeCell ref="F31:G31"/>
    <mergeCell ref="A32:A33"/>
    <mergeCell ref="D32:E32"/>
    <mergeCell ref="F32:G32"/>
    <mergeCell ref="D33:E33"/>
    <mergeCell ref="F33:G33"/>
    <mergeCell ref="A1:A4"/>
    <mergeCell ref="B24:J24"/>
    <mergeCell ref="A36:A37"/>
    <mergeCell ref="D36:E36"/>
    <mergeCell ref="F36:G36"/>
    <mergeCell ref="D37:E37"/>
    <mergeCell ref="F37:G37"/>
    <mergeCell ref="A34:A35"/>
    <mergeCell ref="D34:E34"/>
    <mergeCell ref="F34:G34"/>
    <mergeCell ref="D35:E35"/>
    <mergeCell ref="F35:G35"/>
    <mergeCell ref="A30:A31"/>
    <mergeCell ref="D30:E30"/>
    <mergeCell ref="F30:G30"/>
    <mergeCell ref="D31:E31"/>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5:A56"/>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s>
  <pageMargins left="0.25" right="0.25" top="0.75" bottom="0.75" header="0.3" footer="0.3"/>
  <pageSetup scale="26"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O41"/>
  <sheetViews>
    <sheetView showGridLines="0" zoomScale="70" zoomScaleNormal="70" workbookViewId="0">
      <selection activeCell="B9" sqref="B9"/>
    </sheetView>
  </sheetViews>
  <sheetFormatPr baseColWidth="10" defaultColWidth="10.7109375" defaultRowHeight="14.25" x14ac:dyDescent="0.25"/>
  <cols>
    <col min="1" max="1" width="49.7109375" style="1" customWidth="1"/>
    <col min="2" max="13" width="35.7109375" style="1" customWidth="1"/>
    <col min="14" max="15" width="18.28515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7109375" style="1"/>
    <col min="23" max="23" width="18.42578125" style="1" bestFit="1" customWidth="1"/>
    <col min="24" max="24" width="16.28515625" style="1" customWidth="1"/>
    <col min="25" max="16384" width="10.7109375" style="1"/>
  </cols>
  <sheetData>
    <row r="1" spans="1:15" s="85" customFormat="1" ht="32.25" customHeight="1" thickBot="1" x14ac:dyDescent="0.3">
      <c r="A1" s="317"/>
      <c r="B1" s="320" t="s">
        <v>160</v>
      </c>
      <c r="C1" s="321"/>
      <c r="D1" s="321"/>
      <c r="E1" s="321"/>
      <c r="F1" s="321"/>
      <c r="G1" s="321"/>
      <c r="H1" s="321"/>
      <c r="I1" s="322"/>
      <c r="J1" s="323" t="s">
        <v>161</v>
      </c>
      <c r="K1" s="324"/>
      <c r="L1" s="325"/>
    </row>
    <row r="2" spans="1:15" s="85" customFormat="1" ht="30.75" customHeight="1" thickBot="1" x14ac:dyDescent="0.3">
      <c r="A2" s="318"/>
      <c r="B2" s="326" t="s">
        <v>162</v>
      </c>
      <c r="C2" s="327"/>
      <c r="D2" s="327"/>
      <c r="E2" s="327"/>
      <c r="F2" s="327"/>
      <c r="G2" s="327"/>
      <c r="H2" s="327"/>
      <c r="I2" s="328"/>
      <c r="J2" s="323" t="s">
        <v>163</v>
      </c>
      <c r="K2" s="324"/>
      <c r="L2" s="325"/>
    </row>
    <row r="3" spans="1:15" s="85" customFormat="1" ht="24" customHeight="1" thickBot="1" x14ac:dyDescent="0.3">
      <c r="A3" s="318"/>
      <c r="B3" s="326" t="s">
        <v>0</v>
      </c>
      <c r="C3" s="327"/>
      <c r="D3" s="327"/>
      <c r="E3" s="327"/>
      <c r="F3" s="327"/>
      <c r="G3" s="327"/>
      <c r="H3" s="327"/>
      <c r="I3" s="328"/>
      <c r="J3" s="323" t="s">
        <v>164</v>
      </c>
      <c r="K3" s="324"/>
      <c r="L3" s="325"/>
    </row>
    <row r="4" spans="1:15" s="85" customFormat="1" ht="21.75" customHeight="1" thickBot="1" x14ac:dyDescent="0.3">
      <c r="A4" s="319"/>
      <c r="B4" s="329" t="s">
        <v>291</v>
      </c>
      <c r="C4" s="330"/>
      <c r="D4" s="330"/>
      <c r="E4" s="330"/>
      <c r="F4" s="330"/>
      <c r="G4" s="330"/>
      <c r="H4" s="330"/>
      <c r="I4" s="331"/>
      <c r="J4" s="323" t="s">
        <v>292</v>
      </c>
      <c r="K4" s="324"/>
      <c r="L4" s="325"/>
    </row>
    <row r="5" spans="1:15" s="85" customFormat="1" ht="21.75" customHeight="1" thickBot="1" x14ac:dyDescent="0.3">
      <c r="A5" s="86"/>
      <c r="B5" s="87"/>
      <c r="C5" s="87"/>
      <c r="D5" s="87"/>
      <c r="E5" s="87"/>
      <c r="F5" s="87"/>
      <c r="G5" s="87"/>
      <c r="H5" s="87"/>
      <c r="I5" s="87"/>
      <c r="J5" s="88"/>
      <c r="K5" s="88"/>
      <c r="L5" s="88"/>
    </row>
    <row r="6" spans="1:15" ht="40.35" customHeight="1" thickBot="1" x14ac:dyDescent="0.3">
      <c r="A6" s="55" t="s">
        <v>167</v>
      </c>
      <c r="B6" s="502" t="s">
        <v>168</v>
      </c>
      <c r="C6" s="503"/>
      <c r="D6" s="503"/>
      <c r="E6" s="503"/>
      <c r="F6" s="503"/>
      <c r="G6" s="503"/>
      <c r="H6" s="503"/>
      <c r="I6" s="504"/>
      <c r="J6" s="211" t="s">
        <v>169</v>
      </c>
      <c r="K6" s="505">
        <v>2024110010318</v>
      </c>
      <c r="L6" s="506"/>
      <c r="M6" s="507"/>
      <c r="N6" s="507"/>
      <c r="O6" s="507"/>
    </row>
    <row r="7" spans="1:15" s="85" customFormat="1" ht="21.75" customHeight="1" thickBot="1" x14ac:dyDescent="0.3">
      <c r="A7" s="86"/>
      <c r="B7" s="87"/>
      <c r="C7" s="87"/>
      <c r="D7" s="87"/>
      <c r="E7" s="87"/>
      <c r="F7" s="87"/>
      <c r="G7" s="87"/>
      <c r="H7" s="87"/>
      <c r="I7" s="87"/>
      <c r="J7" s="87"/>
      <c r="K7" s="87"/>
      <c r="L7" s="87"/>
      <c r="M7" s="88"/>
      <c r="N7" s="88"/>
      <c r="O7" s="88"/>
    </row>
    <row r="8" spans="1:15" s="85" customFormat="1" ht="21.75" customHeight="1" thickBot="1" x14ac:dyDescent="0.3">
      <c r="A8" s="520" t="s">
        <v>6</v>
      </c>
      <c r="B8" s="167" t="s">
        <v>170</v>
      </c>
      <c r="C8" s="133" t="s">
        <v>174</v>
      </c>
      <c r="D8" s="167" t="s">
        <v>171</v>
      </c>
      <c r="E8" s="133" t="s">
        <v>174</v>
      </c>
      <c r="F8" s="167" t="s">
        <v>172</v>
      </c>
      <c r="G8" s="293" t="s">
        <v>174</v>
      </c>
      <c r="H8" s="167" t="s">
        <v>173</v>
      </c>
      <c r="I8" s="135" t="s">
        <v>174</v>
      </c>
      <c r="J8" s="514" t="s">
        <v>8</v>
      </c>
      <c r="K8" s="166" t="s">
        <v>175</v>
      </c>
      <c r="L8" s="89"/>
      <c r="M8" s="507"/>
      <c r="N8" s="507"/>
      <c r="O8" s="507"/>
    </row>
    <row r="9" spans="1:15" s="85" customFormat="1" ht="21.75" customHeight="1" thickBot="1" x14ac:dyDescent="0.3">
      <c r="A9" s="520"/>
      <c r="B9" s="168" t="s">
        <v>176</v>
      </c>
      <c r="C9" s="136"/>
      <c r="D9" s="167" t="s">
        <v>177</v>
      </c>
      <c r="E9" s="137"/>
      <c r="F9" s="167" t="s">
        <v>178</v>
      </c>
      <c r="G9" s="137"/>
      <c r="H9" s="167" t="s">
        <v>179</v>
      </c>
      <c r="I9" s="135"/>
      <c r="J9" s="514"/>
      <c r="K9" s="166" t="s">
        <v>180</v>
      </c>
      <c r="L9" s="89"/>
      <c r="M9" s="507"/>
      <c r="N9" s="507"/>
      <c r="O9" s="507"/>
    </row>
    <row r="10" spans="1:15" s="85" customFormat="1" ht="21.75" customHeight="1" thickBot="1" x14ac:dyDescent="0.3">
      <c r="A10" s="520"/>
      <c r="B10" s="167" t="s">
        <v>181</v>
      </c>
      <c r="C10" s="133"/>
      <c r="D10" s="167" t="s">
        <v>182</v>
      </c>
      <c r="E10" s="137"/>
      <c r="F10" s="167" t="s">
        <v>183</v>
      </c>
      <c r="G10" s="137"/>
      <c r="H10" s="167" t="s">
        <v>184</v>
      </c>
      <c r="I10" s="135"/>
      <c r="J10" s="514"/>
      <c r="K10" s="166" t="s">
        <v>185</v>
      </c>
      <c r="L10" s="169" t="s">
        <v>174</v>
      </c>
      <c r="M10" s="507"/>
      <c r="N10" s="507"/>
      <c r="O10" s="507"/>
    </row>
    <row r="11" spans="1:15" ht="15.75" thickBot="1" x14ac:dyDescent="0.3">
      <c r="L11" s="89"/>
    </row>
    <row r="12" spans="1:15" ht="32.1" customHeight="1" thickBot="1" x14ac:dyDescent="0.3">
      <c r="A12" s="511" t="s">
        <v>293</v>
      </c>
      <c r="B12" s="512"/>
      <c r="C12" s="512"/>
      <c r="D12" s="512"/>
      <c r="E12" s="512"/>
      <c r="F12" s="512"/>
      <c r="G12" s="512"/>
      <c r="H12" s="512"/>
      <c r="I12" s="512"/>
      <c r="J12" s="512"/>
      <c r="K12" s="512"/>
      <c r="L12" s="513"/>
    </row>
    <row r="13" spans="1:15" ht="32.1" customHeight="1" thickBot="1" x14ac:dyDescent="0.3">
      <c r="A13" s="508" t="s">
        <v>294</v>
      </c>
      <c r="B13" s="516" t="s">
        <v>102</v>
      </c>
      <c r="C13" s="518" t="s">
        <v>13</v>
      </c>
      <c r="D13" s="508" t="s">
        <v>203</v>
      </c>
      <c r="E13" s="509"/>
      <c r="F13" s="510"/>
      <c r="G13" s="508" t="s">
        <v>206</v>
      </c>
      <c r="H13" s="509"/>
      <c r="I13" s="510"/>
      <c r="J13" s="371" t="s">
        <v>208</v>
      </c>
      <c r="K13" s="372"/>
      <c r="L13" s="354"/>
    </row>
    <row r="14" spans="1:15" ht="32.1" customHeight="1" thickBot="1" x14ac:dyDescent="0.3">
      <c r="A14" s="515"/>
      <c r="B14" s="517"/>
      <c r="C14" s="519"/>
      <c r="D14" s="119" t="s">
        <v>26</v>
      </c>
      <c r="E14" s="117" t="s">
        <v>28</v>
      </c>
      <c r="F14" s="118" t="s">
        <v>107</v>
      </c>
      <c r="G14" s="119" t="s">
        <v>26</v>
      </c>
      <c r="H14" s="117" t="s">
        <v>28</v>
      </c>
      <c r="I14" s="118" t="s">
        <v>107</v>
      </c>
      <c r="J14" s="119" t="s">
        <v>26</v>
      </c>
      <c r="K14" s="117" t="s">
        <v>28</v>
      </c>
      <c r="L14" s="118" t="s">
        <v>107</v>
      </c>
    </row>
    <row r="15" spans="1:15" ht="91.5" customHeight="1" x14ac:dyDescent="0.25">
      <c r="A15" s="523" t="s">
        <v>341</v>
      </c>
      <c r="B15" s="282" t="s">
        <v>342</v>
      </c>
      <c r="C15" s="500" t="s">
        <v>345</v>
      </c>
      <c r="D15" s="527">
        <f>+[1]ACTIVIDAD_1!B26+[1]ACTIVIDAD_2!B26</f>
        <v>303416000</v>
      </c>
      <c r="E15" s="529">
        <v>0</v>
      </c>
      <c r="F15" s="531">
        <v>0</v>
      </c>
      <c r="G15" s="527">
        <f>+[1]ACTIVIDAD_1!C26+[1]ACTIVIDAD_2!C26</f>
        <v>1145358000</v>
      </c>
      <c r="H15" s="529">
        <f>+[1]ACTIVIDAD_1!C27+[1]ACTIVIDAD_2!C27</f>
        <v>2257066</v>
      </c>
      <c r="I15" s="533">
        <v>0</v>
      </c>
      <c r="J15" s="527">
        <f>+[2]ACTIVIDAD_1!D24</f>
        <v>-600000</v>
      </c>
      <c r="K15" s="529">
        <f>+[2]ACTIVIDAD_1!D25+[2]ACTIVIDAD_2!D27</f>
        <v>56848868</v>
      </c>
      <c r="L15" s="531">
        <f>+[2]ACTIVIDAD_1!C42+[2]ACTIVIDAD_2!C44</f>
        <v>30</v>
      </c>
    </row>
    <row r="16" spans="1:15" ht="91.5" customHeight="1" x14ac:dyDescent="0.25">
      <c r="A16" s="524"/>
      <c r="B16" s="282" t="s">
        <v>343</v>
      </c>
      <c r="C16" s="501"/>
      <c r="D16" s="528"/>
      <c r="E16" s="530"/>
      <c r="F16" s="532"/>
      <c r="G16" s="528"/>
      <c r="H16" s="530"/>
      <c r="I16" s="534"/>
      <c r="J16" s="528"/>
      <c r="K16" s="530"/>
      <c r="L16" s="532"/>
    </row>
    <row r="17" spans="1:13" ht="90" customHeight="1" thickBot="1" x14ac:dyDescent="0.3">
      <c r="A17" s="283" t="s">
        <v>344</v>
      </c>
      <c r="B17" s="284" t="s">
        <v>251</v>
      </c>
      <c r="C17" s="285" t="s">
        <v>346</v>
      </c>
      <c r="D17" s="286">
        <f>+[1]ACTIVIDAD_3!B26</f>
        <v>105570000</v>
      </c>
      <c r="E17" s="25">
        <v>0</v>
      </c>
      <c r="F17" s="28">
        <v>0</v>
      </c>
      <c r="G17" s="122">
        <f>+[1]ACTIVIDAD_3!C26</f>
        <v>196652000</v>
      </c>
      <c r="H17" s="25">
        <f>+[1]ACTIVIDAD_3!C27</f>
        <v>1224000</v>
      </c>
      <c r="I17" s="287">
        <v>0</v>
      </c>
      <c r="J17" s="122">
        <f>+[2]ACTIVIDAD_3!D26</f>
        <v>-3366000</v>
      </c>
      <c r="K17" s="25">
        <f>+[2]ACTIVIDAD_3!D27</f>
        <v>15197600</v>
      </c>
      <c r="L17" s="287">
        <v>0.1</v>
      </c>
    </row>
    <row r="18" spans="1:13" s="26" customFormat="1" ht="16.5" customHeight="1" x14ac:dyDescent="0.2">
      <c r="M18" s="1"/>
    </row>
    <row r="19" spans="1:13" ht="15" customHeight="1" thickBot="1" x14ac:dyDescent="0.3"/>
    <row r="20" spans="1:13" ht="35.1" customHeight="1" thickBot="1" x14ac:dyDescent="0.3">
      <c r="A20" s="511" t="s">
        <v>295</v>
      </c>
      <c r="B20" s="512"/>
      <c r="C20" s="512"/>
      <c r="D20" s="512"/>
      <c r="E20" s="512"/>
      <c r="F20" s="512"/>
      <c r="G20" s="512"/>
      <c r="H20" s="512"/>
      <c r="I20" s="512"/>
      <c r="J20" s="512"/>
      <c r="K20" s="512"/>
      <c r="L20" s="513"/>
    </row>
    <row r="21" spans="1:13" ht="35.1" customHeight="1" x14ac:dyDescent="0.25">
      <c r="A21" s="508" t="s">
        <v>294</v>
      </c>
      <c r="B21" s="516" t="s">
        <v>102</v>
      </c>
      <c r="C21" s="518" t="s">
        <v>13</v>
      </c>
      <c r="D21" s="508" t="s">
        <v>210</v>
      </c>
      <c r="E21" s="509"/>
      <c r="F21" s="510"/>
      <c r="G21" s="508" t="s">
        <v>211</v>
      </c>
      <c r="H21" s="509"/>
      <c r="I21" s="510"/>
      <c r="J21" s="508" t="s">
        <v>212</v>
      </c>
      <c r="K21" s="509"/>
      <c r="L21" s="510"/>
    </row>
    <row r="22" spans="1:13" ht="35.1" customHeight="1" thickBot="1" x14ac:dyDescent="0.3">
      <c r="A22" s="515"/>
      <c r="B22" s="517"/>
      <c r="C22" s="519"/>
      <c r="D22" s="119" t="s">
        <v>26</v>
      </c>
      <c r="E22" s="117" t="s">
        <v>28</v>
      </c>
      <c r="F22" s="118" t="s">
        <v>107</v>
      </c>
      <c r="G22" s="119" t="s">
        <v>26</v>
      </c>
      <c r="H22" s="117" t="s">
        <v>28</v>
      </c>
      <c r="I22" s="118" t="s">
        <v>107</v>
      </c>
      <c r="J22" s="119" t="s">
        <v>26</v>
      </c>
      <c r="K22" s="117" t="s">
        <v>28</v>
      </c>
      <c r="L22" s="118" t="s">
        <v>107</v>
      </c>
    </row>
    <row r="23" spans="1:13" ht="90" customHeight="1" x14ac:dyDescent="0.25">
      <c r="A23" s="523" t="s">
        <v>341</v>
      </c>
      <c r="B23" s="282" t="s">
        <v>342</v>
      </c>
      <c r="C23" s="500" t="s">
        <v>345</v>
      </c>
      <c r="D23" s="527">
        <v>-49911665</v>
      </c>
      <c r="E23" s="529">
        <v>145335067</v>
      </c>
      <c r="F23" s="531">
        <f>'ACTIVIDAD 2'!C45</f>
        <v>255</v>
      </c>
      <c r="G23" s="527"/>
      <c r="H23" s="529"/>
      <c r="I23" s="531"/>
      <c r="J23" s="527"/>
      <c r="K23" s="529"/>
      <c r="L23" s="531"/>
    </row>
    <row r="24" spans="1:13" ht="90" customHeight="1" x14ac:dyDescent="0.25">
      <c r="A24" s="524"/>
      <c r="B24" s="282" t="s">
        <v>343</v>
      </c>
      <c r="C24" s="501"/>
      <c r="D24" s="528"/>
      <c r="E24" s="530"/>
      <c r="F24" s="532"/>
      <c r="G24" s="528"/>
      <c r="H24" s="530"/>
      <c r="I24" s="532"/>
      <c r="J24" s="528"/>
      <c r="K24" s="530"/>
      <c r="L24" s="532"/>
    </row>
    <row r="25" spans="1:13" ht="90" customHeight="1" thickBot="1" x14ac:dyDescent="0.3">
      <c r="A25" s="283" t="s">
        <v>344</v>
      </c>
      <c r="B25" s="284" t="s">
        <v>251</v>
      </c>
      <c r="C25" s="285" t="s">
        <v>346</v>
      </c>
      <c r="D25" s="122">
        <v>-4944800</v>
      </c>
      <c r="E25" s="25">
        <v>31500000</v>
      </c>
      <c r="F25" s="287">
        <v>0.1</v>
      </c>
      <c r="G25" s="122"/>
      <c r="H25" s="25"/>
      <c r="I25" s="28"/>
      <c r="J25" s="122"/>
      <c r="K25" s="25"/>
      <c r="L25" s="28"/>
    </row>
    <row r="27" spans="1:13" ht="15" thickBot="1" x14ac:dyDescent="0.3"/>
    <row r="28" spans="1:13" ht="35.1" customHeight="1" thickBot="1" x14ac:dyDescent="0.3">
      <c r="A28" s="537" t="s">
        <v>296</v>
      </c>
      <c r="B28" s="538"/>
      <c r="C28" s="538"/>
      <c r="D28" s="538"/>
      <c r="E28" s="538"/>
      <c r="F28" s="538"/>
      <c r="G28" s="538"/>
      <c r="H28" s="538"/>
      <c r="I28" s="538"/>
      <c r="J28" s="538"/>
      <c r="K28" s="538"/>
      <c r="L28" s="539"/>
    </row>
    <row r="29" spans="1:13" ht="35.1" customHeight="1" x14ac:dyDescent="0.25">
      <c r="A29" s="535" t="s">
        <v>294</v>
      </c>
      <c r="B29" s="525" t="s">
        <v>102</v>
      </c>
      <c r="C29" s="521" t="s">
        <v>13</v>
      </c>
      <c r="D29" s="508" t="s">
        <v>213</v>
      </c>
      <c r="E29" s="509"/>
      <c r="F29" s="510"/>
      <c r="G29" s="508" t="s">
        <v>214</v>
      </c>
      <c r="H29" s="509"/>
      <c r="I29" s="510"/>
      <c r="J29" s="508" t="s">
        <v>215</v>
      </c>
      <c r="K29" s="509"/>
      <c r="L29" s="510"/>
    </row>
    <row r="30" spans="1:13" ht="35.1" customHeight="1" thickBot="1" x14ac:dyDescent="0.3">
      <c r="A30" s="536"/>
      <c r="B30" s="526"/>
      <c r="C30" s="522"/>
      <c r="D30" s="119" t="s">
        <v>26</v>
      </c>
      <c r="E30" s="117" t="s">
        <v>28</v>
      </c>
      <c r="F30" s="118" t="s">
        <v>107</v>
      </c>
      <c r="G30" s="119" t="s">
        <v>26</v>
      </c>
      <c r="H30" s="117" t="s">
        <v>28</v>
      </c>
      <c r="I30" s="118" t="s">
        <v>107</v>
      </c>
      <c r="J30" s="119" t="s">
        <v>26</v>
      </c>
      <c r="K30" s="117" t="s">
        <v>28</v>
      </c>
      <c r="L30" s="118" t="s">
        <v>107</v>
      </c>
    </row>
    <row r="31" spans="1:13" ht="81" customHeight="1" x14ac:dyDescent="0.25">
      <c r="A31" s="523" t="s">
        <v>341</v>
      </c>
      <c r="B31" s="282" t="s">
        <v>342</v>
      </c>
      <c r="C31" s="500" t="s">
        <v>345</v>
      </c>
      <c r="D31" s="120"/>
      <c r="E31" s="115"/>
      <c r="F31" s="116"/>
      <c r="G31" s="120"/>
      <c r="H31" s="115"/>
      <c r="I31" s="116"/>
      <c r="J31" s="120"/>
      <c r="K31" s="115"/>
      <c r="L31" s="116"/>
    </row>
    <row r="32" spans="1:13" ht="81" customHeight="1" x14ac:dyDescent="0.25">
      <c r="A32" s="524"/>
      <c r="B32" s="282" t="s">
        <v>343</v>
      </c>
      <c r="C32" s="501"/>
      <c r="D32" s="120"/>
      <c r="E32" s="115"/>
      <c r="F32" s="116"/>
      <c r="G32" s="120"/>
      <c r="H32" s="115"/>
      <c r="I32" s="116"/>
      <c r="J32" s="120"/>
      <c r="K32" s="115"/>
      <c r="L32" s="116"/>
    </row>
    <row r="33" spans="1:12" ht="94.5" customHeight="1" thickBot="1" x14ac:dyDescent="0.3">
      <c r="A33" s="283" t="s">
        <v>344</v>
      </c>
      <c r="B33" s="284" t="s">
        <v>251</v>
      </c>
      <c r="C33" s="285" t="s">
        <v>346</v>
      </c>
      <c r="D33" s="121"/>
      <c r="E33" s="22"/>
      <c r="F33" s="23"/>
      <c r="G33" s="121"/>
      <c r="H33" s="22"/>
      <c r="I33" s="23"/>
      <c r="J33" s="121"/>
      <c r="K33" s="22"/>
      <c r="L33" s="23"/>
    </row>
    <row r="35" spans="1:12" ht="15" thickBot="1" x14ac:dyDescent="0.3"/>
    <row r="36" spans="1:12" ht="35.1" customHeight="1" thickBot="1" x14ac:dyDescent="0.3">
      <c r="A36" s="537" t="s">
        <v>297</v>
      </c>
      <c r="B36" s="538"/>
      <c r="C36" s="538"/>
      <c r="D36" s="538"/>
      <c r="E36" s="538"/>
      <c r="F36" s="538"/>
      <c r="G36" s="538"/>
      <c r="H36" s="538"/>
      <c r="I36" s="538"/>
      <c r="J36" s="538"/>
      <c r="K36" s="538"/>
      <c r="L36" s="539"/>
    </row>
    <row r="37" spans="1:12" ht="35.1" customHeight="1" x14ac:dyDescent="0.25">
      <c r="A37" s="535" t="s">
        <v>294</v>
      </c>
      <c r="B37" s="525" t="s">
        <v>102</v>
      </c>
      <c r="C37" s="521" t="s">
        <v>13</v>
      </c>
      <c r="D37" s="508" t="s">
        <v>216</v>
      </c>
      <c r="E37" s="509"/>
      <c r="F37" s="510"/>
      <c r="G37" s="508" t="s">
        <v>298</v>
      </c>
      <c r="H37" s="509"/>
      <c r="I37" s="510"/>
      <c r="J37" s="508" t="s">
        <v>218</v>
      </c>
      <c r="K37" s="509"/>
      <c r="L37" s="510"/>
    </row>
    <row r="38" spans="1:12" ht="35.1" customHeight="1" thickBot="1" x14ac:dyDescent="0.3">
      <c r="A38" s="536"/>
      <c r="B38" s="526"/>
      <c r="C38" s="522"/>
      <c r="D38" s="119" t="s">
        <v>26</v>
      </c>
      <c r="E38" s="117" t="s">
        <v>28</v>
      </c>
      <c r="F38" s="118" t="s">
        <v>107</v>
      </c>
      <c r="G38" s="119" t="s">
        <v>26</v>
      </c>
      <c r="H38" s="117" t="s">
        <v>28</v>
      </c>
      <c r="I38" s="118" t="s">
        <v>107</v>
      </c>
      <c r="J38" s="119" t="s">
        <v>26</v>
      </c>
      <c r="K38" s="117" t="s">
        <v>28</v>
      </c>
      <c r="L38" s="118" t="s">
        <v>107</v>
      </c>
    </row>
    <row r="39" spans="1:12" ht="99" customHeight="1" x14ac:dyDescent="0.25">
      <c r="A39" s="523" t="s">
        <v>341</v>
      </c>
      <c r="B39" s="282" t="s">
        <v>342</v>
      </c>
      <c r="C39" s="500" t="s">
        <v>345</v>
      </c>
      <c r="D39" s="120"/>
      <c r="E39" s="115"/>
      <c r="F39" s="116"/>
      <c r="G39" s="120"/>
      <c r="H39" s="115"/>
      <c r="I39" s="116"/>
      <c r="J39" s="120"/>
      <c r="K39" s="115"/>
      <c r="L39" s="116"/>
    </row>
    <row r="40" spans="1:12" ht="99" customHeight="1" x14ac:dyDescent="0.25">
      <c r="A40" s="524"/>
      <c r="B40" s="282" t="s">
        <v>343</v>
      </c>
      <c r="C40" s="501"/>
      <c r="D40" s="120"/>
      <c r="E40" s="115"/>
      <c r="F40" s="116"/>
      <c r="G40" s="120"/>
      <c r="H40" s="115"/>
      <c r="I40" s="116"/>
      <c r="J40" s="120"/>
      <c r="K40" s="115"/>
      <c r="L40" s="116"/>
    </row>
    <row r="41" spans="1:12" ht="93.75" customHeight="1" thickBot="1" x14ac:dyDescent="0.3">
      <c r="A41" s="283" t="s">
        <v>344</v>
      </c>
      <c r="B41" s="284" t="s">
        <v>251</v>
      </c>
      <c r="C41" s="285" t="s">
        <v>346</v>
      </c>
      <c r="D41" s="121"/>
      <c r="E41" s="22"/>
      <c r="F41" s="23"/>
      <c r="G41" s="121"/>
      <c r="H41" s="22"/>
      <c r="I41" s="23"/>
      <c r="J41" s="121"/>
      <c r="K41" s="22"/>
      <c r="L41" s="23"/>
    </row>
  </sheetData>
  <mergeCells count="71">
    <mergeCell ref="A39:A40"/>
    <mergeCell ref="C39:C40"/>
    <mergeCell ref="D23:D24"/>
    <mergeCell ref="E23:E24"/>
    <mergeCell ref="F23:F24"/>
    <mergeCell ref="A37:A38"/>
    <mergeCell ref="B37:B38"/>
    <mergeCell ref="A29:A30"/>
    <mergeCell ref="A28:L28"/>
    <mergeCell ref="J29:L29"/>
    <mergeCell ref="C37:C38"/>
    <mergeCell ref="D37:F37"/>
    <mergeCell ref="G37:I37"/>
    <mergeCell ref="J37:L37"/>
    <mergeCell ref="A36:L36"/>
    <mergeCell ref="A31:A32"/>
    <mergeCell ref="J15:J16"/>
    <mergeCell ref="K15:K16"/>
    <mergeCell ref="L15:L16"/>
    <mergeCell ref="A23:A24"/>
    <mergeCell ref="C23:C24"/>
    <mergeCell ref="G23:G24"/>
    <mergeCell ref="H23:H24"/>
    <mergeCell ref="I23:I24"/>
    <mergeCell ref="J23:J24"/>
    <mergeCell ref="K23:K24"/>
    <mergeCell ref="L23:L24"/>
    <mergeCell ref="A21:A22"/>
    <mergeCell ref="A20:L20"/>
    <mergeCell ref="J21:L21"/>
    <mergeCell ref="B21:B22"/>
    <mergeCell ref="G21:I21"/>
    <mergeCell ref="C29:C30"/>
    <mergeCell ref="D29:F29"/>
    <mergeCell ref="G29:I29"/>
    <mergeCell ref="A15:A16"/>
    <mergeCell ref="C15:C16"/>
    <mergeCell ref="C21:C22"/>
    <mergeCell ref="B29:B30"/>
    <mergeCell ref="D15:D16"/>
    <mergeCell ref="E15:E16"/>
    <mergeCell ref="F15:F16"/>
    <mergeCell ref="G15:G16"/>
    <mergeCell ref="H15:H16"/>
    <mergeCell ref="I15:I16"/>
    <mergeCell ref="D21:F21"/>
    <mergeCell ref="D13:F13"/>
    <mergeCell ref="G13:I13"/>
    <mergeCell ref="J13:L13"/>
    <mergeCell ref="A12:L12"/>
    <mergeCell ref="J8:J10"/>
    <mergeCell ref="A13:A14"/>
    <mergeCell ref="B13:B14"/>
    <mergeCell ref="C13:C14"/>
    <mergeCell ref="A8:A10"/>
    <mergeCell ref="C31:C32"/>
    <mergeCell ref="B6:I6"/>
    <mergeCell ref="K6:L6"/>
    <mergeCell ref="M6:O6"/>
    <mergeCell ref="A1:A4"/>
    <mergeCell ref="J1:L1"/>
    <mergeCell ref="J2:L2"/>
    <mergeCell ref="J3:L3"/>
    <mergeCell ref="J4:L4"/>
    <mergeCell ref="B1:I1"/>
    <mergeCell ref="B2:I2"/>
    <mergeCell ref="B3:I3"/>
    <mergeCell ref="B4:I4"/>
    <mergeCell ref="M8:O8"/>
    <mergeCell ref="M9:O9"/>
    <mergeCell ref="M10:O10"/>
  </mergeCells>
  <printOptions horizontalCentered="1"/>
  <pageMargins left="0.23622047244094491" right="0.23622047244094491" top="0.74803149606299213" bottom="0.74803149606299213" header="0.31496062992125984" footer="0.31496062992125984"/>
  <pageSetup scale="26"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pageSetUpPr fitToPage="1"/>
  </sheetPr>
  <dimension ref="A1:BJ68"/>
  <sheetViews>
    <sheetView zoomScale="55" zoomScaleNormal="55" workbookViewId="0">
      <selection activeCell="F22" sqref="F22"/>
    </sheetView>
  </sheetViews>
  <sheetFormatPr baseColWidth="10" defaultColWidth="10.7109375" defaultRowHeight="14.25" x14ac:dyDescent="0.25"/>
  <cols>
    <col min="1" max="1" width="25.42578125" style="83" customWidth="1"/>
    <col min="2" max="2" width="29.7109375" style="83" customWidth="1"/>
    <col min="3" max="3" width="21.42578125" style="83" customWidth="1"/>
    <col min="4" max="4" width="21.7109375" style="83" customWidth="1"/>
    <col min="5" max="5" width="20.7109375" style="83" bestFit="1" customWidth="1"/>
    <col min="6" max="6" width="21.7109375" style="83" customWidth="1"/>
    <col min="7" max="7" width="20.7109375" style="83" bestFit="1" customWidth="1"/>
    <col min="8" max="8" width="21.42578125" style="83" customWidth="1"/>
    <col min="9" max="9" width="20.7109375" style="83" bestFit="1" customWidth="1"/>
    <col min="10" max="10" width="22.28515625" style="83" customWidth="1"/>
    <col min="11" max="11" width="20.7109375" style="83" bestFit="1" customWidth="1"/>
    <col min="12" max="12" width="23" style="83" customWidth="1"/>
    <col min="13" max="13" width="20.7109375" style="83" bestFit="1" customWidth="1"/>
    <col min="14" max="14" width="22.28515625" style="83" customWidth="1"/>
    <col min="15" max="15" width="20.7109375" style="83" bestFit="1" customWidth="1"/>
    <col min="16" max="17" width="20.42578125" style="83" customWidth="1"/>
    <col min="18" max="18" width="17.28515625" style="83" bestFit="1" customWidth="1"/>
    <col min="19" max="19" width="20.7109375" style="83" bestFit="1" customWidth="1"/>
    <col min="20" max="20" width="21.28515625" style="83" customWidth="1"/>
    <col min="21" max="21" width="20.7109375" style="83" bestFit="1" customWidth="1"/>
    <col min="22" max="22" width="19.7109375" style="83" bestFit="1" customWidth="1"/>
    <col min="23" max="23" width="21.7109375" style="83" customWidth="1"/>
    <col min="24" max="24" width="17.28515625" style="83" bestFit="1" customWidth="1"/>
    <col min="25" max="25" width="20.7109375" style="83" bestFit="1" customWidth="1"/>
    <col min="26" max="26" width="20.42578125" style="83" customWidth="1"/>
    <col min="27" max="27" width="17.42578125" style="83" customWidth="1"/>
    <col min="28" max="28" width="23.7109375" style="83" customWidth="1"/>
    <col min="29" max="29" width="22.7109375" style="83" customWidth="1"/>
    <col min="30" max="30" width="17" style="83" customWidth="1"/>
    <col min="31" max="31" width="19.7109375" style="83" bestFit="1" customWidth="1"/>
    <col min="32" max="32" width="22" style="83" customWidth="1"/>
    <col min="33" max="36" width="20.42578125" style="83" bestFit="1" customWidth="1"/>
    <col min="37" max="16384" width="10.7109375" style="83"/>
  </cols>
  <sheetData>
    <row r="1" spans="1:62" s="1" customFormat="1" ht="20.25" customHeight="1" x14ac:dyDescent="0.25">
      <c r="A1" s="460"/>
      <c r="B1" s="550" t="s">
        <v>299</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2"/>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row>
    <row r="2" spans="1:62" s="1" customFormat="1" ht="18.75" customHeight="1" x14ac:dyDescent="0.25">
      <c r="A2" s="461"/>
      <c r="B2" s="553"/>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5"/>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row>
    <row r="3" spans="1:62" s="1" customFormat="1" ht="14.25" customHeight="1" x14ac:dyDescent="0.25">
      <c r="A3" s="461"/>
      <c r="B3" s="553"/>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5"/>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row>
    <row r="4" spans="1:62" s="1" customFormat="1" ht="33" customHeight="1" thickBot="1" x14ac:dyDescent="0.3">
      <c r="A4" s="462"/>
      <c r="B4" s="556"/>
      <c r="C4" s="557"/>
      <c r="D4" s="557"/>
      <c r="E4" s="557"/>
      <c r="F4" s="557"/>
      <c r="G4" s="557"/>
      <c r="H4" s="557"/>
      <c r="I4" s="557"/>
      <c r="J4" s="557"/>
      <c r="K4" s="557"/>
      <c r="L4" s="557"/>
      <c r="M4" s="557"/>
      <c r="N4" s="557"/>
      <c r="O4" s="557"/>
      <c r="P4" s="557"/>
      <c r="Q4" s="557"/>
      <c r="R4" s="557"/>
      <c r="S4" s="557"/>
      <c r="T4" s="557"/>
      <c r="U4" s="557"/>
      <c r="V4" s="557"/>
      <c r="W4" s="557"/>
      <c r="X4" s="557"/>
      <c r="Y4" s="557"/>
      <c r="Z4" s="557"/>
      <c r="AA4" s="557"/>
      <c r="AB4" s="557"/>
      <c r="AC4" s="557"/>
      <c r="AD4" s="557"/>
      <c r="AE4" s="557"/>
      <c r="AF4" s="558"/>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row>
    <row r="5" spans="1:62" s="1" customFormat="1" ht="15" x14ac:dyDescent="0.25">
      <c r="B5" s="100"/>
      <c r="C5" s="100"/>
      <c r="D5" s="100"/>
      <c r="E5" s="100"/>
      <c r="F5" s="100"/>
      <c r="G5" s="100"/>
      <c r="H5" s="100"/>
      <c r="I5" s="100"/>
      <c r="J5" s="100"/>
      <c r="K5" s="99"/>
      <c r="L5" s="99"/>
      <c r="M5" s="99"/>
      <c r="N5" s="99"/>
      <c r="O5" s="99"/>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row>
    <row r="6" spans="1:62" s="1" customFormat="1" ht="9" customHeight="1" x14ac:dyDescent="0.25">
      <c r="A6" s="5"/>
      <c r="B6" s="100"/>
      <c r="C6" s="100"/>
      <c r="D6" s="100"/>
      <c r="E6" s="100"/>
      <c r="F6" s="100"/>
      <c r="G6" s="100"/>
      <c r="H6" s="100"/>
      <c r="I6" s="100"/>
      <c r="J6" s="100"/>
      <c r="K6" s="100"/>
      <c r="L6" s="100"/>
      <c r="M6" s="100"/>
      <c r="N6" s="100"/>
      <c r="O6" s="100"/>
      <c r="P6" s="2"/>
      <c r="Q6" s="2"/>
      <c r="R6" s="3"/>
      <c r="S6" s="3"/>
      <c r="T6" s="2"/>
      <c r="U6" s="2"/>
      <c r="V6" s="2"/>
      <c r="W6" s="83"/>
      <c r="X6" s="4"/>
      <c r="Y6" s="4"/>
      <c r="Z6" s="4"/>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row>
    <row r="7" spans="1:62" s="1" customFormat="1" ht="15" customHeight="1" thickBot="1" x14ac:dyDescent="0.3">
      <c r="A7" s="6"/>
      <c r="B7" s="100"/>
      <c r="C7" s="100"/>
      <c r="D7" s="100"/>
      <c r="E7" s="100"/>
      <c r="F7" s="100"/>
      <c r="G7" s="100"/>
      <c r="H7" s="100"/>
      <c r="I7" s="100"/>
      <c r="J7" s="100"/>
      <c r="K7" s="100"/>
      <c r="L7" s="100"/>
      <c r="M7" s="100"/>
      <c r="N7" s="100"/>
      <c r="O7" s="100"/>
      <c r="P7" s="2"/>
      <c r="Q7" s="2"/>
      <c r="R7" s="3"/>
      <c r="S7" s="3"/>
      <c r="T7" s="2"/>
      <c r="U7" s="2"/>
      <c r="V7" s="2"/>
      <c r="W7" s="83"/>
      <c r="X7" s="4"/>
      <c r="Y7" s="4"/>
      <c r="Z7" s="131"/>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row>
    <row r="8" spans="1:62" s="1" customFormat="1" ht="15" customHeight="1" thickBot="1" x14ac:dyDescent="0.3">
      <c r="A8" s="472" t="s">
        <v>4</v>
      </c>
      <c r="B8" s="571" t="s">
        <v>168</v>
      </c>
      <c r="C8" s="572"/>
      <c r="D8" s="572"/>
      <c r="E8" s="572"/>
      <c r="F8" s="572"/>
      <c r="G8" s="572"/>
      <c r="H8" s="572"/>
      <c r="I8" s="572"/>
      <c r="J8" s="572"/>
      <c r="K8" s="572"/>
      <c r="L8" s="572"/>
      <c r="M8" s="572"/>
      <c r="N8" s="572"/>
      <c r="O8" s="572"/>
      <c r="P8" s="572"/>
      <c r="Q8" s="572"/>
      <c r="R8" s="572"/>
      <c r="S8" s="572"/>
      <c r="T8" s="572"/>
      <c r="U8" s="572"/>
      <c r="V8" s="572"/>
      <c r="W8" s="572"/>
      <c r="X8" s="572"/>
      <c r="Y8" s="572"/>
      <c r="Z8" s="572"/>
      <c r="AA8" s="577" t="s">
        <v>169</v>
      </c>
      <c r="AB8" s="564">
        <v>2024110010318</v>
      </c>
      <c r="AC8" s="559" t="s">
        <v>266</v>
      </c>
      <c r="AD8" s="560"/>
      <c r="AE8" s="323" t="s">
        <v>161</v>
      </c>
      <c r="AF8" s="325"/>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row>
    <row r="9" spans="1:62" s="1" customFormat="1" ht="15" customHeight="1" thickBot="1" x14ac:dyDescent="0.3">
      <c r="A9" s="473"/>
      <c r="B9" s="573"/>
      <c r="C9" s="574"/>
      <c r="D9" s="574"/>
      <c r="E9" s="574"/>
      <c r="F9" s="574"/>
      <c r="G9" s="574"/>
      <c r="H9" s="574"/>
      <c r="I9" s="574"/>
      <c r="J9" s="574"/>
      <c r="K9" s="574"/>
      <c r="L9" s="574"/>
      <c r="M9" s="574"/>
      <c r="N9" s="574"/>
      <c r="O9" s="574"/>
      <c r="P9" s="574"/>
      <c r="Q9" s="574"/>
      <c r="R9" s="574"/>
      <c r="S9" s="574"/>
      <c r="T9" s="574"/>
      <c r="U9" s="574"/>
      <c r="V9" s="574"/>
      <c r="W9" s="574"/>
      <c r="X9" s="574"/>
      <c r="Y9" s="574"/>
      <c r="Z9" s="574"/>
      <c r="AA9" s="578"/>
      <c r="AB9" s="565"/>
      <c r="AC9" s="559" t="s">
        <v>267</v>
      </c>
      <c r="AD9" s="560"/>
      <c r="AE9" s="323" t="s">
        <v>163</v>
      </c>
      <c r="AF9" s="325"/>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row>
    <row r="10" spans="1:62" s="1" customFormat="1" ht="15" customHeight="1" thickBot="1" x14ac:dyDescent="0.3">
      <c r="A10" s="473"/>
      <c r="B10" s="573"/>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8"/>
      <c r="AB10" s="565"/>
      <c r="AC10" s="559" t="s">
        <v>268</v>
      </c>
      <c r="AD10" s="560"/>
      <c r="AE10" s="580" t="s">
        <v>164</v>
      </c>
      <c r="AF10" s="581"/>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row>
    <row r="11" spans="1:62" s="1" customFormat="1" ht="15" customHeight="1" thickBot="1" x14ac:dyDescent="0.3">
      <c r="A11" s="474"/>
      <c r="B11" s="575"/>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9"/>
      <c r="AB11" s="566"/>
      <c r="AC11" s="559" t="s">
        <v>270</v>
      </c>
      <c r="AD11" s="560"/>
      <c r="AE11" s="323" t="s">
        <v>300</v>
      </c>
      <c r="AF11" s="325"/>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row>
    <row r="12" spans="1:62" s="1" customFormat="1" ht="9" customHeight="1" x14ac:dyDescent="0.25">
      <c r="A12" s="14"/>
      <c r="B12" s="132"/>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row>
    <row r="13" spans="1:62" s="26" customFormat="1" ht="16.5" customHeight="1" thickBot="1" x14ac:dyDescent="0.25">
      <c r="C13" s="102"/>
      <c r="D13" s="102"/>
      <c r="E13" s="102"/>
      <c r="F13" s="102"/>
      <c r="G13" s="102"/>
      <c r="H13" s="102"/>
      <c r="I13" s="102"/>
      <c r="J13" s="102"/>
      <c r="K13" s="101"/>
      <c r="L13" s="101"/>
      <c r="M13" s="101"/>
      <c r="N13" s="101"/>
      <c r="O13" s="101"/>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row>
    <row r="14" spans="1:62" s="85" customFormat="1" ht="21.75" customHeight="1" thickBot="1" x14ac:dyDescent="0.3">
      <c r="A14" s="345" t="s">
        <v>6</v>
      </c>
      <c r="B14" s="167" t="s">
        <v>170</v>
      </c>
      <c r="C14" s="133"/>
      <c r="D14" s="167" t="s">
        <v>171</v>
      </c>
      <c r="E14" s="134"/>
      <c r="F14" s="167" t="s">
        <v>172</v>
      </c>
      <c r="G14" s="134"/>
      <c r="H14" s="167" t="s">
        <v>173</v>
      </c>
      <c r="I14" s="135"/>
      <c r="J14" s="103"/>
      <c r="K14" s="355" t="s">
        <v>8</v>
      </c>
      <c r="L14" s="355"/>
      <c r="M14" s="561" t="s">
        <v>175</v>
      </c>
      <c r="N14" s="561"/>
      <c r="O14" s="561"/>
      <c r="P14" s="138"/>
      <c r="Q14" s="176"/>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row>
    <row r="15" spans="1:62" s="85" customFormat="1" ht="21.75" customHeight="1" thickBot="1" x14ac:dyDescent="0.3">
      <c r="A15" s="345"/>
      <c r="B15" s="168" t="s">
        <v>176</v>
      </c>
      <c r="C15" s="136"/>
      <c r="D15" s="167" t="s">
        <v>177</v>
      </c>
      <c r="E15" s="137"/>
      <c r="F15" s="167" t="s">
        <v>178</v>
      </c>
      <c r="G15" s="137"/>
      <c r="H15" s="167" t="s">
        <v>179</v>
      </c>
      <c r="I15" s="135"/>
      <c r="J15" s="103"/>
      <c r="K15" s="355"/>
      <c r="L15" s="355"/>
      <c r="M15" s="561" t="s">
        <v>180</v>
      </c>
      <c r="N15" s="561"/>
      <c r="O15" s="561"/>
      <c r="P15" s="138"/>
      <c r="Q15" s="176"/>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row>
    <row r="16" spans="1:62" s="85" customFormat="1" ht="21.75" customHeight="1" thickBot="1" x14ac:dyDescent="0.3">
      <c r="A16" s="345"/>
      <c r="B16" s="167" t="s">
        <v>181</v>
      </c>
      <c r="C16" s="133"/>
      <c r="D16" s="167" t="s">
        <v>182</v>
      </c>
      <c r="E16" s="137"/>
      <c r="F16" s="167" t="s">
        <v>183</v>
      </c>
      <c r="G16" s="137"/>
      <c r="H16" s="167" t="s">
        <v>184</v>
      </c>
      <c r="I16" s="135"/>
      <c r="K16" s="355"/>
      <c r="L16" s="355"/>
      <c r="M16" s="561" t="s">
        <v>185</v>
      </c>
      <c r="N16" s="561"/>
      <c r="O16" s="561"/>
      <c r="P16" s="138" t="s">
        <v>174</v>
      </c>
      <c r="Q16" s="176"/>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row>
    <row r="17" spans="1:62" s="85" customFormat="1" ht="21.75" customHeight="1" thickBot="1" x14ac:dyDescent="0.3">
      <c r="A17" s="1"/>
      <c r="B17" s="1"/>
      <c r="C17" s="1"/>
      <c r="D17" s="1"/>
      <c r="E17" s="1"/>
      <c r="F17" s="1"/>
      <c r="G17" s="103"/>
      <c r="H17" s="103"/>
      <c r="I17" s="103"/>
      <c r="J17" s="103"/>
      <c r="K17" s="104"/>
      <c r="L17" s="104"/>
      <c r="M17" s="102"/>
      <c r="N17" s="102"/>
      <c r="O17" s="102"/>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row>
    <row r="18" spans="1:62" s="1" customFormat="1" ht="48" customHeight="1" thickBot="1" x14ac:dyDescent="0.3">
      <c r="A18" s="373" t="s">
        <v>301</v>
      </c>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5"/>
      <c r="AG18" s="124"/>
      <c r="AH18" s="124"/>
      <c r="AI18" s="124"/>
      <c r="AJ18" s="124"/>
      <c r="AK18" s="124"/>
      <c r="AL18" s="124"/>
      <c r="AM18" s="124"/>
      <c r="AN18" s="83"/>
      <c r="AO18" s="83"/>
      <c r="AP18" s="83"/>
      <c r="AQ18" s="83"/>
      <c r="AR18" s="83"/>
      <c r="AS18" s="83"/>
      <c r="AT18" s="83"/>
      <c r="AU18" s="83"/>
      <c r="AV18" s="83"/>
      <c r="AW18" s="83"/>
      <c r="AX18" s="83"/>
      <c r="AY18" s="83"/>
      <c r="AZ18" s="83"/>
      <c r="BA18" s="83"/>
      <c r="BB18" s="83"/>
      <c r="BC18" s="83"/>
      <c r="BD18" s="83"/>
      <c r="BE18" s="83"/>
      <c r="BF18" s="83"/>
      <c r="BG18" s="83"/>
      <c r="BH18" s="83"/>
      <c r="BI18" s="83"/>
      <c r="BJ18" s="83"/>
    </row>
    <row r="19" spans="1:62" s="1" customFormat="1" ht="50.25" customHeight="1" thickBot="1" x14ac:dyDescent="0.3">
      <c r="A19" s="364" t="s">
        <v>302</v>
      </c>
      <c r="B19" s="365"/>
      <c r="C19" s="568"/>
      <c r="D19" s="568"/>
      <c r="E19" s="568"/>
      <c r="F19" s="568"/>
      <c r="G19" s="568"/>
      <c r="H19" s="568"/>
      <c r="I19" s="568"/>
      <c r="J19" s="568"/>
      <c r="K19" s="568"/>
      <c r="L19" s="568"/>
      <c r="M19" s="568"/>
      <c r="N19" s="568"/>
      <c r="O19" s="568"/>
      <c r="P19" s="568"/>
      <c r="Q19" s="568"/>
      <c r="R19" s="568"/>
      <c r="S19" s="568"/>
      <c r="T19" s="568"/>
      <c r="U19" s="568"/>
      <c r="V19" s="568"/>
      <c r="W19" s="568"/>
      <c r="X19" s="568"/>
      <c r="Y19" s="568"/>
      <c r="Z19" s="568"/>
      <c r="AA19" s="568"/>
      <c r="AB19" s="568"/>
      <c r="AC19" s="568"/>
      <c r="AD19" s="568"/>
      <c r="AE19" s="568"/>
      <c r="AF19" s="569"/>
      <c r="AG19" s="124"/>
      <c r="AH19" s="124"/>
      <c r="AI19" s="124"/>
      <c r="AJ19" s="124"/>
      <c r="AK19" s="124"/>
      <c r="AL19" s="124"/>
      <c r="AM19" s="124"/>
      <c r="AN19" s="83"/>
      <c r="AO19" s="83"/>
      <c r="AP19" s="83"/>
      <c r="AQ19" s="83"/>
      <c r="AR19" s="83"/>
      <c r="AS19" s="83"/>
      <c r="AT19" s="83"/>
      <c r="AU19" s="83"/>
      <c r="AV19" s="83"/>
      <c r="AW19" s="83"/>
      <c r="AX19" s="83"/>
      <c r="AY19" s="83"/>
      <c r="AZ19" s="83"/>
      <c r="BA19" s="83"/>
      <c r="BB19" s="83"/>
      <c r="BC19" s="83"/>
      <c r="BD19" s="83"/>
      <c r="BE19" s="83"/>
      <c r="BF19" s="83"/>
      <c r="BG19" s="83"/>
      <c r="BH19" s="83"/>
      <c r="BI19" s="83"/>
      <c r="BJ19" s="83"/>
    </row>
    <row r="20" spans="1:62" s="30" customFormat="1" ht="21.75" customHeight="1" thickBot="1" x14ac:dyDescent="0.3">
      <c r="A20" s="362" t="s">
        <v>303</v>
      </c>
      <c r="B20" s="570" t="s">
        <v>304</v>
      </c>
      <c r="C20" s="455" t="s">
        <v>85</v>
      </c>
      <c r="D20" s="567"/>
      <c r="E20" s="567"/>
      <c r="F20" s="567"/>
      <c r="G20" s="567"/>
      <c r="H20" s="567"/>
      <c r="I20" s="567"/>
      <c r="J20" s="567"/>
      <c r="K20" s="567"/>
      <c r="L20" s="567"/>
      <c r="M20" s="567"/>
      <c r="N20" s="456"/>
      <c r="O20" s="543" t="s">
        <v>87</v>
      </c>
      <c r="P20" s="544"/>
      <c r="Q20" s="544"/>
      <c r="R20" s="544"/>
      <c r="S20" s="544"/>
      <c r="T20" s="544"/>
      <c r="U20" s="544"/>
      <c r="V20" s="544"/>
      <c r="W20" s="544"/>
      <c r="X20" s="544"/>
      <c r="Y20" s="544"/>
      <c r="Z20" s="544"/>
      <c r="AA20" s="544"/>
      <c r="AB20" s="544"/>
      <c r="AC20" s="544"/>
      <c r="AD20" s="544"/>
      <c r="AE20" s="544"/>
      <c r="AF20" s="545"/>
      <c r="AG20" s="124"/>
      <c r="AH20" s="124"/>
      <c r="AI20" s="124"/>
      <c r="AJ20" s="124"/>
      <c r="AK20" s="124"/>
      <c r="AL20" s="124"/>
      <c r="AM20" s="124"/>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row>
    <row r="21" spans="1:62" s="30" customFormat="1" ht="21.75" customHeight="1" thickBot="1" x14ac:dyDescent="0.3">
      <c r="A21" s="546"/>
      <c r="B21" s="570"/>
      <c r="C21" s="562" t="s">
        <v>203</v>
      </c>
      <c r="D21" s="563"/>
      <c r="E21" s="562" t="s">
        <v>206</v>
      </c>
      <c r="F21" s="563"/>
      <c r="G21" s="562" t="s">
        <v>208</v>
      </c>
      <c r="H21" s="563"/>
      <c r="I21" s="562" t="s">
        <v>210</v>
      </c>
      <c r="J21" s="563"/>
      <c r="K21" s="562" t="s">
        <v>211</v>
      </c>
      <c r="L21" s="563"/>
      <c r="M21" s="562" t="s">
        <v>212</v>
      </c>
      <c r="N21" s="563"/>
      <c r="O21" s="543" t="s">
        <v>203</v>
      </c>
      <c r="P21" s="544"/>
      <c r="Q21" s="545"/>
      <c r="R21" s="540" t="s">
        <v>206</v>
      </c>
      <c r="S21" s="541"/>
      <c r="T21" s="542"/>
      <c r="U21" s="540" t="s">
        <v>208</v>
      </c>
      <c r="V21" s="541"/>
      <c r="W21" s="542"/>
      <c r="X21" s="540" t="s">
        <v>210</v>
      </c>
      <c r="Y21" s="541"/>
      <c r="Z21" s="542"/>
      <c r="AA21" s="540" t="s">
        <v>211</v>
      </c>
      <c r="AB21" s="541"/>
      <c r="AC21" s="542"/>
      <c r="AD21" s="540" t="s">
        <v>212</v>
      </c>
      <c r="AE21" s="541"/>
      <c r="AF21" s="542"/>
      <c r="AG21" s="124"/>
      <c r="AH21" s="124"/>
      <c r="AI21" s="124"/>
      <c r="AJ21" s="124"/>
      <c r="AK21" s="124"/>
      <c r="AL21" s="124"/>
      <c r="AM21" s="124"/>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row>
    <row r="22" spans="1:62" s="30" customFormat="1" ht="28.5" customHeight="1" thickBot="1" x14ac:dyDescent="0.3">
      <c r="A22" s="546"/>
      <c r="B22" s="570"/>
      <c r="C22" s="129" t="s">
        <v>305</v>
      </c>
      <c r="D22" s="129" t="s">
        <v>306</v>
      </c>
      <c r="E22" s="129" t="s">
        <v>305</v>
      </c>
      <c r="F22" s="129" t="s">
        <v>306</v>
      </c>
      <c r="G22" s="129" t="s">
        <v>305</v>
      </c>
      <c r="H22" s="129" t="s">
        <v>306</v>
      </c>
      <c r="I22" s="129" t="s">
        <v>305</v>
      </c>
      <c r="J22" s="129" t="s">
        <v>306</v>
      </c>
      <c r="K22" s="129" t="s">
        <v>305</v>
      </c>
      <c r="L22" s="129" t="s">
        <v>306</v>
      </c>
      <c r="M22" s="129" t="s">
        <v>305</v>
      </c>
      <c r="N22" s="129" t="s">
        <v>306</v>
      </c>
      <c r="O22" s="130" t="s">
        <v>305</v>
      </c>
      <c r="P22" s="130" t="s">
        <v>307</v>
      </c>
      <c r="Q22" s="130" t="s">
        <v>28</v>
      </c>
      <c r="R22" s="130" t="s">
        <v>305</v>
      </c>
      <c r="S22" s="130" t="s">
        <v>307</v>
      </c>
      <c r="T22" s="130" t="s">
        <v>28</v>
      </c>
      <c r="U22" s="130" t="s">
        <v>305</v>
      </c>
      <c r="V22" s="130" t="s">
        <v>307</v>
      </c>
      <c r="W22" s="130" t="s">
        <v>28</v>
      </c>
      <c r="X22" s="130" t="s">
        <v>305</v>
      </c>
      <c r="Y22" s="130" t="s">
        <v>307</v>
      </c>
      <c r="Z22" s="130" t="s">
        <v>28</v>
      </c>
      <c r="AA22" s="130" t="s">
        <v>305</v>
      </c>
      <c r="AB22" s="130" t="s">
        <v>307</v>
      </c>
      <c r="AC22" s="130" t="s">
        <v>28</v>
      </c>
      <c r="AD22" s="130" t="s">
        <v>305</v>
      </c>
      <c r="AE22" s="130" t="s">
        <v>307</v>
      </c>
      <c r="AF22" s="130" t="s">
        <v>28</v>
      </c>
      <c r="AG22" s="124"/>
      <c r="AH22" s="124"/>
      <c r="AI22" s="124"/>
      <c r="AJ22" s="124"/>
      <c r="AK22" s="124"/>
      <c r="AL22" s="124"/>
      <c r="AM22" s="124"/>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row>
    <row r="23" spans="1:62" s="30" customFormat="1" ht="15.75" customHeight="1" x14ac:dyDescent="0.25">
      <c r="A23" s="546"/>
      <c r="B23" s="80" t="s">
        <v>308</v>
      </c>
      <c r="C23" s="142"/>
      <c r="D23" s="140"/>
      <c r="E23" s="142"/>
      <c r="F23" s="140"/>
      <c r="G23" s="142"/>
      <c r="H23" s="140"/>
      <c r="I23" s="142"/>
      <c r="J23" s="140"/>
      <c r="K23" s="142"/>
      <c r="L23" s="140"/>
      <c r="M23" s="142"/>
      <c r="N23" s="140"/>
      <c r="O23" s="78"/>
      <c r="P23" s="140"/>
      <c r="Q23" s="140"/>
      <c r="R23" s="78"/>
      <c r="S23" s="140"/>
      <c r="T23" s="140"/>
      <c r="U23" s="78"/>
      <c r="V23" s="140"/>
      <c r="W23" s="140"/>
      <c r="X23" s="78"/>
      <c r="Y23" s="140"/>
      <c r="Z23" s="140"/>
      <c r="AA23" s="78"/>
      <c r="AB23" s="140"/>
      <c r="AC23" s="140"/>
      <c r="AD23" s="78"/>
      <c r="AE23" s="177"/>
      <c r="AF23" s="143"/>
      <c r="AG23" s="124"/>
      <c r="AH23" s="124"/>
      <c r="AI23" s="124"/>
      <c r="AJ23" s="124"/>
      <c r="AK23" s="124"/>
      <c r="AL23" s="124"/>
      <c r="AM23" s="124"/>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row>
    <row r="24" spans="1:62" s="30" customFormat="1" ht="15.75" customHeight="1" x14ac:dyDescent="0.25">
      <c r="A24" s="546"/>
      <c r="B24" s="81" t="s">
        <v>309</v>
      </c>
      <c r="C24" s="78"/>
      <c r="D24" s="140"/>
      <c r="E24" s="78"/>
      <c r="F24" s="140"/>
      <c r="G24" s="78"/>
      <c r="H24" s="140"/>
      <c r="I24" s="78"/>
      <c r="J24" s="140"/>
      <c r="K24" s="78"/>
      <c r="L24" s="140"/>
      <c r="M24" s="78"/>
      <c r="N24" s="140"/>
      <c r="O24" s="78"/>
      <c r="P24" s="140"/>
      <c r="Q24" s="140"/>
      <c r="R24" s="78"/>
      <c r="S24" s="140"/>
      <c r="T24" s="140"/>
      <c r="U24" s="78"/>
      <c r="V24" s="140"/>
      <c r="W24" s="140"/>
      <c r="X24" s="78"/>
      <c r="Y24" s="140"/>
      <c r="Z24" s="140"/>
      <c r="AA24" s="78"/>
      <c r="AB24" s="140"/>
      <c r="AC24" s="140"/>
      <c r="AD24" s="78"/>
      <c r="AE24" s="177"/>
      <c r="AF24" s="143"/>
      <c r="AG24" s="124"/>
      <c r="AH24" s="124"/>
      <c r="AI24" s="124"/>
      <c r="AJ24" s="124"/>
      <c r="AK24" s="124"/>
      <c r="AL24" s="124"/>
      <c r="AM24" s="124"/>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row>
    <row r="25" spans="1:62" s="30" customFormat="1" ht="15.75" customHeight="1" x14ac:dyDescent="0.25">
      <c r="A25" s="546"/>
      <c r="B25" s="81" t="s">
        <v>310</v>
      </c>
      <c r="C25" s="78"/>
      <c r="D25" s="140"/>
      <c r="E25" s="78"/>
      <c r="F25" s="140"/>
      <c r="G25" s="78"/>
      <c r="H25" s="140"/>
      <c r="I25" s="78"/>
      <c r="J25" s="140"/>
      <c r="K25" s="78"/>
      <c r="L25" s="140"/>
      <c r="M25" s="78"/>
      <c r="N25" s="140"/>
      <c r="O25" s="78"/>
      <c r="P25" s="140"/>
      <c r="Q25" s="140"/>
      <c r="R25" s="78"/>
      <c r="S25" s="140"/>
      <c r="T25" s="140"/>
      <c r="U25" s="78"/>
      <c r="V25" s="140"/>
      <c r="W25" s="140"/>
      <c r="X25" s="78"/>
      <c r="Y25" s="140"/>
      <c r="Z25" s="140"/>
      <c r="AA25" s="78"/>
      <c r="AB25" s="140"/>
      <c r="AC25" s="140"/>
      <c r="AD25" s="78"/>
      <c r="AE25" s="177"/>
      <c r="AF25" s="143"/>
      <c r="AG25" s="124"/>
      <c r="AH25" s="124"/>
      <c r="AI25" s="124"/>
      <c r="AJ25" s="124"/>
      <c r="AK25" s="124"/>
      <c r="AL25" s="124"/>
      <c r="AM25" s="124"/>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row>
    <row r="26" spans="1:62" s="30" customFormat="1" ht="15.75" customHeight="1" x14ac:dyDescent="0.25">
      <c r="A26" s="546"/>
      <c r="B26" s="81" t="s">
        <v>311</v>
      </c>
      <c r="C26" s="78"/>
      <c r="D26" s="140"/>
      <c r="E26" s="78"/>
      <c r="F26" s="140"/>
      <c r="G26" s="78"/>
      <c r="H26" s="140"/>
      <c r="I26" s="78"/>
      <c r="J26" s="140"/>
      <c r="K26" s="78"/>
      <c r="L26" s="140"/>
      <c r="M26" s="78"/>
      <c r="N26" s="140"/>
      <c r="O26" s="78"/>
      <c r="P26" s="140"/>
      <c r="Q26" s="140"/>
      <c r="R26" s="78"/>
      <c r="S26" s="140"/>
      <c r="T26" s="140"/>
      <c r="U26" s="78"/>
      <c r="V26" s="140"/>
      <c r="W26" s="140"/>
      <c r="X26" s="78"/>
      <c r="Y26" s="140"/>
      <c r="Z26" s="140"/>
      <c r="AA26" s="78"/>
      <c r="AB26" s="140"/>
      <c r="AC26" s="140"/>
      <c r="AD26" s="78"/>
      <c r="AE26" s="177"/>
      <c r="AF26" s="143"/>
      <c r="AG26" s="124"/>
      <c r="AH26" s="124"/>
      <c r="AI26" s="124"/>
      <c r="AJ26" s="124"/>
      <c r="AK26" s="124"/>
      <c r="AL26" s="124"/>
      <c r="AM26" s="124"/>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row>
    <row r="27" spans="1:62" s="30" customFormat="1" ht="15.75" customHeight="1" x14ac:dyDescent="0.25">
      <c r="A27" s="546"/>
      <c r="B27" s="81" t="s">
        <v>312</v>
      </c>
      <c r="C27" s="78"/>
      <c r="D27" s="140"/>
      <c r="E27" s="78"/>
      <c r="F27" s="140"/>
      <c r="G27" s="78"/>
      <c r="H27" s="140"/>
      <c r="I27" s="78"/>
      <c r="J27" s="140"/>
      <c r="K27" s="78"/>
      <c r="L27" s="140"/>
      <c r="M27" s="78"/>
      <c r="N27" s="140"/>
      <c r="O27" s="78"/>
      <c r="P27" s="140"/>
      <c r="Q27" s="140"/>
      <c r="R27" s="78"/>
      <c r="S27" s="140"/>
      <c r="T27" s="140"/>
      <c r="U27" s="78"/>
      <c r="V27" s="140"/>
      <c r="W27" s="140"/>
      <c r="X27" s="78"/>
      <c r="Y27" s="140"/>
      <c r="Z27" s="140"/>
      <c r="AA27" s="78"/>
      <c r="AB27" s="140"/>
      <c r="AC27" s="140"/>
      <c r="AD27" s="78"/>
      <c r="AE27" s="177"/>
      <c r="AF27" s="143"/>
      <c r="AG27" s="124"/>
      <c r="AH27" s="124"/>
      <c r="AI27" s="124"/>
      <c r="AJ27" s="124"/>
      <c r="AK27" s="124"/>
      <c r="AL27" s="124"/>
      <c r="AM27" s="124"/>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row>
    <row r="28" spans="1:62" s="30" customFormat="1" ht="15.75" customHeight="1" x14ac:dyDescent="0.25">
      <c r="A28" s="546"/>
      <c r="B28" s="81" t="s">
        <v>313</v>
      </c>
      <c r="C28" s="78"/>
      <c r="D28" s="140"/>
      <c r="E28" s="78"/>
      <c r="F28" s="140"/>
      <c r="G28" s="78"/>
      <c r="H28" s="140"/>
      <c r="I28" s="78"/>
      <c r="J28" s="140"/>
      <c r="K28" s="78"/>
      <c r="L28" s="140"/>
      <c r="M28" s="78"/>
      <c r="N28" s="140"/>
      <c r="O28" s="78"/>
      <c r="P28" s="140"/>
      <c r="Q28" s="140"/>
      <c r="R28" s="78"/>
      <c r="S28" s="140"/>
      <c r="T28" s="140"/>
      <c r="U28" s="78"/>
      <c r="V28" s="140"/>
      <c r="W28" s="140"/>
      <c r="X28" s="78"/>
      <c r="Y28" s="140"/>
      <c r="Z28" s="140"/>
      <c r="AA28" s="78"/>
      <c r="AB28" s="140"/>
      <c r="AC28" s="140"/>
      <c r="AD28" s="78"/>
      <c r="AE28" s="177"/>
      <c r="AF28" s="143"/>
      <c r="AG28" s="124"/>
      <c r="AH28" s="124"/>
      <c r="AI28" s="124"/>
      <c r="AJ28" s="124"/>
      <c r="AK28" s="124"/>
      <c r="AL28" s="124"/>
      <c r="AM28" s="124"/>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row>
    <row r="29" spans="1:62" s="30" customFormat="1" ht="15.75" customHeight="1" x14ac:dyDescent="0.25">
      <c r="A29" s="546"/>
      <c r="B29" s="81" t="s">
        <v>314</v>
      </c>
      <c r="C29" s="78"/>
      <c r="D29" s="140"/>
      <c r="E29" s="78"/>
      <c r="F29" s="140"/>
      <c r="G29" s="78"/>
      <c r="H29" s="140"/>
      <c r="I29" s="78"/>
      <c r="J29" s="140"/>
      <c r="K29" s="78"/>
      <c r="L29" s="140"/>
      <c r="M29" s="78"/>
      <c r="N29" s="140"/>
      <c r="O29" s="78"/>
      <c r="P29" s="140"/>
      <c r="Q29" s="140"/>
      <c r="R29" s="78"/>
      <c r="S29" s="140"/>
      <c r="T29" s="140"/>
      <c r="U29" s="78"/>
      <c r="V29" s="140"/>
      <c r="W29" s="140"/>
      <c r="X29" s="78"/>
      <c r="Y29" s="140"/>
      <c r="Z29" s="140"/>
      <c r="AA29" s="78"/>
      <c r="AB29" s="140"/>
      <c r="AC29" s="140"/>
      <c r="AD29" s="78"/>
      <c r="AE29" s="177"/>
      <c r="AF29" s="143"/>
      <c r="AG29" s="124"/>
      <c r="AH29" s="124"/>
      <c r="AI29" s="124"/>
      <c r="AJ29" s="124"/>
      <c r="AK29" s="124"/>
      <c r="AL29" s="124"/>
      <c r="AM29" s="124"/>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row>
    <row r="30" spans="1:62" s="30" customFormat="1" ht="15.75" customHeight="1" x14ac:dyDescent="0.25">
      <c r="A30" s="546"/>
      <c r="B30" s="81" t="s">
        <v>315</v>
      </c>
      <c r="C30" s="78"/>
      <c r="D30" s="140"/>
      <c r="E30" s="78"/>
      <c r="F30" s="140"/>
      <c r="G30" s="78"/>
      <c r="H30" s="140"/>
      <c r="I30" s="78"/>
      <c r="J30" s="140"/>
      <c r="K30" s="78"/>
      <c r="L30" s="140"/>
      <c r="M30" s="78"/>
      <c r="N30" s="140"/>
      <c r="O30" s="78"/>
      <c r="P30" s="140"/>
      <c r="Q30" s="140"/>
      <c r="R30" s="78"/>
      <c r="S30" s="140"/>
      <c r="T30" s="140"/>
      <c r="U30" s="78"/>
      <c r="V30" s="140"/>
      <c r="W30" s="140"/>
      <c r="X30" s="78"/>
      <c r="Y30" s="140"/>
      <c r="Z30" s="140"/>
      <c r="AA30" s="78"/>
      <c r="AB30" s="140"/>
      <c r="AC30" s="140"/>
      <c r="AD30" s="78"/>
      <c r="AE30" s="177"/>
      <c r="AF30" s="143"/>
      <c r="AG30" s="124"/>
      <c r="AH30" s="124"/>
      <c r="AI30" s="124"/>
      <c r="AJ30" s="124"/>
      <c r="AK30" s="124"/>
      <c r="AL30" s="124"/>
      <c r="AM30" s="124"/>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row>
    <row r="31" spans="1:62" s="30" customFormat="1" ht="15.75" customHeight="1" x14ac:dyDescent="0.25">
      <c r="A31" s="546"/>
      <c r="B31" s="81" t="s">
        <v>316</v>
      </c>
      <c r="C31" s="78"/>
      <c r="D31" s="140"/>
      <c r="E31" s="78"/>
      <c r="F31" s="140"/>
      <c r="G31" s="78"/>
      <c r="H31" s="140"/>
      <c r="I31" s="78"/>
      <c r="J31" s="140"/>
      <c r="K31" s="78"/>
      <c r="L31" s="140"/>
      <c r="M31" s="78"/>
      <c r="N31" s="140"/>
      <c r="O31" s="78"/>
      <c r="P31" s="140"/>
      <c r="Q31" s="140"/>
      <c r="R31" s="78"/>
      <c r="S31" s="140"/>
      <c r="T31" s="140"/>
      <c r="U31" s="78"/>
      <c r="V31" s="140"/>
      <c r="W31" s="140"/>
      <c r="X31" s="78"/>
      <c r="Y31" s="140"/>
      <c r="Z31" s="140"/>
      <c r="AA31" s="78"/>
      <c r="AB31" s="140"/>
      <c r="AC31" s="140"/>
      <c r="AD31" s="78"/>
      <c r="AE31" s="177"/>
      <c r="AF31" s="143"/>
      <c r="AG31" s="124"/>
      <c r="AH31" s="124"/>
      <c r="AI31" s="124"/>
      <c r="AJ31" s="124"/>
      <c r="AK31" s="124"/>
      <c r="AL31" s="124"/>
      <c r="AM31" s="124"/>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row>
    <row r="32" spans="1:62" s="30" customFormat="1" ht="15.75" customHeight="1" x14ac:dyDescent="0.25">
      <c r="A32" s="546"/>
      <c r="B32" s="81" t="s">
        <v>317</v>
      </c>
      <c r="C32" s="78"/>
      <c r="D32" s="140"/>
      <c r="E32" s="78"/>
      <c r="F32" s="140"/>
      <c r="G32" s="78"/>
      <c r="H32" s="140"/>
      <c r="I32" s="78"/>
      <c r="J32" s="140"/>
      <c r="K32" s="78"/>
      <c r="L32" s="140"/>
      <c r="M32" s="78"/>
      <c r="N32" s="140"/>
      <c r="O32" s="78"/>
      <c r="P32" s="140"/>
      <c r="Q32" s="140"/>
      <c r="R32" s="78"/>
      <c r="S32" s="140"/>
      <c r="T32" s="140"/>
      <c r="U32" s="78"/>
      <c r="V32" s="140"/>
      <c r="W32" s="140"/>
      <c r="X32" s="78"/>
      <c r="Y32" s="140"/>
      <c r="Z32" s="140"/>
      <c r="AA32" s="78"/>
      <c r="AB32" s="140"/>
      <c r="AC32" s="140"/>
      <c r="AD32" s="78"/>
      <c r="AE32" s="177"/>
      <c r="AF32" s="143"/>
      <c r="AG32" s="124"/>
      <c r="AH32" s="124"/>
      <c r="AI32" s="124"/>
      <c r="AJ32" s="124"/>
      <c r="AK32" s="124"/>
      <c r="AL32" s="124"/>
      <c r="AM32" s="124"/>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row>
    <row r="33" spans="1:62" s="30" customFormat="1" ht="15.75" customHeight="1" x14ac:dyDescent="0.25">
      <c r="A33" s="546"/>
      <c r="B33" s="81" t="s">
        <v>318</v>
      </c>
      <c r="C33" s="78"/>
      <c r="D33" s="140"/>
      <c r="E33" s="78"/>
      <c r="F33" s="140"/>
      <c r="G33" s="78"/>
      <c r="H33" s="140"/>
      <c r="I33" s="78"/>
      <c r="J33" s="140"/>
      <c r="K33" s="78"/>
      <c r="L33" s="140"/>
      <c r="M33" s="78"/>
      <c r="N33" s="140"/>
      <c r="O33" s="78"/>
      <c r="P33" s="140"/>
      <c r="Q33" s="140"/>
      <c r="R33" s="78"/>
      <c r="S33" s="140"/>
      <c r="T33" s="140"/>
      <c r="U33" s="78"/>
      <c r="V33" s="140"/>
      <c r="W33" s="140"/>
      <c r="X33" s="78"/>
      <c r="Y33" s="140"/>
      <c r="Z33" s="140"/>
      <c r="AA33" s="78"/>
      <c r="AB33" s="140"/>
      <c r="AC33" s="140"/>
      <c r="AD33" s="78"/>
      <c r="AE33" s="177"/>
      <c r="AF33" s="143"/>
      <c r="AG33" s="124"/>
      <c r="AH33" s="124"/>
      <c r="AI33" s="124"/>
      <c r="AJ33" s="124"/>
      <c r="AK33" s="124"/>
      <c r="AL33" s="124"/>
      <c r="AM33" s="124"/>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row>
    <row r="34" spans="1:62" s="30" customFormat="1" ht="15.75" customHeight="1" x14ac:dyDescent="0.25">
      <c r="A34" s="546"/>
      <c r="B34" s="81" t="s">
        <v>319</v>
      </c>
      <c r="C34" s="78"/>
      <c r="D34" s="140"/>
      <c r="E34" s="78"/>
      <c r="F34" s="140"/>
      <c r="G34" s="78"/>
      <c r="H34" s="140"/>
      <c r="I34" s="78"/>
      <c r="J34" s="140"/>
      <c r="K34" s="78"/>
      <c r="L34" s="140"/>
      <c r="M34" s="78"/>
      <c r="N34" s="140"/>
      <c r="O34" s="78"/>
      <c r="P34" s="140"/>
      <c r="Q34" s="140"/>
      <c r="R34" s="78"/>
      <c r="S34" s="140"/>
      <c r="T34" s="140"/>
      <c r="U34" s="78"/>
      <c r="V34" s="140"/>
      <c r="W34" s="140"/>
      <c r="X34" s="78"/>
      <c r="Y34" s="140"/>
      <c r="Z34" s="140"/>
      <c r="AA34" s="78"/>
      <c r="AB34" s="140"/>
      <c r="AC34" s="140"/>
      <c r="AD34" s="78"/>
      <c r="AE34" s="177"/>
      <c r="AF34" s="143"/>
      <c r="AG34" s="124"/>
      <c r="AH34" s="124"/>
      <c r="AI34" s="124"/>
      <c r="AJ34" s="124"/>
      <c r="AK34" s="124"/>
      <c r="AL34" s="124"/>
      <c r="AM34" s="124"/>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row>
    <row r="35" spans="1:62" s="30" customFormat="1" ht="15.75" customHeight="1" x14ac:dyDescent="0.25">
      <c r="A35" s="546"/>
      <c r="B35" s="81" t="s">
        <v>320</v>
      </c>
      <c r="C35" s="78"/>
      <c r="D35" s="140"/>
      <c r="E35" s="78"/>
      <c r="F35" s="140"/>
      <c r="G35" s="78"/>
      <c r="H35" s="140"/>
      <c r="I35" s="78"/>
      <c r="J35" s="140"/>
      <c r="K35" s="78"/>
      <c r="L35" s="140"/>
      <c r="M35" s="78"/>
      <c r="N35" s="140"/>
      <c r="O35" s="78"/>
      <c r="P35" s="140"/>
      <c r="Q35" s="140"/>
      <c r="R35" s="78"/>
      <c r="S35" s="140"/>
      <c r="T35" s="140"/>
      <c r="U35" s="78"/>
      <c r="V35" s="140"/>
      <c r="W35" s="140"/>
      <c r="X35" s="78"/>
      <c r="Y35" s="140"/>
      <c r="Z35" s="140"/>
      <c r="AA35" s="78"/>
      <c r="AB35" s="140"/>
      <c r="AC35" s="140"/>
      <c r="AD35" s="78"/>
      <c r="AE35" s="177"/>
      <c r="AF35" s="143"/>
      <c r="AG35" s="124"/>
      <c r="AH35" s="124"/>
      <c r="AI35" s="124"/>
      <c r="AJ35" s="124"/>
      <c r="AK35" s="124"/>
      <c r="AL35" s="124"/>
      <c r="AM35" s="124"/>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row>
    <row r="36" spans="1:62" s="30" customFormat="1" ht="15.75" customHeight="1" x14ac:dyDescent="0.25">
      <c r="A36" s="546"/>
      <c r="B36" s="81" t="s">
        <v>321</v>
      </c>
      <c r="C36" s="78"/>
      <c r="D36" s="140"/>
      <c r="E36" s="78"/>
      <c r="F36" s="140"/>
      <c r="G36" s="78"/>
      <c r="H36" s="140"/>
      <c r="I36" s="78"/>
      <c r="J36" s="140"/>
      <c r="K36" s="78"/>
      <c r="L36" s="140"/>
      <c r="M36" s="78"/>
      <c r="N36" s="140"/>
      <c r="O36" s="78"/>
      <c r="P36" s="140"/>
      <c r="Q36" s="140"/>
      <c r="R36" s="78"/>
      <c r="S36" s="140"/>
      <c r="T36" s="140"/>
      <c r="U36" s="78"/>
      <c r="V36" s="140"/>
      <c r="W36" s="140"/>
      <c r="X36" s="78"/>
      <c r="Y36" s="140"/>
      <c r="Z36" s="140"/>
      <c r="AA36" s="78"/>
      <c r="AB36" s="140"/>
      <c r="AC36" s="140"/>
      <c r="AD36" s="78"/>
      <c r="AE36" s="177"/>
      <c r="AF36" s="143"/>
      <c r="AG36" s="124"/>
      <c r="AH36" s="124"/>
      <c r="AI36" s="124"/>
      <c r="AJ36" s="124"/>
      <c r="AK36" s="124"/>
      <c r="AL36" s="124"/>
      <c r="AM36" s="124"/>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row>
    <row r="37" spans="1:62" s="30" customFormat="1" ht="15.75" customHeight="1" x14ac:dyDescent="0.25">
      <c r="A37" s="546"/>
      <c r="B37" s="81" t="s">
        <v>322</v>
      </c>
      <c r="C37" s="78"/>
      <c r="D37" s="140"/>
      <c r="E37" s="78"/>
      <c r="F37" s="140"/>
      <c r="G37" s="78"/>
      <c r="H37" s="140"/>
      <c r="I37" s="78"/>
      <c r="J37" s="140"/>
      <c r="K37" s="78"/>
      <c r="L37" s="140"/>
      <c r="M37" s="78"/>
      <c r="N37" s="140"/>
      <c r="O37" s="78"/>
      <c r="P37" s="140"/>
      <c r="Q37" s="140"/>
      <c r="R37" s="78"/>
      <c r="S37" s="140"/>
      <c r="T37" s="140"/>
      <c r="U37" s="78"/>
      <c r="V37" s="140"/>
      <c r="W37" s="140"/>
      <c r="X37" s="78"/>
      <c r="Y37" s="140"/>
      <c r="Z37" s="140"/>
      <c r="AA37" s="78"/>
      <c r="AB37" s="140"/>
      <c r="AC37" s="140"/>
      <c r="AD37" s="78"/>
      <c r="AE37" s="177"/>
      <c r="AF37" s="143"/>
      <c r="AG37" s="124"/>
      <c r="AH37" s="124"/>
      <c r="AI37" s="124"/>
      <c r="AJ37" s="124"/>
      <c r="AK37" s="124"/>
      <c r="AL37" s="124"/>
      <c r="AM37" s="124"/>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row>
    <row r="38" spans="1:62" s="30" customFormat="1" ht="15.75" customHeight="1" x14ac:dyDescent="0.25">
      <c r="A38" s="546"/>
      <c r="B38" s="81" t="s">
        <v>323</v>
      </c>
      <c r="C38" s="78"/>
      <c r="D38" s="140"/>
      <c r="E38" s="78"/>
      <c r="F38" s="140"/>
      <c r="G38" s="78"/>
      <c r="H38" s="140"/>
      <c r="I38" s="78"/>
      <c r="J38" s="140"/>
      <c r="K38" s="78"/>
      <c r="L38" s="140"/>
      <c r="M38" s="78"/>
      <c r="N38" s="140"/>
      <c r="O38" s="78"/>
      <c r="P38" s="140"/>
      <c r="Q38" s="140"/>
      <c r="R38" s="78"/>
      <c r="S38" s="140"/>
      <c r="T38" s="140"/>
      <c r="U38" s="78"/>
      <c r="V38" s="140"/>
      <c r="W38" s="140"/>
      <c r="X38" s="78"/>
      <c r="Y38" s="140"/>
      <c r="Z38" s="140"/>
      <c r="AA38" s="78"/>
      <c r="AB38" s="140"/>
      <c r="AC38" s="140"/>
      <c r="AD38" s="78"/>
      <c r="AE38" s="177"/>
      <c r="AF38" s="143"/>
      <c r="AG38" s="124"/>
      <c r="AH38" s="124"/>
      <c r="AI38" s="124"/>
      <c r="AJ38" s="124"/>
      <c r="AK38" s="124"/>
      <c r="AL38" s="124"/>
      <c r="AM38" s="124"/>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row>
    <row r="39" spans="1:62" s="30" customFormat="1" ht="15.75" customHeight="1" x14ac:dyDescent="0.25">
      <c r="A39" s="546"/>
      <c r="B39" s="81" t="s">
        <v>324</v>
      </c>
      <c r="C39" s="78"/>
      <c r="D39" s="140"/>
      <c r="E39" s="78"/>
      <c r="F39" s="140"/>
      <c r="G39" s="78"/>
      <c r="H39" s="140"/>
      <c r="I39" s="78"/>
      <c r="J39" s="140"/>
      <c r="K39" s="78"/>
      <c r="L39" s="140"/>
      <c r="M39" s="78"/>
      <c r="N39" s="140"/>
      <c r="O39" s="78"/>
      <c r="P39" s="140"/>
      <c r="Q39" s="140"/>
      <c r="R39" s="78"/>
      <c r="S39" s="140"/>
      <c r="T39" s="140"/>
      <c r="U39" s="78"/>
      <c r="V39" s="140"/>
      <c r="W39" s="140"/>
      <c r="X39" s="78"/>
      <c r="Y39" s="140"/>
      <c r="Z39" s="140"/>
      <c r="AA39" s="78"/>
      <c r="AB39" s="140"/>
      <c r="AC39" s="140"/>
      <c r="AD39" s="78"/>
      <c r="AE39" s="177"/>
      <c r="AF39" s="143"/>
      <c r="AG39" s="124"/>
      <c r="AH39" s="124"/>
      <c r="AI39" s="124"/>
      <c r="AJ39" s="124"/>
      <c r="AK39" s="124"/>
      <c r="AL39" s="124"/>
      <c r="AM39" s="124"/>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row>
    <row r="40" spans="1:62" s="30" customFormat="1" ht="15.75" customHeight="1" x14ac:dyDescent="0.25">
      <c r="A40" s="546"/>
      <c r="B40" s="81" t="s">
        <v>325</v>
      </c>
      <c r="C40" s="78"/>
      <c r="D40" s="140"/>
      <c r="E40" s="78"/>
      <c r="F40" s="140"/>
      <c r="G40" s="78"/>
      <c r="H40" s="140"/>
      <c r="I40" s="78"/>
      <c r="J40" s="140"/>
      <c r="K40" s="78"/>
      <c r="L40" s="140"/>
      <c r="M40" s="78"/>
      <c r="N40" s="140"/>
      <c r="O40" s="78"/>
      <c r="P40" s="140"/>
      <c r="Q40" s="140"/>
      <c r="R40" s="78"/>
      <c r="S40" s="140"/>
      <c r="T40" s="140"/>
      <c r="U40" s="78"/>
      <c r="V40" s="140"/>
      <c r="W40" s="140"/>
      <c r="X40" s="78"/>
      <c r="Y40" s="140"/>
      <c r="Z40" s="140"/>
      <c r="AA40" s="78"/>
      <c r="AB40" s="140"/>
      <c r="AC40" s="140"/>
      <c r="AD40" s="78"/>
      <c r="AE40" s="177"/>
      <c r="AF40" s="143"/>
      <c r="AG40" s="124"/>
      <c r="AH40" s="124"/>
      <c r="AI40" s="124"/>
      <c r="AJ40" s="124"/>
      <c r="AK40" s="124"/>
      <c r="AL40" s="124"/>
      <c r="AM40" s="124"/>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row>
    <row r="41" spans="1:62" s="30" customFormat="1" ht="15.75" customHeight="1" x14ac:dyDescent="0.25">
      <c r="A41" s="546"/>
      <c r="B41" s="81" t="s">
        <v>326</v>
      </c>
      <c r="C41" s="78"/>
      <c r="D41" s="140"/>
      <c r="E41" s="78"/>
      <c r="F41" s="140"/>
      <c r="G41" s="78"/>
      <c r="H41" s="140"/>
      <c r="I41" s="78"/>
      <c r="J41" s="140"/>
      <c r="K41" s="78"/>
      <c r="L41" s="140"/>
      <c r="M41" s="78"/>
      <c r="N41" s="140"/>
      <c r="O41" s="78"/>
      <c r="P41" s="140"/>
      <c r="Q41" s="140"/>
      <c r="R41" s="78"/>
      <c r="S41" s="140"/>
      <c r="T41" s="140"/>
      <c r="U41" s="78"/>
      <c r="V41" s="140"/>
      <c r="W41" s="140"/>
      <c r="X41" s="78"/>
      <c r="Y41" s="140"/>
      <c r="Z41" s="140"/>
      <c r="AA41" s="78"/>
      <c r="AB41" s="140"/>
      <c r="AC41" s="140"/>
      <c r="AD41" s="78"/>
      <c r="AE41" s="177"/>
      <c r="AF41" s="143"/>
      <c r="AG41" s="124"/>
      <c r="AH41" s="124"/>
      <c r="AI41" s="124"/>
      <c r="AJ41" s="124"/>
      <c r="AK41" s="124"/>
      <c r="AL41" s="124"/>
      <c r="AM41" s="124"/>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row>
    <row r="42" spans="1:62" s="30" customFormat="1" ht="15.75" customHeight="1" x14ac:dyDescent="0.25">
      <c r="A42" s="546"/>
      <c r="B42" s="81" t="s">
        <v>327</v>
      </c>
      <c r="C42" s="78"/>
      <c r="D42" s="140"/>
      <c r="E42" s="78"/>
      <c r="F42" s="140"/>
      <c r="G42" s="78"/>
      <c r="H42" s="140"/>
      <c r="I42" s="78"/>
      <c r="J42" s="140"/>
      <c r="K42" s="78"/>
      <c r="L42" s="140"/>
      <c r="M42" s="78"/>
      <c r="N42" s="140"/>
      <c r="O42" s="78"/>
      <c r="P42" s="140"/>
      <c r="Q42" s="140"/>
      <c r="R42" s="78"/>
      <c r="S42" s="140"/>
      <c r="T42" s="140"/>
      <c r="U42" s="78"/>
      <c r="V42" s="140"/>
      <c r="W42" s="140"/>
      <c r="X42" s="78"/>
      <c r="Y42" s="140"/>
      <c r="Z42" s="140"/>
      <c r="AA42" s="78"/>
      <c r="AB42" s="140"/>
      <c r="AC42" s="140"/>
      <c r="AD42" s="78"/>
      <c r="AE42" s="177"/>
      <c r="AF42" s="143"/>
      <c r="AG42" s="124"/>
      <c r="AH42" s="124"/>
      <c r="AI42" s="124"/>
      <c r="AJ42" s="124"/>
      <c r="AK42" s="124"/>
      <c r="AL42" s="124"/>
      <c r="AM42" s="124"/>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row>
    <row r="43" spans="1:62" s="30" customFormat="1" ht="29.25" customHeight="1" thickBot="1" x14ac:dyDescent="0.3">
      <c r="A43" s="363"/>
      <c r="B43" s="79" t="s">
        <v>275</v>
      </c>
      <c r="C43" s="139"/>
      <c r="D43" s="141"/>
      <c r="E43" s="139"/>
      <c r="F43" s="141"/>
      <c r="G43" s="139"/>
      <c r="H43" s="141"/>
      <c r="I43" s="139"/>
      <c r="J43" s="141"/>
      <c r="K43" s="139"/>
      <c r="L43" s="141"/>
      <c r="M43" s="139"/>
      <c r="N43" s="141"/>
      <c r="O43" s="139"/>
      <c r="P43" s="141"/>
      <c r="Q43" s="141"/>
      <c r="R43" s="139"/>
      <c r="S43" s="141"/>
      <c r="T43" s="141"/>
      <c r="U43" s="139"/>
      <c r="V43" s="141"/>
      <c r="W43" s="141"/>
      <c r="X43" s="139"/>
      <c r="Y43" s="141"/>
      <c r="Z43" s="141"/>
      <c r="AA43" s="139"/>
      <c r="AB43" s="141"/>
      <c r="AC43" s="141"/>
      <c r="AD43" s="139"/>
      <c r="AE43" s="178"/>
      <c r="AF43" s="144"/>
      <c r="AG43" s="124"/>
      <c r="AH43" s="124"/>
      <c r="AI43" s="124"/>
      <c r="AJ43" s="124"/>
      <c r="AK43" s="124"/>
      <c r="AL43" s="124"/>
      <c r="AM43" s="124"/>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row>
    <row r="44" spans="1:62" s="1" customFormat="1" ht="24" customHeight="1" thickBot="1" x14ac:dyDescent="0.3">
      <c r="K44" s="99"/>
      <c r="L44" s="99"/>
      <c r="M44" s="99"/>
      <c r="N44" s="99"/>
      <c r="O44" s="99"/>
      <c r="AG44" s="124"/>
      <c r="AH44" s="124"/>
      <c r="AI44" s="124"/>
      <c r="AJ44" s="124"/>
      <c r="AK44" s="124"/>
      <c r="AL44" s="124"/>
      <c r="AM44" s="124"/>
      <c r="AN44" s="83"/>
      <c r="AO44" s="83"/>
      <c r="AP44" s="83"/>
      <c r="AQ44" s="83"/>
      <c r="AR44" s="83"/>
      <c r="AS44" s="83"/>
      <c r="AT44" s="83"/>
      <c r="AU44" s="83"/>
      <c r="AV44" s="83"/>
      <c r="AW44" s="83"/>
      <c r="AX44" s="83"/>
      <c r="AY44" s="83"/>
      <c r="AZ44" s="83"/>
      <c r="BA44" s="83"/>
      <c r="BB44" s="83"/>
      <c r="BC44" s="83"/>
      <c r="BD44" s="83"/>
      <c r="BE44" s="83"/>
      <c r="BF44" s="83"/>
      <c r="BG44" s="83"/>
      <c r="BH44" s="83"/>
      <c r="BI44" s="83"/>
      <c r="BJ44" s="83"/>
    </row>
    <row r="45" spans="1:62" s="1" customFormat="1" ht="24" customHeight="1" thickBot="1" x14ac:dyDescent="0.3">
      <c r="A45" s="362" t="s">
        <v>328</v>
      </c>
      <c r="B45" s="547" t="s">
        <v>304</v>
      </c>
      <c r="C45" s="455" t="s">
        <v>85</v>
      </c>
      <c r="D45" s="567"/>
      <c r="E45" s="567"/>
      <c r="F45" s="567"/>
      <c r="G45" s="567"/>
      <c r="H45" s="567"/>
      <c r="I45" s="567"/>
      <c r="J45" s="567"/>
      <c r="K45" s="567"/>
      <c r="L45" s="567"/>
      <c r="M45" s="567"/>
      <c r="N45" s="456"/>
      <c r="O45" s="543" t="s">
        <v>87</v>
      </c>
      <c r="P45" s="544"/>
      <c r="Q45" s="544"/>
      <c r="R45" s="544"/>
      <c r="S45" s="544"/>
      <c r="T45" s="544"/>
      <c r="U45" s="544"/>
      <c r="V45" s="544"/>
      <c r="W45" s="544"/>
      <c r="X45" s="544"/>
      <c r="Y45" s="544"/>
      <c r="Z45" s="544"/>
      <c r="AA45" s="544"/>
      <c r="AB45" s="544"/>
      <c r="AC45" s="544"/>
      <c r="AD45" s="544"/>
      <c r="AE45" s="544"/>
      <c r="AF45" s="545"/>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row>
    <row r="46" spans="1:62" s="1" customFormat="1" ht="24" customHeight="1" thickBot="1" x14ac:dyDescent="0.3">
      <c r="A46" s="546"/>
      <c r="B46" s="548"/>
      <c r="C46" s="455" t="s">
        <v>213</v>
      </c>
      <c r="D46" s="456"/>
      <c r="E46" s="455" t="s">
        <v>214</v>
      </c>
      <c r="F46" s="456"/>
      <c r="G46" s="455" t="s">
        <v>215</v>
      </c>
      <c r="H46" s="456"/>
      <c r="I46" s="455" t="s">
        <v>216</v>
      </c>
      <c r="J46" s="456"/>
      <c r="K46" s="455" t="s">
        <v>298</v>
      </c>
      <c r="L46" s="456"/>
      <c r="M46" s="455" t="s">
        <v>218</v>
      </c>
      <c r="N46" s="456"/>
      <c r="O46" s="543" t="s">
        <v>213</v>
      </c>
      <c r="P46" s="544"/>
      <c r="Q46" s="545"/>
      <c r="R46" s="543" t="s">
        <v>214</v>
      </c>
      <c r="S46" s="544"/>
      <c r="T46" s="545"/>
      <c r="U46" s="543" t="s">
        <v>215</v>
      </c>
      <c r="V46" s="544"/>
      <c r="W46" s="545"/>
      <c r="X46" s="543" t="s">
        <v>216</v>
      </c>
      <c r="Y46" s="544"/>
      <c r="Z46" s="545"/>
      <c r="AA46" s="543" t="s">
        <v>298</v>
      </c>
      <c r="AB46" s="544"/>
      <c r="AC46" s="545"/>
      <c r="AD46" s="543" t="s">
        <v>218</v>
      </c>
      <c r="AE46" s="544"/>
      <c r="AF46" s="545"/>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row>
    <row r="47" spans="1:62" s="1" customFormat="1" ht="29.25" customHeight="1" thickBot="1" x14ac:dyDescent="0.3">
      <c r="A47" s="546"/>
      <c r="B47" s="549"/>
      <c r="C47" s="145" t="s">
        <v>305</v>
      </c>
      <c r="D47" s="127" t="s">
        <v>306</v>
      </c>
      <c r="E47" s="145" t="s">
        <v>305</v>
      </c>
      <c r="F47" s="127" t="s">
        <v>306</v>
      </c>
      <c r="G47" s="145" t="s">
        <v>305</v>
      </c>
      <c r="H47" s="127" t="s">
        <v>306</v>
      </c>
      <c r="I47" s="145" t="s">
        <v>305</v>
      </c>
      <c r="J47" s="127" t="s">
        <v>306</v>
      </c>
      <c r="K47" s="145" t="s">
        <v>305</v>
      </c>
      <c r="L47" s="127" t="s">
        <v>306</v>
      </c>
      <c r="M47" s="145" t="s">
        <v>305</v>
      </c>
      <c r="N47" s="127" t="s">
        <v>306</v>
      </c>
      <c r="O47" s="130" t="s">
        <v>305</v>
      </c>
      <c r="P47" s="130" t="s">
        <v>307</v>
      </c>
      <c r="Q47" s="130" t="s">
        <v>28</v>
      </c>
      <c r="R47" s="130" t="s">
        <v>305</v>
      </c>
      <c r="S47" s="130" t="s">
        <v>307</v>
      </c>
      <c r="T47" s="130" t="s">
        <v>28</v>
      </c>
      <c r="U47" s="130" t="s">
        <v>305</v>
      </c>
      <c r="V47" s="130" t="s">
        <v>307</v>
      </c>
      <c r="W47" s="130" t="s">
        <v>28</v>
      </c>
      <c r="X47" s="130" t="s">
        <v>305</v>
      </c>
      <c r="Y47" s="130" t="s">
        <v>307</v>
      </c>
      <c r="Z47" s="130" t="s">
        <v>28</v>
      </c>
      <c r="AA47" s="130" t="s">
        <v>305</v>
      </c>
      <c r="AB47" s="130" t="s">
        <v>307</v>
      </c>
      <c r="AC47" s="130" t="s">
        <v>28</v>
      </c>
      <c r="AD47" s="130" t="s">
        <v>305</v>
      </c>
      <c r="AE47" s="130" t="s">
        <v>307</v>
      </c>
      <c r="AF47" s="130" t="s">
        <v>28</v>
      </c>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row>
    <row r="48" spans="1:62" s="1" customFormat="1" ht="16.5" x14ac:dyDescent="0.25">
      <c r="A48" s="546"/>
      <c r="B48" s="187" t="s">
        <v>308</v>
      </c>
      <c r="C48" s="78"/>
      <c r="D48" s="143"/>
      <c r="E48" s="78"/>
      <c r="F48" s="143"/>
      <c r="G48" s="78"/>
      <c r="H48" s="143"/>
      <c r="I48" s="78"/>
      <c r="J48" s="143"/>
      <c r="K48" s="78"/>
      <c r="L48" s="143"/>
      <c r="M48" s="78"/>
      <c r="N48" s="143"/>
      <c r="O48" s="78"/>
      <c r="P48" s="140"/>
      <c r="Q48" s="143"/>
      <c r="R48" s="78"/>
      <c r="S48" s="140"/>
      <c r="T48" s="143"/>
      <c r="U48" s="78"/>
      <c r="V48" s="140"/>
      <c r="W48" s="143"/>
      <c r="X48" s="78"/>
      <c r="Y48" s="140"/>
      <c r="Z48" s="143"/>
      <c r="AA48" s="78"/>
      <c r="AB48" s="140"/>
      <c r="AC48" s="143"/>
      <c r="AD48" s="78"/>
      <c r="AE48" s="177"/>
      <c r="AF48" s="14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row>
    <row r="49" spans="1:62" s="1" customFormat="1" ht="16.5" x14ac:dyDescent="0.25">
      <c r="A49" s="546"/>
      <c r="B49" s="188" t="s">
        <v>309</v>
      </c>
      <c r="C49" s="78"/>
      <c r="D49" s="143"/>
      <c r="E49" s="78"/>
      <c r="F49" s="143"/>
      <c r="G49" s="78"/>
      <c r="H49" s="143"/>
      <c r="I49" s="78"/>
      <c r="J49" s="143"/>
      <c r="K49" s="78"/>
      <c r="L49" s="143"/>
      <c r="M49" s="78"/>
      <c r="N49" s="143"/>
      <c r="O49" s="78"/>
      <c r="P49" s="140"/>
      <c r="Q49" s="143"/>
      <c r="R49" s="78"/>
      <c r="S49" s="140"/>
      <c r="T49" s="143"/>
      <c r="U49" s="78"/>
      <c r="V49" s="140"/>
      <c r="W49" s="143"/>
      <c r="X49" s="78"/>
      <c r="Y49" s="140"/>
      <c r="Z49" s="143"/>
      <c r="AA49" s="78"/>
      <c r="AB49" s="140"/>
      <c r="AC49" s="143"/>
      <c r="AD49" s="78"/>
      <c r="AE49" s="177"/>
      <c r="AF49" s="14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row>
    <row r="50" spans="1:62" s="1" customFormat="1" ht="16.5" x14ac:dyDescent="0.25">
      <c r="A50" s="546"/>
      <c r="B50" s="188" t="s">
        <v>310</v>
      </c>
      <c r="C50" s="78"/>
      <c r="D50" s="143"/>
      <c r="E50" s="78"/>
      <c r="F50" s="143"/>
      <c r="G50" s="78"/>
      <c r="H50" s="143"/>
      <c r="I50" s="78"/>
      <c r="J50" s="143"/>
      <c r="K50" s="78"/>
      <c r="L50" s="143"/>
      <c r="M50" s="78"/>
      <c r="N50" s="143"/>
      <c r="O50" s="78"/>
      <c r="P50" s="140"/>
      <c r="Q50" s="143"/>
      <c r="R50" s="78"/>
      <c r="S50" s="140"/>
      <c r="T50" s="143"/>
      <c r="U50" s="78"/>
      <c r="V50" s="140"/>
      <c r="W50" s="143"/>
      <c r="X50" s="78"/>
      <c r="Y50" s="140"/>
      <c r="Z50" s="143"/>
      <c r="AA50" s="78"/>
      <c r="AB50" s="140"/>
      <c r="AC50" s="143"/>
      <c r="AD50" s="78"/>
      <c r="AE50" s="177"/>
      <c r="AF50" s="14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row>
    <row r="51" spans="1:62" s="1" customFormat="1" ht="16.5" x14ac:dyDescent="0.25">
      <c r="A51" s="546"/>
      <c r="B51" s="188" t="s">
        <v>311</v>
      </c>
      <c r="C51" s="78"/>
      <c r="D51" s="143"/>
      <c r="E51" s="78"/>
      <c r="F51" s="143"/>
      <c r="G51" s="78"/>
      <c r="H51" s="143"/>
      <c r="I51" s="78"/>
      <c r="J51" s="143"/>
      <c r="K51" s="78"/>
      <c r="L51" s="143"/>
      <c r="M51" s="78"/>
      <c r="N51" s="143"/>
      <c r="O51" s="78"/>
      <c r="P51" s="140"/>
      <c r="Q51" s="143"/>
      <c r="R51" s="78"/>
      <c r="S51" s="140"/>
      <c r="T51" s="143"/>
      <c r="U51" s="78"/>
      <c r="V51" s="140"/>
      <c r="W51" s="143"/>
      <c r="X51" s="78"/>
      <c r="Y51" s="140"/>
      <c r="Z51" s="143"/>
      <c r="AA51" s="78"/>
      <c r="AB51" s="140"/>
      <c r="AC51" s="143"/>
      <c r="AD51" s="78"/>
      <c r="AE51" s="177"/>
      <c r="AF51" s="14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row>
    <row r="52" spans="1:62" s="1" customFormat="1" ht="16.5" x14ac:dyDescent="0.25">
      <c r="A52" s="546"/>
      <c r="B52" s="188" t="s">
        <v>312</v>
      </c>
      <c r="C52" s="78"/>
      <c r="D52" s="143"/>
      <c r="E52" s="78"/>
      <c r="F52" s="143"/>
      <c r="G52" s="78"/>
      <c r="H52" s="143"/>
      <c r="I52" s="78"/>
      <c r="J52" s="143"/>
      <c r="K52" s="78"/>
      <c r="L52" s="143"/>
      <c r="M52" s="78"/>
      <c r="N52" s="143"/>
      <c r="O52" s="78"/>
      <c r="P52" s="140"/>
      <c r="Q52" s="143"/>
      <c r="R52" s="78"/>
      <c r="S52" s="140"/>
      <c r="T52" s="143"/>
      <c r="U52" s="78"/>
      <c r="V52" s="140"/>
      <c r="W52" s="143"/>
      <c r="X52" s="78"/>
      <c r="Y52" s="140"/>
      <c r="Z52" s="143"/>
      <c r="AA52" s="78"/>
      <c r="AB52" s="140"/>
      <c r="AC52" s="143"/>
      <c r="AD52" s="78"/>
      <c r="AE52" s="177"/>
      <c r="AF52" s="14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row>
    <row r="53" spans="1:62" s="1" customFormat="1" ht="16.5" x14ac:dyDescent="0.25">
      <c r="A53" s="546"/>
      <c r="B53" s="188" t="s">
        <v>313</v>
      </c>
      <c r="C53" s="78"/>
      <c r="D53" s="143"/>
      <c r="E53" s="78"/>
      <c r="F53" s="143"/>
      <c r="G53" s="78"/>
      <c r="H53" s="143"/>
      <c r="I53" s="78"/>
      <c r="J53" s="143"/>
      <c r="K53" s="78"/>
      <c r="L53" s="143"/>
      <c r="M53" s="78"/>
      <c r="N53" s="143"/>
      <c r="O53" s="78"/>
      <c r="P53" s="140"/>
      <c r="Q53" s="143"/>
      <c r="R53" s="78"/>
      <c r="S53" s="140"/>
      <c r="T53" s="143"/>
      <c r="U53" s="78"/>
      <c r="V53" s="140"/>
      <c r="W53" s="143"/>
      <c r="X53" s="78"/>
      <c r="Y53" s="140"/>
      <c r="Z53" s="143"/>
      <c r="AA53" s="78"/>
      <c r="AB53" s="140"/>
      <c r="AC53" s="143"/>
      <c r="AD53" s="78"/>
      <c r="AE53" s="177"/>
      <c r="AF53" s="14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row>
    <row r="54" spans="1:62" s="1" customFormat="1" ht="16.5" x14ac:dyDescent="0.25">
      <c r="A54" s="546"/>
      <c r="B54" s="188" t="s">
        <v>314</v>
      </c>
      <c r="C54" s="78"/>
      <c r="D54" s="143"/>
      <c r="E54" s="78"/>
      <c r="F54" s="143"/>
      <c r="G54" s="78"/>
      <c r="H54" s="143"/>
      <c r="I54" s="78"/>
      <c r="J54" s="143"/>
      <c r="K54" s="78"/>
      <c r="L54" s="143"/>
      <c r="M54" s="78"/>
      <c r="N54" s="143"/>
      <c r="O54" s="78"/>
      <c r="P54" s="140"/>
      <c r="Q54" s="143"/>
      <c r="R54" s="78"/>
      <c r="S54" s="140"/>
      <c r="T54" s="143"/>
      <c r="U54" s="78"/>
      <c r="V54" s="140"/>
      <c r="W54" s="143"/>
      <c r="X54" s="78"/>
      <c r="Y54" s="140"/>
      <c r="Z54" s="143"/>
      <c r="AA54" s="78"/>
      <c r="AB54" s="140"/>
      <c r="AC54" s="143"/>
      <c r="AD54" s="78"/>
      <c r="AE54" s="177"/>
      <c r="AF54" s="14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row>
    <row r="55" spans="1:62" s="1" customFormat="1" ht="16.5" x14ac:dyDescent="0.25">
      <c r="A55" s="546"/>
      <c r="B55" s="188" t="s">
        <v>315</v>
      </c>
      <c r="C55" s="78"/>
      <c r="D55" s="143"/>
      <c r="E55" s="78"/>
      <c r="F55" s="143"/>
      <c r="G55" s="78"/>
      <c r="H55" s="143"/>
      <c r="I55" s="78"/>
      <c r="J55" s="143"/>
      <c r="K55" s="78"/>
      <c r="L55" s="143"/>
      <c r="M55" s="78"/>
      <c r="N55" s="143"/>
      <c r="O55" s="78"/>
      <c r="P55" s="140"/>
      <c r="Q55" s="143"/>
      <c r="R55" s="78"/>
      <c r="S55" s="140"/>
      <c r="T55" s="143"/>
      <c r="U55" s="78"/>
      <c r="V55" s="140"/>
      <c r="W55" s="143"/>
      <c r="X55" s="78"/>
      <c r="Y55" s="140"/>
      <c r="Z55" s="143"/>
      <c r="AA55" s="78"/>
      <c r="AB55" s="140"/>
      <c r="AC55" s="143"/>
      <c r="AD55" s="78"/>
      <c r="AE55" s="177"/>
      <c r="AF55" s="14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row>
    <row r="56" spans="1:62" s="1" customFormat="1" ht="16.5" x14ac:dyDescent="0.25">
      <c r="A56" s="546"/>
      <c r="B56" s="188" t="s">
        <v>316</v>
      </c>
      <c r="C56" s="78"/>
      <c r="D56" s="143"/>
      <c r="E56" s="78"/>
      <c r="F56" s="143"/>
      <c r="G56" s="78"/>
      <c r="H56" s="143"/>
      <c r="I56" s="78"/>
      <c r="J56" s="143"/>
      <c r="K56" s="78"/>
      <c r="L56" s="143"/>
      <c r="M56" s="78"/>
      <c r="N56" s="143"/>
      <c r="O56" s="78"/>
      <c r="P56" s="140"/>
      <c r="Q56" s="143"/>
      <c r="R56" s="78"/>
      <c r="S56" s="140"/>
      <c r="T56" s="143"/>
      <c r="U56" s="78"/>
      <c r="V56" s="140"/>
      <c r="W56" s="143"/>
      <c r="X56" s="78"/>
      <c r="Y56" s="140"/>
      <c r="Z56" s="143"/>
      <c r="AA56" s="78"/>
      <c r="AB56" s="140"/>
      <c r="AC56" s="143"/>
      <c r="AD56" s="78"/>
      <c r="AE56" s="177"/>
      <c r="AF56" s="14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row>
    <row r="57" spans="1:62" s="1" customFormat="1" ht="16.5" x14ac:dyDescent="0.25">
      <c r="A57" s="546"/>
      <c r="B57" s="188" t="s">
        <v>317</v>
      </c>
      <c r="C57" s="78"/>
      <c r="D57" s="143"/>
      <c r="E57" s="78"/>
      <c r="F57" s="143"/>
      <c r="G57" s="78"/>
      <c r="H57" s="143"/>
      <c r="I57" s="78"/>
      <c r="J57" s="143"/>
      <c r="K57" s="78"/>
      <c r="L57" s="143"/>
      <c r="M57" s="78"/>
      <c r="N57" s="143"/>
      <c r="O57" s="78"/>
      <c r="P57" s="140"/>
      <c r="Q57" s="143"/>
      <c r="R57" s="78"/>
      <c r="S57" s="140"/>
      <c r="T57" s="143"/>
      <c r="U57" s="78"/>
      <c r="V57" s="140"/>
      <c r="W57" s="143"/>
      <c r="X57" s="78"/>
      <c r="Y57" s="140"/>
      <c r="Z57" s="143"/>
      <c r="AA57" s="78"/>
      <c r="AB57" s="140"/>
      <c r="AC57" s="143"/>
      <c r="AD57" s="78"/>
      <c r="AE57" s="177"/>
      <c r="AF57" s="14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row>
    <row r="58" spans="1:62" s="1" customFormat="1" ht="16.5" x14ac:dyDescent="0.25">
      <c r="A58" s="546"/>
      <c r="B58" s="188" t="s">
        <v>318</v>
      </c>
      <c r="C58" s="78"/>
      <c r="D58" s="143"/>
      <c r="E58" s="78"/>
      <c r="F58" s="143"/>
      <c r="G58" s="78"/>
      <c r="H58" s="143"/>
      <c r="I58" s="78"/>
      <c r="J58" s="143"/>
      <c r="K58" s="78"/>
      <c r="L58" s="143"/>
      <c r="M58" s="78"/>
      <c r="N58" s="143"/>
      <c r="O58" s="78"/>
      <c r="P58" s="140"/>
      <c r="Q58" s="143"/>
      <c r="R58" s="78"/>
      <c r="S58" s="140"/>
      <c r="T58" s="143"/>
      <c r="U58" s="78"/>
      <c r="V58" s="140"/>
      <c r="W58" s="143"/>
      <c r="X58" s="78"/>
      <c r="Y58" s="140"/>
      <c r="Z58" s="143"/>
      <c r="AA58" s="78"/>
      <c r="AB58" s="140"/>
      <c r="AC58" s="143"/>
      <c r="AD58" s="78"/>
      <c r="AE58" s="177"/>
      <c r="AF58" s="14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row>
    <row r="59" spans="1:62" s="1" customFormat="1" ht="16.5" x14ac:dyDescent="0.25">
      <c r="A59" s="546"/>
      <c r="B59" s="188" t="s">
        <v>319</v>
      </c>
      <c r="C59" s="78"/>
      <c r="D59" s="143"/>
      <c r="E59" s="78"/>
      <c r="F59" s="143"/>
      <c r="G59" s="78"/>
      <c r="H59" s="143"/>
      <c r="I59" s="78"/>
      <c r="J59" s="143"/>
      <c r="K59" s="78"/>
      <c r="L59" s="143"/>
      <c r="M59" s="78"/>
      <c r="N59" s="143"/>
      <c r="O59" s="78"/>
      <c r="P59" s="140"/>
      <c r="Q59" s="143"/>
      <c r="R59" s="78"/>
      <c r="S59" s="140"/>
      <c r="T59" s="143"/>
      <c r="U59" s="78"/>
      <c r="V59" s="140"/>
      <c r="W59" s="143"/>
      <c r="X59" s="78"/>
      <c r="Y59" s="140"/>
      <c r="Z59" s="143"/>
      <c r="AA59" s="78"/>
      <c r="AB59" s="140"/>
      <c r="AC59" s="143"/>
      <c r="AD59" s="78"/>
      <c r="AE59" s="177"/>
      <c r="AF59" s="14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row>
    <row r="60" spans="1:62" s="1" customFormat="1" ht="16.5" x14ac:dyDescent="0.25">
      <c r="A60" s="546"/>
      <c r="B60" s="188" t="s">
        <v>320</v>
      </c>
      <c r="C60" s="78"/>
      <c r="D60" s="143"/>
      <c r="E60" s="78"/>
      <c r="F60" s="143"/>
      <c r="G60" s="78"/>
      <c r="H60" s="143"/>
      <c r="I60" s="78"/>
      <c r="J60" s="143"/>
      <c r="K60" s="78"/>
      <c r="L60" s="143"/>
      <c r="M60" s="78"/>
      <c r="N60" s="143"/>
      <c r="O60" s="78"/>
      <c r="P60" s="140"/>
      <c r="Q60" s="143"/>
      <c r="R60" s="78"/>
      <c r="S60" s="140"/>
      <c r="T60" s="143"/>
      <c r="U60" s="78"/>
      <c r="V60" s="140"/>
      <c r="W60" s="143"/>
      <c r="X60" s="78"/>
      <c r="Y60" s="140"/>
      <c r="Z60" s="143"/>
      <c r="AA60" s="78"/>
      <c r="AB60" s="140"/>
      <c r="AC60" s="143"/>
      <c r="AD60" s="78"/>
      <c r="AE60" s="177"/>
      <c r="AF60" s="14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row>
    <row r="61" spans="1:62" s="1" customFormat="1" ht="16.5" x14ac:dyDescent="0.25">
      <c r="A61" s="546"/>
      <c r="B61" s="188" t="s">
        <v>321</v>
      </c>
      <c r="C61" s="78"/>
      <c r="D61" s="143"/>
      <c r="E61" s="78"/>
      <c r="F61" s="143"/>
      <c r="G61" s="78"/>
      <c r="H61" s="143"/>
      <c r="I61" s="78"/>
      <c r="J61" s="143"/>
      <c r="K61" s="78"/>
      <c r="L61" s="143"/>
      <c r="M61" s="78"/>
      <c r="N61" s="143"/>
      <c r="O61" s="78"/>
      <c r="P61" s="140"/>
      <c r="Q61" s="143"/>
      <c r="R61" s="78"/>
      <c r="S61" s="140"/>
      <c r="T61" s="143"/>
      <c r="U61" s="78"/>
      <c r="V61" s="140"/>
      <c r="W61" s="143"/>
      <c r="X61" s="78"/>
      <c r="Y61" s="140"/>
      <c r="Z61" s="143"/>
      <c r="AA61" s="78"/>
      <c r="AB61" s="140"/>
      <c r="AC61" s="143"/>
      <c r="AD61" s="78"/>
      <c r="AE61" s="177"/>
      <c r="AF61" s="14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row>
    <row r="62" spans="1:62" s="1" customFormat="1" ht="16.5" x14ac:dyDescent="0.25">
      <c r="A62" s="546"/>
      <c r="B62" s="188" t="s">
        <v>322</v>
      </c>
      <c r="C62" s="78"/>
      <c r="D62" s="143"/>
      <c r="E62" s="78"/>
      <c r="F62" s="143"/>
      <c r="G62" s="78"/>
      <c r="H62" s="143"/>
      <c r="I62" s="78"/>
      <c r="J62" s="143"/>
      <c r="K62" s="78"/>
      <c r="L62" s="143"/>
      <c r="M62" s="78"/>
      <c r="N62" s="143"/>
      <c r="O62" s="78"/>
      <c r="P62" s="140"/>
      <c r="Q62" s="143"/>
      <c r="R62" s="78"/>
      <c r="S62" s="140"/>
      <c r="T62" s="143"/>
      <c r="U62" s="78"/>
      <c r="V62" s="140"/>
      <c r="W62" s="143"/>
      <c r="X62" s="78"/>
      <c r="Y62" s="140"/>
      <c r="Z62" s="143"/>
      <c r="AA62" s="78"/>
      <c r="AB62" s="140"/>
      <c r="AC62" s="143"/>
      <c r="AD62" s="78"/>
      <c r="AE62" s="177"/>
      <c r="AF62" s="14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row>
    <row r="63" spans="1:62" s="1" customFormat="1" ht="16.5" x14ac:dyDescent="0.25">
      <c r="A63" s="546"/>
      <c r="B63" s="188" t="s">
        <v>323</v>
      </c>
      <c r="C63" s="78"/>
      <c r="D63" s="143"/>
      <c r="E63" s="78"/>
      <c r="F63" s="143"/>
      <c r="G63" s="78"/>
      <c r="H63" s="143"/>
      <c r="I63" s="78"/>
      <c r="J63" s="143"/>
      <c r="K63" s="78"/>
      <c r="L63" s="143"/>
      <c r="M63" s="78"/>
      <c r="N63" s="143"/>
      <c r="O63" s="78"/>
      <c r="P63" s="140"/>
      <c r="Q63" s="143"/>
      <c r="R63" s="78"/>
      <c r="S63" s="140"/>
      <c r="T63" s="143"/>
      <c r="U63" s="78"/>
      <c r="V63" s="140"/>
      <c r="W63" s="143"/>
      <c r="X63" s="78"/>
      <c r="Y63" s="140"/>
      <c r="Z63" s="143"/>
      <c r="AA63" s="78"/>
      <c r="AB63" s="140"/>
      <c r="AC63" s="143"/>
      <c r="AD63" s="78"/>
      <c r="AE63" s="177"/>
      <c r="AF63" s="14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row>
    <row r="64" spans="1:62" s="1" customFormat="1" ht="16.5" x14ac:dyDescent="0.25">
      <c r="A64" s="546"/>
      <c r="B64" s="188" t="s">
        <v>324</v>
      </c>
      <c r="C64" s="78"/>
      <c r="D64" s="143"/>
      <c r="E64" s="78"/>
      <c r="F64" s="143"/>
      <c r="G64" s="78"/>
      <c r="H64" s="143"/>
      <c r="I64" s="78"/>
      <c r="J64" s="143"/>
      <c r="K64" s="78"/>
      <c r="L64" s="143"/>
      <c r="M64" s="78"/>
      <c r="N64" s="143"/>
      <c r="O64" s="78"/>
      <c r="P64" s="140"/>
      <c r="Q64" s="143"/>
      <c r="R64" s="78"/>
      <c r="S64" s="140"/>
      <c r="T64" s="143"/>
      <c r="U64" s="78"/>
      <c r="V64" s="140"/>
      <c r="W64" s="143"/>
      <c r="X64" s="78"/>
      <c r="Y64" s="140"/>
      <c r="Z64" s="143"/>
      <c r="AA64" s="78"/>
      <c r="AB64" s="140"/>
      <c r="AC64" s="143"/>
      <c r="AD64" s="78"/>
      <c r="AE64" s="177"/>
      <c r="AF64" s="14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row>
    <row r="65" spans="1:62" s="1" customFormat="1" ht="16.5" x14ac:dyDescent="0.25">
      <c r="A65" s="546"/>
      <c r="B65" s="188" t="s">
        <v>325</v>
      </c>
      <c r="C65" s="78"/>
      <c r="D65" s="143"/>
      <c r="E65" s="78"/>
      <c r="F65" s="143"/>
      <c r="G65" s="78"/>
      <c r="H65" s="143"/>
      <c r="I65" s="78"/>
      <c r="J65" s="143"/>
      <c r="K65" s="78"/>
      <c r="L65" s="143"/>
      <c r="M65" s="78"/>
      <c r="N65" s="143"/>
      <c r="O65" s="78"/>
      <c r="P65" s="140"/>
      <c r="Q65" s="143"/>
      <c r="R65" s="78"/>
      <c r="S65" s="140"/>
      <c r="T65" s="143"/>
      <c r="U65" s="78"/>
      <c r="V65" s="140"/>
      <c r="W65" s="143"/>
      <c r="X65" s="78"/>
      <c r="Y65" s="140"/>
      <c r="Z65" s="143"/>
      <c r="AA65" s="78"/>
      <c r="AB65" s="140"/>
      <c r="AC65" s="143"/>
      <c r="AD65" s="78"/>
      <c r="AE65" s="177"/>
      <c r="AF65" s="14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row>
    <row r="66" spans="1:62" s="1" customFormat="1" ht="16.5" x14ac:dyDescent="0.25">
      <c r="A66" s="546"/>
      <c r="B66" s="188" t="s">
        <v>326</v>
      </c>
      <c r="C66" s="78"/>
      <c r="D66" s="143"/>
      <c r="E66" s="78"/>
      <c r="F66" s="143"/>
      <c r="G66" s="78"/>
      <c r="H66" s="143"/>
      <c r="I66" s="78"/>
      <c r="J66" s="143"/>
      <c r="K66" s="78"/>
      <c r="L66" s="143"/>
      <c r="M66" s="78"/>
      <c r="N66" s="143"/>
      <c r="O66" s="78"/>
      <c r="P66" s="140"/>
      <c r="Q66" s="143"/>
      <c r="R66" s="78"/>
      <c r="S66" s="140"/>
      <c r="T66" s="143"/>
      <c r="U66" s="78"/>
      <c r="V66" s="140"/>
      <c r="W66" s="143"/>
      <c r="X66" s="78"/>
      <c r="Y66" s="140"/>
      <c r="Z66" s="143"/>
      <c r="AA66" s="78"/>
      <c r="AB66" s="140"/>
      <c r="AC66" s="143"/>
      <c r="AD66" s="78"/>
      <c r="AE66" s="177"/>
      <c r="AF66" s="14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row>
    <row r="67" spans="1:62" s="1" customFormat="1" ht="16.5" x14ac:dyDescent="0.25">
      <c r="A67" s="546"/>
      <c r="B67" s="189" t="s">
        <v>327</v>
      </c>
      <c r="C67" s="181"/>
      <c r="D67" s="183"/>
      <c r="E67" s="181"/>
      <c r="F67" s="183"/>
      <c r="G67" s="181"/>
      <c r="H67" s="183"/>
      <c r="I67" s="181"/>
      <c r="J67" s="183"/>
      <c r="K67" s="181"/>
      <c r="L67" s="183"/>
      <c r="M67" s="181"/>
      <c r="N67" s="183"/>
      <c r="O67" s="181"/>
      <c r="P67" s="182"/>
      <c r="Q67" s="183"/>
      <c r="R67" s="181"/>
      <c r="S67" s="182"/>
      <c r="T67" s="183"/>
      <c r="U67" s="181"/>
      <c r="V67" s="182"/>
      <c r="W67" s="183"/>
      <c r="X67" s="181"/>
      <c r="Y67" s="182"/>
      <c r="Z67" s="183"/>
      <c r="AA67" s="181"/>
      <c r="AB67" s="182"/>
      <c r="AC67" s="183"/>
      <c r="AD67" s="181"/>
      <c r="AE67" s="182"/>
      <c r="AF67" s="1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row>
    <row r="68" spans="1:62" s="1" customFormat="1" ht="17.25" thickBot="1" x14ac:dyDescent="0.3">
      <c r="A68" s="363"/>
      <c r="B68" s="178" t="s">
        <v>275</v>
      </c>
      <c r="C68" s="113"/>
      <c r="D68" s="184"/>
      <c r="E68" s="113"/>
      <c r="F68" s="184"/>
      <c r="G68" s="113"/>
      <c r="H68" s="184"/>
      <c r="I68" s="113"/>
      <c r="J68" s="184"/>
      <c r="K68" s="185"/>
      <c r="L68" s="186"/>
      <c r="M68" s="185"/>
      <c r="N68" s="186"/>
      <c r="O68" s="185"/>
      <c r="P68" s="114"/>
      <c r="Q68" s="184"/>
      <c r="R68" s="113"/>
      <c r="S68" s="114"/>
      <c r="T68" s="184"/>
      <c r="U68" s="113"/>
      <c r="V68" s="114"/>
      <c r="W68" s="184"/>
      <c r="X68" s="113"/>
      <c r="Y68" s="114"/>
      <c r="Z68" s="184"/>
      <c r="AA68" s="113"/>
      <c r="AB68" s="114"/>
      <c r="AC68" s="184"/>
      <c r="AD68" s="113"/>
      <c r="AE68" s="114"/>
      <c r="AF68" s="184"/>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row>
  </sheetData>
  <mergeCells count="54">
    <mergeCell ref="B8:Z11"/>
    <mergeCell ref="AA8:AA11"/>
    <mergeCell ref="AE8:AF8"/>
    <mergeCell ref="AE9:AF9"/>
    <mergeCell ref="AE10:AF10"/>
    <mergeCell ref="AE11:AF11"/>
    <mergeCell ref="O46:Q46"/>
    <mergeCell ref="C45:N45"/>
    <mergeCell ref="K14:L16"/>
    <mergeCell ref="C20:N20"/>
    <mergeCell ref="O20:AF20"/>
    <mergeCell ref="A18:AF18"/>
    <mergeCell ref="A19:B19"/>
    <mergeCell ref="C19:AF19"/>
    <mergeCell ref="I21:J21"/>
    <mergeCell ref="A20:A43"/>
    <mergeCell ref="B20:B22"/>
    <mergeCell ref="E21:F21"/>
    <mergeCell ref="C21:D21"/>
    <mergeCell ref="G21:H21"/>
    <mergeCell ref="X21:Z21"/>
    <mergeCell ref="AA21:AC21"/>
    <mergeCell ref="U21:W21"/>
    <mergeCell ref="A1:A4"/>
    <mergeCell ref="B1:AF4"/>
    <mergeCell ref="AC8:AD8"/>
    <mergeCell ref="AC9:AD9"/>
    <mergeCell ref="A8:A11"/>
    <mergeCell ref="AC10:AD10"/>
    <mergeCell ref="AC11:AD11"/>
    <mergeCell ref="M14:O14"/>
    <mergeCell ref="M15:O15"/>
    <mergeCell ref="M16:O16"/>
    <mergeCell ref="AD21:AF21"/>
    <mergeCell ref="K21:L21"/>
    <mergeCell ref="M21:N21"/>
    <mergeCell ref="O21:Q21"/>
    <mergeCell ref="AB8:AB11"/>
    <mergeCell ref="R21:T21"/>
    <mergeCell ref="A14:A16"/>
    <mergeCell ref="O45:AF45"/>
    <mergeCell ref="X46:Z46"/>
    <mergeCell ref="AA46:AC46"/>
    <mergeCell ref="AD46:AF46"/>
    <mergeCell ref="M46:N46"/>
    <mergeCell ref="K46:L46"/>
    <mergeCell ref="A45:A68"/>
    <mergeCell ref="B45:B47"/>
    <mergeCell ref="I46:J46"/>
    <mergeCell ref="G46:H46"/>
    <mergeCell ref="E46:F46"/>
    <mergeCell ref="C46:D46"/>
    <mergeCell ref="R46:T46"/>
    <mergeCell ref="U46:W46"/>
  </mergeCells>
  <phoneticPr fontId="33" type="noConversion"/>
  <pageMargins left="0.7" right="0.7" top="0.75" bottom="0.75" header="0.3" footer="0.3"/>
  <pageSetup paperSize="9" scale="19"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tabColor theme="9"/>
    <pageSetUpPr fitToPage="1"/>
  </sheetPr>
  <dimension ref="A1:CM15"/>
  <sheetViews>
    <sheetView zoomScale="80" zoomScaleNormal="80" workbookViewId="0">
      <selection activeCell="D12" sqref="D12:D13"/>
    </sheetView>
  </sheetViews>
  <sheetFormatPr baseColWidth="10" defaultColWidth="11.42578125" defaultRowHeight="15" x14ac:dyDescent="0.25"/>
  <cols>
    <col min="1" max="1" width="15.7109375" style="106" customWidth="1"/>
    <col min="2" max="2" width="35.42578125" style="106" customWidth="1"/>
    <col min="3" max="3" width="27.7109375" style="106" customWidth="1"/>
    <col min="4" max="4" width="12" style="106" customWidth="1"/>
    <col min="5" max="5" width="35" style="106" customWidth="1"/>
    <col min="6" max="6" width="22.28515625" style="106" customWidth="1"/>
    <col min="7" max="7" width="13.7109375" style="106" customWidth="1"/>
    <col min="8" max="8" width="13.42578125" style="106" customWidth="1"/>
    <col min="9" max="9" width="13.7109375" style="107" customWidth="1"/>
    <col min="10" max="10" width="11.42578125" style="107" customWidth="1"/>
    <col min="11" max="11" width="11.42578125" style="107"/>
    <col min="12" max="12" width="10.28515625" style="107" customWidth="1"/>
    <col min="13" max="13" width="10.28515625" style="106" customWidth="1"/>
    <col min="14" max="14" width="12.7109375" style="106" customWidth="1"/>
    <col min="15" max="16" width="10.28515625" style="106" customWidth="1"/>
    <col min="17" max="17" width="51.42578125" style="106" customWidth="1"/>
    <col min="18" max="19" width="10.28515625" style="106" customWidth="1"/>
    <col min="20" max="20" width="58.7109375" style="106" customWidth="1"/>
    <col min="21" max="22" width="10.28515625" style="106" customWidth="1"/>
    <col min="23" max="23" width="12.7109375" style="106" customWidth="1"/>
    <col min="24" max="25" width="10.28515625" style="106" customWidth="1"/>
    <col min="26" max="26" width="12.7109375" style="106" customWidth="1"/>
    <col min="27" max="28" width="10.28515625" style="106" customWidth="1"/>
    <col min="29" max="29" width="12.7109375" style="106" customWidth="1"/>
    <col min="30" max="31" width="10.28515625" style="106" customWidth="1"/>
    <col min="32" max="32" width="13.42578125" style="106" customWidth="1"/>
    <col min="33" max="34" width="10.28515625" style="106" customWidth="1"/>
    <col min="35" max="35" width="13.42578125" style="106" customWidth="1"/>
    <col min="36" max="37" width="10.28515625" style="106" customWidth="1"/>
    <col min="38" max="38" width="13.42578125" style="106" customWidth="1"/>
    <col min="39" max="40" width="10.28515625" style="106" customWidth="1"/>
    <col min="41" max="41" width="13.42578125" style="106" customWidth="1"/>
    <col min="42" max="43" width="10.28515625" style="106" customWidth="1"/>
    <col min="44" max="44" width="12" style="106" customWidth="1"/>
    <col min="45" max="46" width="10.28515625" style="106" customWidth="1"/>
    <col min="47" max="47" width="12.42578125" style="106" customWidth="1"/>
    <col min="48" max="48" width="14" style="106" customWidth="1"/>
    <col min="49" max="50" width="12" style="106" customWidth="1"/>
    <col min="51" max="91" width="11.42578125" style="110"/>
    <col min="92" max="16384" width="11.42578125" style="106"/>
  </cols>
  <sheetData>
    <row r="1" spans="1:91" s="85" customFormat="1" ht="25.5" customHeight="1" thickBot="1" x14ac:dyDescent="0.3">
      <c r="A1" s="318"/>
      <c r="B1" s="582"/>
      <c r="C1" s="587" t="s">
        <v>160</v>
      </c>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323" t="s">
        <v>161</v>
      </c>
      <c r="AW1" s="324"/>
      <c r="AX1" s="325"/>
      <c r="AY1" s="146"/>
      <c r="AZ1" s="146"/>
      <c r="BA1" s="146"/>
      <c r="BB1" s="146"/>
      <c r="BC1" s="146"/>
      <c r="BD1" s="146"/>
      <c r="BE1" s="146"/>
      <c r="BF1" s="146"/>
      <c r="BG1" s="146"/>
      <c r="BH1" s="146"/>
      <c r="BI1" s="146"/>
      <c r="BJ1" s="146"/>
      <c r="BK1" s="146"/>
      <c r="BL1" s="146"/>
      <c r="BM1" s="146"/>
      <c r="BN1" s="146"/>
      <c r="BO1" s="146"/>
      <c r="BP1" s="146"/>
      <c r="BQ1" s="146"/>
      <c r="BR1" s="146"/>
      <c r="BS1" s="146"/>
      <c r="BT1" s="146"/>
      <c r="BU1" s="146"/>
      <c r="BV1" s="146"/>
      <c r="BW1" s="146"/>
      <c r="BX1" s="146"/>
      <c r="BY1" s="146"/>
      <c r="BZ1" s="146"/>
      <c r="CA1" s="102"/>
      <c r="CB1" s="102"/>
      <c r="CC1" s="102"/>
      <c r="CD1" s="102"/>
      <c r="CE1" s="102"/>
      <c r="CF1" s="102"/>
      <c r="CG1" s="102"/>
      <c r="CH1" s="102"/>
      <c r="CI1" s="102"/>
      <c r="CJ1" s="102"/>
      <c r="CK1" s="102"/>
      <c r="CL1" s="102"/>
      <c r="CM1" s="102"/>
    </row>
    <row r="2" spans="1:91" s="85" customFormat="1" ht="25.5" customHeight="1" thickBot="1" x14ac:dyDescent="0.3">
      <c r="A2" s="318"/>
      <c r="B2" s="582"/>
      <c r="C2" s="588" t="s">
        <v>162</v>
      </c>
      <c r="D2" s="588"/>
      <c r="E2" s="588"/>
      <c r="F2" s="588"/>
      <c r="G2" s="588"/>
      <c r="H2" s="588"/>
      <c r="I2" s="588"/>
      <c r="J2" s="588"/>
      <c r="K2" s="588"/>
      <c r="L2" s="588"/>
      <c r="M2" s="588"/>
      <c r="N2" s="588"/>
      <c r="O2" s="588"/>
      <c r="P2" s="588"/>
      <c r="Q2" s="588"/>
      <c r="R2" s="588"/>
      <c r="S2" s="588"/>
      <c r="T2" s="588"/>
      <c r="U2" s="588"/>
      <c r="V2" s="588"/>
      <c r="W2" s="588"/>
      <c r="X2" s="588"/>
      <c r="Y2" s="588"/>
      <c r="Z2" s="588"/>
      <c r="AA2" s="588"/>
      <c r="AB2" s="588"/>
      <c r="AC2" s="588"/>
      <c r="AD2" s="588"/>
      <c r="AE2" s="588"/>
      <c r="AF2" s="588"/>
      <c r="AG2" s="588"/>
      <c r="AH2" s="588"/>
      <c r="AI2" s="588"/>
      <c r="AJ2" s="588"/>
      <c r="AK2" s="588"/>
      <c r="AL2" s="588"/>
      <c r="AM2" s="588"/>
      <c r="AN2" s="588"/>
      <c r="AO2" s="588"/>
      <c r="AP2" s="588"/>
      <c r="AQ2" s="588"/>
      <c r="AR2" s="588"/>
      <c r="AS2" s="588"/>
      <c r="AT2" s="588"/>
      <c r="AU2" s="588"/>
      <c r="AV2" s="323" t="s">
        <v>163</v>
      </c>
      <c r="AW2" s="324"/>
      <c r="AX2" s="325"/>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02"/>
      <c r="CB2" s="102"/>
      <c r="CC2" s="102"/>
      <c r="CD2" s="102"/>
      <c r="CE2" s="102"/>
      <c r="CF2" s="102"/>
      <c r="CG2" s="102"/>
      <c r="CH2" s="102"/>
      <c r="CI2" s="102"/>
      <c r="CJ2" s="102"/>
      <c r="CK2" s="102"/>
      <c r="CL2" s="102"/>
      <c r="CM2" s="102"/>
    </row>
    <row r="3" spans="1:91" s="85" customFormat="1" ht="25.5" customHeight="1" thickBot="1" x14ac:dyDescent="0.3">
      <c r="A3" s="318"/>
      <c r="B3" s="582"/>
      <c r="C3" s="588" t="s">
        <v>0</v>
      </c>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8"/>
      <c r="AS3" s="588"/>
      <c r="AT3" s="588"/>
      <c r="AU3" s="588"/>
      <c r="AV3" s="323" t="s">
        <v>164</v>
      </c>
      <c r="AW3" s="324"/>
      <c r="AX3" s="325"/>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02"/>
      <c r="CB3" s="102"/>
      <c r="CC3" s="102"/>
      <c r="CD3" s="102"/>
      <c r="CE3" s="102"/>
      <c r="CF3" s="102"/>
      <c r="CG3" s="102"/>
      <c r="CH3" s="102"/>
      <c r="CI3" s="102"/>
      <c r="CJ3" s="102"/>
      <c r="CK3" s="102"/>
      <c r="CL3" s="102"/>
      <c r="CM3" s="102"/>
    </row>
    <row r="4" spans="1:91" s="85" customFormat="1" ht="25.5" customHeight="1" thickBot="1" x14ac:dyDescent="0.3">
      <c r="A4" s="319"/>
      <c r="B4" s="583"/>
      <c r="C4" s="584" t="s">
        <v>329</v>
      </c>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585"/>
      <c r="AF4" s="585"/>
      <c r="AG4" s="585"/>
      <c r="AH4" s="585"/>
      <c r="AI4" s="585"/>
      <c r="AJ4" s="585"/>
      <c r="AK4" s="585"/>
      <c r="AL4" s="585"/>
      <c r="AM4" s="585"/>
      <c r="AN4" s="585"/>
      <c r="AO4" s="585"/>
      <c r="AP4" s="585"/>
      <c r="AQ4" s="585"/>
      <c r="AR4" s="585"/>
      <c r="AS4" s="585"/>
      <c r="AT4" s="585"/>
      <c r="AU4" s="586"/>
      <c r="AV4" s="323" t="s">
        <v>330</v>
      </c>
      <c r="AW4" s="324"/>
      <c r="AX4" s="325"/>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02"/>
      <c r="CB4" s="102"/>
      <c r="CC4" s="102"/>
      <c r="CD4" s="102"/>
      <c r="CE4" s="102"/>
      <c r="CF4" s="102"/>
      <c r="CG4" s="102"/>
      <c r="CH4" s="102"/>
      <c r="CI4" s="102"/>
      <c r="CJ4" s="102"/>
      <c r="CK4" s="102"/>
      <c r="CL4" s="102"/>
      <c r="CM4" s="102"/>
    </row>
    <row r="5" spans="1:91" s="85" customFormat="1" ht="11.65" customHeight="1" thickBot="1" x14ac:dyDescent="0.3">
      <c r="A5" s="86"/>
      <c r="B5" s="231"/>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88"/>
      <c r="AW5" s="88"/>
      <c r="AX5" s="88"/>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02"/>
      <c r="CB5" s="102"/>
      <c r="CC5" s="102"/>
      <c r="CD5" s="102"/>
      <c r="CE5" s="102"/>
      <c r="CF5" s="102"/>
      <c r="CG5" s="102"/>
      <c r="CH5" s="102"/>
      <c r="CI5" s="102"/>
      <c r="CJ5" s="102"/>
      <c r="CK5" s="102"/>
      <c r="CL5" s="102"/>
      <c r="CM5" s="102"/>
    </row>
    <row r="6" spans="1:91" s="1" customFormat="1" ht="40.35" customHeight="1" thickBot="1" x14ac:dyDescent="0.3">
      <c r="A6" s="371" t="s">
        <v>167</v>
      </c>
      <c r="B6" s="354"/>
      <c r="C6" s="502" t="s">
        <v>168</v>
      </c>
      <c r="D6" s="503"/>
      <c r="E6" s="503"/>
      <c r="F6" s="503"/>
      <c r="G6" s="503"/>
      <c r="H6" s="503"/>
      <c r="I6" s="503"/>
      <c r="J6" s="503"/>
      <c r="K6" s="504"/>
      <c r="M6" s="176"/>
      <c r="N6" s="211" t="s">
        <v>169</v>
      </c>
      <c r="O6" s="505">
        <v>2024110010318</v>
      </c>
      <c r="P6" s="613"/>
      <c r="Q6" s="506"/>
    </row>
    <row r="7" spans="1:91" s="102" customFormat="1" ht="10.15" customHeight="1" thickBot="1" x14ac:dyDescent="0.3">
      <c r="A7" s="111"/>
      <c r="B7" s="105"/>
      <c r="C7" s="105"/>
      <c r="D7" s="105"/>
      <c r="E7" s="105"/>
      <c r="F7" s="105"/>
      <c r="G7" s="105"/>
      <c r="H7" s="105"/>
      <c r="I7" s="105"/>
      <c r="J7" s="105"/>
      <c r="K7" s="105"/>
      <c r="L7" s="105"/>
      <c r="M7" s="112"/>
      <c r="N7" s="112"/>
      <c r="O7" s="112"/>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row>
    <row r="8" spans="1:91" s="85" customFormat="1" ht="21.75" customHeight="1" thickBot="1" x14ac:dyDescent="0.25">
      <c r="A8" s="520" t="s">
        <v>6</v>
      </c>
      <c r="B8" s="520"/>
      <c r="C8" s="150" t="s">
        <v>170</v>
      </c>
      <c r="D8" s="169"/>
      <c r="E8" s="150" t="s">
        <v>171</v>
      </c>
      <c r="F8" s="169"/>
      <c r="G8" s="150" t="s">
        <v>172</v>
      </c>
      <c r="H8" s="147"/>
      <c r="I8" s="172" t="s">
        <v>173</v>
      </c>
      <c r="J8" s="151"/>
      <c r="K8" s="173"/>
      <c r="L8" s="174"/>
      <c r="M8" s="154"/>
      <c r="N8" s="593" t="s">
        <v>8</v>
      </c>
      <c r="O8" s="594"/>
      <c r="P8" s="595"/>
      <c r="Q8" s="561" t="s">
        <v>175</v>
      </c>
      <c r="R8" s="561"/>
      <c r="S8" s="561"/>
      <c r="T8" s="589"/>
      <c r="U8" s="590"/>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02"/>
      <c r="CB8" s="102"/>
      <c r="CC8" s="102"/>
      <c r="CD8" s="102"/>
      <c r="CE8" s="102"/>
      <c r="CF8" s="102"/>
      <c r="CG8" s="102"/>
      <c r="CH8" s="102"/>
      <c r="CI8" s="102"/>
      <c r="CJ8" s="102"/>
      <c r="CK8" s="102"/>
      <c r="CL8" s="102"/>
      <c r="CM8" s="102"/>
    </row>
    <row r="9" spans="1:91" s="85" customFormat="1" ht="21.75" customHeight="1" thickBot="1" x14ac:dyDescent="0.25">
      <c r="A9" s="520"/>
      <c r="B9" s="520"/>
      <c r="C9" s="152" t="s">
        <v>176</v>
      </c>
      <c r="D9" s="153"/>
      <c r="E9" s="150" t="s">
        <v>177</v>
      </c>
      <c r="F9" s="147"/>
      <c r="G9" s="150" t="s">
        <v>178</v>
      </c>
      <c r="H9" s="153"/>
      <c r="I9" s="172" t="s">
        <v>179</v>
      </c>
      <c r="J9" s="151"/>
      <c r="K9" s="173"/>
      <c r="L9" s="174"/>
      <c r="M9" s="154"/>
      <c r="N9" s="596"/>
      <c r="O9" s="597"/>
      <c r="P9" s="598"/>
      <c r="Q9" s="561" t="s">
        <v>180</v>
      </c>
      <c r="R9" s="561"/>
      <c r="S9" s="561"/>
      <c r="T9" s="589"/>
      <c r="U9" s="590"/>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02"/>
      <c r="CB9" s="102"/>
      <c r="CC9" s="102"/>
      <c r="CD9" s="102"/>
      <c r="CE9" s="102"/>
      <c r="CF9" s="102"/>
      <c r="CG9" s="102"/>
      <c r="CH9" s="102"/>
      <c r="CI9" s="102"/>
      <c r="CJ9" s="102"/>
      <c r="CK9" s="102"/>
      <c r="CL9" s="102"/>
      <c r="CM9" s="102"/>
    </row>
    <row r="10" spans="1:91" s="85" customFormat="1" ht="21.75" customHeight="1" thickBot="1" x14ac:dyDescent="0.25">
      <c r="A10" s="520"/>
      <c r="B10" s="520"/>
      <c r="C10" s="150" t="s">
        <v>181</v>
      </c>
      <c r="D10" s="147"/>
      <c r="E10" s="150" t="s">
        <v>182</v>
      </c>
      <c r="F10" s="147"/>
      <c r="G10" s="150" t="s">
        <v>183</v>
      </c>
      <c r="H10" s="153"/>
      <c r="I10" s="172" t="s">
        <v>184</v>
      </c>
      <c r="J10" s="151"/>
      <c r="K10" s="173"/>
      <c r="L10" s="174"/>
      <c r="M10" s="154"/>
      <c r="N10" s="599"/>
      <c r="O10" s="600"/>
      <c r="P10" s="601"/>
      <c r="Q10" s="561" t="s">
        <v>185</v>
      </c>
      <c r="R10" s="561"/>
      <c r="S10" s="561"/>
      <c r="T10" s="591"/>
      <c r="U10" s="59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02"/>
      <c r="CB10" s="102"/>
      <c r="CC10" s="102"/>
      <c r="CD10" s="102"/>
      <c r="CE10" s="102"/>
      <c r="CF10" s="102"/>
      <c r="CG10" s="102"/>
      <c r="CH10" s="102"/>
      <c r="CI10" s="102"/>
      <c r="CJ10" s="102"/>
      <c r="CK10" s="102"/>
      <c r="CL10" s="102"/>
      <c r="CM10" s="102"/>
    </row>
    <row r="11" spans="1:91" s="102" customFormat="1" ht="18" customHeight="1" thickBot="1" x14ac:dyDescent="0.3">
      <c r="I11" s="175"/>
      <c r="J11" s="175"/>
      <c r="K11" s="175"/>
      <c r="L11" s="175"/>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row>
    <row r="12" spans="1:91" ht="23.65" customHeight="1" x14ac:dyDescent="0.25">
      <c r="A12" s="616" t="s">
        <v>123</v>
      </c>
      <c r="B12" s="605" t="s">
        <v>125</v>
      </c>
      <c r="C12" s="618" t="s">
        <v>331</v>
      </c>
      <c r="D12" s="618" t="s">
        <v>129</v>
      </c>
      <c r="E12" s="618" t="s">
        <v>131</v>
      </c>
      <c r="F12" s="618" t="s">
        <v>133</v>
      </c>
      <c r="G12" s="605" t="s">
        <v>135</v>
      </c>
      <c r="H12" s="605" t="s">
        <v>137</v>
      </c>
      <c r="I12" s="620" t="s">
        <v>332</v>
      </c>
      <c r="J12" s="620" t="s">
        <v>333</v>
      </c>
      <c r="K12" s="607" t="s">
        <v>143</v>
      </c>
      <c r="L12" s="622" t="s">
        <v>170</v>
      </c>
      <c r="M12" s="603"/>
      <c r="N12" s="604"/>
      <c r="O12" s="602" t="s">
        <v>171</v>
      </c>
      <c r="P12" s="603"/>
      <c r="Q12" s="604"/>
      <c r="R12" s="602" t="s">
        <v>172</v>
      </c>
      <c r="S12" s="603"/>
      <c r="T12" s="604"/>
      <c r="U12" s="602" t="s">
        <v>173</v>
      </c>
      <c r="V12" s="603"/>
      <c r="W12" s="604"/>
      <c r="X12" s="602" t="s">
        <v>176</v>
      </c>
      <c r="Y12" s="603"/>
      <c r="Z12" s="604"/>
      <c r="AA12" s="602" t="s">
        <v>177</v>
      </c>
      <c r="AB12" s="603"/>
      <c r="AC12" s="604"/>
      <c r="AD12" s="602" t="s">
        <v>178</v>
      </c>
      <c r="AE12" s="603"/>
      <c r="AF12" s="604"/>
      <c r="AG12" s="602" t="s">
        <v>179</v>
      </c>
      <c r="AH12" s="603"/>
      <c r="AI12" s="604"/>
      <c r="AJ12" s="602" t="s">
        <v>181</v>
      </c>
      <c r="AK12" s="603"/>
      <c r="AL12" s="604"/>
      <c r="AM12" s="602" t="s">
        <v>182</v>
      </c>
      <c r="AN12" s="603"/>
      <c r="AO12" s="604"/>
      <c r="AP12" s="602" t="s">
        <v>183</v>
      </c>
      <c r="AQ12" s="603"/>
      <c r="AR12" s="604"/>
      <c r="AS12" s="602" t="s">
        <v>184</v>
      </c>
      <c r="AT12" s="603"/>
      <c r="AU12" s="604"/>
      <c r="AV12" s="611" t="s">
        <v>334</v>
      </c>
      <c r="AW12" s="614" t="s">
        <v>335</v>
      </c>
      <c r="AX12" s="610"/>
      <c r="AY12" s="609"/>
      <c r="AZ12" s="609"/>
      <c r="BA12" s="609"/>
      <c r="BB12" s="609"/>
      <c r="BC12" s="609"/>
      <c r="BD12" s="609"/>
      <c r="BE12" s="609"/>
      <c r="BF12" s="609"/>
      <c r="BG12" s="609"/>
    </row>
    <row r="13" spans="1:91" s="107" customFormat="1" ht="36.75" customHeight="1" thickBot="1" x14ac:dyDescent="0.3">
      <c r="A13" s="617"/>
      <c r="B13" s="606"/>
      <c r="C13" s="619"/>
      <c r="D13" s="619"/>
      <c r="E13" s="619"/>
      <c r="F13" s="619"/>
      <c r="G13" s="606"/>
      <c r="H13" s="606"/>
      <c r="I13" s="621"/>
      <c r="J13" s="621"/>
      <c r="K13" s="608"/>
      <c r="L13" s="155" t="s">
        <v>336</v>
      </c>
      <c r="M13" s="148" t="s">
        <v>337</v>
      </c>
      <c r="N13" s="148" t="s">
        <v>148</v>
      </c>
      <c r="O13" s="155" t="s">
        <v>336</v>
      </c>
      <c r="P13" s="148" t="s">
        <v>337</v>
      </c>
      <c r="Q13" s="148" t="s">
        <v>148</v>
      </c>
      <c r="R13" s="155" t="s">
        <v>336</v>
      </c>
      <c r="S13" s="148" t="s">
        <v>337</v>
      </c>
      <c r="T13" s="148" t="s">
        <v>148</v>
      </c>
      <c r="U13" s="155" t="s">
        <v>336</v>
      </c>
      <c r="V13" s="148" t="s">
        <v>337</v>
      </c>
      <c r="W13" s="148" t="s">
        <v>148</v>
      </c>
      <c r="X13" s="155" t="s">
        <v>336</v>
      </c>
      <c r="Y13" s="148" t="s">
        <v>337</v>
      </c>
      <c r="Z13" s="148" t="s">
        <v>148</v>
      </c>
      <c r="AA13" s="155" t="s">
        <v>336</v>
      </c>
      <c r="AB13" s="148" t="s">
        <v>337</v>
      </c>
      <c r="AC13" s="148" t="s">
        <v>148</v>
      </c>
      <c r="AD13" s="155" t="s">
        <v>336</v>
      </c>
      <c r="AE13" s="148" t="s">
        <v>337</v>
      </c>
      <c r="AF13" s="148" t="s">
        <v>148</v>
      </c>
      <c r="AG13" s="155" t="s">
        <v>336</v>
      </c>
      <c r="AH13" s="148" t="s">
        <v>337</v>
      </c>
      <c r="AI13" s="148" t="s">
        <v>148</v>
      </c>
      <c r="AJ13" s="155" t="s">
        <v>336</v>
      </c>
      <c r="AK13" s="148" t="s">
        <v>337</v>
      </c>
      <c r="AL13" s="148" t="s">
        <v>148</v>
      </c>
      <c r="AM13" s="155" t="s">
        <v>336</v>
      </c>
      <c r="AN13" s="148" t="s">
        <v>337</v>
      </c>
      <c r="AO13" s="148" t="s">
        <v>148</v>
      </c>
      <c r="AP13" s="155" t="s">
        <v>336</v>
      </c>
      <c r="AQ13" s="148" t="s">
        <v>337</v>
      </c>
      <c r="AR13" s="148" t="s">
        <v>148</v>
      </c>
      <c r="AS13" s="155" t="s">
        <v>336</v>
      </c>
      <c r="AT13" s="148" t="s">
        <v>337</v>
      </c>
      <c r="AU13" s="148" t="s">
        <v>148</v>
      </c>
      <c r="AV13" s="612"/>
      <c r="AW13" s="615"/>
      <c r="AX13" s="610"/>
      <c r="AY13" s="609"/>
      <c r="AZ13" s="609"/>
      <c r="BA13" s="609"/>
      <c r="BB13" s="609"/>
      <c r="BC13" s="609"/>
      <c r="BD13" s="609"/>
      <c r="BE13" s="609"/>
      <c r="BF13" s="609"/>
      <c r="BG13" s="6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row>
    <row r="14" spans="1:91" ht="44.65" customHeight="1" x14ac:dyDescent="0.25">
      <c r="A14" s="195"/>
      <c r="B14" s="196"/>
      <c r="C14" s="196"/>
      <c r="D14" s="197"/>
      <c r="E14" s="196"/>
      <c r="F14" s="210"/>
      <c r="G14" s="197"/>
      <c r="H14" s="197"/>
      <c r="I14" s="198"/>
      <c r="J14" s="198"/>
      <c r="K14" s="199"/>
      <c r="L14" s="200"/>
      <c r="M14" s="201"/>
      <c r="N14" s="201"/>
      <c r="O14" s="202"/>
      <c r="P14" s="203"/>
      <c r="Q14" s="230"/>
      <c r="R14" s="202"/>
      <c r="S14" s="203"/>
      <c r="T14" s="230"/>
      <c r="U14" s="202"/>
      <c r="V14" s="203"/>
      <c r="W14" s="203"/>
      <c r="X14" s="202"/>
      <c r="Y14" s="203"/>
      <c r="Z14" s="203"/>
      <c r="AA14" s="202"/>
      <c r="AB14" s="203"/>
      <c r="AC14" s="203"/>
      <c r="AD14" s="202"/>
      <c r="AE14" s="203"/>
      <c r="AF14" s="203"/>
      <c r="AG14" s="202"/>
      <c r="AH14" s="203"/>
      <c r="AI14" s="203"/>
      <c r="AJ14" s="202"/>
      <c r="AK14" s="203"/>
      <c r="AL14" s="203"/>
      <c r="AM14" s="202"/>
      <c r="AN14" s="203"/>
      <c r="AO14" s="203"/>
      <c r="AP14" s="202"/>
      <c r="AQ14" s="203"/>
      <c r="AR14" s="203"/>
      <c r="AS14" s="202"/>
      <c r="AT14" s="203"/>
      <c r="AU14" s="203"/>
      <c r="AV14" s="108"/>
      <c r="AW14" s="149"/>
      <c r="AX14" s="234"/>
    </row>
    <row r="15" spans="1:91" ht="46.15" customHeight="1" x14ac:dyDescent="0.25">
      <c r="A15" s="195"/>
      <c r="B15" s="196"/>
      <c r="C15" s="196"/>
      <c r="D15" s="197"/>
      <c r="E15" s="196"/>
      <c r="F15" s="210"/>
      <c r="G15" s="197"/>
      <c r="H15" s="197"/>
      <c r="I15" s="198"/>
      <c r="J15" s="198"/>
      <c r="K15" s="204"/>
      <c r="L15" s="200"/>
      <c r="M15" s="201"/>
      <c r="N15" s="201"/>
      <c r="O15" s="202"/>
      <c r="P15" s="203"/>
      <c r="Q15" s="230"/>
      <c r="R15" s="202"/>
      <c r="S15" s="203"/>
      <c r="T15" s="203"/>
      <c r="U15" s="202"/>
      <c r="V15" s="203"/>
      <c r="W15" s="203"/>
      <c r="X15" s="202"/>
      <c r="Y15" s="203"/>
      <c r="Z15" s="203"/>
      <c r="AA15" s="202"/>
      <c r="AB15" s="203"/>
      <c r="AC15" s="203"/>
      <c r="AD15" s="202"/>
      <c r="AE15" s="203"/>
      <c r="AF15" s="203"/>
      <c r="AG15" s="202"/>
      <c r="AH15" s="203"/>
      <c r="AI15" s="203"/>
      <c r="AJ15" s="202"/>
      <c r="AK15" s="203"/>
      <c r="AL15" s="203"/>
      <c r="AM15" s="202"/>
      <c r="AN15" s="203"/>
      <c r="AO15" s="203"/>
      <c r="AP15" s="202"/>
      <c r="AQ15" s="203"/>
      <c r="AR15" s="203"/>
      <c r="AS15" s="202"/>
      <c r="AT15" s="203"/>
      <c r="AU15" s="203"/>
      <c r="AV15" s="108"/>
      <c r="AW15" s="149"/>
      <c r="AX15" s="234"/>
    </row>
  </sheetData>
  <mergeCells count="55">
    <mergeCell ref="A6:B6"/>
    <mergeCell ref="C6:K6"/>
    <mergeCell ref="O6:Q6"/>
    <mergeCell ref="Q10:S10"/>
    <mergeCell ref="AW12:AW13"/>
    <mergeCell ref="A12:A13"/>
    <mergeCell ref="B12:B13"/>
    <mergeCell ref="C12:C13"/>
    <mergeCell ref="D12:D13"/>
    <mergeCell ref="E12:E13"/>
    <mergeCell ref="F12:F13"/>
    <mergeCell ref="H12:H13"/>
    <mergeCell ref="I12:I13"/>
    <mergeCell ref="J12:J13"/>
    <mergeCell ref="L12:N12"/>
    <mergeCell ref="O12:Q12"/>
    <mergeCell ref="AX12:AX13"/>
    <mergeCell ref="AY12:AY13"/>
    <mergeCell ref="AZ12:AZ13"/>
    <mergeCell ref="X12:Z12"/>
    <mergeCell ref="AJ12:AL12"/>
    <mergeCell ref="AM12:AO12"/>
    <mergeCell ref="AV12:AV13"/>
    <mergeCell ref="AS12:AU12"/>
    <mergeCell ref="AP12:AR12"/>
    <mergeCell ref="AD12:AF12"/>
    <mergeCell ref="AG12:AI12"/>
    <mergeCell ref="BG12:BG13"/>
    <mergeCell ref="BA12:BA13"/>
    <mergeCell ref="BB12:BB13"/>
    <mergeCell ref="BC12:BC13"/>
    <mergeCell ref="BD12:BD13"/>
    <mergeCell ref="BE12:BE13"/>
    <mergeCell ref="BF12:BF13"/>
    <mergeCell ref="R12:T12"/>
    <mergeCell ref="U12:W12"/>
    <mergeCell ref="G12:G13"/>
    <mergeCell ref="K12:K13"/>
    <mergeCell ref="AA12:AC12"/>
    <mergeCell ref="A1:B4"/>
    <mergeCell ref="C4:AU4"/>
    <mergeCell ref="A8:B10"/>
    <mergeCell ref="AV1:AX1"/>
    <mergeCell ref="AV2:AX2"/>
    <mergeCell ref="AV3:AX3"/>
    <mergeCell ref="AV4:AX4"/>
    <mergeCell ref="C1:AU1"/>
    <mergeCell ref="C2:AU2"/>
    <mergeCell ref="C3:AU3"/>
    <mergeCell ref="T8:U8"/>
    <mergeCell ref="T9:U9"/>
    <mergeCell ref="T10:U10"/>
    <mergeCell ref="N8:P10"/>
    <mergeCell ref="Q8:S8"/>
    <mergeCell ref="Q9:S9"/>
  </mergeCells>
  <pageMargins left="0.7" right="0.7" top="0.75" bottom="0.75" header="0.3" footer="0.3"/>
  <pageSetup paperSize="9" scale="17" fitToHeight="0"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pageSetUpPr fitToPage="1"/>
  </sheetPr>
  <dimension ref="A1:CD36"/>
  <sheetViews>
    <sheetView zoomScale="70" zoomScaleNormal="70" workbookViewId="0">
      <selection activeCell="G8" sqref="G8"/>
    </sheetView>
  </sheetViews>
  <sheetFormatPr baseColWidth="10" defaultColWidth="11.42578125" defaultRowHeight="15" customHeight="1" x14ac:dyDescent="0.25"/>
  <cols>
    <col min="1" max="1" width="17.7109375" customWidth="1"/>
    <col min="2" max="2" width="15.42578125" customWidth="1"/>
    <col min="3" max="3" width="25.42578125" customWidth="1"/>
    <col min="4" max="4" width="56.42578125" customWidth="1"/>
    <col min="5" max="5" width="34" customWidth="1"/>
  </cols>
  <sheetData>
    <row r="1" spans="1:82" ht="22.5" customHeight="1" thickBot="1" x14ac:dyDescent="0.3">
      <c r="A1" s="625"/>
      <c r="B1" s="626" t="s">
        <v>160</v>
      </c>
      <c r="C1" s="626"/>
      <c r="D1" s="626"/>
      <c r="E1" s="297" t="s">
        <v>161</v>
      </c>
    </row>
    <row r="2" spans="1:82" ht="22.5" customHeight="1" thickBot="1" x14ac:dyDescent="0.3">
      <c r="A2" s="625"/>
      <c r="B2" s="627" t="s">
        <v>162</v>
      </c>
      <c r="C2" s="627"/>
      <c r="D2" s="627"/>
      <c r="E2" s="297" t="s">
        <v>163</v>
      </c>
    </row>
    <row r="3" spans="1:82" ht="31.5" customHeight="1" thickBot="1" x14ac:dyDescent="0.3">
      <c r="A3" s="625"/>
      <c r="B3" s="488" t="s">
        <v>0</v>
      </c>
      <c r="C3" s="489"/>
      <c r="D3" s="490"/>
      <c r="E3" s="297" t="s">
        <v>164</v>
      </c>
    </row>
    <row r="4" spans="1:82" ht="22.5" customHeight="1" thickBot="1" x14ac:dyDescent="0.3">
      <c r="A4" s="625"/>
      <c r="B4" s="491" t="s">
        <v>338</v>
      </c>
      <c r="C4" s="492"/>
      <c r="D4" s="493"/>
      <c r="E4" s="297" t="s">
        <v>339</v>
      </c>
    </row>
    <row r="5" spans="1:82" ht="15.75" thickBot="1" x14ac:dyDescent="0.3">
      <c r="A5" s="57"/>
      <c r="B5" s="57"/>
      <c r="C5" s="253"/>
      <c r="D5" s="253"/>
      <c r="E5" s="253"/>
      <c r="F5" s="254"/>
      <c r="G5" s="254"/>
      <c r="H5" s="254"/>
      <c r="I5" s="254"/>
    </row>
    <row r="6" spans="1:82" ht="27.75" customHeight="1" thickBot="1" x14ac:dyDescent="0.3">
      <c r="A6" s="371" t="s">
        <v>167</v>
      </c>
      <c r="B6" s="372"/>
      <c r="C6" s="630" t="s">
        <v>168</v>
      </c>
      <c r="D6" s="631"/>
      <c r="E6" s="632"/>
      <c r="F6" s="7"/>
      <c r="G6" s="7"/>
      <c r="H6" s="7"/>
      <c r="I6" s="7"/>
      <c r="J6" s="1"/>
      <c r="K6" s="176"/>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row>
    <row r="7" spans="1:82" ht="20.25" customHeight="1" x14ac:dyDescent="0.25">
      <c r="A7" s="508" t="s">
        <v>340</v>
      </c>
      <c r="B7" s="509"/>
      <c r="C7" s="628"/>
      <c r="D7" s="628"/>
      <c r="E7" s="629"/>
      <c r="F7" s="254"/>
      <c r="G7" s="254"/>
      <c r="H7" s="254"/>
      <c r="I7" s="254"/>
    </row>
    <row r="8" spans="1:82" ht="45.75" customHeight="1" thickBot="1" x14ac:dyDescent="0.3">
      <c r="A8" s="58" t="s">
        <v>151</v>
      </c>
      <c r="B8" s="58" t="s">
        <v>153</v>
      </c>
      <c r="C8" s="59" t="s">
        <v>155</v>
      </c>
      <c r="D8" s="623" t="s">
        <v>157</v>
      </c>
      <c r="E8" s="624"/>
    </row>
    <row r="9" spans="1:82" x14ac:dyDescent="0.25">
      <c r="A9" s="60"/>
      <c r="B9" s="261"/>
      <c r="C9" s="74"/>
      <c r="D9" s="633"/>
      <c r="E9" s="634"/>
    </row>
    <row r="10" spans="1:82" x14ac:dyDescent="0.25">
      <c r="A10" s="60"/>
      <c r="B10" s="61"/>
      <c r="C10" s="75"/>
      <c r="D10" s="635"/>
      <c r="E10" s="636"/>
    </row>
    <row r="11" spans="1:82" x14ac:dyDescent="0.25">
      <c r="A11" s="60"/>
      <c r="B11" s="61"/>
      <c r="C11" s="75"/>
      <c r="D11" s="635"/>
      <c r="E11" s="636"/>
    </row>
    <row r="12" spans="1:82" x14ac:dyDescent="0.25">
      <c r="A12" s="62"/>
      <c r="B12" s="63"/>
      <c r="C12" s="75"/>
      <c r="D12" s="635"/>
      <c r="E12" s="636"/>
    </row>
    <row r="13" spans="1:82" x14ac:dyDescent="0.25">
      <c r="A13" s="64"/>
      <c r="B13" s="63"/>
      <c r="C13" s="75"/>
      <c r="D13" s="635"/>
      <c r="E13" s="636"/>
    </row>
    <row r="14" spans="1:82" x14ac:dyDescent="0.25">
      <c r="A14" s="64"/>
      <c r="B14" s="63"/>
      <c r="C14" s="76"/>
      <c r="D14" s="635"/>
      <c r="E14" s="636"/>
    </row>
    <row r="15" spans="1:82" x14ac:dyDescent="0.25">
      <c r="A15" s="64"/>
      <c r="B15" s="63"/>
      <c r="C15" s="76"/>
      <c r="D15" s="635"/>
      <c r="E15" s="636"/>
    </row>
    <row r="16" spans="1:82" x14ac:dyDescent="0.25">
      <c r="A16" s="65"/>
      <c r="B16" s="63"/>
      <c r="C16" s="75"/>
      <c r="D16" s="635"/>
      <c r="E16" s="636"/>
    </row>
    <row r="17" spans="1:5" x14ac:dyDescent="0.25">
      <c r="A17" s="66"/>
      <c r="B17" s="67"/>
      <c r="C17" s="77"/>
      <c r="D17" s="635"/>
      <c r="E17" s="636"/>
    </row>
    <row r="18" spans="1:5" x14ac:dyDescent="0.25">
      <c r="A18" s="66"/>
      <c r="B18" s="67"/>
      <c r="C18" s="77"/>
      <c r="D18" s="635"/>
      <c r="E18" s="636"/>
    </row>
    <row r="19" spans="1:5" x14ac:dyDescent="0.25">
      <c r="A19" s="68"/>
      <c r="B19" s="69"/>
      <c r="C19" s="71"/>
      <c r="D19" s="635"/>
      <c r="E19" s="636"/>
    </row>
    <row r="20" spans="1:5" x14ac:dyDescent="0.25">
      <c r="A20" s="70"/>
      <c r="B20" s="71"/>
      <c r="C20" s="71"/>
      <c r="D20" s="635"/>
      <c r="E20" s="636"/>
    </row>
    <row r="21" spans="1:5" x14ac:dyDescent="0.25">
      <c r="A21" s="70"/>
      <c r="B21" s="71"/>
      <c r="C21" s="71"/>
      <c r="D21" s="635"/>
      <c r="E21" s="636"/>
    </row>
    <row r="22" spans="1:5" x14ac:dyDescent="0.25">
      <c r="A22" s="70"/>
      <c r="B22" s="71"/>
      <c r="C22" s="71"/>
      <c r="D22" s="635"/>
      <c r="E22" s="636"/>
    </row>
    <row r="23" spans="1:5" x14ac:dyDescent="0.25">
      <c r="A23" s="70"/>
      <c r="B23" s="71"/>
      <c r="C23" s="71"/>
      <c r="D23" s="635"/>
      <c r="E23" s="636"/>
    </row>
    <row r="24" spans="1:5" x14ac:dyDescent="0.25">
      <c r="A24" s="70"/>
      <c r="B24" s="71"/>
      <c r="C24" s="71"/>
      <c r="D24" s="635"/>
      <c r="E24" s="636"/>
    </row>
    <row r="25" spans="1:5" x14ac:dyDescent="0.25">
      <c r="A25" s="70"/>
      <c r="B25" s="71"/>
      <c r="C25" s="71"/>
      <c r="D25" s="635"/>
      <c r="E25" s="636"/>
    </row>
    <row r="26" spans="1:5" x14ac:dyDescent="0.25">
      <c r="A26" s="70"/>
      <c r="B26" s="71"/>
      <c r="C26" s="71"/>
      <c r="D26" s="635"/>
      <c r="E26" s="636"/>
    </row>
    <row r="27" spans="1:5" x14ac:dyDescent="0.25">
      <c r="A27" s="70"/>
      <c r="B27" s="71"/>
      <c r="C27" s="71"/>
      <c r="D27" s="635"/>
      <c r="E27" s="636"/>
    </row>
    <row r="28" spans="1:5" x14ac:dyDescent="0.25">
      <c r="A28" s="70"/>
      <c r="B28" s="71"/>
      <c r="C28" s="71"/>
      <c r="D28" s="635"/>
      <c r="E28" s="636"/>
    </row>
    <row r="29" spans="1:5" x14ac:dyDescent="0.25">
      <c r="A29" s="70"/>
      <c r="B29" s="71"/>
      <c r="C29" s="71"/>
      <c r="D29" s="635"/>
      <c r="E29" s="636"/>
    </row>
    <row r="30" spans="1:5" x14ac:dyDescent="0.25">
      <c r="A30" s="70"/>
      <c r="B30" s="71"/>
      <c r="C30" s="71"/>
      <c r="D30" s="635"/>
      <c r="E30" s="636"/>
    </row>
    <row r="31" spans="1:5" x14ac:dyDescent="0.25">
      <c r="A31" s="70"/>
      <c r="B31" s="71"/>
      <c r="C31" s="71"/>
      <c r="D31" s="635"/>
      <c r="E31" s="636"/>
    </row>
    <row r="32" spans="1:5" x14ac:dyDescent="0.25">
      <c r="A32" s="70"/>
      <c r="B32" s="71"/>
      <c r="C32" s="71"/>
      <c r="D32" s="635"/>
      <c r="E32" s="636"/>
    </row>
    <row r="33" spans="1:5" x14ac:dyDescent="0.25">
      <c r="A33" s="70"/>
      <c r="B33" s="71"/>
      <c r="C33" s="71"/>
      <c r="D33" s="635"/>
      <c r="E33" s="636"/>
    </row>
    <row r="34" spans="1:5" x14ac:dyDescent="0.25">
      <c r="A34" s="70"/>
      <c r="B34" s="71"/>
      <c r="C34" s="71"/>
      <c r="D34" s="635"/>
      <c r="E34" s="636"/>
    </row>
    <row r="35" spans="1:5" x14ac:dyDescent="0.25">
      <c r="A35" s="70"/>
      <c r="B35" s="71"/>
      <c r="C35" s="71"/>
      <c r="D35" s="635"/>
      <c r="E35" s="636"/>
    </row>
    <row r="36" spans="1:5" ht="15.75" thickBot="1" x14ac:dyDescent="0.3">
      <c r="A36" s="72"/>
      <c r="B36" s="73"/>
      <c r="C36" s="73"/>
      <c r="D36" s="637"/>
      <c r="E36" s="638"/>
    </row>
  </sheetData>
  <mergeCells count="37">
    <mergeCell ref="D24:E24"/>
    <mergeCell ref="D25:E25"/>
    <mergeCell ref="D26:E26"/>
    <mergeCell ref="D27:E27"/>
    <mergeCell ref="D28:E28"/>
    <mergeCell ref="D34:E34"/>
    <mergeCell ref="D35:E35"/>
    <mergeCell ref="D36:E36"/>
    <mergeCell ref="D29:E29"/>
    <mergeCell ref="D30:E30"/>
    <mergeCell ref="D31:E31"/>
    <mergeCell ref="D32:E32"/>
    <mergeCell ref="D33:E33"/>
    <mergeCell ref="D21:E21"/>
    <mergeCell ref="D22:E22"/>
    <mergeCell ref="D23:E23"/>
    <mergeCell ref="D14:E14"/>
    <mergeCell ref="D15:E15"/>
    <mergeCell ref="D16:E16"/>
    <mergeCell ref="D17:E17"/>
    <mergeCell ref="D18:E18"/>
    <mergeCell ref="D19:E19"/>
    <mergeCell ref="D20:E20"/>
    <mergeCell ref="D9:E9"/>
    <mergeCell ref="D10:E10"/>
    <mergeCell ref="D11:E11"/>
    <mergeCell ref="D12:E12"/>
    <mergeCell ref="D13:E13"/>
    <mergeCell ref="D8:E8"/>
    <mergeCell ref="A1:A4"/>
    <mergeCell ref="B1:D1"/>
    <mergeCell ref="B2:D2"/>
    <mergeCell ref="A7:E7"/>
    <mergeCell ref="B3:D3"/>
    <mergeCell ref="B4:D4"/>
    <mergeCell ref="A6:B6"/>
    <mergeCell ref="C6:E6"/>
  </mergeCells>
  <pageMargins left="0.7" right="0.7" top="0.75" bottom="0.75" header="0.3" footer="0.3"/>
  <pageSetup paperSize="9" scale="58"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1fcf0e58-9022-4bc7-be7a-1c8b6101d314"/>
    <ds:schemaRef ds:uri="079fc11b-ce74-4613-9e4d-e7599b75c66f"/>
    <ds:schemaRef ds:uri="http://schemas.microsoft.com/sharepoint/v3"/>
  </ds:schemaRefs>
</ds:datastoreItem>
</file>

<file path=customXml/itemProps2.xml><?xml version="1.0" encoding="utf-8"?>
<ds:datastoreItem xmlns:ds="http://schemas.openxmlformats.org/officeDocument/2006/customXml" ds:itemID="{B8CB741A-7D85-4CE2-B139-98A37B65EAC8}">
  <ds:schemaRefs>
    <ds:schemaRef ds:uri="http://schemas.microsoft.com/sharepoint/v3/contenttype/forms"/>
  </ds:schemaRefs>
</ds:datastoreItem>
</file>

<file path=customXml/itemProps3.xml><?xml version="1.0" encoding="utf-8"?>
<ds:datastoreItem xmlns:ds="http://schemas.openxmlformats.org/officeDocument/2006/customXml" ds:itemID="{4A86D5C8-9D08-4589-87C2-31222B9430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Instructivo</vt:lpstr>
      <vt:lpstr>ACTIVIDAD_1 </vt:lpstr>
      <vt:lpstr>ACTIVIDAD 2</vt:lpstr>
      <vt:lpstr>ACTIVIDAD_3</vt:lpstr>
      <vt:lpstr>META_PDD</vt:lpstr>
      <vt:lpstr>PRODUCTO_MGA</vt:lpstr>
      <vt:lpstr>TERRITORIALIZACIÓN</vt:lpstr>
      <vt:lpstr>PMR</vt:lpstr>
      <vt:lpstr>CONTROL DE CAMBIOS</vt:lpstr>
      <vt:lpstr>'ACTIVIDAD 2'!Área_de_impresión</vt:lpstr>
      <vt:lpstr>'ACTIVIDAD_1 '!Área_de_impresión</vt:lpstr>
      <vt:lpstr>ACTIVIDAD_3!Área_de_impresión</vt:lpstr>
      <vt:lpstr>'CONTROL DE CAMBIOS'!Área_de_impresión</vt:lpstr>
      <vt:lpstr>META_PDD!Área_de_impresión</vt:lpstr>
      <vt:lpstr>PMR!Área_de_impresión</vt:lpstr>
      <vt:lpstr>PRODUCTO_MGA!Área_de_impresión</vt:lpstr>
      <vt:lpstr>TERRITORIALIZACIÓN!Área_de_impresión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Nelly García Báez</cp:lastModifiedBy>
  <cp:revision/>
  <cp:lastPrinted>2025-05-15T02:04:35Z</cp:lastPrinted>
  <dcterms:created xsi:type="dcterms:W3CDTF">2016-04-29T15:11:54Z</dcterms:created>
  <dcterms:modified xsi:type="dcterms:W3CDTF">2025-05-19T13:02:04Z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