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Seguimientos_PA_2025/"/>
    </mc:Choice>
  </mc:AlternateContent>
  <xr:revisionPtr revIDLastSave="2" documentId="8_{912201EE-38B8-44D4-AAAC-923F4C4190B2}" xr6:coauthVersionLast="47" xr6:coauthVersionMax="47" xr10:uidLastSave="{ADC431B6-51D5-4E51-8D51-AA7CEB33BE02}"/>
  <bookViews>
    <workbookView xWindow="-120" yWindow="-120" windowWidth="29040" windowHeight="15720" tabRatio="734" firstSheet="3" activeTab="13" xr2:uid="{00000000-000D-0000-FFFF-FFFF00000000}"/>
  </bookViews>
  <sheets>
    <sheet name="Datos" sheetId="52" state="hidden" r:id="rId1"/>
    <sheet name="Actividades_proyecto " sheetId="1" state="hidden" r:id="rId2"/>
    <sheet name="Instructivo" sheetId="64" r:id="rId3"/>
    <sheet name="ACTIVIDAD_1" sheetId="20" r:id="rId4"/>
    <sheet name="Hoja de vida Actividad 1" sheetId="51" state="hidden" r:id="rId5"/>
    <sheet name="ACTIVIDAD_2" sheetId="55" r:id="rId6"/>
    <sheet name="Hoja de vida Actividad 2" sheetId="56" state="hidden" r:id="rId7"/>
    <sheet name="Hoja de vida Actividad 3" sheetId="58" state="hidden" r:id="rId8"/>
    <sheet name="Hoja de vida Actividad 4" sheetId="60" state="hidden" r:id="rId9"/>
    <sheet name="ACTIVIDAD_3" sheetId="57" r:id="rId10"/>
    <sheet name="ACTIVIDAD_4" sheetId="59" r:id="rId11"/>
    <sheet name="ACTIVIDAD_5" sheetId="61" r:id="rId12"/>
    <sheet name="Hoja de vida Actividad 5" sheetId="62" state="hidden" r:id="rId13"/>
    <sheet name="META_PDD" sheetId="38" r:id="rId14"/>
    <sheet name="Hoja de vida Meta PDD" sheetId="63" state="hidden" r:id="rId15"/>
    <sheet name="PRODUCTO_MGA" sheetId="47" r:id="rId16"/>
    <sheet name="TERRITORIALIZACIÓN" sheetId="65" r:id="rId17"/>
    <sheet name="PMR" sheetId="46" r:id="rId18"/>
    <sheet name="CONTROL DE CAMBIOS" sheetId="40" r:id="rId19"/>
    <sheet name="Listas" sheetId="43" state="hidden" r:id="rId20"/>
    <sheet name="Hoja3" sheetId="19" state="hidden" r:id="rId21"/>
  </sheets>
  <definedNames>
    <definedName name="_xlnm._FilterDatabase" localSheetId="17" hidden="1">PMR!$A$12:$AX$37</definedName>
    <definedName name="_xlnm.Print_Area" localSheetId="3">ACTIVIDAD_1!$A$1:$O$118</definedName>
    <definedName name="_xlnm.Print_Area" localSheetId="5">ACTIVIDAD_2!$A$1:$O$118</definedName>
    <definedName name="_xlnm.Print_Area" localSheetId="9">ACTIVIDAD_3!$A$1:$O$118</definedName>
    <definedName name="_xlnm.Print_Area" localSheetId="10">ACTIVIDAD_4!$A$1:$O$118</definedName>
    <definedName name="_xlnm.Print_Area" localSheetId="11">ACTIVIDAD_5!$A$1:$O$118</definedName>
    <definedName name="_xlnm.Print_Area" localSheetId="18">'CONTROL DE CAMBIOS'!$A$1:$E$36</definedName>
    <definedName name="_xlnm.Print_Area" localSheetId="4">'Hoja de vida Actividad 1'!$A$1:$L$29</definedName>
    <definedName name="_xlnm.Print_Area" localSheetId="6">'Hoja de vida Actividad 2'!$A$1:$L$28</definedName>
    <definedName name="_xlnm.Print_Area" localSheetId="7">'Hoja de vida Actividad 3'!$A$1:$L$28</definedName>
    <definedName name="_xlnm.Print_Area" localSheetId="8">'Hoja de vida Actividad 4'!$A$1:$L$28</definedName>
    <definedName name="_xlnm.Print_Area" localSheetId="12">'Hoja de vida Actividad 5'!$A$1:$L$28</definedName>
    <definedName name="_xlnm.Print_Area" localSheetId="14">'Hoja de vida Meta PDD'!$A$1:$L$27</definedName>
    <definedName name="_xlnm.Print_Area" localSheetId="13">META_PDD!$A$1:$M$68</definedName>
    <definedName name="_xlnm.Print_Area" localSheetId="17">PMR!$A$1:$AX$34</definedName>
    <definedName name="_xlnm.Print_Area" localSheetId="15">PRODUCTO_MGA!$A$1:$L$53</definedName>
    <definedName name="condicion" localSheetId="2">#REF!</definedName>
    <definedName name="condicion" localSheetId="16">#REF!</definedName>
    <definedName name="condicion">Hoja3!$N$40:$N$45</definedName>
    <definedName name="edad" localSheetId="2">#REF!</definedName>
    <definedName name="edad" localSheetId="16">#REF!</definedName>
    <definedName name="edad">Hoja3!$I$40:$I$45</definedName>
    <definedName name="etnias" localSheetId="2">#REF!</definedName>
    <definedName name="etnias" localSheetId="16">#REF!</definedName>
    <definedName name="etnias">Hoja3!$L$40:$L$43</definedName>
    <definedName name="frecuencia" localSheetId="2">#REF!</definedName>
    <definedName name="frecuencia" localSheetId="16">#REF!</definedName>
    <definedName name="frecuencia">Hoja3!$I$5:$I$11</definedName>
    <definedName name="genero" localSheetId="2">#REF!</definedName>
    <definedName name="genero" localSheetId="16">#REF!</definedName>
    <definedName name="genero">Hoja3!$M$40:$M$41</definedName>
    <definedName name="INDICADOR" localSheetId="2">#REF!</definedName>
    <definedName name="INDICADOR" localSheetId="16">#REF!</definedName>
    <definedName name="INDICADOR">#REF!</definedName>
    <definedName name="localidad" localSheetId="2">#REF!</definedName>
    <definedName name="localidad" localSheetId="16">#REF!</definedName>
    <definedName name="localidad">Hoja3!$E$5:$E$24</definedName>
    <definedName name="metas" localSheetId="2">#REF!</definedName>
    <definedName name="metas" localSheetId="16">#REF!</definedName>
    <definedName name="metas">Hoja3!$N$23:$N$33</definedName>
    <definedName name="objetivoest" localSheetId="2">#REF!</definedName>
    <definedName name="objetivoest" localSheetId="16">#REF!</definedName>
    <definedName name="objetivoest">Hoja3!$I$32:$I$35</definedName>
    <definedName name="objetivos" localSheetId="2">#REF!</definedName>
    <definedName name="objetivos" localSheetId="16">#REF!</definedName>
    <definedName name="objetivos">#REF!</definedName>
    <definedName name="pmr" localSheetId="2">#REF!</definedName>
    <definedName name="pmr" localSheetId="16">#REF!</definedName>
    <definedName name="pmr">Hoja3!$I$23:$I$27</definedName>
    <definedName name="responsable" localSheetId="2">#REF!</definedName>
    <definedName name="responsable" localSheetId="16">#REF!</definedName>
    <definedName name="responsable">Hoja3!$M$5:$M$18</definedName>
    <definedName name="SUBSECRETARIA" localSheetId="2">#REF!</definedName>
    <definedName name="SUBSECRETARIA" localSheetId="16">#REF!</definedName>
    <definedName name="SUBSECRETARIA">#REF!</definedName>
    <definedName name="subsecretarias" localSheetId="2">#REF!</definedName>
    <definedName name="subsecretarias" localSheetId="16">#REF!</definedName>
    <definedName name="subsecretarias">Hoja3!$O$5:$O$10</definedName>
    <definedName name="tactividad" localSheetId="2">#REF!</definedName>
    <definedName name="tactividad" localSheetId="16">#REF!</definedName>
    <definedName name="tactividad">Hoja3!$C$5:$C$6</definedName>
    <definedName name="tcalculo" localSheetId="2">#REF!</definedName>
    <definedName name="tcalculo" localSheetId="16">#REF!</definedName>
    <definedName name="tcalculo">Hoja3!$K$5</definedName>
    <definedName name="tindicador" localSheetId="2">#REF!</definedName>
    <definedName name="tindicador" localSheetId="16">#REF!</definedName>
    <definedName name="tindicador">Hoja3!$G$5:$G$10</definedName>
    <definedName name="tipometa" localSheetId="2">#REF!</definedName>
    <definedName name="tipometa" localSheetId="16">#REF!</definedName>
    <definedName name="tipometa">Hoja3!$A$5:$A$7</definedName>
    <definedName name="tmeta" localSheetId="2">#REF!</definedName>
    <definedName name="tmeta" localSheetId="16">#REF!</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X43" i="65" l="1"/>
  <c r="R43" i="65"/>
  <c r="O43" i="65"/>
  <c r="U43" i="65"/>
  <c r="M43" i="65"/>
  <c r="K43" i="65"/>
  <c r="I43" i="65"/>
  <c r="G43" i="65"/>
  <c r="M68" i="65"/>
  <c r="K68" i="65"/>
  <c r="I68" i="65"/>
  <c r="G68" i="65"/>
  <c r="E68" i="65"/>
  <c r="E43" i="65"/>
  <c r="C43" i="65"/>
  <c r="C68" i="65"/>
  <c r="C30" i="38"/>
  <c r="C34" i="38"/>
  <c r="C37" i="61"/>
  <c r="J20" i="47"/>
  <c r="K20" i="47"/>
  <c r="K18" i="47"/>
  <c r="J18" i="47"/>
  <c r="F25" i="38"/>
  <c r="D58" i="38"/>
  <c r="H20" i="47"/>
  <c r="G20" i="47"/>
  <c r="D20" i="47"/>
  <c r="H18" i="47"/>
  <c r="G18" i="47"/>
  <c r="D18" i="47"/>
  <c r="C28" i="38"/>
  <c r="I117" i="57"/>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N29" i="57"/>
  <c r="N30" i="57"/>
  <c r="N26" i="55"/>
  <c r="N27" i="55"/>
  <c r="N28" i="55"/>
  <c r="N29" i="55"/>
  <c r="N30" i="55"/>
  <c r="N26" i="20"/>
  <c r="N27" i="20"/>
  <c r="N28" i="20"/>
  <c r="N29" i="20"/>
  <c r="N30" i="20"/>
  <c r="O30" i="20" s="1"/>
  <c r="O27" i="57" l="1"/>
  <c r="O27" i="20"/>
  <c r="O27" i="61"/>
  <c r="O27" i="59"/>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5" i="46"/>
  <c r="AW16" i="46"/>
  <c r="AW17" i="46"/>
  <c r="AW18" i="46"/>
  <c r="AW19" i="46"/>
  <c r="AW20" i="46"/>
  <c r="AW21" i="46"/>
  <c r="AW22" i="46"/>
  <c r="AW23" i="46"/>
  <c r="AW24" i="46"/>
  <c r="AW25" i="46"/>
  <c r="AW26" i="46"/>
  <c r="AW27" i="46"/>
  <c r="AW28" i="46"/>
  <c r="AW29" i="46"/>
  <c r="AW30" i="46"/>
  <c r="AW31" i="46"/>
  <c r="AW32" i="46"/>
  <c r="AW33" i="46"/>
  <c r="AW34" i="46"/>
  <c r="AW35" i="46"/>
  <c r="AW36" i="46"/>
  <c r="AW37" i="46"/>
  <c r="AV15" i="46"/>
  <c r="AV16" i="46"/>
  <c r="AV17" i="46"/>
  <c r="AV18" i="46"/>
  <c r="AV19" i="46"/>
  <c r="AV20" i="46"/>
  <c r="AV21" i="46"/>
  <c r="AV22" i="46"/>
  <c r="AV23" i="46"/>
  <c r="AV24" i="46"/>
  <c r="AV25" i="46"/>
  <c r="AV26" i="46"/>
  <c r="AV27" i="46"/>
  <c r="AV28" i="46"/>
  <c r="AV29" i="46"/>
  <c r="AV30" i="46"/>
  <c r="AV31" i="46"/>
  <c r="AV32" i="46"/>
  <c r="AV33" i="46"/>
  <c r="AV34" i="46"/>
  <c r="AV36" i="46"/>
  <c r="AV14" i="46"/>
  <c r="AW14" i="46" l="1"/>
  <c r="N25" i="20" l="1"/>
  <c r="O26" i="20" s="1"/>
  <c r="C50" i="38"/>
  <c r="C48" i="38"/>
  <c r="C46" i="38"/>
  <c r="C44" i="38"/>
  <c r="C42" i="38"/>
  <c r="C40" i="38"/>
  <c r="C38" i="38"/>
  <c r="C36"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B121B448-1789-46AC-9F3D-134BD6C248D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5CC227A9-977F-4D96-8915-2F3A9CB75EEA}">
      <text>
        <r>
          <rPr>
            <sz val="9"/>
            <color indexed="81"/>
            <rFont val="Tahoma"/>
            <family val="2"/>
          </rPr>
          <t>Fecha en la que el cambio solicitado al plan de acción es aprobado</t>
        </r>
      </text>
    </comment>
    <comment ref="B9" authorId="0" shapeId="0" xr:uid="{C3F83953-384B-4A7F-847D-1CD559E6F28E}">
      <text>
        <r>
          <rPr>
            <sz val="9"/>
            <color indexed="81"/>
            <rFont val="Tahoma"/>
            <family val="2"/>
          </rPr>
          <t>Fecha en la que el cambio solicitado al plan de acción es aprobado</t>
        </r>
      </text>
    </comment>
    <comment ref="C9" authorId="0" shapeId="0" xr:uid="{8A83DF69-71B2-4DE4-A9F1-552A481AAC55}">
      <text>
        <r>
          <rPr>
            <sz val="9"/>
            <color indexed="81"/>
            <rFont val="Tahoma"/>
            <family val="2"/>
          </rPr>
          <t>Descripción de los cambios realizados en la actialización que corresponda</t>
        </r>
      </text>
    </comment>
    <comment ref="D9" authorId="0" shapeId="0" xr:uid="{B93C7EC3-DC19-4B5E-AD3A-EA9EEB9E39ED}">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<sst xmlns="http://schemas.openxmlformats.org/spreadsheetml/2006/main" count="3384" uniqueCount="851">
  <si>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</si>
  <si>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</si>
  <si>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</si>
  <si>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</si>
  <si>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</si>
  <si>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</si>
  <si>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</si>
  <si>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</si>
  <si>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</si>
  <si>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</si>
  <si>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</si>
  <si>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</si>
  <si>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</si>
  <si>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</si>
  <si>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</si>
  <si>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</si>
  <si>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</si>
  <si>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</si>
  <si>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</si>
  <si>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</si>
  <si>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</si>
  <si>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</si>
  <si>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</si>
  <si>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</si>
  <si>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</si>
  <si>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</si>
  <si>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</si>
  <si>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</si>
  <si>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</si>
  <si>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</si>
  <si>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</si>
  <si>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</si>
  <si>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</si>
  <si>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</si>
  <si>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</si>
  <si>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</si>
  <si>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</si>
  <si>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</si>
  <si>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</si>
  <si>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</si>
  <si>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</si>
  <si>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</si>
  <si>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</si>
  <si>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</si>
  <si>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</si>
  <si>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</si>
  <si>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</si>
  <si>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</si>
  <si>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</si>
  <si>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</si>
  <si>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</si>
  <si>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</si>
  <si>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</si>
  <si>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</si>
  <si>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</si>
  <si>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</si>
  <si>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</si>
  <si>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</si>
  <si>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</si>
  <si>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</si>
  <si>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</si>
  <si>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</si>
  <si>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</si>
  <si>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</si>
  <si>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</si>
  <si>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</si>
  <si>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</si>
  <si>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</si>
  <si>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</si>
  <si>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</si>
  <si>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</si>
  <si>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</si>
  <si>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</si>
  <si>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</si>
  <si>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</si>
  <si>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</si>
  <si>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</si>
  <si>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</si>
  <si>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</si>
  <si>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</si>
  <si>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</si>
  <si>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</si>
  <si>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</si>
  <si>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</si>
  <si>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</si>
  <si>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</si>
  <si>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</si>
  <si>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</si>
  <si>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</si>
  <si>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</si>
  <si>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</si>
  <si>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</si>
  <si>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</si>
  <si>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</si>
  <si>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</si>
  <si>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</si>
  <si>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</si>
  <si>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</si>
  <si>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</si>
  <si>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</si>
  <si>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</si>
  <si>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</si>
  <si>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</si>
  <si>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</si>
  <si>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</si>
  <si>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</si>
  <si>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</si>
  <si>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</si>
  <si>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</si>
  <si>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</si>
  <si>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</si>
  <si>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</si>
  <si>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</si>
  <si>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</si>
  <si>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</si>
  <si>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</si>
  <si>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</si>
  <si>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</si>
  <si>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</si>
  <si>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</si>
  <si>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</si>
  <si>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</si>
  <si>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</si>
  <si>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</si>
  <si>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</si>
  <si>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</si>
  <si>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</si>
  <si>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</si>
  <si>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</si>
  <si>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</si>
  <si>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</si>
  <si>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</si>
  <si>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</si>
  <si>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</si>
  <si>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</si>
  <si>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</si>
  <si>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</si>
  <si>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</si>
  <si>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</si>
  <si>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</si>
  <si>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</si>
  <si>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</si>
  <si>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</si>
  <si>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</si>
  <si>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</si>
  <si>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</si>
  <si>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</si>
  <si>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</si>
  <si>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</si>
  <si>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</si>
  <si>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</si>
  <si>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</si>
  <si>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</si>
  <si>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</si>
  <si>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</si>
  <si>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</si>
  <si>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</si>
  <si>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</si>
  <si>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</si>
  <si>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</si>
  <si>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</si>
  <si>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</si>
  <si>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</si>
  <si>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</si>
  <si>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</si>
  <si>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</si>
  <si>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</si>
  <si>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</si>
  <si>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</si>
  <si>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</si>
  <si>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</si>
  <si>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</si>
  <si>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</si>
  <si>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</si>
  <si>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</si>
  <si>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</si>
  <si>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</si>
  <si>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</si>
  <si>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</si>
  <si>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</si>
  <si>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</si>
  <si>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</si>
  <si>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</si>
  <si>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</si>
  <si>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</si>
  <si>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</si>
  <si>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</si>
  <si>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</si>
  <si>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</si>
  <si>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</si>
  <si>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</si>
  <si>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</si>
  <si>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</si>
  <si>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</si>
  <si>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</si>
  <si>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</si>
  <si>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</si>
  <si>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</si>
  <si>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</si>
  <si>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</si>
  <si>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</si>
  <si>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</si>
  <si>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</si>
  <si>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</si>
  <si>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</si>
  <si>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</si>
  <si>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</si>
  <si>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</si>
  <si>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</si>
  <si>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</si>
  <si>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</si>
  <si>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</si>
  <si>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</si>
  <si>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</si>
  <si>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</si>
  <si>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</si>
  <si>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</si>
  <si>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</si>
  <si>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</si>
  <si>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</si>
  <si>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</si>
  <si>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</si>
  <si>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</si>
  <si>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</si>
  <si>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</si>
  <si>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</si>
  <si>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</si>
  <si>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</si>
  <si>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</si>
  <si>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</si>
  <si>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</si>
  <si>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</si>
  <si>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</si>
  <si>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</si>
  <si>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</si>
  <si>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</si>
  <si>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</si>
  <si>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</si>
  <si>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</si>
  <si>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</si>
  <si>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</si>
  <si>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</si>
  <si>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</si>
  <si>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</si>
  <si>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</si>
  <si>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</si>
  <si>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</si>
  <si>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</si>
  <si>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</si>
  <si>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</si>
  <si>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</si>
  <si>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</si>
  <si>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</si>
  <si>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</si>
  <si>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</si>
  <si>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</si>
  <si>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</si>
  <si>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</si>
  <si>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</si>
  <si>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</si>
  <si>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</si>
  <si>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</si>
  <si>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</si>
  <si>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</si>
  <si>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</si>
  <si>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</si>
  <si>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</si>
  <si>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</si>
  <si>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</si>
  <si>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</si>
  <si>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</si>
  <si>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</si>
  <si>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</si>
  <si>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</si>
  <si>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</si>
  <si>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</si>
  <si>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</si>
  <si>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</si>
  <si>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</si>
  <si>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</si>
  <si>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</si>
  <si>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</si>
  <si>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</si>
  <si>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</si>
  <si>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</si>
  <si>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</si>
  <si>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</si>
  <si>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8198 - Implementación de la estrategia de transformación cultural de la Secretaría Distrital de la Mujer en Bogotá D.C.</t>
  </si>
  <si>
    <t>BPIN</t>
  </si>
  <si>
    <t>Enero</t>
  </si>
  <si>
    <t>Febrero</t>
  </si>
  <si>
    <t>Marzo</t>
  </si>
  <si>
    <t>Abril</t>
  </si>
  <si>
    <t>X</t>
  </si>
  <si>
    <t>FORMULACION</t>
  </si>
  <si>
    <t>Mayo</t>
  </si>
  <si>
    <t>Junio</t>
  </si>
  <si>
    <t>Julio</t>
  </si>
  <si>
    <t>Agosto</t>
  </si>
  <si>
    <t>ACTUALIZACION</t>
  </si>
  <si>
    <t>Septiembre</t>
  </si>
  <si>
    <t>Octubre</t>
  </si>
  <si>
    <t>Noviembre</t>
  </si>
  <si>
    <t>Diciembre</t>
  </si>
  <si>
    <t>SEGUIMIENTO</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</si>
  <si>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</si>
  <si>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</si>
  <si>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4502032 - Documento de lineamientos Técnicos</t>
  </si>
  <si>
    <t>Número de acciones de transformación cultural formuladas para la promoción y garantía del libre ejercicio de los derechos de las mujeres y la equidad de género.</t>
  </si>
  <si>
    <t>2. Bogotá Confia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</si>
  <si>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</si>
  <si>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</si>
  <si>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PRESUPUESTO ASIGNADO EN LA VIGENCIA ACTUAL (en pesos, sin decimales)</t>
  </si>
  <si>
    <t>Total</t>
  </si>
  <si>
    <t>Porcentaje de ejecución</t>
  </si>
  <si>
    <t xml:space="preserve"> -     </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</si>
  <si>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</si>
  <si>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</si>
  <si>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</si>
  <si>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</si>
  <si>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</si>
  <si>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</si>
  <si>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</si>
  <si>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</si>
  <si>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</si>
  <si>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</si>
  <si>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</si>
  <si>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</si>
  <si>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</si>
  <si>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</si>
  <si>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</si>
  <si>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</si>
  <si>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</si>
  <si>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</si>
  <si>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</si>
  <si>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adelanta en la consolidación de la documentación técnica y se inicia con la implementación en calle de las estrategias permitiendo consolidar las apuestas metodológicas de la estrategia llevando una trazabilidad de las acciones.</t>
  </si>
  <si>
    <t>ABRIL</t>
  </si>
  <si>
    <t>Durante el mes de abril de 2025 se consolidaron avances clave para la implementación operativa de la Estrategia de Transformaciones Culturales. Se realizaron cuatro reuniones de seguimiento con el equipo técnico los días 1, 8, 22 y 29 de abril, en las cuales se verificó el avance en las líneas de Prevención de Violencias y Redistribución del Cuidado, se actualizaron hitos anuales y se ajustaron los cronogramas de formación. Estas sesiones permitieron también revisar compromisos, coordinar tareas transversales y priorizar acciones mensuales estratégicas. Asimismo, se consolidó el informe de avances del mes, incluyendo los logros y dificultades reportadas por cada línea estratégica y por los apoyos transversales. El informe integra recomendaciones y rutas de implementación de corto plazo. En paralelo, se avanzó en la construcción de dos líneas base fundamentales: una para la estrategia de prevención del feminicidio y otra para la actualización de la estrategia Caleidoscopio. La revisión documental incluyó normativas, literatura y datos estadísticos que fueron sistematizados en matrices analíticas y borradores técnicos en revisión. Estos insumos consolidan la base para estructurar teorías de cambio y objetivos específicos de ambas estrategias. Por otro lado, se diseñó una matriz de portafolio de metodologías para el Laboratorio de Soluciones, organizando cada metodología por pilares, grupos etarios, temas, objetivos y requerimientos. Este instrumento será clave para la formulación del protocolo de operación de la Línea de Cuidado. Adicionalmente, la Línea de Prevención de Violencias avanzó en su propio portafolio metodológico, contribuyendo a la estructuración operativa de su despliegue territorial.</t>
  </si>
  <si>
    <t>Durante los primeros cuatro meses de 2025 se consolidaron avances clave en la estructura técnica y operativa de la Estrategia de Transformaciones Culturales. Se validó la estructura metodológica para la elaboración de documentos técnicos y manuales operativos, alineada con los enfoques de derechos humanos de las mujeres y transformación cultural. Se fortalecieron las líneas de trabajo mediante la construcción de diagnósticos y líneas base para las estrategias de prevención del feminicidio y Caleidoscopio, así como el diseño de portafolios metodológicos para las líneas de cuidado y prevención de violencias. Estos insumos se integran como parte de los protocolos de operación en construcción.
A nivel operativo, se llevaron a cabo reuniones periódicas de seguimiento técnico, priorización de hitos y cronogramas formativos, articulando compromisos por línea estratégica. También se consolidaron informes mensuales que recopilan avances, barreras y proyecciones. En paralelo, se fortalecieron articulaciones con otras direcciones de la Secretaría, entidades públicas y organizaciones cooperantes, lo que ha permitido avanzar en la implementación territorial y la integración de acciones de transformación cultural en espacios comunitarios.
Con estos logros, se afianza una base metodológica y operativa sólida que permite proyectar la implementación sostenida, escalable y situada de la Estrategia a lo largo del año.</t>
  </si>
  <si>
    <t>No se presentaron retrasos en la programación de actividades</t>
  </si>
  <si>
    <t xml:space="preserve">Mejora en la capacidad operativa y estratégica del equipo para implementar acciones de transformación cultural de forma más articulada y eficaz.
Fortalecimiento técnico y metodológico de las líneas de trabajo, lo que permite contar con instrumentos sólidos y replicables.
Alineación de las acciones con los enfoques de derechos y transformación cultural, lo que asegura coherencia conceptual y legitimidad institucional.
Avances en la territorialización e implementación en campo, lo que incrementa el impacto directo de la estrategia sobre la ciudadanía.
Mayor capacidad de articulación interinstitucional, facilitando alianzas y sinergias con entidades públicas, privadas y cooperantes.
Producción sistemática de información y seguimiento, que permite ajustar, evaluar y escalar las estrategias de manera informada.
</t>
  </si>
  <si>
    <t>MAYO</t>
  </si>
  <si>
    <t>JUNIO</t>
  </si>
  <si>
    <t>JULIO</t>
  </si>
  <si>
    <t>AGOSTO</t>
  </si>
  <si>
    <t>SEPTIEMBRE</t>
  </si>
  <si>
    <t>OCTUBRE</t>
  </si>
  <si>
    <t xml:space="preserve">NOVIEMBRE </t>
  </si>
  <si>
    <t>DICIEMBRE</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</si>
  <si>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</si>
  <si>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</si>
  <si>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</si>
  <si>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</si>
  <si>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</si>
  <si>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</si>
  <si>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</si>
  <si>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</si>
  <si>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</si>
  <si>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</si>
  <si>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</si>
  <si>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</si>
  <si>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 xml:space="preserve">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
</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</si>
  <si>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</si>
  <si>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</si>
  <si>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</si>
  <si>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</si>
  <si>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</si>
  <si>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</si>
  <si>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</si>
  <si>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</si>
  <si>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</si>
  <si>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</si>
  <si>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</si>
  <si>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r>
      <t xml:space="preserve">Durante el mes de abril de 2025, se llevaron a cabo las siguientes acciones orientadas al cumplimiento de esta tarea, destacando el seguimiento técnico y operativo a la Estrategia de Transformaciones Culturales, así como la consolidación del informe mensual de avances.
</t>
    </r>
    <r>
      <rPr>
        <b/>
        <sz val="13"/>
        <color rgb="FF000000"/>
        <rFont val="Arial"/>
        <family val="2"/>
      </rPr>
      <t xml:space="preserve">Reuniones de seguimiento técnico y operativo:
</t>
    </r>
    <r>
      <rPr>
        <sz val="13"/>
        <color rgb="FF000000"/>
        <rFont val="Arial"/>
        <family val="2"/>
      </rPr>
      <t xml:space="preserve">Se realizaron cuatro reuniones de trabajo con el equipo del Programa de Transformaciones Culturales, los días 1, 8, 22 y 29 de abril, con la participación activa de las personas responsables de cada una de las líneas estratégicas y apoyos transversales. Estos espacios estuvieron orientados a fortalecer la implementación del programa y permitieron:
*Dar seguimiento al avance de los planes de trabajo de las líneas de Prevención de Violencias contra las Mujeres y Redistribución de los Trabajos de Cuidado.
*Revisar y actualizar los hitos priorizados para el año, en función de las capacidades instaladas, cronogramas establecidos y recursos disponibles.
*Monitorear el cronograma de formación del equipo técnico y territorial, garantizando su alineación con los objetivos pedagógicos definidos.
*Verificar los compromisos asumidos por cada línea de trabajo, así como los requerimientos asociados a los apoyos transversales (articulación institucional, comunicaciones, investigación y gestión administrativa).
*Priorizar acciones clave para ejecutar durante el mes, revisando su viabilidad operativa y los aportes esperados de cada integrante del equipo.
</t>
    </r>
    <r>
      <rPr>
        <b/>
        <sz val="13"/>
        <color rgb="FF000000"/>
        <rFont val="Arial"/>
        <family val="2"/>
      </rPr>
      <t xml:space="preserve">Consolidación del informe mensual de avances:
</t>
    </r>
    <r>
      <rPr>
        <sz val="13"/>
        <color rgb="FF000000"/>
        <rFont val="Arial"/>
        <family val="2"/>
      </rPr>
      <t xml:space="preserve">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 y recomendaciones para la implementación.
</t>
    </r>
  </si>
  <si>
    <t>En el marco de los primeros cuatro meses de ejecución del año 2025, se avanzó en la elaboración del diagnóstico y la línea base de la estrategia de prevención del feminicidio, así como en la actualización de la línea base de la estrategia Caleidoscopio. Este proceso ha implicado una revisión exhaustiva de fuentes nacionales, internacionales y distritales, incluyendo marcos normativos, literatura académica, boletines estadísticos y sentencias judiciales, los insumos han sido sistematizados en matrices documentales y estructurados en borradores técnicos que actualmente se encuentran en proceso de revisión, este avance constituye un paso clave para definir la teoría del cambio, los objetivos específicos y los mecanismos de transformación cultural de ambas estrategias, fortaleciendo su fundamentación conceptual y operativa.</t>
  </si>
  <si>
    <t xml:space="preserve">Para avanzar en la construcción del protocolo de operación de la Línea de Cuidado, se ha diseñado una matriz de portafolio, en el que se encuentran registradas todas las metodologías que se han diseñado para la estrategia Laboratorio de Soluciones. En esta matriz se encuentra el registro de a qué pilar del modelo operativo corresponde cada metodología, además de los temas que aborda, el grupo etáreo al que está dirigida, el objetivo general, una descripción concisa de su desarrollo y los requerimientos necesarios para su implementación. Este es un recurso articulador para la realización del documento definitivo de protocolo de operación. 
Para abril de 2025, la Linea de Prevencion de Violencias contra Las Mujeres con el fin de fortalecer el modelo operativo de la territorialización de las acciones avanzo en el desarrollo del portafolio de metodologías en el que se describe su objetivo general, los especificos, los recursos necesarios para su articulacion. </t>
  </si>
  <si>
    <t>Tarea1: Abril</t>
  </si>
  <si>
    <t>Línea base feminicidio.docx</t>
  </si>
  <si>
    <t>Tarea 3: Abril</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</si>
  <si>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</si>
  <si>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</si>
  <si>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</si>
  <si>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</si>
  <si>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</si>
  <si>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</si>
  <si>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</si>
  <si>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</si>
  <si>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</si>
  <si>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</si>
  <si>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</si>
  <si>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</si>
  <si>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</si>
  <si>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</si>
  <si>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</si>
  <si>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</si>
  <si>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</si>
  <si>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</si>
  <si>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</si>
  <si>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</si>
  <si>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</si>
  <si>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</si>
  <si>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</si>
  <si>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</si>
  <si>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</si>
  <si>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</si>
  <si>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</si>
  <si>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</si>
  <si>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</si>
  <si>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</si>
  <si>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</si>
  <si>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</si>
  <si>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</si>
  <si>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</si>
  <si>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</si>
  <si>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</si>
  <si>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</si>
  <si>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</si>
  <si>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</si>
  <si>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</si>
  <si>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</si>
  <si>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</si>
  <si>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</si>
  <si>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</si>
  <si>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</si>
  <si>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</si>
  <si>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</si>
  <si>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</si>
  <si>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</si>
  <si>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</si>
  <si>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</si>
  <si>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</si>
  <si>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</si>
  <si>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</si>
  <si>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</si>
  <si>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</si>
  <si>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 xml:space="preserve">En cuanto a la articulación interna, se evidencian avances en los diálogos sostenidos con las directoras de las distintas direcciones, lo que ha permitido la creación de planes de acción articulados y coherentes con la misionalidad institucional. Se reconoce que estos acercamientos han fortalecido la vinculación del equipo con otras direcciones y estrategias en curso, lo cual potencia el uso de herramientas conjuntas y la implementación de acciones coordinadas.
Por otra parte, se dio continuidad a los procesos de articulación interinstitucional con la Secretaría de Cultura, Recreación y Deporte (SCRD) y la Secretaría de Gobierno. Asimismo, se inició una nueva articulación con la Secretaría de Educación, enfocada en la construcción de entornos escolares seguros. Finalmente, se avanzó en las alianzas estratégicas con Plural y DVV internacional. 
Finalmente, se fortalecen los ejercicios de formación interna y asistencia técnica, lo cual, permite transversalizar los enfoques de transformaciones culturales y de género. </t>
  </si>
  <si>
    <t>En términos internos, se destaca el fortalecimiento de las articulaciones con las diferentes direcciones, especialmente el avance de gestiones con la DDDP y el OMEG, lo cual ha permitido la planeación de acciones conjuntas y el desarrollo de planes de acción con la Empresa Metro Bogotá. En el componente comunicativo, se está finalizando la construcción del mensaje narrativo que se difundirá de manera transversal desde la Estrategia de Transformaciones Culturales. Asimismo, se inició el diálogo con la DEVAJ para la consolidación de acciones priorizadas, y se han fortalecido los acercamientos con el SIDICU, permitiendo el trabajo articulado en acciones clave como equipo.
En cuanto a la articulación interinstitucional, se han identificado actores estratégicos para el fortalecimiento de acciones territoriales, actualmente en desarrollo y alineadas con planes de acción y prioridades establecidas con cada entidad. Se avanza en la consolidación de alianzas estratégicas y en procesos de formación interna orientados al fortalecimiento de capacidades y herramientas. Finalmente, se participa en espacios de asesoría técnica para promover la transversalización del enfoque de transformaciones culturales.</t>
  </si>
  <si>
    <t>El fortalecimiento de las articulaciones internas con direcciones como la DDDP, el OMEG y SIDICU, así como el trabajo conjunto con la Empresa Metro Bogotá, ha permitido no solo avanzar en la planeación de acciones intersectoriales, sino también consolidar una base institucional robusta que favorece la transversalización del enfoque de transformaciones culturales. Estos procesos generan beneficios estratégicos para la entidad, al facilitar una apropiación más amplia y coherente de los enfoques diferenciales y de derechos, y al posicionar la estrategia como un eje articulador de la gestión pública con perspectiva de género y transformación cultural.
En la misma línea, la construcción de una narrativa comunicativa institucional desde la Estrategia de Transformaciones Culturales contribuye a alinear los mensajes estratégicos, fortaleciendo la identidad institucional y favoreciendo procesos de cambio cultural tanto al interior de la entidad como en su relacionamiento con la ciudadanía.</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</si>
  <si>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</si>
  <si>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</si>
  <si>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</si>
  <si>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</si>
  <si>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</si>
  <si>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</si>
  <si>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</si>
  <si>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</si>
  <si>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En cuanto a la vinculación interna con dependencias de la SdMujer, se realizaron los siguientes avances:
Anexo 1 y 2 - Dirección de Comunicaciones: Incorporación del enfoque de Transformaciones Culturales y derechos de las mujeres en campañas comunicativas y estrategias de impacto.
Anexo 3 - DEVAJ: Se realizó una primera reunión con las líderes de estrategia de la DEVAJ y se establecieron puntos de encuentro y sinergias.
Anexo 4 y 6 - SIDICU: Se identificaron de puntos de encuentro y espacios de acción con las Manzanas de Cuidado, específicamente en la línea de Cuidado de la estrategia de Transformaciones Culturales. Se realizaron primeros encuentros con SIDICU y Manzanas de Cuidado.
Anexo 6 - DDPP: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Anexo 7 y 8 - SCRD: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Anexo 9 - FUGA: Alianza inicial en el marco del evento distrital "Fúgate a la plaza" y en fortalecimiento de las acciones en la semana de la prevención del acoso en espacio público. 
Anexo 10 - Secretaría de Gobierno: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</si>
  <si>
    <t xml:space="preserve">En el marco del desarrollo de estrategias y herramientas de transversalización, se desarrollan las siguientes acciones:
Anexo 1. 2025_03_27 Propuesta Comunicaciones Espacio Público_ETC
Se desarrolla una propuesta para la Dirección de Comunicaciones, en la cual, se transversaliza el enfoque de transformaciones culturales y derechos de las mujeres en el FEP, enfocado en la prevención de violencias en espacio público. 
Anexo 2. 2025_03_31_MODELO_PROTOCOLO ARTICULACIONES
Se realiza un primer modelo de protocolo para el rol de articulaciones, con el fin de brindar herramientas y claridades para las acciones, alcances y objetivos del rol. </t>
  </si>
  <si>
    <t>Enlace Soportes: Tarea 1</t>
  </si>
  <si>
    <t>Enlace Soportes: Tarea 2</t>
  </si>
  <si>
    <t>Durante abril se fortaleció la articulación interna con las direcciones misionales y estratégicas de la Secretaría, y externa con entidades distritales y organizaciones aliadas, con el propósito de incorporar el enfoque de transformación cultural y derechos humanos de las mujeres en acciones conjuntas.
Se realizaron reuniones con la Dirección de Comunicaciones para avanzar en el desarrollo de la línea narrativa de la Estrategia de Transformaciones Culturales (ETC); con la DEVAJ, para coordinar acciones con la Línea de Prevención de Violencias; y con la Dirección del Sistema Distrital de Cuidado (SIDICU), para presentar fichas técnicas y armonizar acciones con la Secretaría de Cultura en torno a la redistribución de los trabajos de cuidado.
También se articularon acciones con la Dirección de Derechos y Diseño de Políticas (DDDP), especialmente en torno al derecho al hábitat y seguridad, incluyendo coordinación con Metro Bogotá; y con el OMEG, mediante sesiones de formación técnica.
A nivel externo, se adelantaron espacios con la Secretaría de Cultura para formalizar la articulación; con DVV Internacional, avanzando en la revisión del MoU; con Plural, Equimundo y BID para alinear los alcances de cooperación; y con la Secretaría de Educación, en el marco de Entornos Escolares Inspiradores, para consolidar líneas de acción conjunta.</t>
  </si>
  <si>
    <t xml:space="preserve">Durante el mes de abril se avanzó en el diseño de estrategias y herramientas de transversalización del enfoque de transformación cultural y derechos humanos de las mujeres, con el objetivo de fortalecer la articulación interdependencias e intersectorial de la Secretaría.
Se formuló una propuesta dirigida a la Dirección de Comunicaciones en el marco del Frente de Espacio Público, incorporando de manera explícita el enfoque de transformaciones culturales y los derechos de las mujeres para orientar acciones de prevención de violencias en el espacio público. Esta propuesta se enmarca en la línea estratégica de prevención de violencias contra las mujeres y constituye una herramienta clave para garantizar la coherencia conceptual y metodológica en las intervenciones de comunicación institucional.
Adicionalmente, se diseñó un modelo de protocolo operativo para el rol de articulaciones, con el propósito de establecer criterios claros sobre funciones, objetivos, alcance y mecanismos de acción de quienes desarrollan este rol dentro del equipo de Transformaciones Culturales. Esta herramienta busca optimizar los procesos de vinculación con otras entidades distritales, definir estándares comunes de trabajo colaborativo y garantizar la alineación con los principios del Programa de Transformaciones Culturales.
Ambas herramientas se constituyen como insumos técnicos estratégicos que permiten orientar las futuras acciones de transversalización, fortalecer la implementación territorial y consolidar 
</t>
  </si>
  <si>
    <t>En el marco del fortalecimiento de alianzas estratégicas y espacios técnicos, se desarrollaron tres mesas de trabajo interinstitucionales orientadas a la construcción de acciones con enfoque de género y prevención de violencias contra las mujeres. La primera de ellas se llevó a cabo con Metro Línea 1 y la Empresa Metro de Bogotá, con el objetivo de identificar puntos de articulación para la implementación de iniciativas de transformación cultural en los entornos del proyecto Metro. Asimismo, se adelantó una mesa de trabajo con la Alcaldía Local de Mártires para avanzar en la formulación del Laboratorio de Innovación en el marco de la estrategia “Bogotaneidad”, promoviendo prácticas territoriales de innovación social con enfoque de derechos. Finalmente, se realizó una sesión de articulación con la Alcaldía de Chapinero, a través de RedInnova Local, en la que se definieron lineamientos para la construcción de una matriz COMB, como herramienta para orientar las acciones de transformación cultural en la prevención del acoso en espacios urbanos.</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</si>
  <si>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</si>
  <si>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</si>
  <si>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</si>
  <si>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</si>
  <si>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</si>
  <si>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</si>
  <si>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</si>
  <si>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</si>
  <si>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</si>
  <si>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</si>
  <si>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</si>
  <si>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</si>
  <si>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</si>
  <si>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</si>
  <si>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</si>
  <si>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</si>
  <si>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</si>
  <si>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</si>
  <si>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</si>
  <si>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</si>
  <si>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</si>
  <si>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</si>
  <si>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</si>
  <si>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</si>
  <si>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</si>
  <si>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</si>
  <si>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</si>
  <si>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</si>
  <si>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</si>
  <si>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</si>
  <si>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</si>
  <si>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</si>
  <si>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</si>
  <si>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</si>
  <si>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</si>
  <si>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</si>
  <si>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</si>
  <si>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</si>
  <si>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</si>
  <si>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</si>
  <si>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</si>
  <si>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</si>
  <si>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</si>
  <si>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</si>
  <si>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</si>
  <si>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rPr>
        <sz val="13"/>
        <color rgb="FF000000"/>
        <rFont val="Arial"/>
        <family val="2"/>
      </rPr>
      <t xml:space="preserve">Se da inicio al proceso de implementación de la estrategia </t>
    </r>
    <r>
      <rPr>
        <b/>
        <sz val="13"/>
        <color rgb="FF000000"/>
        <rFont val="Arial"/>
        <family val="2"/>
      </rPr>
      <t>Laboratorio de Soluciones de la Línea de Cuidado</t>
    </r>
    <r>
      <rPr>
        <sz val="13"/>
        <color rgb="FF000000"/>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</si>
  <si>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</si>
  <si>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Durante abril se ajustó y armonizó el plan de acción con el formato institucional de la Subsecretaría, lo que permitirá un seguimiento alineado con las demás dependencias de la Secretaría de la Mujer.
En la estrategia Laboratorio de Soluciones se realizaron actividades con el Cuerpo Oficial de Bomberos de Bogotá, con una participación de 23 personas. Por su parte, Caleidoscopio se desarrolló en varias instituciones educativas y espacios comunitarios, alcanzando a 474 niñas, niños y adolescentes.
Además, se implementaron dos matrices de seguimiento: una semanal, para identificar avances y obstáculos, y otra diaria, para monitorear la programación e implementación metodológica. Estas herramientas fortalecen el seguimiento y permiten realizar ajustes oportunos en las acciones.
Se realiza acompañamiento técnico al CCMB. Se realiza proyección y publicación de la resolución del proceso eleccionario 2025 en legalbog</t>
  </si>
  <si>
    <t>Entre enero y abril se han consolidado avances estratégicos en la Línea de Cuidado, orientados a fortalecer la redistribución de los trabajos de cuidado no remunerados y la transformación cultural en torno a estos. En enero se definió la hoja de ruta para la formulación e implementación de las estrategias, con la elaboración del plan operativo. En febrero se dio seguimiento a su cumplimiento, registrando las primeras acciones de implementación y brindando acompañamiento técnico al Comité de Cuidado de Mujeres de Bogotá (CCMB), en su rol como secretaría técnica.
En marzo se inició la implementación territorial de la estrategia Laboratorio de Soluciones, con actividades del componente de aproximación, logrando convocar a personas no tradicionalmente vinculadas al trabajo de cuidado. Esto permitió ampliar la base institucional conectada a los enfoques de la Secretaría Distrital de la Mujer y del equipo de Transformaciones Culturales. También se avanzó en la articulación con Estudio Plural para el diseño de materiales de apoyo para la estrategia Caleidoscopio.
Durante abril se ajustó y armonizó el plan de acción con los lineamientos de la Subsecretaría, lo que facilita un seguimiento integrado. Se ejecutaron acciones de Laboratorio de Soluciones con el Cuerpo Oficial de Bomberos de Bogotá, con participación de 23 personas. Caleidoscopio se desplegó en instituciones educativas y espacios comunitarios, alcanzando a 474 niñas, niños y adolescentes. Finalmente, se implementaron dos matrices de seguimiento —semanal y diaria— que fortalecen el monitoreo y permiten ajustes oportunos en la ejecución metodológica.
Acompañamiento técnico al CCMB , acorde a las funciones establecidas como secretaría técnica de la Instancia</t>
  </si>
  <si>
    <t xml:space="preserve">Ampliación en la implementaciión de acciones desde las estrategias de la Línea de Cuidado.
Definición de mecanismos de seguimiento para el desarrollo de actividades de transformación cultural dirigidas a la distribución equitativa de trabajos de cuidado no remunerados.
Armonización en la formulación de la herramienta de plan de acción con </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</si>
  <si>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</si>
  <si>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</si>
  <si>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</si>
  <si>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</si>
  <si>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</si>
  <si>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</si>
  <si>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</si>
  <si>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</si>
  <si>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</si>
  <si>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</si>
  <si>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</si>
  <si>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</si>
  <si>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</si>
  <si>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</si>
  <si>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</si>
  <si>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</si>
  <si>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</si>
  <si>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</si>
  <si>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</si>
  <si>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Se realiza el ajuste en la formulación del plan de acción en el formato compartido por la Subsecretaria, en el que se registra la información correspondiente a encargados, hitos y actividades de la Línea de Cuidado. Con esto, queda armonizada la proyección del plan de acción de la Línea de Cuidado con las formulaciones institucionales de la Secretaría de la Mujer, lo que permitirá un seguimiento que opere bajo los mismos parámetros de seguimiento del resto de dependencias de la subsecretaría. Este cuenta con la proyección de acciones de la estrategia Laboratorio de Soluciones.</t>
  </si>
  <si>
    <t xml:space="preserve">En cuanto a la implementación de acciones de la Línea de cuidado, para la estrategia Laboratorio de Soluciones  Laboratorio de Soluciones, se han realizado actividades el Cuerpo Oficial de Bomberos de Bogotá, logrando una participación acumulada de 23 personas en el mes de abril.
Por su parte, la estrategia Caleidoscopio se ha desarrollado en diversas instituciones educativas distritales —como la IED Rogelio Salmona, IED Gustavo Restrepo, Colegio Ramón B. Jimeno, Colegio Taller Psicopedagógico de Los Andes— y en espacios como la Mesa Estudiantil de Engativá, alcanzando una participación total de 474 niñas, niños y adolescentes en el mes de abril.
</t>
  </si>
  <si>
    <t>Se ha diseñado y empezado a implementar dos matrices de seguimiento con el equipo territorial. La primera está relacionada con el resumen de avances y obstáculos relacionados semanalmente, para identificar posibilidades de mejora y la necesidad de activar planes de contingencia por parte del equipo de la Línea de Cuidado. La segunda realiza un seguimiento a la programación diaria de acciones, que incluye tanto actividades de articulación como jornadas de implementación metodológica de las dos estrategias de la Línea de Cuidado. Con estos dos instrumentos se avanza en el monitoreo de la implementación metodológica, lo que permite identificar necesidades de ajuste en la implementación de acciones y, además, facilita la información sobre implementaciones para el diseño e implementación de herramientas de evaluación.</t>
  </si>
  <si>
    <t>Se lleva a cabo reunión ordinaria de la Mesa Coordinadora el 30 de abril; La reunión ordinaria del Espacio Autónomo no se desarrolla por falta de quórum; La Secretaría Técnica gestionó con la Dirección de Derechos y Diseño de Política la participación de 5 consejeras consultivas en un grupo focal el 08 de abril para la construcción participativa del Plan de participación POT.
Se avanzó en la formalización del proceso eleccionario con la elaboración de la resolución correspondiente, la cual fue puesta en consideración de la Oficina Jurídica para su respectiva revisión. Una vez obtenida su validación, el documento fue publicado en LegalBog, con el objetivo de garantizar la transparencia del proceso y permitir la participación ciudadana a través de comentarios y observaciones que fortalezcan la legitimidad y el carácter participativo de la convocatoria.</t>
  </si>
  <si>
    <t>Tarea 1 - Abril</t>
  </si>
  <si>
    <t>Anexos implementación abril</t>
  </si>
  <si>
    <t>Herramientas de seguimiento a la implementación - Abril</t>
  </si>
  <si>
    <t>https://secretariadistritald.sharepoint.com/:f:/s/ContratacinSPI-2022/EhmlPC3FLMRCjvnA0Gzwv3MBCTquvDEw5myLJn8o_C2DKQ?e=HfezEq</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</si>
  <si>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</si>
  <si>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</si>
  <si>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</si>
  <si>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</si>
  <si>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</si>
  <si>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</si>
  <si>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</si>
  <si>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</si>
  <si>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</si>
  <si>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</si>
  <si>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 xml:space="preserve">Se avanzó en el desarrolló de la matriz COMB de la línea de prevención del feminicidio, con miras a identificar las oportunidades, capacidades y motivaciones relacionadas. Este es uno de los momentos claves en la construcción de acciones de transformación cultural. </t>
  </si>
  <si>
    <t xml:space="preserve">Avances en la articulación inicial con entre ETC y DEVAJ para degininr un espacio de trabajo con el equipo de SAAT para la propuesta de acción de prevención de feminicidio. </t>
  </si>
  <si>
    <t xml:space="preserve">Identificacion de los factores culturales que permitiran pensar y construir la estrategia de transformación cultural para la prevención del feminicidio </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</si>
  <si>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</si>
  <si>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</si>
  <si>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</si>
  <si>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documento técnico sobre la acción de cambio cultural programada para 2025, la cuel es prevencion del feminicidio. Se avanzó en el desarrollo de los marcos normativos, institucional y la revisión inicial del diagnostico. </t>
  </si>
  <si>
    <t>https://secretariadistritald.sharepoint.com/:f:/s/ContratacinSPI-2022/Es-b_H1wJWFOkiMXT-fMYaoBJtg0Oh095Yjk43F76RKTvQ?e=Gg6nLS</t>
  </si>
  <si>
    <t xml:space="preserve">Se adelantó la construccion de la matriz COMB de la estrategia de prevencion del feminicidio a partir de los hallazgos del documento de linea base de la estrategia. Esta matriz, contiene un primer planteamiento delproblema, las capacidades, oportunidades y motivaciones encontradas en la investigacion cualitativa y cuantitativa sobre feminicidio. </t>
  </si>
  <si>
    <t xml:space="preserve">Se construyó la propuesta de articulación entre la ETC y la DEVAJ alrededor de las acciones de prevención de violencia contra las mujeres, especificamente la propuesta inicial de aproximación del equipo de ETC con con los mecanismos institucionales de atención y seguimiento a mujeres en riesgo de feminicidio: Sistema de Alerta Temprana (SAAT). </t>
  </si>
  <si>
    <t>Se avanzó en una reunión de trabajo con el Observatorio Nacional de Feminicidio donde se le presento la apuesta de construir  una estrategia de prevención del feminicidio desde un enfoque de transformación cultural. Se socializaron los avances de la lpinea base a la fecha. Se acordó un espacio de entrevista semiestructurada con el fin  de profundizar en los factores culturales del feminicidio desde una
mirada crítica.</t>
  </si>
  <si>
    <t xml:space="preserve">Primera versión Matriz COMB Prevención del Feminicidio </t>
  </si>
  <si>
    <t>Propuesta de articulación para las acciones de Prevención del Feminicidio entre ETC y DEVAJ</t>
  </si>
  <si>
    <t>25 04 2025 Acta de reunión entre ETC y Observatorio Nacional de Feminicidios</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</si>
  <si>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</si>
  <si>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</si>
  <si>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</si>
  <si>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</si>
  <si>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</si>
  <si>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</si>
  <si>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</si>
  <si>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</si>
  <si>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Se realiza acompañamiento técnico a la submesa de género tal como lo estipula el Decreto 053 de 2023 y se asiste al PMU programado. Se acompaña técnicamente al CTPD, se realiza la  reunión Plan de Acción 2025.</t>
  </si>
  <si>
    <t>Se realiza acompañamiento técnico a la submesa de género tal como lo estipula el Decreto 053 de 2023, PMU, CTPD y CDPS.</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</si>
  <si>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</si>
  <si>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</si>
  <si>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</si>
  <si>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</si>
  <si>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 xml:space="preserve">PONDERACIÓN DE LA TAREA
</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</si>
  <si>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</si>
  <si>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</si>
  <si>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</si>
  <si>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</si>
  <si>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</si>
  <si>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</si>
  <si>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</si>
  <si>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</si>
  <si>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</si>
  <si>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En el marco del proceso de estructuración metodológica y operativa de la acción de transformación cultural orientada a eliminar los estereotipos negativos hacia las mujeres que ejercen actividades sexuales pagadas en Bogotá, se ha desarrollado el primer componente clave del diagnóstico: la identificación preliminar del problema. Este avance se alinea con el protocolo IDEARR y responde a los enfoques del modelo COM-B y el modelo ecológico feminista.
A partir de una revisión crítica de documentos base y experiencias previas en estrategias distritales, se formuló una hipótesis inicial del problema, evitando afirmaciones sin sustento empírico y planteando preguntas orientadoras que guiarán la validación mediante fuentes secundarias. Asimismo, se diseñó una propuesta metodológica ajustada a las condiciones del proceso, priorizando el uso de información existente y evitando metodologías extensas como grupos focales.
Como parte operativa del avance, se estructuró una matriz de sistematización de fuentes secundarias que permitirá organizar y analizar de manera rigurosa los datos disponibles en torno a narrativas, discursos institucionales, datos sociodemográficos y normativas que configuran los estereotipos sociales sobre el trabajo sexual. Este insumo constituye una base sólida para continuar con el diagnóstico cultural y comportamental que sustente el diseño de intervenciones transformadoras, pertinentes y alineadas con los derechos de las mujeres.</t>
  </si>
  <si>
    <t>Durante el mes de abril se realizó un espacio de reunión con la Dirección de Derechos Humanos de la Secretaría de Gobierno y las entidades participantes del Decreto 053, donde se presentó y avaló el plan de trabajo para el 2025, también se hace el llamado a que las entidades que tengan en su misionalidad el acercamiento a organizaciones de mujeres para que puedan invitarlas y posteriormente vincularlas a esta instancia.  También se participó de forma mixta en los diferentes Puestos de Mando Unificado citados para la atención y seguimiento de la protesta social y la manifestación pública</t>
  </si>
  <si>
    <t>Durante el mes de abril se realizó la segunda reunión con las consejeras ante el CTPD y la Subsecretaría de la Subsecretaría del Cuidado y Políticas de Igualdad y el equipo de corresponsabilidad, donde se hizo la presentación de la propuesta de trabajo, y se determinaron como se van a desarrollar las actividades concertadas para la vigencia 2025. También se les hizo la invitación a la rendición de cuentas que realizó la Secretaría de la Mujer de la vigencia 2024. Se realizó primera UAT del CDPS</t>
  </si>
  <si>
    <t>Tarea 1-Actividad 5</t>
  </si>
  <si>
    <t>https://secretariadistritald.sharepoint.com/:f:/s/ContratacinSPI-2022/ErsUk_dV3-tHjxr0Cvd4CRABJNUFhydBs7DOlv8puWYQoA?e=THS3dF</t>
  </si>
  <si>
    <t>https://secretariadistritald.sharepoint.com/:f:/s/ContratacinSPI-2022/EjsblzJXLnlKqoDEh3J__ygBHE4nsMkZ0NnJ2ISbWIbD1Q?e=gnQbxl</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</si>
  <si>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</si>
  <si>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</si>
  <si>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</si>
  <si>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</si>
  <si>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</si>
  <si>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</si>
  <si>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</si>
  <si>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</si>
  <si>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</si>
  <si>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</si>
  <si>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</si>
  <si>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</si>
  <si>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</si>
  <si>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Código</t>
  </si>
  <si>
    <t>Versión</t>
  </si>
  <si>
    <t>Fecha de Emisión</t>
  </si>
  <si>
    <t>META PLAN DE DESARROLLO</t>
  </si>
  <si>
    <t>Página</t>
  </si>
  <si>
    <t>Página 3 de 7</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</si>
  <si>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</si>
  <si>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</si>
  <si>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5 - Igualdad de género</t>
  </si>
  <si>
    <t>5.4 . Reconocer y valorar los cuidados y el trabajo doméstico no remunerados mediante servicios públicos, infraestructuras y políticas de protección social, y promoviendo la responsabilidad compartida en el hogar y la familia, según proceda en cada país</t>
  </si>
  <si>
    <t>3969 - Porcentaje de implementación de la estrategia de transformación cultural</t>
  </si>
  <si>
    <t>22.5%</t>
  </si>
  <si>
    <t>26.25%</t>
  </si>
  <si>
    <t>18.75%</t>
  </si>
  <si>
    <t>EJECUCIÓN MENSUAL INDICADOR PDD</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</si>
  <si>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</si>
  <si>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</si>
  <si>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</si>
  <si>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</si>
  <si>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family val="2"/>
      </rPr>
      <t>3.</t>
    </r>
    <r>
      <rPr>
        <sz val="11"/>
        <color rgb="FF000000"/>
        <rFont val="Arial"/>
        <family val="2"/>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</si>
  <si>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</si>
  <si>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</si>
  <si>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Durante abril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consolidó el informe mensual, incorporando avances, retos y proyecciones de corto plazo. En paralelo, se avanzó en la construcción de líneas base para las estrategias de prevención del feminicidio y Caleidoscopio, a partir de marcos normativos, literatura y estadísticas. Estos insumos nutren la formulación de teorías de cambio y objetivos específicos.
En la Línea de Cuidado, se diseñó una matriz de portafolio metodológico que organiza las herramientas del Laboratorio de Soluciones por pilares, objetivos, públicos y requerimientos. Caleidoscopio logró impactar a 474 niñas, niños y adolescentes durante el mes, y el Laboratorio de Soluciones benefició a 23 personas del Cuerpo Oficial de Bomberos.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</si>
  <si>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Durante los primeros cuatro meses del 2025 se consolidaron bases sólidas para la implementación sostenida y situada de la Estrategia de Transformaciones Culturales. Se validó la estructura técnica y metodológica para la elaboración de documentos estratégicos, alineados con los enfoques de derechos humanos de las mujeres y transformación cultural. Se avanzó en la construcción de diagnósticos y líneas base para las estrategias de prevención del feminicidio y Caleidoscopio, junto con la sistematización de portafolios metodológicos para las líneas de cuidado y prevención de violencias, insumos clave para los protocolos operativos en curso.
A nivel operativo, se mantuvieron reuniones periódicas de seguimiento técnico, priorización de hitos y cronogramas formativos. Se consolidaron informes mensuales y matrices de seguimiento para el monitoreo y ajuste de acciones. Las estrategias Laboratorio de Soluciones y Caleidoscopio iniciaron su implementación territorial, alcanzando a 497 personas entre ciudadanía adulta, niñas, niños y adolescentes. Se inició el diagnóstico para la acción de eliminación de estereotipos hacia mujeres que realizan actividades sexuales pagadas.
Se fortalecieron las articulaciones internas con direcciones como la DDDP, SIDICU, DEVAJ y OMEG, lo que permitió planes de acción conjuntos y coordinación con el Metro de Bogotá. Se avanzó en el desarrollo de una narrativa comunicativa transversal y se generaron sinergias con actores clave como la Secretaría de Cultura, Secretaría de Educación, Plural y DVV International. Estos avances posicionan la Estrategia como una apuesta integral para transformar imaginarios, prevenir violencias y redistribuir el cuidado en Bogotá.</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</si>
  <si>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</si>
  <si>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</si>
  <si>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</si>
  <si>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</si>
  <si>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</si>
  <si>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</si>
  <si>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</si>
  <si>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</si>
  <si>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</si>
  <si>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</si>
  <si>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</si>
  <si>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</si>
  <si>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</si>
  <si>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</si>
  <si>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</si>
  <si>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</si>
  <si>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</si>
  <si>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</si>
  <si>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</si>
  <si>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</si>
  <si>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</si>
  <si>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</si>
  <si>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</si>
  <si>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</si>
  <si>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Página 4 de 7</t>
  </si>
  <si>
    <t>EJECUCIÓN PRESUPUESTAL DEL PRODUCTO I TRIMESTRE</t>
  </si>
  <si>
    <t>OBJETIVO ESPECIFICO</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</si>
  <si>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</si>
  <si>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</si>
  <si>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</si>
  <si>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</si>
  <si>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</si>
  <si>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</si>
  <si>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</si>
  <si>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</si>
  <si>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</si>
  <si>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</si>
  <si>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</si>
  <si>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</si>
  <si>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</si>
  <si>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</si>
  <si>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</si>
  <si>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</si>
  <si>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</si>
  <si>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</si>
  <si>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</si>
  <si>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</si>
  <si>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</si>
  <si>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</si>
  <si>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</si>
  <si>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</si>
  <si>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</si>
  <si>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</si>
  <si>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</si>
  <si>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</si>
  <si>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</si>
  <si>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</si>
  <si>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</si>
  <si>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</si>
  <si>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</si>
  <si>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</si>
  <si>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</si>
  <si>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</si>
  <si>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</si>
  <si>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</si>
  <si>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</si>
  <si>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</si>
  <si>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</si>
  <si>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</si>
  <si>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</si>
  <si>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</si>
  <si>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</si>
  <si>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</si>
  <si>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</si>
  <si>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</si>
  <si>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</si>
  <si>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</si>
  <si>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</si>
  <si>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</si>
  <si>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</si>
  <si>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</si>
  <si>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</si>
  <si>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</si>
  <si>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</si>
  <si>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</si>
  <si>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</si>
  <si>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</si>
  <si>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</si>
  <si>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</si>
  <si>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</si>
  <si>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</si>
  <si>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</si>
  <si>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</si>
  <si>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</si>
  <si>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</si>
  <si>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</si>
  <si>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</si>
  <si>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</si>
  <si>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</si>
  <si>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</si>
  <si>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</si>
  <si>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</si>
  <si>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</si>
  <si>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</si>
  <si>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</si>
  <si>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</si>
  <si>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</si>
  <si>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</si>
  <si>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</si>
  <si>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</si>
  <si>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</si>
  <si>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</si>
  <si>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</si>
  <si>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</si>
  <si>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</si>
  <si>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</si>
  <si>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</si>
  <si>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</si>
  <si>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</si>
  <si>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</si>
  <si>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</si>
  <si>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</si>
  <si>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</si>
  <si>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</si>
  <si>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Se realizó durante el mes la implementación de las siguientes actividades: 
1. Colegio Ramón B Jimeno. 22 de abril. 130 personas (en implementaciones simultáneas)
2. IED Gustavo Restrepo. 29 de abril. 275 participantes (en implementaciones simultánteas)
3. IED Abel Rodríguez. 23 de abril. 39 participantes (en implementaciones simultáneas)
4. Taller Psicopedagógico Los Andes. 80 participantes.
5. Estación de Bomberos Restrepo. 23 y 30 de abril. 20 participantes.</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</si>
  <si>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</si>
  <si>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</si>
  <si>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</si>
  <si>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</si>
  <si>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</si>
  <si>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</si>
  <si>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</si>
  <si>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</si>
  <si>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CONTROL DE CAMBIOS</t>
  </si>
  <si>
    <t>Página 7 de 7</t>
  </si>
  <si>
    <t>CONTROL DE CAMBIOS EN EL PLAN DE ACCIÓN</t>
  </si>
  <si>
    <t>Actualización programación mensual del indicador de la Meta PDD No 2047</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</si>
  <si>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proyecto 8222 el 25%.</t>
  </si>
  <si>
    <t xml:space="preserve">Número </t>
  </si>
  <si>
    <t>listas despegables</t>
  </si>
  <si>
    <t>tipo meta</t>
  </si>
  <si>
    <t>TIPO ACTIVIDAD</t>
  </si>
  <si>
    <t>Localidad</t>
  </si>
  <si>
    <t>tipo indicador</t>
  </si>
  <si>
    <t>Frecuencia</t>
  </si>
  <si>
    <t>Tipo de cálculo</t>
  </si>
  <si>
    <t>Responsable</t>
  </si>
  <si>
    <t>Subsecretarias</t>
  </si>
  <si>
    <t>No desagregada</t>
  </si>
  <si>
    <t>Usaquen</t>
  </si>
  <si>
    <t>Semanal</t>
  </si>
  <si>
    <t>Dirección de Estratificación</t>
  </si>
  <si>
    <t>Subsecretaría de Planeación y Política</t>
  </si>
  <si>
    <t>Desagregada</t>
  </si>
  <si>
    <t>Chapinero</t>
  </si>
  <si>
    <t>Quincenal</t>
  </si>
  <si>
    <t>Dirección de Cartografía</t>
  </si>
  <si>
    <t>Subsecretaría de gestión financiera</t>
  </si>
  <si>
    <t>Santafe</t>
  </si>
  <si>
    <t>Dirección de Registros Sociales</t>
  </si>
  <si>
    <t>Subsecretaría de coordinación operativa</t>
  </si>
  <si>
    <t>San Cristóbal</t>
  </si>
  <si>
    <t>Dirección de Información y Estadística</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</si>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</sst>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_(* \(#,##0.00\);_(*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00%"/>
  </numFmts>
  <fonts count="6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sz val="9"/>
      <color rgb="FF333333"/>
      <name val="Segoe UI"/>
      <family val="2"/>
    </font>
    <font>
      <sz val="13"/>
      <color rgb="FF000000"/>
      <name val="Arial"/>
      <family val="2"/>
    </font>
    <font>
      <sz val="11"/>
      <color rgb="FF000000"/>
      <name val="Calibri"/>
      <family val="2"/>
      <scheme val="minor"/>
    </font>
    <font>
      <b/>
      <sz val="13"/>
      <color rgb="FF000000"/>
      <name val="Arial"/>
      <family val="2"/>
    </font>
    <font>
      <b/>
      <sz val="10"/>
      <name val="Arial"/>
      <family val="2"/>
    </font>
    <font>
      <sz val="12"/>
      <color rgb="FF000000"/>
      <name val="Arial"/>
      <family val="2"/>
    </font>
    <font>
      <u/>
      <sz val="14"/>
      <color theme="10"/>
      <name val="Calibri"/>
      <family val="2"/>
      <scheme val="minor"/>
    </font>
    <font>
      <b/>
      <sz val="11"/>
      <color theme="0"/>
      <name val="Arial"/>
      <family val="2"/>
    </font>
    <font>
      <b/>
      <sz val="11"/>
      <color indexed="10"/>
      <name val="Arial"/>
      <family val="2"/>
    </font>
  </fonts>
  <fills count="27">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s>
  <borders count="1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right style="thin">
        <color rgb="FF000000"/>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s>
  <cellStyleXfs count="24">
    <xf numFmtId="0" fontId="0" fillId="0" borderId="0"/>
    <xf numFmtId="9" fontId="18" fillId="0" borderId="0" applyFont="0" applyFill="0" applyBorder="0" applyAlignment="0" applyProtection="0"/>
    <xf numFmtId="0" fontId="20" fillId="0" borderId="9"/>
    <xf numFmtId="0" fontId="7" fillId="0" borderId="9"/>
    <xf numFmtId="44" fontId="7" fillId="0" borderId="9" applyFont="0" applyFill="0" applyBorder="0" applyAlignment="0" applyProtection="0"/>
    <xf numFmtId="167" fontId="7" fillId="0" borderId="9" applyFont="0" applyFill="0" applyBorder="0" applyAlignment="0" applyProtection="0"/>
    <xf numFmtId="9" fontId="7" fillId="0" borderId="9" applyFont="0" applyFill="0" applyBorder="0" applyAlignment="0" applyProtection="0"/>
    <xf numFmtId="169" fontId="7" fillId="0" borderId="9" applyFont="0" applyFill="0" applyBorder="0" applyAlignment="0" applyProtection="0"/>
    <xf numFmtId="42" fontId="7" fillId="0" borderId="9" applyFont="0" applyFill="0" applyBorder="0" applyAlignment="0" applyProtection="0"/>
    <xf numFmtId="9" fontId="20" fillId="0" borderId="9" applyFont="0" applyFill="0" applyBorder="0" applyAlignment="0" applyProtection="0"/>
    <xf numFmtId="9" fontId="26" fillId="0" borderId="9" applyFont="0" applyFill="0" applyBorder="0" applyAlignment="0" applyProtection="0"/>
    <xf numFmtId="171" fontId="30" fillId="0" borderId="45" applyNumberFormat="0" applyAlignment="0" applyProtection="0">
      <alignment horizontal="right" vertical="center"/>
    </xf>
    <xf numFmtId="171" fontId="30" fillId="0" borderId="46" applyNumberFormat="0" applyAlignment="0" applyProtection="0">
      <alignment horizontal="left" vertical="center" indent="1"/>
    </xf>
    <xf numFmtId="0" fontId="31" fillId="0" borderId="46" applyAlignment="0" applyProtection="0">
      <alignment horizontal="left" vertical="center" indent="1"/>
    </xf>
    <xf numFmtId="0" fontId="32" fillId="18" borderId="9" applyNumberFormat="0" applyAlignment="0" applyProtection="0">
      <alignment horizontal="left" vertical="center" indent="1"/>
    </xf>
    <xf numFmtId="171" fontId="34" fillId="0" borderId="45" applyNumberFormat="0" applyFill="0" applyBorder="0" applyAlignment="0" applyProtection="0">
      <alignment horizontal="right" vertical="center"/>
    </xf>
    <xf numFmtId="0" fontId="27" fillId="0" borderId="9" applyNumberFormat="0" applyFill="0" applyBorder="0" applyAlignment="0" applyProtection="0"/>
    <xf numFmtId="0" fontId="6" fillId="0" borderId="9"/>
    <xf numFmtId="43" fontId="46" fillId="0" borderId="0" applyFont="0" applyFill="0" applyBorder="0" applyAlignment="0" applyProtection="0"/>
    <xf numFmtId="0" fontId="5" fillId="0" borderId="9"/>
    <xf numFmtId="0" fontId="55" fillId="0" borderId="9"/>
    <xf numFmtId="0" fontId="4" fillId="0" borderId="9"/>
    <xf numFmtId="0" fontId="3" fillId="0" borderId="9"/>
    <xf numFmtId="0" fontId="2" fillId="0" borderId="9"/>
  </cellStyleXfs>
  <cellXfs count="943">
    <xf numFmtId="0" fontId="0" fillId="0" borderId="0" xfId="0"/>
    <xf numFmtId="0" fontId="8" fillId="0" borderId="0" xfId="0" applyFont="1"/>
    <xf numFmtId="0" fontId="10" fillId="0" borderId="1" xfId="0" applyFont="1" applyBorder="1" applyAlignment="1">
      <alignment horizontal="center"/>
    </xf>
    <xf numFmtId="165" fontId="12" fillId="0" borderId="1" xfId="0" applyNumberFormat="1" applyFont="1" applyBorder="1" applyAlignment="1">
      <alignment vertical="center"/>
    </xf>
    <xf numFmtId="0" fontId="12" fillId="0" borderId="0" xfId="0" applyFont="1"/>
    <xf numFmtId="0" fontId="10" fillId="0" borderId="0" xfId="0" applyFont="1" applyAlignment="1">
      <alignment horizontal="left"/>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165" fontId="8" fillId="0" borderId="0" xfId="0" applyNumberFormat="1" applyFont="1"/>
    <xf numFmtId="165" fontId="14" fillId="0" borderId="1" xfId="0" applyNumberFormat="1" applyFont="1" applyBorder="1" applyAlignment="1">
      <alignment horizontal="center" vertical="center"/>
    </xf>
    <xf numFmtId="164" fontId="12" fillId="0" borderId="1" xfId="0" applyNumberFormat="1" applyFont="1" applyBorder="1"/>
    <xf numFmtId="0" fontId="12" fillId="0" borderId="0" xfId="0" applyFont="1" applyAlignment="1">
      <alignment vertical="center" textRotation="90" wrapText="1"/>
    </xf>
    <xf numFmtId="0" fontId="12" fillId="0" borderId="0" xfId="0" applyFont="1" applyAlignment="1">
      <alignment horizontal="left" vertical="center" wrapText="1"/>
    </xf>
    <xf numFmtId="9" fontId="12"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166" fontId="12" fillId="0" borderId="1" xfId="0" applyNumberFormat="1" applyFont="1" applyBorder="1" applyAlignment="1">
      <alignment horizontal="center" vertical="center"/>
    </xf>
    <xf numFmtId="166" fontId="14" fillId="0" borderId="1" xfId="0" applyNumberFormat="1" applyFont="1" applyBorder="1" applyAlignment="1">
      <alignment horizontal="center" vertical="center"/>
    </xf>
    <xf numFmtId="165" fontId="14"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9" fillId="0" borderId="0" xfId="0" applyFont="1"/>
    <xf numFmtId="0" fontId="11" fillId="0" borderId="13" xfId="0" applyFont="1" applyBorder="1"/>
    <xf numFmtId="0" fontId="14" fillId="9" borderId="1"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3" borderId="1" xfId="0" applyFont="1" applyFill="1" applyBorder="1" applyAlignment="1">
      <alignment horizont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23" fillId="0" borderId="9" xfId="3" applyFont="1" applyAlignment="1">
      <alignment vertical="center"/>
    </xf>
    <xf numFmtId="0" fontId="22" fillId="14" borderId="9" xfId="2" applyFont="1" applyFill="1" applyAlignment="1">
      <alignment vertical="center" wrapText="1"/>
    </xf>
    <xf numFmtId="0" fontId="22" fillId="14" borderId="23" xfId="2" applyFont="1" applyFill="1" applyBorder="1" applyAlignment="1">
      <alignment vertical="center" wrapText="1"/>
    </xf>
    <xf numFmtId="0" fontId="22" fillId="0" borderId="23" xfId="2" applyFont="1" applyBorder="1" applyAlignment="1">
      <alignment vertical="center" wrapText="1"/>
    </xf>
    <xf numFmtId="0" fontId="22" fillId="0" borderId="9" xfId="2" applyFont="1" applyAlignment="1">
      <alignment vertical="center" wrapText="1"/>
    </xf>
    <xf numFmtId="0" fontId="22" fillId="0" borderId="9" xfId="2" applyFont="1" applyAlignment="1">
      <alignment horizontal="center" vertical="center" wrapText="1"/>
    </xf>
    <xf numFmtId="0" fontId="24" fillId="0" borderId="9" xfId="3" applyFont="1" applyAlignment="1">
      <alignment horizontal="center" vertical="center"/>
    </xf>
    <xf numFmtId="0" fontId="23" fillId="0" borderId="9" xfId="3" applyFont="1" applyAlignment="1">
      <alignment horizontal="center" vertical="center"/>
    </xf>
    <xf numFmtId="0" fontId="22" fillId="14" borderId="23" xfId="2" applyFont="1" applyFill="1" applyBorder="1" applyAlignment="1">
      <alignment horizontal="center" vertical="center" wrapText="1"/>
    </xf>
    <xf numFmtId="0" fontId="25" fillId="14" borderId="9" xfId="2" applyFont="1" applyFill="1" applyAlignment="1">
      <alignment horizontal="center" vertical="center" wrapText="1"/>
    </xf>
    <xf numFmtId="0" fontId="22" fillId="14" borderId="9" xfId="2" applyFont="1" applyFill="1" applyAlignment="1">
      <alignment horizontal="center" vertical="center" wrapText="1"/>
    </xf>
    <xf numFmtId="0" fontId="25" fillId="0" borderId="9" xfId="2" applyFont="1" applyAlignment="1">
      <alignment horizontal="center" vertical="center" wrapText="1"/>
    </xf>
    <xf numFmtId="0" fontId="22" fillId="16" borderId="9" xfId="2" applyFont="1" applyFill="1" applyAlignment="1">
      <alignment vertical="center" wrapText="1"/>
    </xf>
    <xf numFmtId="0" fontId="22" fillId="15" borderId="18" xfId="2" applyFont="1" applyFill="1" applyBorder="1" applyAlignment="1">
      <alignment horizontal="center" vertical="center" wrapText="1"/>
    </xf>
    <xf numFmtId="0" fontId="22" fillId="15" borderId="19" xfId="2" applyFont="1" applyFill="1" applyBorder="1" applyAlignment="1">
      <alignment horizontal="center" vertical="center" wrapText="1"/>
    </xf>
    <xf numFmtId="168" fontId="23" fillId="0" borderId="24" xfId="5" applyNumberFormat="1" applyFont="1" applyBorder="1" applyAlignment="1">
      <alignment vertical="center"/>
    </xf>
    <xf numFmtId="168" fontId="23" fillId="0" borderId="25" xfId="5" applyNumberFormat="1" applyFont="1" applyBorder="1" applyAlignment="1">
      <alignment vertical="center"/>
    </xf>
    <xf numFmtId="0" fontId="22" fillId="15" borderId="36" xfId="2" applyFont="1" applyFill="1" applyBorder="1" applyAlignment="1">
      <alignment vertical="center" wrapText="1"/>
    </xf>
    <xf numFmtId="168" fontId="23" fillId="0" borderId="37" xfId="5" applyNumberFormat="1" applyFont="1" applyBorder="1" applyAlignment="1">
      <alignment vertical="center"/>
    </xf>
    <xf numFmtId="168" fontId="23" fillId="0" borderId="39" xfId="5" applyNumberFormat="1" applyFont="1" applyBorder="1" applyAlignment="1">
      <alignment vertical="center"/>
    </xf>
    <xf numFmtId="0" fontId="22" fillId="15" borderId="27" xfId="2" applyFont="1" applyFill="1" applyBorder="1" applyAlignment="1">
      <alignment vertical="center" wrapText="1"/>
    </xf>
    <xf numFmtId="168" fontId="23" fillId="0" borderId="28" xfId="5" applyNumberFormat="1" applyFont="1" applyBorder="1" applyAlignment="1">
      <alignment vertical="center"/>
    </xf>
    <xf numFmtId="0" fontId="23" fillId="0" borderId="9" xfId="3" applyFont="1"/>
    <xf numFmtId="0" fontId="22" fillId="17" borderId="17" xfId="2" applyFont="1" applyFill="1" applyBorder="1" applyAlignment="1">
      <alignment vertical="center" wrapText="1"/>
    </xf>
    <xf numFmtId="168" fontId="23" fillId="0" borderId="29" xfId="5" applyNumberFormat="1" applyFont="1" applyBorder="1" applyAlignment="1">
      <alignment vertical="center"/>
    </xf>
    <xf numFmtId="0" fontId="23" fillId="0" borderId="9" xfId="3" applyFont="1" applyAlignment="1">
      <alignment horizontal="center" vertical="center" wrapText="1"/>
    </xf>
    <xf numFmtId="0" fontId="28" fillId="0" borderId="41" xfId="3" applyFont="1" applyBorder="1" applyAlignment="1">
      <alignment horizontal="center" vertical="center"/>
    </xf>
    <xf numFmtId="0" fontId="28" fillId="0" borderId="34" xfId="3" applyFont="1" applyBorder="1" applyAlignment="1">
      <alignment horizontal="center" vertical="center" wrapText="1"/>
    </xf>
    <xf numFmtId="0" fontId="28" fillId="0" borderId="22" xfId="3" applyFont="1" applyBorder="1" applyAlignment="1">
      <alignment horizontal="center" vertical="center"/>
    </xf>
    <xf numFmtId="0" fontId="28" fillId="0" borderId="42" xfId="3" applyFont="1" applyBorder="1" applyAlignment="1">
      <alignment horizontal="center" vertical="center"/>
    </xf>
    <xf numFmtId="0" fontId="28" fillId="0" borderId="43" xfId="3" applyFont="1" applyBorder="1" applyAlignment="1">
      <alignment horizontal="center" vertical="center"/>
    </xf>
    <xf numFmtId="0" fontId="35" fillId="0" borderId="9" xfId="3" applyFont="1" applyAlignment="1">
      <alignment vertical="center"/>
    </xf>
    <xf numFmtId="0" fontId="37" fillId="15" borderId="37" xfId="2" applyFont="1" applyFill="1" applyBorder="1" applyAlignment="1">
      <alignment horizontal="center" vertical="center" wrapText="1"/>
    </xf>
    <xf numFmtId="0" fontId="36" fillId="0" borderId="37" xfId="3" applyFont="1" applyBorder="1" applyAlignment="1">
      <alignment horizontal="center" vertical="center"/>
    </xf>
    <xf numFmtId="0" fontId="40" fillId="15" borderId="43" xfId="3" applyFont="1" applyFill="1" applyBorder="1" applyAlignment="1">
      <alignment horizontal="center" vertical="center" wrapText="1"/>
    </xf>
    <xf numFmtId="0" fontId="40" fillId="15" borderId="26" xfId="3" applyFont="1" applyFill="1" applyBorder="1" applyAlignment="1">
      <alignment horizontal="center" vertical="center" wrapText="1"/>
    </xf>
    <xf numFmtId="0" fontId="40" fillId="15" borderId="41" xfId="3" applyFont="1" applyFill="1" applyBorder="1" applyAlignment="1">
      <alignment horizontal="center" vertical="center" wrapText="1"/>
    </xf>
    <xf numFmtId="0" fontId="40" fillId="15" borderId="20" xfId="3" applyFont="1" applyFill="1" applyBorder="1" applyAlignment="1">
      <alignment horizontal="center" vertical="center" wrapText="1"/>
    </xf>
    <xf numFmtId="0" fontId="40" fillId="15" borderId="22" xfId="3" applyFont="1" applyFill="1" applyBorder="1" applyAlignment="1">
      <alignment horizontal="center" vertical="center" wrapText="1"/>
    </xf>
    <xf numFmtId="0" fontId="40" fillId="15" borderId="37" xfId="2" applyFont="1" applyFill="1" applyBorder="1" applyAlignment="1">
      <alignment horizontal="center" vertical="center" wrapText="1"/>
    </xf>
    <xf numFmtId="0" fontId="40" fillId="15" borderId="37" xfId="0" applyFont="1" applyFill="1" applyBorder="1" applyAlignment="1">
      <alignment horizontal="center" vertical="center"/>
    </xf>
    <xf numFmtId="10" fontId="40" fillId="15" borderId="37" xfId="3" applyNumberFormat="1" applyFont="1" applyFill="1" applyBorder="1" applyAlignment="1">
      <alignment horizontal="center" vertical="center"/>
    </xf>
    <xf numFmtId="9" fontId="40" fillId="15" borderId="37" xfId="3" applyNumberFormat="1" applyFont="1" applyFill="1" applyBorder="1" applyAlignment="1">
      <alignment horizontal="center" vertical="center"/>
    </xf>
    <xf numFmtId="9" fontId="40" fillId="19" borderId="37" xfId="0" applyNumberFormat="1" applyFont="1" applyFill="1" applyBorder="1" applyAlignment="1">
      <alignment horizontal="center" vertical="center"/>
    </xf>
    <xf numFmtId="9" fontId="40" fillId="15" borderId="37" xfId="0" applyNumberFormat="1" applyFont="1" applyFill="1" applyBorder="1" applyAlignment="1">
      <alignment horizontal="center"/>
    </xf>
    <xf numFmtId="9" fontId="29" fillId="14" borderId="37" xfId="0" applyNumberFormat="1" applyFont="1" applyFill="1" applyBorder="1" applyAlignment="1">
      <alignment horizontal="center"/>
    </xf>
    <xf numFmtId="0" fontId="28" fillId="0" borderId="21" xfId="3" applyFont="1" applyBorder="1" applyAlignment="1">
      <alignment horizontal="center" vertical="center"/>
    </xf>
    <xf numFmtId="10" fontId="40" fillId="15" borderId="37" xfId="0" applyNumberFormat="1" applyFont="1" applyFill="1" applyBorder="1" applyAlignment="1">
      <alignment horizontal="center" vertical="center"/>
    </xf>
    <xf numFmtId="0" fontId="17" fillId="0" borderId="9" xfId="3" applyFont="1" applyAlignment="1">
      <alignment vertical="center"/>
    </xf>
    <xf numFmtId="9" fontId="23" fillId="0" borderId="39" xfId="1" applyFont="1" applyBorder="1" applyAlignment="1">
      <alignment vertical="center"/>
    </xf>
    <xf numFmtId="0" fontId="22" fillId="15" borderId="41" xfId="2" applyFont="1" applyFill="1" applyBorder="1" applyAlignment="1">
      <alignment vertical="center" wrapText="1"/>
    </xf>
    <xf numFmtId="0" fontId="22" fillId="0" borderId="41" xfId="2" applyFont="1" applyBorder="1" applyAlignment="1">
      <alignment vertical="center" wrapText="1"/>
    </xf>
    <xf numFmtId="0" fontId="23" fillId="0" borderId="0" xfId="0" applyFont="1"/>
    <xf numFmtId="15" fontId="23" fillId="0" borderId="36" xfId="0" applyNumberFormat="1" applyFont="1" applyBorder="1" applyAlignment="1">
      <alignment horizontal="center" vertical="center" wrapText="1"/>
    </xf>
    <xf numFmtId="0" fontId="23" fillId="0" borderId="37" xfId="0" applyFont="1" applyBorder="1" applyAlignment="1">
      <alignment horizontal="center" vertical="center" wrapText="1"/>
    </xf>
    <xf numFmtId="14" fontId="23"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vertical="center" wrapText="1"/>
    </xf>
    <xf numFmtId="0" fontId="23" fillId="0" borderId="37" xfId="0" applyFont="1" applyBorder="1" applyAlignment="1">
      <alignment vertical="top" wrapText="1"/>
    </xf>
    <xf numFmtId="0" fontId="23" fillId="0" borderId="37" xfId="0" applyFont="1" applyBorder="1" applyAlignment="1">
      <alignment vertical="center"/>
    </xf>
    <xf numFmtId="0" fontId="23" fillId="14" borderId="23" xfId="3" applyFont="1" applyFill="1" applyBorder="1" applyAlignment="1">
      <alignment vertical="center"/>
    </xf>
    <xf numFmtId="0" fontId="23" fillId="14" borderId="9" xfId="3" applyFont="1" applyFill="1" applyAlignment="1">
      <alignment vertical="center"/>
    </xf>
    <xf numFmtId="0" fontId="22" fillId="14" borderId="30" xfId="2" applyFont="1" applyFill="1" applyBorder="1" applyAlignment="1">
      <alignment horizontal="center" vertical="center" wrapText="1"/>
    </xf>
    <xf numFmtId="0" fontId="21" fillId="0" borderId="0" xfId="0" applyFont="1" applyAlignment="1">
      <alignment vertical="center"/>
    </xf>
    <xf numFmtId="0" fontId="21" fillId="0" borderId="23" xfId="2" applyFont="1" applyBorder="1" applyAlignment="1">
      <alignment horizontal="center" vertical="center" wrapText="1"/>
    </xf>
    <xf numFmtId="0" fontId="22" fillId="0" borderId="9" xfId="2" applyFont="1" applyAlignment="1">
      <alignment horizontal="center" vertical="center"/>
    </xf>
    <xf numFmtId="0" fontId="44" fillId="0" borderId="9" xfId="0" applyFont="1" applyBorder="1" applyAlignment="1">
      <alignment horizontal="left" vertical="center" wrapText="1"/>
    </xf>
    <xf numFmtId="0" fontId="22" fillId="0" borderId="41" xfId="0" applyFont="1" applyBorder="1" applyAlignment="1">
      <alignment horizontal="left" vertical="center" wrapText="1"/>
    </xf>
    <xf numFmtId="0" fontId="22" fillId="0" borderId="9" xfId="2" applyFont="1" applyAlignment="1">
      <alignment vertical="center"/>
    </xf>
    <xf numFmtId="0" fontId="29" fillId="0" borderId="41" xfId="3" applyFont="1" applyBorder="1" applyAlignment="1">
      <alignment horizontal="center" vertical="center"/>
    </xf>
    <xf numFmtId="0" fontId="22" fillId="0" borderId="41" xfId="2" applyFont="1" applyBorder="1" applyAlignment="1">
      <alignment horizontal="center" vertical="center" wrapText="1"/>
    </xf>
    <xf numFmtId="0" fontId="40" fillId="11" borderId="37" xfId="3" applyFont="1" applyFill="1" applyBorder="1" applyAlignment="1">
      <alignment horizontal="center" vertical="center"/>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20" borderId="9" xfId="2" applyFont="1" applyFill="1" applyAlignment="1">
      <alignment vertical="center" wrapText="1"/>
    </xf>
    <xf numFmtId="0" fontId="21" fillId="20" borderId="0" xfId="0" applyFont="1" applyFill="1" applyAlignment="1">
      <alignment vertical="center"/>
    </xf>
    <xf numFmtId="0" fontId="22" fillId="20" borderId="9" xfId="2" applyFont="1" applyFill="1" applyAlignment="1">
      <alignment horizontal="center" vertical="center"/>
    </xf>
    <xf numFmtId="0" fontId="5" fillId="0" borderId="9" xfId="19"/>
    <xf numFmtId="0" fontId="5" fillId="0" borderId="9" xfId="19" applyAlignment="1">
      <alignment horizontal="center"/>
    </xf>
    <xf numFmtId="0" fontId="30" fillId="0" borderId="37" xfId="12" quotePrefix="1" applyNumberFormat="1" applyBorder="1" applyAlignment="1">
      <alignment horizontal="center" vertical="center" wrapText="1"/>
    </xf>
    <xf numFmtId="0" fontId="30" fillId="0" borderId="37" xfId="12" quotePrefix="1" applyNumberFormat="1" applyBorder="1" applyAlignment="1">
      <alignment horizontal="left" vertical="center" wrapText="1"/>
    </xf>
    <xf numFmtId="37" fontId="30" fillId="0" borderId="37" xfId="11" applyNumberFormat="1" applyBorder="1" applyAlignment="1">
      <alignment horizontal="center" vertical="center"/>
    </xf>
    <xf numFmtId="0" fontId="30" fillId="0" borderId="36" xfId="12" quotePrefix="1" applyNumberFormat="1" applyBorder="1" applyAlignment="1">
      <alignment horizontal="center" vertical="center" wrapText="1"/>
    </xf>
    <xf numFmtId="37" fontId="30" fillId="0" borderId="58" xfId="19" applyNumberFormat="1" applyFont="1" applyBorder="1" applyAlignment="1">
      <alignment horizontal="center" vertical="center"/>
    </xf>
    <xf numFmtId="37" fontId="30" fillId="0" borderId="56" xfId="19" applyNumberFormat="1" applyFont="1" applyBorder="1" applyAlignment="1">
      <alignment horizontal="center" vertical="center"/>
    </xf>
    <xf numFmtId="0" fontId="30" fillId="0" borderId="27" xfId="12" quotePrefix="1" applyNumberFormat="1" applyBorder="1" applyAlignment="1">
      <alignment horizontal="center" vertical="center" wrapText="1"/>
    </xf>
    <xf numFmtId="0" fontId="30" fillId="0" borderId="28" xfId="12" quotePrefix="1" applyNumberFormat="1" applyBorder="1" applyAlignment="1">
      <alignment horizontal="left" vertical="center" wrapText="1"/>
    </xf>
    <xf numFmtId="0" fontId="30" fillId="0" borderId="28" xfId="12" quotePrefix="1" applyNumberFormat="1" applyBorder="1" applyAlignment="1">
      <alignment horizontal="center" vertical="center" wrapText="1"/>
    </xf>
    <xf numFmtId="0" fontId="30" fillId="0" borderId="55" xfId="12" quotePrefix="1" applyNumberFormat="1" applyBorder="1" applyAlignment="1">
      <alignment horizontal="center" vertical="center" wrapText="1"/>
    </xf>
    <xf numFmtId="0" fontId="30" fillId="0" borderId="59" xfId="12" quotePrefix="1" applyNumberFormat="1" applyBorder="1" applyAlignment="1">
      <alignment horizontal="left" vertical="center" wrapText="1"/>
    </xf>
    <xf numFmtId="0" fontId="30" fillId="0" borderId="59" xfId="12" quotePrefix="1" applyNumberFormat="1" applyBorder="1" applyAlignment="1">
      <alignment horizontal="center" vertical="center" wrapText="1"/>
    </xf>
    <xf numFmtId="37" fontId="30" fillId="0" borderId="64" xfId="11" applyNumberFormat="1" applyBorder="1" applyAlignment="1">
      <alignment horizontal="right" vertical="center"/>
    </xf>
    <xf numFmtId="0" fontId="5" fillId="0" borderId="60" xfId="19" applyBorder="1" applyAlignment="1">
      <alignment horizontal="right" wrapText="1"/>
    </xf>
    <xf numFmtId="0" fontId="5" fillId="0" borderId="39" xfId="19" applyBorder="1" applyAlignment="1">
      <alignment horizontal="right" wrapText="1"/>
    </xf>
    <xf numFmtId="0" fontId="5" fillId="0" borderId="39" xfId="19" applyBorder="1" applyAlignment="1">
      <alignment horizontal="right"/>
    </xf>
    <xf numFmtId="37" fontId="30" fillId="0" borderId="71" xfId="11" applyNumberFormat="1" applyBorder="1" applyAlignment="1">
      <alignment horizontal="right" vertical="center"/>
    </xf>
    <xf numFmtId="0" fontId="5" fillId="0" borderId="29" xfId="19" applyBorder="1" applyAlignment="1">
      <alignment horizontal="right"/>
    </xf>
    <xf numFmtId="0" fontId="5" fillId="20" borderId="9" xfId="19" applyFill="1"/>
    <xf numFmtId="0" fontId="23" fillId="0" borderId="59" xfId="3" applyFont="1" applyBorder="1" applyAlignment="1">
      <alignment vertical="center" wrapText="1"/>
    </xf>
    <xf numFmtId="43" fontId="50" fillId="15" borderId="70" xfId="18" applyFont="1" applyFill="1" applyBorder="1" applyAlignment="1">
      <alignment horizontal="center" vertical="center" wrapText="1"/>
    </xf>
    <xf numFmtId="43" fontId="50" fillId="15" borderId="73" xfId="18" applyFont="1" applyFill="1" applyBorder="1" applyAlignment="1">
      <alignment horizontal="center" vertical="center" wrapText="1"/>
    </xf>
    <xf numFmtId="43" fontId="50" fillId="15" borderId="74" xfId="18"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2" fillId="15" borderId="41" xfId="3" applyFont="1" applyFill="1" applyBorder="1" applyAlignment="1">
      <alignment horizontal="center" vertical="center" wrapText="1"/>
    </xf>
    <xf numFmtId="0" fontId="48" fillId="0" borderId="41" xfId="0" applyFont="1" applyBorder="1" applyAlignment="1">
      <alignment horizontal="center" vertical="center"/>
    </xf>
    <xf numFmtId="0" fontId="48" fillId="0" borderId="41" xfId="0" applyFont="1" applyBorder="1" applyAlignment="1">
      <alignment vertical="center"/>
    </xf>
    <xf numFmtId="0" fontId="48" fillId="0" borderId="41" xfId="2" applyFont="1" applyBorder="1" applyAlignment="1">
      <alignment horizontal="center" wrapText="1"/>
    </xf>
    <xf numFmtId="0" fontId="48" fillId="0" borderId="41" xfId="2" applyFont="1" applyBorder="1" applyAlignment="1">
      <alignment horizontal="center" vertical="center" wrapText="1"/>
    </xf>
    <xf numFmtId="0" fontId="48" fillId="0" borderId="41" xfId="2" applyFont="1" applyBorder="1" applyAlignment="1">
      <alignment vertical="center" wrapText="1"/>
    </xf>
    <xf numFmtId="0" fontId="21" fillId="20" borderId="9" xfId="0" applyFont="1" applyFill="1" applyBorder="1" applyAlignment="1">
      <alignment vertical="center"/>
    </xf>
    <xf numFmtId="0" fontId="21" fillId="0" borderId="41" xfId="0" applyFont="1" applyBorder="1" applyAlignment="1">
      <alignment vertical="center"/>
    </xf>
    <xf numFmtId="0" fontId="5" fillId="0" borderId="67" xfId="19" applyBorder="1" applyAlignment="1">
      <alignment vertical="center"/>
    </xf>
    <xf numFmtId="0" fontId="0" fillId="0" borderId="59" xfId="0" applyBorder="1" applyAlignment="1">
      <alignment vertical="center"/>
    </xf>
    <xf numFmtId="0" fontId="5" fillId="0" borderId="59" xfId="19" applyBorder="1" applyAlignment="1">
      <alignment vertical="center"/>
    </xf>
    <xf numFmtId="0" fontId="5" fillId="0" borderId="59" xfId="19" applyBorder="1" applyAlignment="1">
      <alignment horizontal="right" vertical="center"/>
    </xf>
    <xf numFmtId="0" fontId="5" fillId="0" borderId="40" xfId="19" applyBorder="1" applyAlignment="1">
      <alignment vertical="center"/>
    </xf>
    <xf numFmtId="0" fontId="0" fillId="0" borderId="37" xfId="0" applyBorder="1" applyAlignment="1">
      <alignment vertical="center"/>
    </xf>
    <xf numFmtId="0" fontId="5" fillId="0" borderId="37" xfId="19" applyBorder="1" applyAlignment="1">
      <alignment vertical="center"/>
    </xf>
    <xf numFmtId="0" fontId="5" fillId="0" borderId="68" xfId="19" applyBorder="1" applyAlignment="1">
      <alignment vertical="center"/>
    </xf>
    <xf numFmtId="0" fontId="0" fillId="0" borderId="28" xfId="0" applyBorder="1" applyAlignment="1">
      <alignment vertical="center"/>
    </xf>
    <xf numFmtId="0" fontId="5" fillId="0" borderId="28" xfId="19" applyBorder="1" applyAlignment="1">
      <alignment vertical="center"/>
    </xf>
    <xf numFmtId="0" fontId="5" fillId="0" borderId="70" xfId="19" applyBorder="1" applyAlignment="1">
      <alignment horizontal="right" vertical="center"/>
    </xf>
    <xf numFmtId="0" fontId="21" fillId="15" borderId="41" xfId="2" applyFont="1" applyFill="1" applyBorder="1" applyAlignment="1">
      <alignment vertical="center" wrapText="1"/>
    </xf>
    <xf numFmtId="0" fontId="21" fillId="15" borderId="41" xfId="0" applyFont="1" applyFill="1" applyBorder="1" applyAlignment="1">
      <alignment vertical="center"/>
    </xf>
    <xf numFmtId="0" fontId="21" fillId="0" borderId="41" xfId="2" applyFont="1" applyBorder="1" applyAlignment="1">
      <alignment vertical="center" wrapText="1"/>
    </xf>
    <xf numFmtId="0" fontId="51" fillId="11" borderId="27" xfId="19"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16" fillId="15" borderId="43" xfId="3" applyFont="1" applyFill="1" applyBorder="1" applyAlignment="1">
      <alignment vertical="center" wrapText="1"/>
    </xf>
    <xf numFmtId="0" fontId="23" fillId="0" borderId="22" xfId="3" applyFont="1" applyBorder="1" applyAlignment="1">
      <alignment vertical="center" wrapText="1"/>
    </xf>
    <xf numFmtId="0" fontId="16" fillId="0" borderId="49"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51" xfId="3" applyFont="1" applyBorder="1" applyAlignment="1">
      <alignment horizontal="center" vertical="center" wrapText="1"/>
    </xf>
    <xf numFmtId="0" fontId="16" fillId="15" borderId="43" xfId="3" applyFont="1" applyFill="1" applyBorder="1" applyAlignment="1">
      <alignment horizontal="center" vertical="center" wrapText="1"/>
    </xf>
    <xf numFmtId="9" fontId="23" fillId="0" borderId="61" xfId="3" applyNumberFormat="1" applyFont="1" applyBorder="1" applyAlignment="1">
      <alignment horizontal="center" vertical="center" wrapText="1"/>
    </xf>
    <xf numFmtId="9" fontId="16" fillId="0" borderId="63" xfId="3" applyNumberFormat="1" applyFont="1" applyBorder="1" applyAlignment="1">
      <alignment horizontal="center" vertical="center" wrapText="1"/>
    </xf>
    <xf numFmtId="0" fontId="23" fillId="0" borderId="34" xfId="3" applyFont="1" applyBorder="1" applyAlignment="1">
      <alignment horizontal="center" vertical="center" wrapText="1"/>
    </xf>
    <xf numFmtId="0" fontId="52" fillId="0" borderId="34" xfId="3" applyFont="1" applyBorder="1" applyAlignment="1">
      <alignment horizontal="center" vertical="center" wrapText="1"/>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1" fillId="0" borderId="41" xfId="0" applyFont="1" applyBorder="1" applyAlignment="1">
      <alignment horizontal="left" vertical="center" wrapText="1"/>
    </xf>
    <xf numFmtId="0" fontId="49" fillId="15" borderId="41" xfId="2" applyFont="1" applyFill="1" applyBorder="1" applyAlignment="1">
      <alignment vertical="center" wrapText="1"/>
    </xf>
    <xf numFmtId="0" fontId="49" fillId="15" borderId="41" xfId="0" applyFont="1" applyFill="1" applyBorder="1" applyAlignment="1">
      <alignment vertical="center"/>
    </xf>
    <xf numFmtId="0" fontId="22" fillId="0" borderId="41" xfId="0" applyFont="1" applyBorder="1" applyAlignment="1">
      <alignment horizontal="center" vertical="center"/>
    </xf>
    <xf numFmtId="0" fontId="22" fillId="0" borderId="41" xfId="2" applyFont="1" applyBorder="1" applyAlignment="1">
      <alignment horizontal="center" wrapText="1"/>
    </xf>
    <xf numFmtId="0" fontId="23" fillId="0" borderId="41" xfId="3" applyFont="1" applyBorder="1" applyAlignment="1">
      <alignment vertical="center"/>
    </xf>
    <xf numFmtId="0" fontId="21" fillId="15" borderId="41" xfId="2" applyFont="1" applyFill="1" applyBorder="1" applyAlignment="1">
      <alignment horizontal="center" vertical="center" wrapText="1"/>
    </xf>
    <xf numFmtId="0" fontId="21" fillId="20" borderId="0" xfId="0" applyFont="1" applyFill="1" applyAlignment="1">
      <alignment horizontal="center" vertical="center"/>
    </xf>
    <xf numFmtId="37" fontId="30" fillId="0" borderId="59" xfId="11" applyNumberFormat="1" applyBorder="1" applyAlignment="1">
      <alignment horizontal="center" vertical="center"/>
    </xf>
    <xf numFmtId="37" fontId="30" fillId="0" borderId="60" xfId="11" applyNumberFormat="1" applyBorder="1" applyAlignment="1">
      <alignment horizontal="center" vertical="center"/>
    </xf>
    <xf numFmtId="0" fontId="0" fillId="0" borderId="55" xfId="0" applyBorder="1" applyAlignment="1">
      <alignment horizontal="center" vertical="center"/>
    </xf>
    <xf numFmtId="37" fontId="30" fillId="0" borderId="39" xfId="11" applyNumberFormat="1" applyBorder="1" applyAlignment="1">
      <alignment horizontal="center" vertical="center"/>
    </xf>
    <xf numFmtId="0" fontId="0" fillId="0" borderId="36" xfId="0" applyBorder="1" applyAlignment="1">
      <alignment horizontal="center" vertical="center"/>
    </xf>
    <xf numFmtId="37" fontId="30" fillId="0" borderId="28" xfId="11" applyNumberFormat="1" applyBorder="1" applyAlignment="1">
      <alignment horizontal="center" vertical="center"/>
    </xf>
    <xf numFmtId="37" fontId="30" fillId="0" borderId="29" xfId="11" applyNumberFormat="1" applyBorder="1" applyAlignment="1">
      <alignment horizontal="center" vertical="center"/>
    </xf>
    <xf numFmtId="0" fontId="0" fillId="0" borderId="27" xfId="0" applyBorder="1" applyAlignment="1">
      <alignment horizontal="center" vertical="center"/>
    </xf>
    <xf numFmtId="0" fontId="26" fillId="0" borderId="37" xfId="20" applyFont="1" applyBorder="1" applyAlignment="1">
      <alignment horizontal="left" vertical="center" wrapText="1"/>
    </xf>
    <xf numFmtId="0" fontId="53" fillId="0" borderId="9" xfId="20" applyFont="1" applyAlignment="1">
      <alignment horizontal="left" vertical="top"/>
    </xf>
    <xf numFmtId="1" fontId="53" fillId="0" borderId="1" xfId="20" applyNumberFormat="1" applyFont="1" applyBorder="1" applyAlignment="1">
      <alignment horizontal="center" vertical="center" shrinkToFit="1"/>
    </xf>
    <xf numFmtId="0" fontId="26" fillId="0" borderId="1" xfId="20" applyFont="1" applyBorder="1" applyAlignment="1">
      <alignment horizontal="center" vertical="center" wrapText="1"/>
    </xf>
    <xf numFmtId="0" fontId="53" fillId="22" borderId="9" xfId="20" applyFont="1" applyFill="1" applyAlignment="1">
      <alignment horizontal="left" vertical="top" wrapText="1"/>
    </xf>
    <xf numFmtId="0" fontId="53" fillId="22" borderId="9" xfId="20" applyFont="1" applyFill="1" applyAlignment="1">
      <alignment horizontal="left" vertical="top"/>
    </xf>
    <xf numFmtId="0" fontId="53" fillId="0" borderId="9" xfId="20" applyFont="1" applyAlignment="1">
      <alignment horizontal="left" vertical="top" wrapText="1"/>
    </xf>
    <xf numFmtId="0" fontId="54" fillId="11" borderId="1" xfId="20" applyFont="1" applyFill="1" applyBorder="1" applyAlignment="1">
      <alignment horizontal="center" vertical="center" wrapText="1"/>
    </xf>
    <xf numFmtId="43" fontId="40" fillId="15" borderId="37" xfId="18" applyFont="1" applyFill="1" applyBorder="1" applyAlignment="1">
      <alignment horizontal="center"/>
    </xf>
    <xf numFmtId="43" fontId="40" fillId="19" borderId="37" xfId="18" applyFont="1" applyFill="1" applyBorder="1" applyAlignment="1">
      <alignment horizontal="center" vertical="center"/>
    </xf>
    <xf numFmtId="0" fontId="26" fillId="0" borderId="37" xfId="20" applyFont="1" applyBorder="1" applyAlignment="1">
      <alignment vertical="center" wrapText="1"/>
    </xf>
    <xf numFmtId="0" fontId="26" fillId="0" borderId="10" xfId="20" applyFont="1" applyBorder="1" applyAlignment="1">
      <alignment vertical="center" wrapText="1"/>
    </xf>
    <xf numFmtId="0" fontId="26" fillId="0" borderId="12" xfId="20" applyFont="1" applyBorder="1" applyAlignment="1">
      <alignment horizontal="center" vertical="center" wrapText="1"/>
    </xf>
    <xf numFmtId="0" fontId="16" fillId="0" borderId="9" xfId="3" applyFont="1" applyAlignment="1">
      <alignment horizontal="center" vertical="center" wrapText="1"/>
    </xf>
    <xf numFmtId="0" fontId="22" fillId="15" borderId="20" xfId="2" applyFont="1" applyFill="1" applyBorder="1" applyAlignment="1">
      <alignment vertical="center" wrapText="1"/>
    </xf>
    <xf numFmtId="0" fontId="22" fillId="15" borderId="22" xfId="2" applyFont="1" applyFill="1" applyBorder="1" applyAlignment="1">
      <alignment vertical="center" wrapText="1"/>
    </xf>
    <xf numFmtId="10" fontId="40" fillId="15" borderId="37" xfId="18" applyNumberFormat="1" applyFont="1" applyFill="1" applyBorder="1" applyAlignment="1">
      <alignment horizontal="center"/>
    </xf>
    <xf numFmtId="0" fontId="23" fillId="0" borderId="64" xfId="3" applyFont="1" applyBorder="1" applyAlignment="1">
      <alignment vertical="center" wrapText="1"/>
    </xf>
    <xf numFmtId="43" fontId="50" fillId="15" borderId="81" xfId="18" applyFont="1" applyFill="1" applyBorder="1" applyAlignment="1">
      <alignment horizontal="center" vertical="center" wrapText="1"/>
    </xf>
    <xf numFmtId="0" fontId="23" fillId="0" borderId="84" xfId="3" applyFont="1" applyBorder="1" applyAlignment="1">
      <alignment vertical="center" wrapText="1"/>
    </xf>
    <xf numFmtId="0" fontId="23" fillId="0" borderId="89" xfId="3" applyFont="1" applyBorder="1" applyAlignment="1">
      <alignment vertical="center" wrapText="1"/>
    </xf>
    <xf numFmtId="168" fontId="23" fillId="0" borderId="9" xfId="3" applyNumberFormat="1" applyFont="1" applyAlignment="1">
      <alignment vertical="center"/>
    </xf>
    <xf numFmtId="168" fontId="23" fillId="0" borderId="37" xfId="5" applyNumberFormat="1" applyFont="1" applyFill="1" applyBorder="1" applyAlignment="1">
      <alignment vertical="center"/>
    </xf>
    <xf numFmtId="168" fontId="23" fillId="0" borderId="28" xfId="5" applyNumberFormat="1" applyFont="1" applyFill="1" applyBorder="1" applyAlignment="1">
      <alignment vertical="center"/>
    </xf>
    <xf numFmtId="0" fontId="48" fillId="15" borderId="41" xfId="2" applyFont="1" applyFill="1" applyBorder="1" applyAlignment="1">
      <alignment vertical="center" wrapText="1"/>
    </xf>
    <xf numFmtId="0" fontId="0" fillId="0" borderId="9" xfId="0" applyBorder="1"/>
    <xf numFmtId="0" fontId="23"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8" fillId="0" borderId="23" xfId="3" applyFont="1" applyBorder="1" applyAlignment="1">
      <alignment horizontal="center" vertical="center"/>
    </xf>
    <xf numFmtId="0" fontId="28" fillId="0" borderId="26" xfId="3" applyFont="1" applyBorder="1" applyAlignment="1">
      <alignment horizontal="center" vertical="center"/>
    </xf>
    <xf numFmtId="2" fontId="28" fillId="0" borderId="23" xfId="3" applyNumberFormat="1" applyFont="1" applyBorder="1" applyAlignment="1">
      <alignment horizontal="center" vertical="center"/>
    </xf>
    <xf numFmtId="2" fontId="28" fillId="0" borderId="26" xfId="3" applyNumberFormat="1" applyFont="1" applyBorder="1" applyAlignment="1">
      <alignment horizontal="center" vertical="center"/>
    </xf>
    <xf numFmtId="0" fontId="40" fillId="15" borderId="17" xfId="3" applyFont="1" applyFill="1" applyBorder="1" applyAlignment="1">
      <alignment horizontal="center" vertical="center" wrapText="1"/>
    </xf>
    <xf numFmtId="0" fontId="28" fillId="0" borderId="34" xfId="3" applyFont="1" applyBorder="1" applyAlignment="1">
      <alignment horizontal="center" vertical="center"/>
    </xf>
    <xf numFmtId="0" fontId="40" fillId="15" borderId="34" xfId="3" applyFont="1" applyFill="1" applyBorder="1" applyAlignment="1">
      <alignment horizontal="center" vertical="center" wrapText="1"/>
    </xf>
    <xf numFmtId="2" fontId="28" fillId="0" borderId="97" xfId="3" applyNumberFormat="1" applyFont="1" applyBorder="1" applyAlignment="1">
      <alignment horizontal="center" vertical="center"/>
    </xf>
    <xf numFmtId="0" fontId="40" fillId="15" borderId="98" xfId="3" applyFont="1" applyFill="1" applyBorder="1" applyAlignment="1">
      <alignment horizontal="center" vertical="center" wrapText="1"/>
    </xf>
    <xf numFmtId="0" fontId="28" fillId="0" borderId="99" xfId="3" applyFont="1" applyBorder="1" applyAlignment="1">
      <alignment horizontal="center" vertical="center"/>
    </xf>
    <xf numFmtId="0" fontId="40" fillId="15" borderId="23" xfId="3" applyFont="1" applyFill="1" applyBorder="1" applyAlignment="1">
      <alignment horizontal="center" vertical="center" wrapText="1"/>
    </xf>
    <xf numFmtId="0" fontId="28" fillId="0" borderId="97" xfId="3" applyFont="1" applyBorder="1" applyAlignment="1">
      <alignment horizontal="center" vertical="center"/>
    </xf>
    <xf numFmtId="1" fontId="28" fillId="0" borderId="41" xfId="3" applyNumberFormat="1" applyFont="1" applyBorder="1" applyAlignment="1">
      <alignment horizontal="center" vertical="center"/>
    </xf>
    <xf numFmtId="9" fontId="29" fillId="14" borderId="9" xfId="0" applyNumberFormat="1" applyFont="1" applyFill="1" applyBorder="1" applyAlignment="1">
      <alignment horizontal="center"/>
    </xf>
    <xf numFmtId="0" fontId="40" fillId="14" borderId="9" xfId="2" applyFont="1" applyFill="1" applyAlignment="1">
      <alignment vertical="center" wrapText="1"/>
    </xf>
    <xf numFmtId="0" fontId="40" fillId="14" borderId="9" xfId="3" applyFont="1" applyFill="1" applyAlignment="1">
      <alignment horizontal="center" vertical="center"/>
    </xf>
    <xf numFmtId="10" fontId="40" fillId="14" borderId="9" xfId="0" applyNumberFormat="1" applyFont="1" applyFill="1" applyBorder="1" applyAlignment="1">
      <alignment horizontal="center" vertical="center"/>
    </xf>
    <xf numFmtId="9" fontId="40" fillId="14" borderId="9" xfId="3" applyNumberFormat="1" applyFont="1" applyFill="1" applyAlignment="1">
      <alignment horizontal="center" vertical="center"/>
    </xf>
    <xf numFmtId="9" fontId="40" fillId="14" borderId="9" xfId="0" applyNumberFormat="1" applyFont="1" applyFill="1" applyBorder="1" applyAlignment="1">
      <alignment horizontal="center" vertical="center"/>
    </xf>
    <xf numFmtId="10" fontId="40" fillId="14" borderId="9" xfId="18" applyNumberFormat="1" applyFont="1" applyFill="1" applyBorder="1" applyAlignment="1">
      <alignment horizontal="center"/>
    </xf>
    <xf numFmtId="43" fontId="40" fillId="14" borderId="9" xfId="18" applyFont="1" applyFill="1" applyBorder="1" applyAlignment="1">
      <alignment horizontal="center" vertical="center"/>
    </xf>
    <xf numFmtId="0" fontId="40" fillId="15" borderId="1" xfId="2" applyFont="1" applyFill="1" applyBorder="1" applyAlignment="1">
      <alignment horizontal="center" vertical="center" wrapText="1"/>
    </xf>
    <xf numFmtId="0" fontId="40" fillId="11" borderId="1" xfId="3" applyFont="1" applyFill="1" applyBorder="1" applyAlignment="1">
      <alignment horizontal="center" vertical="center"/>
    </xf>
    <xf numFmtId="10" fontId="40" fillId="15" borderId="1" xfId="3" applyNumberFormat="1" applyFont="1" applyFill="1" applyBorder="1" applyAlignment="1">
      <alignment horizontal="center" vertical="center"/>
    </xf>
    <xf numFmtId="9" fontId="40" fillId="15" borderId="1" xfId="3" applyNumberFormat="1" applyFont="1" applyFill="1" applyBorder="1" applyAlignment="1">
      <alignment horizontal="center" vertical="center"/>
    </xf>
    <xf numFmtId="10" fontId="40" fillId="15" borderId="1" xfId="0" applyNumberFormat="1" applyFont="1" applyFill="1" applyBorder="1" applyAlignment="1">
      <alignment horizontal="center" vertical="center"/>
    </xf>
    <xf numFmtId="9" fontId="40" fillId="19" borderId="1" xfId="0" applyNumberFormat="1" applyFont="1" applyFill="1" applyBorder="1" applyAlignment="1">
      <alignment horizontal="center" vertical="center"/>
    </xf>
    <xf numFmtId="9" fontId="40" fillId="15" borderId="1" xfId="0" applyNumberFormat="1" applyFont="1" applyFill="1" applyBorder="1" applyAlignment="1">
      <alignment horizontal="center"/>
    </xf>
    <xf numFmtId="10" fontId="40" fillId="15" borderId="1" xfId="18" applyNumberFormat="1" applyFont="1" applyFill="1" applyBorder="1" applyAlignment="1">
      <alignment horizontal="center"/>
    </xf>
    <xf numFmtId="43" fontId="40" fillId="15" borderId="1" xfId="18" applyFont="1" applyFill="1" applyBorder="1" applyAlignment="1">
      <alignment horizontal="center"/>
    </xf>
    <xf numFmtId="43" fontId="40" fillId="19" borderId="1" xfId="18" applyFont="1" applyFill="1" applyBorder="1" applyAlignment="1">
      <alignment horizontal="center" vertical="center"/>
    </xf>
    <xf numFmtId="0" fontId="40" fillId="15" borderId="1" xfId="0" applyFont="1" applyFill="1" applyBorder="1" applyAlignment="1">
      <alignment horizontal="center" vertical="center"/>
    </xf>
    <xf numFmtId="9" fontId="29" fillId="14" borderId="1" xfId="0" applyNumberFormat="1" applyFont="1" applyFill="1" applyBorder="1" applyAlignment="1">
      <alignment horizontal="center"/>
    </xf>
    <xf numFmtId="0" fontId="26" fillId="0" borderId="10" xfId="20" applyFont="1" applyBorder="1" applyAlignment="1">
      <alignment horizontal="center" vertical="center" wrapText="1"/>
    </xf>
    <xf numFmtId="0" fontId="28" fillId="0" borderId="100" xfId="3" applyFont="1" applyBorder="1" applyAlignment="1">
      <alignment horizontal="center" vertical="center"/>
    </xf>
    <xf numFmtId="0" fontId="40" fillId="15" borderId="97" xfId="3" applyFont="1" applyFill="1" applyBorder="1" applyAlignment="1">
      <alignment horizontal="center" vertical="center" wrapText="1"/>
    </xf>
    <xf numFmtId="0" fontId="22" fillId="0" borderId="41" xfId="0" applyFont="1" applyBorder="1" applyAlignment="1">
      <alignment horizontal="center" vertical="center" wrapText="1"/>
    </xf>
    <xf numFmtId="0" fontId="22" fillId="15" borderId="34" xfId="3" applyFont="1" applyFill="1" applyBorder="1" applyAlignment="1">
      <alignment horizontal="center" vertical="center" wrapText="1"/>
    </xf>
    <xf numFmtId="9" fontId="29" fillId="0" borderId="37" xfId="0" applyNumberFormat="1" applyFont="1" applyBorder="1" applyAlignment="1">
      <alignment horizontal="center"/>
    </xf>
    <xf numFmtId="0" fontId="26" fillId="0" borderId="1" xfId="20" applyFont="1" applyBorder="1" applyAlignment="1">
      <alignment vertical="center" wrapText="1"/>
    </xf>
    <xf numFmtId="0" fontId="22" fillId="15" borderId="17" xfId="2" applyFont="1" applyFill="1" applyBorder="1" applyAlignment="1">
      <alignment vertical="center" wrapText="1"/>
    </xf>
    <xf numFmtId="9" fontId="29" fillId="0" borderId="1" xfId="0" applyNumberFormat="1" applyFont="1" applyBorder="1" applyAlignment="1">
      <alignment horizontal="center"/>
    </xf>
    <xf numFmtId="10" fontId="23" fillId="0" borderId="23" xfId="3" applyNumberFormat="1" applyFont="1" applyBorder="1" applyAlignment="1">
      <alignment horizontal="center" vertical="center"/>
    </xf>
    <xf numFmtId="0" fontId="23" fillId="0" borderId="34" xfId="3" applyFont="1" applyBorder="1" applyAlignment="1">
      <alignment horizontal="center" vertical="center"/>
    </xf>
    <xf numFmtId="10" fontId="23" fillId="0" borderId="97" xfId="3" applyNumberFormat="1" applyFont="1" applyBorder="1" applyAlignment="1">
      <alignment horizontal="center" vertical="center"/>
    </xf>
    <xf numFmtId="0" fontId="22" fillId="15" borderId="101" xfId="3" applyFont="1" applyFill="1" applyBorder="1" applyAlignment="1">
      <alignment horizontal="center" vertical="center" wrapText="1"/>
    </xf>
    <xf numFmtId="170" fontId="23" fillId="0" borderId="23" xfId="3" applyNumberFormat="1" applyFont="1" applyBorder="1" applyAlignment="1">
      <alignment horizontal="center" vertical="center"/>
    </xf>
    <xf numFmtId="170" fontId="23" fillId="0" borderId="97" xfId="3" applyNumberFormat="1" applyFont="1" applyBorder="1" applyAlignment="1">
      <alignment horizontal="center" vertical="center"/>
    </xf>
    <xf numFmtId="0" fontId="26" fillId="0" borderId="7" xfId="20" applyFont="1" applyBorder="1" applyAlignment="1">
      <alignment horizontal="center" vertical="center" wrapText="1"/>
    </xf>
    <xf numFmtId="0" fontId="21" fillId="0" borderId="41" xfId="2" applyFont="1" applyBorder="1" applyAlignment="1">
      <alignment horizontal="center" vertical="center" wrapText="1"/>
    </xf>
    <xf numFmtId="0" fontId="54" fillId="23" borderId="1" xfId="20" applyFont="1" applyFill="1" applyBorder="1" applyAlignment="1">
      <alignment horizontal="center" vertical="center" wrapText="1"/>
    </xf>
    <xf numFmtId="0" fontId="23" fillId="0" borderId="41" xfId="3" applyFont="1" applyBorder="1" applyAlignment="1">
      <alignment vertical="center" wrapText="1"/>
    </xf>
    <xf numFmtId="0" fontId="53" fillId="0" borderId="9" xfId="20" applyFont="1" applyAlignment="1">
      <alignment horizontal="left" vertical="center"/>
    </xf>
    <xf numFmtId="0" fontId="5" fillId="0" borderId="39" xfId="19" applyBorder="1" applyAlignment="1">
      <alignment horizontal="right" vertical="center" wrapText="1"/>
    </xf>
    <xf numFmtId="0" fontId="5" fillId="0" borderId="9" xfId="19" applyAlignment="1">
      <alignment vertical="center"/>
    </xf>
    <xf numFmtId="0" fontId="5" fillId="0" borderId="9" xfId="19" applyAlignment="1">
      <alignment horizontal="center" vertical="center"/>
    </xf>
    <xf numFmtId="0" fontId="23" fillId="0" borderId="0" xfId="3" applyFont="1" applyBorder="1" applyAlignment="1">
      <alignment vertical="center"/>
    </xf>
    <xf numFmtId="0" fontId="16" fillId="0" borderId="0" xfId="3" applyFont="1" applyBorder="1" applyAlignment="1">
      <alignment vertical="center"/>
    </xf>
    <xf numFmtId="0" fontId="16" fillId="0" borderId="9" xfId="3" applyFont="1" applyAlignment="1">
      <alignment vertical="center"/>
    </xf>
    <xf numFmtId="3" fontId="57" fillId="0" borderId="37" xfId="0" applyNumberFormat="1" applyFont="1" applyBorder="1" applyAlignment="1">
      <alignment vertical="center"/>
    </xf>
    <xf numFmtId="0" fontId="57" fillId="0" borderId="37" xfId="0" applyFont="1" applyBorder="1" applyAlignment="1">
      <alignment vertical="center"/>
    </xf>
    <xf numFmtId="0" fontId="57" fillId="0" borderId="24" xfId="0" applyFont="1" applyBorder="1" applyAlignment="1">
      <alignment vertical="center"/>
    </xf>
    <xf numFmtId="3" fontId="57" fillId="0" borderId="28" xfId="0" applyNumberFormat="1" applyFont="1" applyBorder="1" applyAlignment="1">
      <alignment vertical="center"/>
    </xf>
    <xf numFmtId="0" fontId="57" fillId="0" borderId="28" xfId="0" applyFont="1" applyBorder="1" applyAlignment="1">
      <alignment vertical="center"/>
    </xf>
    <xf numFmtId="9" fontId="23" fillId="0" borderId="29" xfId="1" applyFont="1" applyBorder="1" applyAlignment="1">
      <alignment vertical="center"/>
    </xf>
    <xf numFmtId="0" fontId="28" fillId="0" borderId="41" xfId="21" applyFont="1" applyBorder="1" applyAlignment="1">
      <alignment horizontal="center" vertical="center" wrapText="1"/>
    </xf>
    <xf numFmtId="0" fontId="28" fillId="0" borderId="34" xfId="21" applyFont="1" applyBorder="1" applyAlignment="1">
      <alignment horizontal="center" vertical="center" wrapText="1"/>
    </xf>
    <xf numFmtId="0" fontId="28" fillId="0" borderId="41" xfId="3" applyFont="1" applyBorder="1" applyAlignment="1">
      <alignment horizontal="center" vertical="center" wrapText="1"/>
    </xf>
    <xf numFmtId="0" fontId="40" fillId="11" borderId="59" xfId="3" applyFont="1" applyFill="1" applyBorder="1" applyAlignment="1">
      <alignment horizontal="center" vertical="center"/>
    </xf>
    <xf numFmtId="0" fontId="40" fillId="15" borderId="38" xfId="2" applyFont="1" applyFill="1" applyBorder="1" applyAlignment="1">
      <alignment horizontal="center" vertical="center" wrapText="1"/>
    </xf>
    <xf numFmtId="10" fontId="40" fillId="15" borderId="61" xfId="3" applyNumberFormat="1" applyFont="1" applyFill="1" applyBorder="1" applyAlignment="1">
      <alignment horizontal="center" vertical="center"/>
    </xf>
    <xf numFmtId="9" fontId="40" fillId="15" borderId="61" xfId="3" applyNumberFormat="1" applyFont="1" applyFill="1" applyBorder="1" applyAlignment="1">
      <alignment horizontal="center" vertical="center"/>
    </xf>
    <xf numFmtId="2" fontId="28" fillId="0" borderId="42" xfId="3" applyNumberFormat="1" applyFont="1" applyBorder="1" applyAlignment="1">
      <alignment horizontal="center" vertical="center"/>
    </xf>
    <xf numFmtId="2" fontId="23" fillId="0" borderId="9" xfId="3" applyNumberFormat="1" applyFont="1" applyAlignment="1">
      <alignment vertical="center"/>
    </xf>
    <xf numFmtId="2" fontId="28" fillId="0" borderId="41" xfId="3" applyNumberFormat="1" applyFont="1" applyBorder="1" applyAlignment="1">
      <alignment horizontal="center" vertical="center"/>
    </xf>
    <xf numFmtId="0" fontId="60" fillId="0" borderId="37" xfId="19" applyFont="1" applyBorder="1" applyAlignment="1">
      <alignment vertical="center"/>
    </xf>
    <xf numFmtId="0" fontId="60" fillId="0" borderId="37" xfId="19" applyFont="1" applyBorder="1" applyAlignment="1">
      <alignment vertical="center" wrapText="1"/>
    </xf>
    <xf numFmtId="0" fontId="52" fillId="0" borderId="22" xfId="3" applyFont="1" applyBorder="1" applyAlignment="1">
      <alignment horizontal="center" vertical="center"/>
    </xf>
    <xf numFmtId="172" fontId="23" fillId="0" borderId="23" xfId="3" applyNumberFormat="1" applyFont="1" applyBorder="1" applyAlignment="1">
      <alignment horizontal="center" vertical="center"/>
    </xf>
    <xf numFmtId="172" fontId="36" fillId="0" borderId="37" xfId="3" applyNumberFormat="1" applyFont="1" applyBorder="1" applyAlignment="1">
      <alignment horizontal="center" vertical="center"/>
    </xf>
    <xf numFmtId="170" fontId="23" fillId="0" borderId="62" xfId="3" applyNumberFormat="1" applyFont="1" applyBorder="1" applyAlignment="1">
      <alignment horizontal="center" vertical="center" wrapText="1"/>
    </xf>
    <xf numFmtId="170" fontId="23" fillId="0" borderId="44" xfId="3" applyNumberFormat="1" applyFont="1" applyBorder="1" applyAlignment="1">
      <alignment horizontal="center" vertical="center" wrapText="1"/>
    </xf>
    <xf numFmtId="0" fontId="57" fillId="0" borderId="22" xfId="0" applyFont="1" applyBorder="1"/>
    <xf numFmtId="0" fontId="57" fillId="0" borderId="34" xfId="0" applyFont="1" applyBorder="1" applyAlignment="1">
      <alignment wrapText="1"/>
    </xf>
    <xf numFmtId="0" fontId="57" fillId="25" borderId="34" xfId="0" applyFont="1" applyFill="1" applyBorder="1" applyAlignment="1">
      <alignment horizontal="center" vertical="center" wrapText="1"/>
    </xf>
    <xf numFmtId="14" fontId="23" fillId="0" borderId="37" xfId="0" applyNumberFormat="1" applyFont="1" applyBorder="1" applyAlignment="1">
      <alignment horizontal="center" vertical="center" wrapText="1"/>
    </xf>
    <xf numFmtId="168" fontId="23" fillId="0" borderId="48" xfId="5" applyNumberFormat="1" applyFont="1" applyFill="1" applyBorder="1" applyAlignment="1">
      <alignment vertical="center"/>
    </xf>
    <xf numFmtId="0" fontId="21" fillId="0" borderId="9" xfId="2" applyFont="1" applyAlignment="1">
      <alignment horizontal="center" vertical="center" wrapText="1"/>
    </xf>
    <xf numFmtId="0" fontId="15" fillId="0" borderId="9" xfId="0" applyFont="1" applyBorder="1" applyAlignment="1">
      <alignment horizontal="left" vertical="center" wrapText="1"/>
    </xf>
    <xf numFmtId="0" fontId="62" fillId="0" borderId="41" xfId="2" applyFont="1" applyBorder="1" applyAlignment="1">
      <alignment horizontal="center" vertical="center" wrapText="1"/>
    </xf>
    <xf numFmtId="0" fontId="59" fillId="0" borderId="34" xfId="3" applyFont="1" applyBorder="1" applyAlignment="1">
      <alignment horizontal="center" vertical="center" wrapText="1"/>
    </xf>
    <xf numFmtId="0" fontId="28" fillId="0" borderId="22" xfId="3" applyFont="1" applyBorder="1" applyAlignment="1">
      <alignment vertical="center" wrapText="1"/>
    </xf>
    <xf numFmtId="0" fontId="59" fillId="0" borderId="41" xfId="3" applyFont="1" applyBorder="1" applyAlignment="1">
      <alignment horizontal="center" vertical="center" wrapText="1"/>
    </xf>
    <xf numFmtId="0" fontId="59" fillId="0" borderId="34" xfId="3" applyFont="1" applyBorder="1" applyAlignment="1">
      <alignment horizontal="left" vertical="center" wrapText="1"/>
    </xf>
    <xf numFmtId="0" fontId="59" fillId="0" borderId="97" xfId="0" applyFont="1" applyBorder="1" applyAlignment="1">
      <alignment horizontal="center" vertical="center" wrapText="1"/>
    </xf>
    <xf numFmtId="0" fontId="0" fillId="0" borderId="38" xfId="0" applyBorder="1" applyAlignment="1">
      <alignment vertical="center"/>
    </xf>
    <xf numFmtId="0" fontId="5" fillId="0" borderId="61" xfId="19" applyBorder="1" applyAlignment="1">
      <alignment vertical="center"/>
    </xf>
    <xf numFmtId="0" fontId="5" fillId="0" borderId="1" xfId="19" applyBorder="1" applyAlignment="1">
      <alignment horizontal="center" vertical="center"/>
    </xf>
    <xf numFmtId="10" fontId="36" fillId="0" borderId="37" xfId="3" applyNumberFormat="1" applyFont="1" applyBorder="1" applyAlignment="1">
      <alignment horizontal="center" vertical="center"/>
    </xf>
    <xf numFmtId="0" fontId="40" fillId="15" borderId="44" xfId="3" applyFont="1" applyFill="1" applyBorder="1" applyAlignment="1">
      <alignment horizontal="center" vertical="center" wrapText="1"/>
    </xf>
    <xf numFmtId="0" fontId="23" fillId="0" borderId="41" xfId="3" applyFont="1" applyBorder="1" applyAlignment="1">
      <alignment horizontal="center" vertical="center"/>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3" fillId="0" borderId="42" xfId="3" applyFont="1" applyBorder="1" applyAlignment="1">
      <alignment horizontal="center" vertical="center"/>
    </xf>
    <xf numFmtId="0" fontId="5" fillId="20" borderId="9" xfId="19" applyFill="1" applyAlignment="1">
      <alignment horizontal="center"/>
    </xf>
    <xf numFmtId="0" fontId="51" fillId="15" borderId="28" xfId="19" applyFont="1" applyFill="1" applyBorder="1" applyAlignment="1">
      <alignment horizontal="center" vertical="center" wrapText="1"/>
    </xf>
    <xf numFmtId="0" fontId="23" fillId="0" borderId="9" xfId="22" applyFont="1" applyAlignment="1">
      <alignment horizontal="left" vertical="center"/>
    </xf>
    <xf numFmtId="0" fontId="16" fillId="22" borderId="37" xfId="22" applyFont="1" applyFill="1" applyBorder="1" applyAlignment="1">
      <alignment horizontal="left" vertical="center"/>
    </xf>
    <xf numFmtId="0" fontId="16" fillId="22" borderId="37" xfId="22" applyFont="1" applyFill="1" applyBorder="1" applyAlignment="1">
      <alignment horizontal="center" vertical="center"/>
    </xf>
    <xf numFmtId="0" fontId="56" fillId="0" borderId="37" xfId="22" applyFont="1" applyBorder="1" applyAlignment="1">
      <alignment horizontal="left" vertical="center"/>
    </xf>
    <xf numFmtId="0" fontId="57" fillId="0" borderId="37" xfId="22" applyFont="1" applyBorder="1" applyAlignment="1">
      <alignment vertical="center" wrapText="1"/>
    </xf>
    <xf numFmtId="0" fontId="57" fillId="0" borderId="61" xfId="22" applyFont="1" applyBorder="1" applyAlignment="1">
      <alignment horizontal="left" vertical="center" wrapText="1"/>
    </xf>
    <xf numFmtId="0" fontId="57" fillId="0" borderId="59" xfId="22" applyFont="1" applyBorder="1" applyAlignment="1">
      <alignment vertical="center" wrapText="1"/>
    </xf>
    <xf numFmtId="0" fontId="56" fillId="22" borderId="37" xfId="22" applyFont="1" applyFill="1" applyBorder="1" applyAlignment="1">
      <alignment horizontal="left" vertical="center"/>
    </xf>
    <xf numFmtId="0" fontId="57" fillId="22" borderId="59" xfId="22" applyFont="1" applyFill="1" applyBorder="1" applyAlignment="1">
      <alignment vertical="center" wrapText="1"/>
    </xf>
    <xf numFmtId="0" fontId="57" fillId="0" borderId="59" xfId="22" applyFont="1" applyBorder="1" applyAlignment="1">
      <alignment horizontal="left" vertical="center" wrapText="1"/>
    </xf>
    <xf numFmtId="0" fontId="57" fillId="22" borderId="59" xfId="22" applyFont="1" applyFill="1" applyBorder="1" applyAlignment="1">
      <alignment horizontal="left" vertical="center" wrapText="1"/>
    </xf>
    <xf numFmtId="0" fontId="52" fillId="0" borderId="9" xfId="22" applyFont="1" applyAlignment="1">
      <alignment horizontal="left" vertical="center"/>
    </xf>
    <xf numFmtId="0" fontId="56" fillId="0" borderId="37" xfId="22" applyFont="1" applyBorder="1" applyAlignment="1">
      <alignment horizontal="left" vertical="center" wrapText="1"/>
    </xf>
    <xf numFmtId="0" fontId="52" fillId="0" borderId="59" xfId="22" applyFont="1" applyBorder="1" applyAlignment="1">
      <alignment horizontal="left" vertical="center" wrapText="1"/>
    </xf>
    <xf numFmtId="0" fontId="56" fillId="22" borderId="37" xfId="22" applyFont="1" applyFill="1" applyBorder="1" applyAlignment="1">
      <alignment horizontal="center" vertical="center"/>
    </xf>
    <xf numFmtId="0" fontId="57" fillId="0" borderId="37" xfId="22" applyFont="1" applyBorder="1" applyAlignment="1">
      <alignment horizontal="left" vertical="center" wrapText="1"/>
    </xf>
    <xf numFmtId="0" fontId="57" fillId="14" borderId="40" xfId="22" applyFont="1" applyFill="1" applyBorder="1" applyAlignment="1">
      <alignment horizontal="left" vertical="center" wrapText="1"/>
    </xf>
    <xf numFmtId="0" fontId="57" fillId="14" borderId="37" xfId="22" applyFont="1" applyFill="1" applyBorder="1" applyAlignment="1">
      <alignment horizontal="left" vertical="center" wrapText="1"/>
    </xf>
    <xf numFmtId="0" fontId="56" fillId="0" borderId="37" xfId="22" quotePrefix="1" applyFont="1" applyBorder="1" applyAlignment="1">
      <alignment horizontal="left" vertical="center" wrapText="1"/>
    </xf>
    <xf numFmtId="0" fontId="56" fillId="0" borderId="109" xfId="22" applyFont="1" applyBorder="1" applyAlignment="1">
      <alignment horizontal="left" vertical="center"/>
    </xf>
    <xf numFmtId="0" fontId="57" fillId="0" borderId="75" xfId="22" applyFont="1" applyBorder="1" applyAlignment="1">
      <alignment horizontal="left" vertical="center" wrapText="1"/>
    </xf>
    <xf numFmtId="172" fontId="23" fillId="0" borderId="110" xfId="3" applyNumberFormat="1" applyFont="1" applyBorder="1" applyAlignment="1">
      <alignment horizontal="center" vertical="center"/>
    </xf>
    <xf numFmtId="0" fontId="16" fillId="15" borderId="44" xfId="3" applyFont="1" applyFill="1" applyBorder="1" applyAlignment="1">
      <alignment horizontal="left" vertical="center"/>
    </xf>
    <xf numFmtId="0" fontId="16" fillId="15" borderId="41" xfId="3" applyFont="1" applyFill="1" applyBorder="1" applyAlignment="1">
      <alignment vertical="center"/>
    </xf>
    <xf numFmtId="0" fontId="16" fillId="15" borderId="44" xfId="3" applyFont="1" applyFill="1" applyBorder="1" applyAlignment="1">
      <alignment horizontal="left" vertical="center" wrapText="1"/>
    </xf>
    <xf numFmtId="0" fontId="16" fillId="15" borderId="42" xfId="3" applyFont="1" applyFill="1" applyBorder="1" applyAlignment="1">
      <alignment horizontal="left" vertical="center"/>
    </xf>
    <xf numFmtId="0" fontId="16" fillId="15" borderId="42" xfId="3" applyFont="1" applyFill="1" applyBorder="1" applyAlignment="1">
      <alignment horizontal="left" vertical="center" wrapText="1"/>
    </xf>
    <xf numFmtId="0" fontId="23" fillId="0" borderId="20" xfId="3" applyFont="1" applyBorder="1" applyAlignment="1">
      <alignment horizontal="left" vertical="center"/>
    </xf>
    <xf numFmtId="0" fontId="16" fillId="15" borderId="43" xfId="3" applyFont="1" applyFill="1" applyBorder="1" applyAlignment="1">
      <alignment horizontal="left" vertical="center"/>
    </xf>
    <xf numFmtId="0" fontId="16" fillId="15" borderId="43" xfId="3" applyFont="1" applyFill="1" applyBorder="1" applyAlignment="1">
      <alignment horizontal="left" vertical="center" wrapText="1"/>
    </xf>
    <xf numFmtId="0" fontId="66" fillId="14" borderId="9" xfId="2" applyFont="1" applyFill="1" applyAlignment="1">
      <alignment vertical="center" wrapText="1"/>
    </xf>
    <xf numFmtId="0" fontId="21" fillId="14" borderId="9" xfId="2" applyFont="1" applyFill="1" applyAlignment="1">
      <alignment vertical="center" wrapText="1"/>
    </xf>
    <xf numFmtId="0" fontId="21" fillId="14" borderId="35" xfId="2" applyFont="1" applyFill="1" applyBorder="1" applyAlignment="1">
      <alignment vertical="center" wrapText="1"/>
    </xf>
    <xf numFmtId="0" fontId="23" fillId="14" borderId="9" xfId="23" applyFont="1" applyFill="1" applyAlignment="1">
      <alignment vertical="center"/>
    </xf>
    <xf numFmtId="0" fontId="23" fillId="0" borderId="9" xfId="23" applyFont="1" applyAlignment="1">
      <alignment vertical="center"/>
    </xf>
    <xf numFmtId="0" fontId="23" fillId="20" borderId="9" xfId="23" applyFont="1" applyFill="1" applyAlignment="1">
      <alignment vertical="center"/>
    </xf>
    <xf numFmtId="0" fontId="48" fillId="0" borderId="9" xfId="2" applyFont="1" applyAlignment="1">
      <alignment vertical="center" wrapText="1"/>
    </xf>
    <xf numFmtId="0" fontId="23" fillId="0" borderId="9" xfId="23" applyFont="1"/>
    <xf numFmtId="0" fontId="21" fillId="20" borderId="9" xfId="23" applyFont="1" applyFill="1" applyAlignment="1">
      <alignment vertical="center"/>
    </xf>
    <xf numFmtId="0" fontId="23" fillId="14" borderId="9" xfId="23" applyFont="1" applyFill="1"/>
    <xf numFmtId="0" fontId="48" fillId="0" borderId="41" xfId="23" applyFont="1" applyBorder="1" applyAlignment="1">
      <alignment horizontal="center" vertical="center"/>
    </xf>
    <xf numFmtId="0" fontId="48" fillId="0" borderId="41" xfId="23" applyFont="1" applyBorder="1" applyAlignment="1">
      <alignment vertical="center"/>
    </xf>
    <xf numFmtId="0" fontId="22" fillId="20" borderId="9" xfId="23" applyFont="1" applyFill="1" applyAlignment="1">
      <alignment horizontal="left" vertical="center" wrapText="1"/>
    </xf>
    <xf numFmtId="0" fontId="22" fillId="0" borderId="41" xfId="23" applyFont="1" applyBorder="1" applyAlignment="1">
      <alignment vertical="center" wrapText="1"/>
    </xf>
    <xf numFmtId="0" fontId="21" fillId="14" borderId="9" xfId="23" applyFont="1" applyFill="1" applyAlignment="1">
      <alignment vertical="center"/>
    </xf>
    <xf numFmtId="0" fontId="21" fillId="0" borderId="9" xfId="23" applyFont="1" applyAlignment="1">
      <alignment vertical="center"/>
    </xf>
    <xf numFmtId="0" fontId="49" fillId="15" borderId="41" xfId="23" applyFont="1" applyFill="1" applyBorder="1" applyAlignment="1">
      <alignment vertical="center"/>
    </xf>
    <xf numFmtId="0" fontId="22" fillId="20" borderId="9" xfId="23" applyFont="1" applyFill="1" applyAlignment="1">
      <alignment horizontal="center" vertical="center" wrapText="1"/>
    </xf>
    <xf numFmtId="0" fontId="22" fillId="15" borderId="22" xfId="23" applyFont="1" applyFill="1" applyBorder="1" applyAlignment="1">
      <alignment horizontal="center" vertical="center" wrapText="1"/>
    </xf>
    <xf numFmtId="0" fontId="23" fillId="14" borderId="9" xfId="23" applyFont="1" applyFill="1" applyAlignment="1">
      <alignment horizontal="center" vertical="center" wrapText="1"/>
    </xf>
    <xf numFmtId="0" fontId="23" fillId="0" borderId="9" xfId="23" applyFont="1" applyAlignment="1">
      <alignment horizontal="center" vertical="center" wrapText="1"/>
    </xf>
    <xf numFmtId="0" fontId="22" fillId="15" borderId="41" xfId="23" applyFont="1" applyFill="1" applyBorder="1" applyAlignment="1">
      <alignment horizontal="center" vertical="center" wrapText="1"/>
    </xf>
    <xf numFmtId="0" fontId="22" fillId="11" borderId="41" xfId="23" applyFont="1" applyFill="1" applyBorder="1" applyAlignment="1">
      <alignment horizontal="center" vertical="center" wrapText="1"/>
    </xf>
    <xf numFmtId="0" fontId="33" fillId="0" borderId="111" xfId="23" applyFont="1" applyBorder="1" applyAlignment="1">
      <alignment horizontal="left" vertical="center" wrapText="1"/>
    </xf>
    <xf numFmtId="0" fontId="40" fillId="0" borderId="65" xfId="23" applyFont="1" applyBorder="1" applyAlignment="1">
      <alignment horizontal="center" vertical="center" wrapText="1"/>
    </xf>
    <xf numFmtId="0" fontId="40" fillId="0" borderId="67" xfId="23" applyFont="1" applyBorder="1" applyAlignment="1">
      <alignment horizontal="center" vertical="center" wrapText="1"/>
    </xf>
    <xf numFmtId="0" fontId="40" fillId="0" borderId="55" xfId="23" applyFont="1" applyBorder="1" applyAlignment="1">
      <alignment horizontal="center" vertical="center" wrapText="1"/>
    </xf>
    <xf numFmtId="0" fontId="40" fillId="0" borderId="112" xfId="23" applyFont="1" applyBorder="1" applyAlignment="1">
      <alignment horizontal="center" vertical="center" wrapText="1"/>
    </xf>
    <xf numFmtId="0" fontId="40" fillId="0" borderId="56" xfId="23" applyFont="1" applyBorder="1" applyAlignment="1">
      <alignment horizontal="center" vertical="center" wrapText="1"/>
    </xf>
    <xf numFmtId="0" fontId="33" fillId="0" borderId="113" xfId="23" applyFont="1" applyBorder="1" applyAlignment="1">
      <alignment horizontal="left" vertical="center" wrapText="1"/>
    </xf>
    <xf numFmtId="0" fontId="40" fillId="0" borderId="26" xfId="23" applyFont="1" applyBorder="1" applyAlignment="1">
      <alignment horizontal="center" vertical="center" wrapText="1"/>
    </xf>
    <xf numFmtId="0" fontId="40" fillId="0" borderId="27" xfId="23" applyFont="1" applyBorder="1" applyAlignment="1">
      <alignment horizontal="center" vertical="center" wrapText="1"/>
    </xf>
    <xf numFmtId="0" fontId="40" fillId="0" borderId="68" xfId="23" applyFont="1" applyBorder="1" applyAlignment="1">
      <alignment horizontal="center" vertical="center" wrapText="1"/>
    </xf>
    <xf numFmtId="0" fontId="40" fillId="0" borderId="114" xfId="23" applyFont="1" applyBorder="1" applyAlignment="1">
      <alignment horizontal="center" vertical="center" wrapText="1"/>
    </xf>
    <xf numFmtId="0" fontId="40" fillId="0" borderId="115" xfId="23" applyFont="1" applyBorder="1" applyAlignment="1">
      <alignment horizontal="center" vertical="center" wrapText="1"/>
    </xf>
    <xf numFmtId="0" fontId="22" fillId="15" borderId="116" xfId="23" applyFont="1" applyFill="1" applyBorder="1" applyAlignment="1">
      <alignment horizontal="center" vertical="center" wrapText="1"/>
    </xf>
    <xf numFmtId="0" fontId="33" fillId="0" borderId="53" xfId="23" applyFont="1" applyBorder="1" applyAlignment="1">
      <alignment horizontal="left" vertical="center" wrapText="1"/>
    </xf>
    <xf numFmtId="0" fontId="33" fillId="0" borderId="57" xfId="23" applyFont="1" applyBorder="1" applyAlignment="1">
      <alignment horizontal="left" vertical="center" wrapText="1"/>
    </xf>
    <xf numFmtId="0" fontId="33" fillId="0" borderId="109" xfId="23" applyFont="1" applyBorder="1" applyAlignment="1">
      <alignment horizontal="left" vertical="center" wrapText="1"/>
    </xf>
    <xf numFmtId="0" fontId="40" fillId="0" borderId="62" xfId="23" applyFont="1" applyBorder="1" applyAlignment="1">
      <alignment horizontal="center" vertical="center" wrapText="1"/>
    </xf>
    <xf numFmtId="0" fontId="40" fillId="0" borderId="117" xfId="23" applyFont="1" applyBorder="1" applyAlignment="1">
      <alignment horizontal="center" vertical="center" wrapText="1"/>
    </xf>
    <xf numFmtId="0" fontId="40" fillId="0" borderId="75" xfId="23" applyFont="1" applyBorder="1" applyAlignment="1">
      <alignment horizontal="center" vertical="center" wrapText="1"/>
    </xf>
    <xf numFmtId="0" fontId="23" fillId="0" borderId="27" xfId="23" applyFont="1" applyBorder="1" applyAlignment="1">
      <alignment vertical="center"/>
    </xf>
    <xf numFmtId="0" fontId="23" fillId="0" borderId="29" xfId="23" applyFont="1" applyBorder="1" applyAlignment="1">
      <alignment vertical="center"/>
    </xf>
    <xf numFmtId="0" fontId="23" fillId="20" borderId="27" xfId="23" applyFont="1" applyFill="1" applyBorder="1" applyAlignment="1">
      <alignment vertical="center"/>
    </xf>
    <xf numFmtId="0" fontId="23" fillId="20" borderId="29" xfId="23" applyFont="1" applyFill="1" applyBorder="1" applyAlignment="1">
      <alignment vertical="center"/>
    </xf>
    <xf numFmtId="0" fontId="23" fillId="0" borderId="28" xfId="23" applyFont="1" applyBorder="1" applyAlignment="1">
      <alignment vertical="center"/>
    </xf>
    <xf numFmtId="0" fontId="22" fillId="0" borderId="41" xfId="23" applyFont="1" applyBorder="1" applyAlignment="1">
      <alignment horizontal="center" vertical="center" wrapText="1"/>
    </xf>
    <xf numFmtId="0" fontId="29" fillId="0" borderId="27" xfId="23" applyFont="1" applyBorder="1" applyAlignment="1">
      <alignment horizontal="center" vertical="center"/>
    </xf>
    <xf numFmtId="0" fontId="44" fillId="0" borderId="119" xfId="0" applyFont="1" applyBorder="1" applyAlignment="1">
      <alignment vertical="center" wrapText="1"/>
    </xf>
    <xf numFmtId="0" fontId="0" fillId="0" borderId="23" xfId="0" applyBorder="1"/>
    <xf numFmtId="0" fontId="44" fillId="0" borderId="17" xfId="0" applyFont="1" applyBorder="1" applyAlignment="1">
      <alignment vertical="center" wrapText="1"/>
    </xf>
    <xf numFmtId="0" fontId="44" fillId="0" borderId="41" xfId="0" applyFont="1" applyBorder="1" applyAlignment="1">
      <alignment vertical="center" wrapText="1"/>
    </xf>
    <xf numFmtId="9" fontId="40" fillId="15" borderId="37" xfId="0" applyNumberFormat="1" applyFont="1" applyFill="1" applyBorder="1" applyAlignment="1">
      <alignment horizontal="center" vertical="center"/>
    </xf>
    <xf numFmtId="10" fontId="40" fillId="15" borderId="37" xfId="18" applyNumberFormat="1" applyFont="1" applyFill="1" applyBorder="1" applyAlignment="1">
      <alignment horizontal="center" vertical="center"/>
    </xf>
    <xf numFmtId="43" fontId="40" fillId="15" borderId="37" xfId="18" applyFont="1" applyFill="1" applyBorder="1" applyAlignment="1">
      <alignment horizontal="center" vertical="center"/>
    </xf>
    <xf numFmtId="9" fontId="29" fillId="0" borderId="37" xfId="0" applyNumberFormat="1" applyFont="1" applyBorder="1" applyAlignment="1">
      <alignment horizontal="center" vertical="center"/>
    </xf>
    <xf numFmtId="9" fontId="29" fillId="14" borderId="37" xfId="0" applyNumberFormat="1" applyFont="1" applyFill="1" applyBorder="1" applyAlignment="1">
      <alignment horizontal="center" vertical="center"/>
    </xf>
    <xf numFmtId="0" fontId="1" fillId="0" borderId="40" xfId="19" applyFont="1" applyBorder="1" applyAlignment="1">
      <alignment vertical="center" wrapText="1"/>
    </xf>
    <xf numFmtId="0" fontId="57" fillId="0" borderId="34" xfId="3" applyFont="1" applyBorder="1" applyAlignment="1">
      <alignment horizontal="center" vertical="center" wrapText="1"/>
    </xf>
    <xf numFmtId="0" fontId="1" fillId="0" borderId="37" xfId="19" applyFont="1" applyBorder="1" applyAlignment="1">
      <alignment vertical="center" wrapText="1"/>
    </xf>
    <xf numFmtId="0" fontId="1" fillId="0" borderId="0" xfId="0" applyFont="1"/>
    <xf numFmtId="0" fontId="10" fillId="0" borderId="0" xfId="0" applyFont="1" applyAlignment="1">
      <alignment horizontal="left" vertical="top"/>
    </xf>
    <xf numFmtId="0" fontId="12" fillId="0" borderId="2" xfId="0" applyFont="1" applyBorder="1" applyAlignment="1">
      <alignment horizontal="center" vertical="center"/>
    </xf>
    <xf numFmtId="0" fontId="10" fillId="0" borderId="0" xfId="0" applyFont="1" applyAlignment="1">
      <alignment horizontal="left"/>
    </xf>
    <xf numFmtId="0" fontId="12" fillId="0" borderId="0" xfId="0" applyFont="1" applyAlignment="1">
      <alignment horizontal="center" vertical="center" textRotation="90" wrapText="1"/>
    </xf>
    <xf numFmtId="0" fontId="12" fillId="2" borderId="2" xfId="0" applyFont="1" applyFill="1" applyBorder="1" applyAlignment="1">
      <alignment horizontal="center" vertical="center" wrapText="1"/>
    </xf>
    <xf numFmtId="0" fontId="12" fillId="0" borderId="11" xfId="0" applyFont="1" applyBorder="1" applyAlignment="1">
      <alignment horizontal="center" vertical="center" textRotation="90"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center"/>
    </xf>
    <xf numFmtId="165" fontId="12" fillId="0" borderId="12" xfId="0" applyNumberFormat="1" applyFont="1" applyBorder="1" applyAlignment="1">
      <alignment vertical="center"/>
    </xf>
    <xf numFmtId="0" fontId="12" fillId="12"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0" borderId="9" xfId="0" applyFont="1" applyBorder="1" applyAlignment="1">
      <alignment horizontal="left" vertical="top"/>
    </xf>
    <xf numFmtId="0" fontId="56" fillId="15" borderId="38" xfId="22" applyFont="1" applyFill="1" applyBorder="1" applyAlignment="1">
      <alignment horizontal="center" vertical="center" wrapText="1"/>
    </xf>
    <xf numFmtId="0" fontId="56" fillId="15" borderId="40" xfId="22" applyFont="1" applyFill="1" applyBorder="1" applyAlignment="1">
      <alignment horizontal="center" vertical="center" wrapText="1"/>
    </xf>
    <xf numFmtId="0" fontId="16" fillId="0" borderId="109" xfId="22" applyFont="1" applyBorder="1" applyAlignment="1">
      <alignment horizontal="center" vertical="center"/>
    </xf>
    <xf numFmtId="0" fontId="16" fillId="0" borderId="75" xfId="22" applyFont="1" applyBorder="1" applyAlignment="1">
      <alignment horizontal="center" vertical="center"/>
    </xf>
    <xf numFmtId="0" fontId="56" fillId="22" borderId="38" xfId="22" applyFont="1" applyFill="1" applyBorder="1" applyAlignment="1">
      <alignment horizontal="left" vertical="center"/>
    </xf>
    <xf numFmtId="0" fontId="56" fillId="22" borderId="40" xfId="22" applyFont="1" applyFill="1" applyBorder="1" applyAlignment="1">
      <alignment horizontal="left" vertical="center"/>
    </xf>
    <xf numFmtId="0" fontId="56" fillId="15" borderId="38" xfId="22" applyFont="1" applyFill="1" applyBorder="1" applyAlignment="1">
      <alignment horizontal="center" vertical="center"/>
    </xf>
    <xf numFmtId="0" fontId="56" fillId="15" borderId="40" xfId="22" applyFont="1" applyFill="1" applyBorder="1" applyAlignment="1">
      <alignment horizontal="center" vertical="center"/>
    </xf>
    <xf numFmtId="0" fontId="56" fillId="22" borderId="38" xfId="22" applyFont="1" applyFill="1" applyBorder="1" applyAlignment="1">
      <alignment horizontal="center" vertical="center"/>
    </xf>
    <xf numFmtId="0" fontId="56" fillId="22" borderId="40" xfId="22" applyFont="1" applyFill="1" applyBorder="1" applyAlignment="1">
      <alignment horizontal="center" vertical="center"/>
    </xf>
    <xf numFmtId="0" fontId="57" fillId="14" borderId="38" xfId="22" applyFont="1" applyFill="1" applyBorder="1" applyAlignment="1">
      <alignment horizontal="left" vertical="center" wrapText="1"/>
    </xf>
    <xf numFmtId="0" fontId="57" fillId="14" borderId="40" xfId="22" applyFont="1" applyFill="1" applyBorder="1" applyAlignment="1">
      <alignment horizontal="left" vertical="center" wrapText="1"/>
    </xf>
    <xf numFmtId="0" fontId="65" fillId="26" borderId="38" xfId="22" applyFont="1" applyFill="1" applyBorder="1" applyAlignment="1">
      <alignment horizontal="center" vertical="center"/>
    </xf>
    <xf numFmtId="0" fontId="65" fillId="26" borderId="40" xfId="22" applyFont="1" applyFill="1" applyBorder="1" applyAlignment="1">
      <alignment horizontal="center" vertical="center"/>
    </xf>
    <xf numFmtId="0" fontId="16" fillId="15" borderId="38" xfId="22" applyFont="1" applyFill="1" applyBorder="1" applyAlignment="1">
      <alignment horizontal="center" vertical="center" wrapText="1"/>
    </xf>
    <xf numFmtId="0" fontId="16" fillId="15" borderId="40" xfId="22" applyFont="1" applyFill="1" applyBorder="1" applyAlignment="1">
      <alignment horizontal="center" vertical="center" wrapText="1"/>
    </xf>
    <xf numFmtId="0" fontId="56" fillId="22" borderId="38" xfId="22" applyFont="1" applyFill="1" applyBorder="1" applyAlignment="1">
      <alignment horizontal="left" vertical="center" wrapText="1"/>
    </xf>
    <xf numFmtId="0" fontId="56" fillId="22" borderId="40" xfId="22" applyFont="1" applyFill="1" applyBorder="1" applyAlignment="1">
      <alignment horizontal="left" vertical="center" wrapText="1"/>
    </xf>
    <xf numFmtId="9" fontId="23" fillId="15" borderId="38" xfId="3" applyNumberFormat="1" applyFont="1" applyFill="1" applyBorder="1" applyAlignment="1">
      <alignment horizontal="center" vertical="center"/>
    </xf>
    <xf numFmtId="9" fontId="23" fillId="15" borderId="40" xfId="3" applyNumberFormat="1" applyFont="1" applyFill="1" applyBorder="1" applyAlignment="1">
      <alignment horizontal="center" vertical="center"/>
    </xf>
    <xf numFmtId="0" fontId="23" fillId="15" borderId="38" xfId="3" applyFont="1" applyFill="1" applyBorder="1" applyAlignment="1">
      <alignment horizontal="center" vertical="center"/>
    </xf>
    <xf numFmtId="0" fontId="23" fillId="15" borderId="40" xfId="3" applyFont="1" applyFill="1" applyBorder="1" applyAlignment="1">
      <alignment horizontal="center" vertical="center"/>
    </xf>
    <xf numFmtId="0" fontId="37" fillId="11" borderId="61" xfId="2" applyFont="1" applyFill="1" applyBorder="1" applyAlignment="1">
      <alignment horizontal="center" vertical="center" wrapText="1"/>
    </xf>
    <xf numFmtId="0" fontId="37" fillId="11" borderId="59" xfId="2" applyFont="1" applyFill="1" applyBorder="1" applyAlignment="1">
      <alignment horizontal="center" vertical="center" wrapText="1"/>
    </xf>
    <xf numFmtId="0" fontId="28" fillId="0" borderId="20" xfId="3" applyFont="1" applyBorder="1" applyAlignment="1">
      <alignment horizontal="center" vertical="center"/>
    </xf>
    <xf numFmtId="0" fontId="28" fillId="0" borderId="22" xfId="3" applyFont="1" applyBorder="1" applyAlignment="1">
      <alignment horizontal="center" vertical="center"/>
    </xf>
    <xf numFmtId="0" fontId="28" fillId="0" borderId="38" xfId="3" applyFont="1" applyBorder="1" applyAlignment="1">
      <alignment horizontal="center" vertical="center"/>
    </xf>
    <xf numFmtId="0" fontId="28" fillId="0" borderId="40" xfId="3" applyFont="1" applyBorder="1" applyAlignment="1">
      <alignment horizontal="center" vertical="center"/>
    </xf>
    <xf numFmtId="0" fontId="28" fillId="0" borderId="38" xfId="0" applyFont="1" applyBorder="1" applyAlignment="1">
      <alignment horizontal="center"/>
    </xf>
    <xf numFmtId="0" fontId="28" fillId="0" borderId="40" xfId="0" applyFont="1" applyBorder="1" applyAlignment="1">
      <alignment horizontal="center"/>
    </xf>
    <xf numFmtId="0" fontId="28" fillId="0" borderId="37" xfId="0" applyFont="1" applyBorder="1" applyAlignment="1">
      <alignment horizontal="center"/>
    </xf>
    <xf numFmtId="0" fontId="27" fillId="0" borderId="38" xfId="16" applyBorder="1" applyAlignment="1">
      <alignment horizontal="center" vertical="center" wrapText="1"/>
    </xf>
    <xf numFmtId="0" fontId="27" fillId="0" borderId="40" xfId="16" applyBorder="1" applyAlignment="1">
      <alignment horizontal="center" vertical="center" wrapText="1"/>
    </xf>
    <xf numFmtId="0" fontId="28" fillId="0" borderId="40" xfId="3" applyFont="1" applyBorder="1" applyAlignment="1">
      <alignment horizontal="center" vertical="center" wrapText="1"/>
    </xf>
    <xf numFmtId="0" fontId="41" fillId="0" borderId="38" xfId="3" applyFont="1" applyBorder="1" applyAlignment="1">
      <alignment horizontal="center" vertical="center" wrapText="1"/>
    </xf>
    <xf numFmtId="0" fontId="41" fillId="0" borderId="40" xfId="3" applyFont="1" applyBorder="1" applyAlignment="1">
      <alignment horizontal="center" vertical="center" wrapText="1"/>
    </xf>
    <xf numFmtId="0" fontId="22" fillId="0" borderId="41" xfId="0" applyFont="1" applyBorder="1" applyAlignment="1">
      <alignment horizontal="center" vertical="center" wrapText="1"/>
    </xf>
    <xf numFmtId="0" fontId="22" fillId="15" borderId="20" xfId="2" applyFont="1" applyFill="1" applyBorder="1" applyAlignment="1">
      <alignment horizontal="center" vertical="center" wrapText="1"/>
    </xf>
    <xf numFmtId="0" fontId="22" fillId="15" borderId="21" xfId="2" applyFont="1" applyFill="1" applyBorder="1" applyAlignment="1">
      <alignment horizontal="center" vertical="center" wrapText="1"/>
    </xf>
    <xf numFmtId="0" fontId="22" fillId="15" borderId="22" xfId="2" applyFont="1" applyFill="1" applyBorder="1" applyAlignment="1">
      <alignment horizontal="center" vertical="center" wrapText="1"/>
    </xf>
    <xf numFmtId="0" fontId="40" fillId="15" borderId="37" xfId="2" applyFont="1" applyFill="1" applyBorder="1" applyAlignment="1">
      <alignment horizontal="center" vertical="center" wrapText="1"/>
    </xf>
    <xf numFmtId="170" fontId="40" fillId="15" borderId="38" xfId="3" applyNumberFormat="1" applyFont="1" applyFill="1" applyBorder="1" applyAlignment="1">
      <alignment horizontal="center" vertical="center" wrapText="1"/>
    </xf>
    <xf numFmtId="170" fontId="40" fillId="15" borderId="40" xfId="3" applyNumberFormat="1" applyFont="1" applyFill="1" applyBorder="1" applyAlignment="1">
      <alignment horizontal="center" vertical="center"/>
    </xf>
    <xf numFmtId="170" fontId="40" fillId="15" borderId="38" xfId="3" applyNumberFormat="1" applyFont="1" applyFill="1" applyBorder="1" applyAlignment="1">
      <alignment horizontal="center" vertical="center"/>
    </xf>
    <xf numFmtId="0" fontId="28" fillId="0" borderId="38" xfId="3" applyFont="1" applyBorder="1" applyAlignment="1">
      <alignment horizontal="left" vertical="center" wrapText="1"/>
    </xf>
    <xf numFmtId="0" fontId="28" fillId="0" borderId="40" xfId="3" applyFont="1" applyBorder="1" applyAlignment="1">
      <alignment horizontal="left" vertical="center" wrapText="1"/>
    </xf>
    <xf numFmtId="0" fontId="41" fillId="0" borderId="38" xfId="3" applyFont="1" applyBorder="1" applyAlignment="1">
      <alignment horizontal="left" vertical="center" wrapText="1"/>
    </xf>
    <xf numFmtId="0" fontId="41" fillId="0" borderId="40" xfId="3"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22" fillId="0" borderId="17" xfId="2" applyFont="1" applyBorder="1" applyAlignment="1">
      <alignment horizontal="center" vertical="center"/>
    </xf>
    <xf numFmtId="0" fontId="22" fillId="0" borderId="33" xfId="2" applyFont="1" applyBorder="1" applyAlignment="1">
      <alignment horizontal="center" vertical="center"/>
    </xf>
    <xf numFmtId="0" fontId="22" fillId="0" borderId="32" xfId="2" applyFont="1" applyBorder="1" applyAlignment="1">
      <alignment horizontal="center" vertical="center"/>
    </xf>
    <xf numFmtId="0" fontId="22" fillId="0" borderId="23" xfId="2" applyFont="1" applyBorder="1" applyAlignment="1">
      <alignment horizontal="center" vertical="center"/>
    </xf>
    <xf numFmtId="0" fontId="22" fillId="0" borderId="9" xfId="2" applyFont="1" applyAlignment="1">
      <alignment horizontal="center" vertical="center"/>
    </xf>
    <xf numFmtId="0" fontId="22" fillId="0" borderId="31" xfId="2" applyFont="1" applyBorder="1" applyAlignment="1">
      <alignment horizontal="center" vertical="center"/>
    </xf>
    <xf numFmtId="0" fontId="22" fillId="0" borderId="26" xfId="2" applyFont="1" applyBorder="1" applyAlignment="1">
      <alignment horizontal="center" vertical="center"/>
    </xf>
    <xf numFmtId="0" fontId="22" fillId="0" borderId="35" xfId="2" applyFont="1" applyBorder="1" applyAlignment="1">
      <alignment horizontal="center" vertical="center"/>
    </xf>
    <xf numFmtId="0" fontId="22" fillId="0" borderId="34" xfId="2" applyFont="1" applyBorder="1" applyAlignment="1">
      <alignment horizontal="center" vertical="center"/>
    </xf>
    <xf numFmtId="0" fontId="22" fillId="0" borderId="17" xfId="2" applyFont="1" applyBorder="1" applyAlignment="1">
      <alignment horizontal="left" vertical="center" wrapText="1"/>
    </xf>
    <xf numFmtId="0" fontId="22" fillId="0" borderId="33" xfId="2" applyFont="1" applyBorder="1" applyAlignment="1">
      <alignment horizontal="left" vertical="center" wrapText="1"/>
    </xf>
    <xf numFmtId="0" fontId="22" fillId="0" borderId="32" xfId="2" applyFont="1" applyBorder="1" applyAlignment="1">
      <alignment horizontal="left" vertical="center" wrapText="1"/>
    </xf>
    <xf numFmtId="0" fontId="22" fillId="0" borderId="23" xfId="2" applyFont="1" applyBorder="1" applyAlignment="1">
      <alignment horizontal="left" vertical="center" wrapText="1"/>
    </xf>
    <xf numFmtId="0" fontId="22" fillId="0" borderId="9" xfId="2" applyFont="1" applyAlignment="1">
      <alignment horizontal="left" vertical="center" wrapText="1"/>
    </xf>
    <xf numFmtId="0" fontId="22" fillId="0" borderId="31" xfId="2" applyFont="1" applyBorder="1" applyAlignment="1">
      <alignment horizontal="left" vertical="center" wrapText="1"/>
    </xf>
    <xf numFmtId="0" fontId="22" fillId="0" borderId="26" xfId="2" applyFont="1" applyBorder="1" applyAlignment="1">
      <alignment horizontal="left" vertical="center" wrapText="1"/>
    </xf>
    <xf numFmtId="0" fontId="22" fillId="0" borderId="35" xfId="2" applyFont="1" applyBorder="1" applyAlignment="1">
      <alignment horizontal="left" vertical="center" wrapText="1"/>
    </xf>
    <xf numFmtId="0" fontId="22" fillId="0" borderId="34"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41" xfId="2" applyFont="1" applyBorder="1" applyAlignment="1">
      <alignment horizontal="left" vertical="center" wrapText="1"/>
    </xf>
    <xf numFmtId="0" fontId="21" fillId="0" borderId="17"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6" xfId="2" applyFont="1" applyBorder="1" applyAlignment="1">
      <alignment horizontal="center" vertical="center" wrapText="1"/>
    </xf>
    <xf numFmtId="0" fontId="22" fillId="15" borderId="41" xfId="2" applyFont="1" applyFill="1" applyBorder="1" applyAlignment="1">
      <alignment horizontal="center" vertical="center" wrapText="1"/>
    </xf>
    <xf numFmtId="0" fontId="22" fillId="15" borderId="41" xfId="2" applyFont="1" applyFill="1" applyBorder="1" applyAlignment="1">
      <alignment horizontal="left" vertical="center" wrapText="1"/>
    </xf>
    <xf numFmtId="0" fontId="23" fillId="0" borderId="41" xfId="3" applyFont="1" applyBorder="1" applyAlignment="1">
      <alignment horizontal="center" vertical="center"/>
    </xf>
    <xf numFmtId="0" fontId="22" fillId="0" borderId="1" xfId="2" applyFont="1" applyBorder="1" applyAlignment="1">
      <alignment horizontal="center" vertical="center" wrapText="1"/>
    </xf>
    <xf numFmtId="0" fontId="22" fillId="14" borderId="9" xfId="2" applyFont="1" applyFill="1" applyAlignment="1">
      <alignment horizontal="left" vertical="center" wrapText="1"/>
    </xf>
    <xf numFmtId="0" fontId="22" fillId="15" borderId="17" xfId="2" applyFont="1" applyFill="1" applyBorder="1" applyAlignment="1">
      <alignment horizontal="left" vertical="center" wrapText="1"/>
    </xf>
    <xf numFmtId="0" fontId="22" fillId="15" borderId="23" xfId="2" applyFont="1" applyFill="1" applyBorder="1" applyAlignment="1">
      <alignment horizontal="left" vertical="center" wrapText="1"/>
    </xf>
    <xf numFmtId="0" fontId="22" fillId="15" borderId="26" xfId="2" applyFont="1" applyFill="1" applyBorder="1" applyAlignment="1">
      <alignment horizontal="lef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 fontId="15" fillId="0" borderId="20" xfId="21" applyNumberFormat="1" applyFont="1" applyBorder="1" applyAlignment="1">
      <alignment horizontal="center" vertical="center"/>
    </xf>
    <xf numFmtId="1" fontId="15" fillId="0" borderId="21" xfId="21" applyNumberFormat="1" applyFont="1" applyBorder="1" applyAlignment="1">
      <alignment horizontal="center" vertical="center"/>
    </xf>
    <xf numFmtId="1" fontId="15" fillId="0" borderId="22" xfId="21" applyNumberFormat="1" applyFont="1" applyBorder="1" applyAlignment="1">
      <alignment horizontal="center" vertical="center"/>
    </xf>
    <xf numFmtId="0" fontId="28" fillId="0" borderId="37" xfId="3" applyFont="1" applyBorder="1" applyAlignment="1">
      <alignment horizontal="center" vertical="center"/>
    </xf>
    <xf numFmtId="0" fontId="41" fillId="7" borderId="38" xfId="0" applyFont="1" applyFill="1" applyBorder="1" applyAlignment="1">
      <alignment horizontal="center" vertical="center" wrapText="1"/>
    </xf>
    <xf numFmtId="0" fontId="41" fillId="7" borderId="40" xfId="0" applyFont="1" applyFill="1" applyBorder="1" applyAlignment="1">
      <alignment horizontal="center" vertical="center" wrapText="1"/>
    </xf>
    <xf numFmtId="0" fontId="40" fillId="15" borderId="20" xfId="3" applyFont="1" applyFill="1" applyBorder="1" applyAlignment="1">
      <alignment horizontal="center" vertical="center" wrapText="1"/>
    </xf>
    <xf numFmtId="0" fontId="40" fillId="15" borderId="22" xfId="3" applyFont="1" applyFill="1" applyBorder="1" applyAlignment="1">
      <alignment horizontal="center" vertical="center" wrapText="1"/>
    </xf>
    <xf numFmtId="0" fontId="29" fillId="15" borderId="20" xfId="3" applyFont="1" applyFill="1" applyBorder="1" applyAlignment="1">
      <alignment horizontal="center" vertical="center"/>
    </xf>
    <xf numFmtId="0" fontId="29" fillId="15" borderId="21" xfId="3" applyFont="1" applyFill="1" applyBorder="1" applyAlignment="1">
      <alignment horizontal="center" vertical="center"/>
    </xf>
    <xf numFmtId="0" fontId="29" fillId="15" borderId="22" xfId="3" applyFont="1" applyFill="1" applyBorder="1" applyAlignment="1">
      <alignment horizontal="center" vertical="center"/>
    </xf>
    <xf numFmtId="0" fontId="29" fillId="0" borderId="20" xfId="3" applyFont="1" applyBorder="1" applyAlignment="1">
      <alignment horizontal="center" vertical="center" wrapText="1"/>
    </xf>
    <xf numFmtId="0" fontId="29" fillId="0" borderId="21" xfId="3" applyFont="1" applyBorder="1" applyAlignment="1">
      <alignment horizontal="center" vertical="center" wrapText="1"/>
    </xf>
    <xf numFmtId="0" fontId="29" fillId="0" borderId="22" xfId="3" applyFont="1" applyBorder="1" applyAlignment="1">
      <alignment horizontal="center" vertical="center" wrapText="1"/>
    </xf>
    <xf numFmtId="9" fontId="29" fillId="0" borderId="26" xfId="3" applyNumberFormat="1" applyFont="1" applyBorder="1" applyAlignment="1">
      <alignment horizontal="center" vertical="center"/>
    </xf>
    <xf numFmtId="9" fontId="29" fillId="0" borderId="34" xfId="3" applyNumberFormat="1" applyFont="1" applyBorder="1" applyAlignment="1">
      <alignment horizontal="center" vertical="center"/>
    </xf>
    <xf numFmtId="0" fontId="28" fillId="0" borderId="20"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20" xfId="3" applyFont="1" applyBorder="1" applyAlignment="1">
      <alignment horizontal="left" vertical="center" wrapText="1"/>
    </xf>
    <xf numFmtId="0" fontId="28" fillId="0" borderId="22" xfId="3" applyFont="1" applyBorder="1" applyAlignment="1">
      <alignment horizontal="left" vertical="center" wrapText="1"/>
    </xf>
    <xf numFmtId="0" fontId="29" fillId="0" borderId="20" xfId="3" applyFont="1" applyBorder="1" applyAlignment="1">
      <alignment horizontal="left" vertical="center"/>
    </xf>
    <xf numFmtId="0" fontId="29" fillId="0" borderId="21" xfId="3" applyFont="1" applyBorder="1" applyAlignment="1">
      <alignment horizontal="left" vertical="center"/>
    </xf>
    <xf numFmtId="0" fontId="29" fillId="0" borderId="22" xfId="3" applyFont="1" applyBorder="1" applyAlignment="1">
      <alignment horizontal="left" vertical="center"/>
    </xf>
    <xf numFmtId="0" fontId="28" fillId="14" borderId="20" xfId="3" applyFont="1" applyFill="1" applyBorder="1" applyAlignment="1">
      <alignment horizontal="left" vertical="center" wrapText="1"/>
    </xf>
    <xf numFmtId="0" fontId="28" fillId="14" borderId="22" xfId="3" applyFont="1" applyFill="1" applyBorder="1" applyAlignment="1">
      <alignment horizontal="left" vertical="center" wrapText="1"/>
    </xf>
    <xf numFmtId="0" fontId="40" fillId="15" borderId="44" xfId="3" applyFont="1" applyFill="1" applyBorder="1" applyAlignment="1">
      <alignment horizontal="center" vertical="center" wrapText="1"/>
    </xf>
    <xf numFmtId="0" fontId="40" fillId="15" borderId="43" xfId="3" applyFont="1" applyFill="1" applyBorder="1" applyAlignment="1">
      <alignment horizontal="center" vertical="center" wrapText="1"/>
    </xf>
    <xf numFmtId="0" fontId="29" fillId="0" borderId="41" xfId="3" applyFont="1" applyBorder="1" applyAlignment="1">
      <alignment horizontal="center" vertical="center"/>
    </xf>
    <xf numFmtId="0" fontId="59" fillId="0" borderId="20" xfId="3" applyFont="1" applyBorder="1" applyAlignment="1">
      <alignment horizontal="left" vertical="center" wrapText="1"/>
    </xf>
    <xf numFmtId="0" fontId="42" fillId="0" borderId="22" xfId="3" applyFont="1" applyBorder="1" applyAlignment="1">
      <alignment horizontal="left" vertical="center" wrapText="1"/>
    </xf>
    <xf numFmtId="0" fontId="59" fillId="0" borderId="22" xfId="3" applyFont="1" applyBorder="1" applyAlignment="1">
      <alignment horizontal="left" vertical="center" wrapText="1"/>
    </xf>
    <xf numFmtId="0" fontId="28" fillId="0" borderId="21" xfId="3" applyFont="1" applyBorder="1" applyAlignment="1">
      <alignment horizontal="center" vertical="center"/>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0" fontId="39" fillId="0" borderId="40" xfId="3" applyFont="1" applyBorder="1" applyAlignment="1">
      <alignment horizontal="left" vertical="center" wrapText="1"/>
    </xf>
    <xf numFmtId="43" fontId="28" fillId="0" borderId="37" xfId="18" applyFont="1" applyBorder="1" applyAlignment="1">
      <alignment horizontal="center"/>
    </xf>
    <xf numFmtId="0" fontId="38" fillId="0" borderId="40" xfId="3" applyFont="1" applyBorder="1" applyAlignment="1">
      <alignment horizontal="left" vertical="center" wrapText="1"/>
    </xf>
    <xf numFmtId="0" fontId="59" fillId="0" borderId="38" xfId="3" applyFont="1" applyBorder="1" applyAlignment="1">
      <alignment horizontal="left" vertical="top" wrapText="1"/>
    </xf>
    <xf numFmtId="0" fontId="59" fillId="0" borderId="40" xfId="3" applyFont="1" applyBorder="1" applyAlignment="1">
      <alignment horizontal="left" vertical="top" wrapText="1"/>
    </xf>
    <xf numFmtId="0" fontId="59" fillId="0" borderId="38" xfId="3" applyFont="1" applyBorder="1" applyAlignment="1">
      <alignment vertical="center" wrapText="1"/>
    </xf>
    <xf numFmtId="0" fontId="59" fillId="0" borderId="40" xfId="3" applyFont="1" applyBorder="1" applyAlignment="1">
      <alignment vertical="center" wrapText="1"/>
    </xf>
    <xf numFmtId="0" fontId="26" fillId="0" borderId="12"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3" xfId="20" applyFont="1" applyBorder="1" applyAlignment="1">
      <alignment horizontal="center" vertical="center" wrapText="1"/>
    </xf>
    <xf numFmtId="0" fontId="53" fillId="0" borderId="12" xfId="20" applyFont="1" applyBorder="1" applyAlignment="1">
      <alignment horizontal="center" vertical="center" wrapText="1"/>
    </xf>
    <xf numFmtId="0" fontId="53" fillId="0" borderId="13" xfId="20" applyFont="1" applyBorder="1" applyAlignment="1">
      <alignment horizontal="center" vertical="center" wrapText="1"/>
    </xf>
    <xf numFmtId="0" fontId="54" fillId="11" borderId="12" xfId="20" applyFont="1" applyFill="1" applyBorder="1" applyAlignment="1">
      <alignment horizontal="center" vertical="center" wrapText="1"/>
    </xf>
    <xf numFmtId="0" fontId="54" fillId="11" borderId="10" xfId="20" applyFont="1" applyFill="1" applyBorder="1" applyAlignment="1">
      <alignment horizontal="center" vertical="center" wrapText="1"/>
    </xf>
    <xf numFmtId="0" fontId="54" fillId="11" borderId="13" xfId="20" applyFont="1" applyFill="1" applyBorder="1" applyAlignment="1">
      <alignment horizontal="center" vertical="center" wrapText="1"/>
    </xf>
    <xf numFmtId="0" fontId="53" fillId="0" borderId="16" xfId="20" applyFont="1" applyBorder="1" applyAlignment="1">
      <alignment horizontal="left" vertical="center" wrapText="1"/>
    </xf>
    <xf numFmtId="0" fontId="53" fillId="0" borderId="14" xfId="20" applyFont="1" applyBorder="1" applyAlignment="1">
      <alignment horizontal="left" vertical="center" wrapText="1"/>
    </xf>
    <xf numFmtId="0" fontId="53" fillId="0" borderId="15" xfId="20" applyFont="1" applyBorder="1" applyAlignment="1">
      <alignment horizontal="left" vertical="center" wrapText="1"/>
    </xf>
    <xf numFmtId="0" fontId="58" fillId="0" borderId="12" xfId="20" applyFont="1" applyBorder="1" applyAlignment="1">
      <alignment horizontal="center" vertical="center" wrapText="1"/>
    </xf>
    <xf numFmtId="0" fontId="54" fillId="11" borderId="1" xfId="20" applyFont="1" applyFill="1" applyBorder="1" applyAlignment="1">
      <alignment horizontal="center" vertical="center" wrapText="1"/>
    </xf>
    <xf numFmtId="0" fontId="26" fillId="0" borderId="1" xfId="20" applyFont="1" applyBorder="1" applyAlignment="1">
      <alignment horizontal="center" vertical="center" wrapText="1"/>
    </xf>
    <xf numFmtId="0" fontId="53" fillId="0" borderId="12" xfId="20" applyFont="1" applyBorder="1" applyAlignment="1">
      <alignment horizontal="center" vertical="top" wrapText="1"/>
    </xf>
    <xf numFmtId="0" fontId="53" fillId="0" borderId="13" xfId="20" applyFont="1" applyBorder="1" applyAlignment="1">
      <alignment horizontal="center" vertical="top" wrapText="1"/>
    </xf>
    <xf numFmtId="0" fontId="54" fillId="11" borderId="7" xfId="20" applyFont="1" applyFill="1" applyBorder="1" applyAlignment="1">
      <alignment horizontal="center" vertical="center" wrapText="1"/>
    </xf>
    <xf numFmtId="0" fontId="54" fillId="11" borderId="8" xfId="20" applyFont="1" applyFill="1" applyBorder="1" applyAlignment="1">
      <alignment horizontal="center" vertical="center" wrapText="1"/>
    </xf>
    <xf numFmtId="9" fontId="26" fillId="0" borderId="12" xfId="20" applyNumberFormat="1" applyFont="1" applyBorder="1" applyAlignment="1">
      <alignment horizontal="center" vertical="center" wrapText="1"/>
    </xf>
    <xf numFmtId="0" fontId="53" fillId="0" borderId="10" xfId="20" applyFont="1" applyBorder="1" applyAlignment="1">
      <alignment horizontal="center" vertical="center" wrapText="1"/>
    </xf>
    <xf numFmtId="0" fontId="53" fillId="0" borderId="12" xfId="1" applyNumberFormat="1" applyFont="1" applyFill="1" applyBorder="1" applyAlignment="1">
      <alignment horizontal="center" vertical="center" shrinkToFit="1"/>
    </xf>
    <xf numFmtId="0" fontId="53" fillId="0" borderId="10" xfId="1" applyNumberFormat="1" applyFont="1" applyFill="1" applyBorder="1" applyAlignment="1">
      <alignment horizontal="center" vertical="center" shrinkToFit="1"/>
    </xf>
    <xf numFmtId="0" fontId="53" fillId="0" borderId="13" xfId="1" applyNumberFormat="1" applyFont="1" applyFill="1" applyBorder="1" applyAlignment="1">
      <alignment horizontal="center" vertical="center" shrinkToFit="1"/>
    </xf>
    <xf numFmtId="0" fontId="54" fillId="11" borderId="5" xfId="20" applyFont="1" applyFill="1" applyBorder="1" applyAlignment="1">
      <alignment horizontal="center" vertical="center" wrapText="1"/>
    </xf>
    <xf numFmtId="0" fontId="54" fillId="11" borderId="11" xfId="20" applyFont="1" applyFill="1" applyBorder="1" applyAlignment="1">
      <alignment horizontal="center" vertical="center" wrapText="1"/>
    </xf>
    <xf numFmtId="0" fontId="54" fillId="11" borderId="16" xfId="20" applyFont="1" applyFill="1" applyBorder="1" applyAlignment="1">
      <alignment horizontal="center" vertical="center" wrapText="1"/>
    </xf>
    <xf numFmtId="0" fontId="54" fillId="11" borderId="14" xfId="20" applyFont="1" applyFill="1" applyBorder="1" applyAlignment="1">
      <alignment horizontal="center" vertical="center" wrapText="1"/>
    </xf>
    <xf numFmtId="0" fontId="54" fillId="11" borderId="15" xfId="20" applyFont="1" applyFill="1" applyBorder="1" applyAlignment="1">
      <alignment horizontal="center" vertical="center" wrapText="1"/>
    </xf>
    <xf numFmtId="0" fontId="26" fillId="0" borderId="16" xfId="20" applyFont="1" applyBorder="1" applyAlignment="1">
      <alignment horizontal="left" vertical="center" wrapText="1"/>
    </xf>
    <xf numFmtId="0" fontId="26" fillId="0" borderId="14"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12" xfId="20" applyFont="1" applyBorder="1" applyAlignment="1">
      <alignment horizontal="left" vertical="center" wrapText="1"/>
    </xf>
    <xf numFmtId="0" fontId="26" fillId="0" borderId="10" xfId="20" applyFont="1" applyBorder="1" applyAlignment="1">
      <alignment horizontal="left" vertical="center" wrapText="1"/>
    </xf>
    <xf numFmtId="0" fontId="26" fillId="0" borderId="13" xfId="20" applyFont="1" applyBorder="1" applyAlignment="1">
      <alignment horizontal="left" vertical="center" wrapText="1"/>
    </xf>
    <xf numFmtId="0" fontId="54" fillId="11" borderId="37" xfId="20" applyFont="1" applyFill="1" applyBorder="1" applyAlignment="1">
      <alignment horizontal="center" vertical="center" wrapText="1"/>
    </xf>
    <xf numFmtId="0" fontId="54" fillId="11" borderId="38" xfId="20" applyFont="1" applyFill="1" applyBorder="1" applyAlignment="1">
      <alignment horizontal="center" vertical="center" wrapText="1"/>
    </xf>
    <xf numFmtId="0" fontId="26" fillId="0" borderId="1" xfId="20" applyFont="1" applyBorder="1" applyAlignment="1">
      <alignment horizontal="left"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8"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9" xfId="20" applyFont="1" applyAlignment="1">
      <alignment horizontal="center" vertical="center" wrapText="1"/>
    </xf>
    <xf numFmtId="0" fontId="53" fillId="0" borderId="11" xfId="20" applyFont="1" applyBorder="1" applyAlignment="1">
      <alignment horizontal="center" vertical="center" wrapText="1"/>
    </xf>
    <xf numFmtId="0" fontId="53" fillId="0" borderId="16" xfId="20" applyFont="1" applyBorder="1" applyAlignment="1">
      <alignment horizontal="center" vertical="center" wrapText="1"/>
    </xf>
    <xf numFmtId="0" fontId="53" fillId="0" borderId="14" xfId="20" applyFont="1" applyBorder="1" applyAlignment="1">
      <alignment horizontal="center" vertical="center" wrapText="1"/>
    </xf>
    <xf numFmtId="0" fontId="53" fillId="0" borderId="15" xfId="20" applyFont="1" applyBorder="1" applyAlignment="1">
      <alignment horizontal="center" vertical="center" wrapText="1"/>
    </xf>
    <xf numFmtId="0" fontId="54" fillId="0" borderId="5" xfId="20" applyFont="1" applyBorder="1" applyAlignment="1">
      <alignment horizontal="center" vertical="center" wrapText="1"/>
    </xf>
    <xf numFmtId="0" fontId="54" fillId="0" borderId="7" xfId="20" applyFont="1" applyBorder="1" applyAlignment="1">
      <alignment horizontal="center" vertical="center" wrapText="1"/>
    </xf>
    <xf numFmtId="0" fontId="54" fillId="0" borderId="16" xfId="20" applyFont="1" applyBorder="1" applyAlignment="1">
      <alignment horizontal="center" vertical="center" wrapText="1"/>
    </xf>
    <xf numFmtId="0" fontId="54" fillId="0" borderId="14" xfId="20" applyFont="1" applyBorder="1" applyAlignment="1">
      <alignment horizontal="center" vertical="center" wrapText="1"/>
    </xf>
    <xf numFmtId="0" fontId="28" fillId="0" borderId="21" xfId="3" applyFont="1" applyBorder="1" applyAlignment="1">
      <alignment horizontal="center" vertical="center" wrapText="1"/>
    </xf>
    <xf numFmtId="0" fontId="59" fillId="0" borderId="20" xfId="3" applyFont="1" applyBorder="1" applyAlignment="1">
      <alignment horizontal="center" vertical="center" wrapText="1"/>
    </xf>
    <xf numFmtId="170" fontId="40" fillId="15" borderId="40" xfId="3" applyNumberFormat="1" applyFont="1" applyFill="1" applyBorder="1" applyAlignment="1">
      <alignment horizontal="center" vertical="center" wrapText="1"/>
    </xf>
    <xf numFmtId="0" fontId="28" fillId="0" borderId="38" xfId="3" applyFont="1" applyBorder="1" applyAlignment="1">
      <alignment horizontal="center" vertical="center" wrapText="1"/>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27" fillId="0" borderId="40" xfId="16" applyBorder="1" applyAlignment="1">
      <alignment horizontal="center" vertical="center"/>
    </xf>
    <xf numFmtId="0" fontId="61" fillId="0" borderId="40" xfId="3" applyFont="1" applyBorder="1" applyAlignment="1">
      <alignment horizontal="center" vertical="center" wrapText="1"/>
    </xf>
    <xf numFmtId="0" fontId="63" fillId="0" borderId="38" xfId="0" applyFont="1" applyBorder="1" applyAlignment="1">
      <alignment horizontal="center" vertical="center" wrapText="1"/>
    </xf>
    <xf numFmtId="0" fontId="63" fillId="0" borderId="106" xfId="0" applyFont="1" applyBorder="1" applyAlignment="1">
      <alignment horizontal="center" vertical="center" wrapText="1"/>
    </xf>
    <xf numFmtId="0" fontId="64" fillId="0" borderId="38" xfId="16" applyFont="1" applyBorder="1" applyAlignment="1">
      <alignment horizontal="center" vertical="center" wrapText="1"/>
    </xf>
    <xf numFmtId="0" fontId="64" fillId="0" borderId="40" xfId="16" applyFont="1" applyBorder="1" applyAlignment="1">
      <alignment horizontal="center" vertical="center" wrapText="1"/>
    </xf>
    <xf numFmtId="0" fontId="64" fillId="0" borderId="38" xfId="16" applyFont="1" applyFill="1" applyBorder="1" applyAlignment="1">
      <alignment horizontal="center" vertical="center" wrapText="1"/>
    </xf>
    <xf numFmtId="0" fontId="64" fillId="0" borderId="40" xfId="16" applyFont="1" applyFill="1" applyBorder="1" applyAlignment="1">
      <alignment horizontal="center" vertical="center" wrapText="1"/>
    </xf>
    <xf numFmtId="0" fontId="28" fillId="0" borderId="37" xfId="0" applyFont="1" applyBorder="1" applyAlignment="1">
      <alignment horizontal="center" vertical="center"/>
    </xf>
    <xf numFmtId="43" fontId="28" fillId="0" borderId="37" xfId="18" applyFont="1" applyBorder="1" applyAlignment="1">
      <alignment horizontal="center" vertical="center"/>
    </xf>
    <xf numFmtId="0" fontId="26" fillId="0" borderId="37" xfId="20" applyFont="1" applyBorder="1" applyAlignment="1">
      <alignment horizontal="left" vertical="center" wrapText="1"/>
    </xf>
    <xf numFmtId="0" fontId="53" fillId="0" borderId="37" xfId="20" applyFont="1" applyBorder="1" applyAlignment="1">
      <alignment horizontal="center" vertical="center" wrapText="1"/>
    </xf>
    <xf numFmtId="0" fontId="53" fillId="0" borderId="12" xfId="20" applyFont="1" applyBorder="1" applyAlignment="1">
      <alignment horizontal="left" vertical="center" wrapText="1"/>
    </xf>
    <xf numFmtId="0" fontId="53" fillId="0" borderId="10" xfId="20" applyFont="1" applyBorder="1" applyAlignment="1">
      <alignment horizontal="left" vertical="center" wrapText="1"/>
    </xf>
    <xf numFmtId="0" fontId="53" fillId="0" borderId="13" xfId="20" applyFont="1" applyBorder="1" applyAlignment="1">
      <alignment horizontal="left" vertical="center" wrapText="1"/>
    </xf>
    <xf numFmtId="0" fontId="53" fillId="14" borderId="12" xfId="20" applyFont="1" applyFill="1" applyBorder="1" applyAlignment="1">
      <alignment horizontal="center" vertical="center" wrapText="1"/>
    </xf>
    <xf numFmtId="0" fontId="53" fillId="14" borderId="10" xfId="20" applyFont="1" applyFill="1" applyBorder="1" applyAlignment="1">
      <alignment horizontal="center" vertical="center" wrapText="1"/>
    </xf>
    <xf numFmtId="0" fontId="53" fillId="14" borderId="13" xfId="20" applyFont="1" applyFill="1" applyBorder="1" applyAlignment="1">
      <alignment horizontal="center" vertical="center" wrapText="1"/>
    </xf>
    <xf numFmtId="0" fontId="26" fillId="0" borderId="5" xfId="20" applyFont="1" applyBorder="1" applyAlignment="1">
      <alignment horizontal="center" vertical="center" wrapText="1"/>
    </xf>
    <xf numFmtId="0" fontId="26" fillId="0" borderId="7" xfId="20" applyFont="1" applyBorder="1" applyAlignment="1">
      <alignment horizontal="center" vertical="center" wrapText="1"/>
    </xf>
    <xf numFmtId="0" fontId="54" fillId="11" borderId="61" xfId="20" applyFont="1" applyFill="1" applyBorder="1" applyAlignment="1">
      <alignment horizontal="center" vertical="center" wrapText="1"/>
    </xf>
    <xf numFmtId="0" fontId="53" fillId="0" borderId="96" xfId="20" applyFont="1" applyBorder="1" applyAlignment="1">
      <alignment horizontal="center" vertical="center" wrapText="1"/>
    </xf>
    <xf numFmtId="0" fontId="53" fillId="0" borderId="47" xfId="20" applyFont="1" applyBorder="1" applyAlignment="1">
      <alignment horizontal="center" vertical="center" wrapText="1"/>
    </xf>
    <xf numFmtId="0" fontId="26" fillId="0" borderId="37" xfId="20" applyFont="1" applyBorder="1" applyAlignment="1">
      <alignment horizontal="center" vertical="center" wrapText="1"/>
    </xf>
    <xf numFmtId="2" fontId="53" fillId="0" borderId="12" xfId="1" applyNumberFormat="1" applyFont="1" applyFill="1" applyBorder="1" applyAlignment="1">
      <alignment horizontal="center" vertical="center" shrinkToFit="1"/>
    </xf>
    <xf numFmtId="2" fontId="53" fillId="0" borderId="10" xfId="1" applyNumberFormat="1" applyFont="1" applyFill="1" applyBorder="1" applyAlignment="1">
      <alignment horizontal="center" vertical="center" shrinkToFit="1"/>
    </xf>
    <xf numFmtId="2" fontId="53" fillId="0" borderId="13" xfId="1" applyNumberFormat="1" applyFont="1" applyFill="1" applyBorder="1" applyAlignment="1">
      <alignment horizontal="center" vertical="center" shrinkToFit="1"/>
    </xf>
    <xf numFmtId="0" fontId="59" fillId="0" borderId="20" xfId="21" applyFont="1" applyBorder="1" applyAlignment="1">
      <alignment horizontal="left" vertical="center" wrapText="1"/>
    </xf>
    <xf numFmtId="0" fontId="28" fillId="0" borderId="22" xfId="21" applyFont="1" applyBorder="1" applyAlignment="1">
      <alignment horizontal="left" vertical="center" wrapText="1"/>
    </xf>
    <xf numFmtId="0" fontId="28" fillId="0" borderId="1" xfId="3" applyFont="1" applyBorder="1" applyAlignment="1">
      <alignment horizontal="center" vertical="center" wrapText="1"/>
    </xf>
    <xf numFmtId="0" fontId="59" fillId="0" borderId="1" xfId="0" applyFont="1" applyBorder="1" applyAlignment="1">
      <alignment horizontal="center" vertical="center" wrapText="1"/>
    </xf>
    <xf numFmtId="0" fontId="28" fillId="7" borderId="38" xfId="0" applyFont="1" applyFill="1" applyBorder="1" applyAlignment="1">
      <alignment horizontal="left" vertical="top" wrapText="1"/>
    </xf>
    <xf numFmtId="0" fontId="28" fillId="7" borderId="40" xfId="0" applyFont="1" applyFill="1" applyBorder="1" applyAlignment="1">
      <alignment horizontal="left" vertical="top" wrapText="1"/>
    </xf>
    <xf numFmtId="0" fontId="27" fillId="0" borderId="38" xfId="16" applyBorder="1" applyAlignment="1">
      <alignment horizontal="center" vertical="center"/>
    </xf>
    <xf numFmtId="0" fontId="59" fillId="0" borderId="22" xfId="3" applyFont="1" applyBorder="1" applyAlignment="1">
      <alignment horizontal="center" vertical="center" wrapText="1"/>
    </xf>
    <xf numFmtId="0" fontId="40" fillId="15" borderId="26" xfId="3" applyFont="1" applyFill="1" applyBorder="1" applyAlignment="1">
      <alignment horizontal="center" vertical="center" wrapText="1"/>
    </xf>
    <xf numFmtId="0" fontId="40" fillId="15" borderId="17" xfId="3" applyFont="1" applyFill="1" applyBorder="1" applyAlignment="1">
      <alignment horizontal="center" vertical="center" wrapText="1"/>
    </xf>
    <xf numFmtId="10" fontId="23" fillId="15" borderId="38" xfId="3" applyNumberFormat="1" applyFont="1" applyFill="1" applyBorder="1" applyAlignment="1">
      <alignment horizontal="center" vertical="center"/>
    </xf>
    <xf numFmtId="10" fontId="23" fillId="15" borderId="40" xfId="3" applyNumberFormat="1" applyFont="1" applyFill="1" applyBorder="1" applyAlignment="1">
      <alignment horizontal="center" vertical="center"/>
    </xf>
    <xf numFmtId="0" fontId="59" fillId="0" borderId="57" xfId="3" applyFont="1" applyBorder="1" applyAlignment="1">
      <alignment horizontal="left" vertical="center" wrapText="1"/>
    </xf>
    <xf numFmtId="0" fontId="59" fillId="0" borderId="57" xfId="0" applyFont="1" applyBorder="1" applyAlignment="1">
      <alignment horizontal="left" vertical="center" wrapText="1"/>
    </xf>
    <xf numFmtId="0" fontId="59" fillId="0" borderId="40" xfId="0" applyFont="1" applyBorder="1" applyAlignment="1">
      <alignment horizontal="left" vertical="center" wrapText="1"/>
    </xf>
    <xf numFmtId="0" fontId="59" fillId="0" borderId="38" xfId="0" applyFont="1" applyBorder="1" applyAlignment="1">
      <alignment horizontal="left" vertical="center" wrapText="1"/>
    </xf>
    <xf numFmtId="0" fontId="57" fillId="0" borderId="38" xfId="0" applyFont="1" applyBorder="1" applyAlignment="1">
      <alignment horizontal="center" vertical="center" wrapText="1"/>
    </xf>
    <xf numFmtId="0" fontId="57" fillId="0" borderId="106" xfId="0" applyFont="1" applyBorder="1" applyAlignment="1">
      <alignment horizontal="center" vertical="center" wrapText="1"/>
    </xf>
    <xf numFmtId="0" fontId="57" fillId="0" borderId="57" xfId="0" applyFont="1" applyBorder="1" applyAlignment="1">
      <alignment horizontal="center" vertical="center" wrapText="1"/>
    </xf>
    <xf numFmtId="0" fontId="41" fillId="14" borderId="9" xfId="3" applyFont="1" applyFill="1" applyAlignment="1">
      <alignment horizontal="center" vertical="center" wrapText="1"/>
    </xf>
    <xf numFmtId="0" fontId="28" fillId="14" borderId="9" xfId="3" applyFont="1" applyFill="1" applyAlignment="1">
      <alignment horizontal="center" vertical="center"/>
    </xf>
    <xf numFmtId="0" fontId="28" fillId="14" borderId="9" xfId="0" applyFont="1" applyFill="1" applyBorder="1" applyAlignment="1">
      <alignment horizontal="center"/>
    </xf>
    <xf numFmtId="170" fontId="40" fillId="14" borderId="9" xfId="3" applyNumberFormat="1" applyFont="1" applyFill="1" applyAlignment="1">
      <alignment horizontal="center" vertical="center" wrapText="1"/>
    </xf>
    <xf numFmtId="10" fontId="23" fillId="14" borderId="9" xfId="3" applyNumberFormat="1" applyFont="1" applyFill="1" applyAlignment="1">
      <alignment horizontal="center" vertical="center"/>
    </xf>
    <xf numFmtId="0" fontId="41" fillId="14" borderId="9" xfId="3" applyFont="1" applyFill="1" applyAlignment="1">
      <alignment horizontal="left" vertical="center" wrapText="1"/>
    </xf>
    <xf numFmtId="0" fontId="41" fillId="14" borderId="9" xfId="0" applyFont="1" applyFill="1" applyBorder="1" applyAlignment="1">
      <alignment horizontal="center" vertical="center" wrapText="1"/>
    </xf>
    <xf numFmtId="10" fontId="23" fillId="15" borderId="1" xfId="3" applyNumberFormat="1" applyFont="1" applyFill="1" applyBorder="1" applyAlignment="1">
      <alignment horizontal="center" vertical="center"/>
    </xf>
    <xf numFmtId="0" fontId="28" fillId="0" borderId="1" xfId="0" applyFont="1" applyBorder="1" applyAlignment="1">
      <alignment horizontal="center"/>
    </xf>
    <xf numFmtId="0" fontId="28" fillId="0" borderId="1" xfId="3" applyFont="1" applyBorder="1" applyAlignment="1">
      <alignment horizontal="center" vertical="center"/>
    </xf>
    <xf numFmtId="43" fontId="28" fillId="14" borderId="9" xfId="18" applyFont="1" applyFill="1" applyBorder="1" applyAlignment="1">
      <alignment horizontal="center"/>
    </xf>
    <xf numFmtId="170" fontId="40" fillId="15" borderId="1" xfId="3" applyNumberFormat="1" applyFont="1" applyFill="1" applyBorder="1" applyAlignment="1">
      <alignment horizontal="center" vertical="center" wrapText="1"/>
    </xf>
    <xf numFmtId="0" fontId="40" fillId="15" borderId="1" xfId="2" applyFont="1" applyFill="1" applyBorder="1" applyAlignment="1">
      <alignment horizontal="center" vertical="center" wrapText="1"/>
    </xf>
    <xf numFmtId="0" fontId="37" fillId="11" borderId="1" xfId="2" applyFont="1" applyFill="1" applyBorder="1" applyAlignment="1">
      <alignment horizontal="center" vertical="center" wrapText="1"/>
    </xf>
    <xf numFmtId="0" fontId="28" fillId="0" borderId="1" xfId="3" applyFont="1" applyBorder="1" applyAlignment="1">
      <alignment horizontal="left" vertical="center" wrapText="1"/>
    </xf>
    <xf numFmtId="0" fontId="59" fillId="0" borderId="1" xfId="3" applyFont="1" applyBorder="1" applyAlignment="1">
      <alignment horizontal="left" vertical="center" wrapText="1"/>
    </xf>
    <xf numFmtId="0" fontId="41" fillId="0" borderId="1" xfId="3" applyFont="1" applyBorder="1" applyAlignment="1">
      <alignment horizontal="left" vertical="center" wrapText="1"/>
    </xf>
    <xf numFmtId="0" fontId="59"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7" fillId="0" borderId="1" xfId="16" applyBorder="1" applyAlignment="1">
      <alignment horizontal="center" vertical="center" wrapText="1"/>
    </xf>
    <xf numFmtId="0" fontId="57" fillId="0" borderId="12" xfId="0" applyFont="1" applyBorder="1" applyAlignment="1">
      <alignment horizontal="left" vertical="center" wrapText="1"/>
    </xf>
    <xf numFmtId="0" fontId="57" fillId="0" borderId="13" xfId="0" applyFont="1" applyBorder="1" applyAlignment="1">
      <alignment horizontal="left" vertical="center" wrapText="1"/>
    </xf>
    <xf numFmtId="0" fontId="59" fillId="0" borderId="1" xfId="3" applyFont="1" applyBorder="1" applyAlignment="1">
      <alignment horizontal="center" vertical="center" wrapText="1"/>
    </xf>
    <xf numFmtId="0" fontId="41" fillId="0" borderId="1" xfId="3" applyFont="1" applyBorder="1" applyAlignment="1">
      <alignment horizontal="center" vertical="center" wrapText="1"/>
    </xf>
    <xf numFmtId="43" fontId="28" fillId="0" borderId="1" xfId="18" applyFont="1" applyBorder="1" applyAlignment="1">
      <alignment horizontal="center"/>
    </xf>
    <xf numFmtId="0" fontId="26" fillId="0" borderId="14" xfId="20" applyFont="1" applyBorder="1" applyAlignment="1">
      <alignment horizontal="center" vertical="center" wrapText="1"/>
    </xf>
    <xf numFmtId="0" fontId="26" fillId="0" borderId="15" xfId="20" applyFont="1" applyBorder="1" applyAlignment="1">
      <alignment horizontal="center" vertical="center" wrapText="1"/>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3" fillId="0" borderId="102" xfId="3" applyFont="1" applyBorder="1" applyAlignment="1">
      <alignment horizontal="center" vertical="center"/>
    </xf>
    <xf numFmtId="0" fontId="23" fillId="0" borderId="103" xfId="3" applyFont="1" applyBorder="1" applyAlignment="1">
      <alignment horizontal="center" vertical="center"/>
    </xf>
    <xf numFmtId="0" fontId="36" fillId="0" borderId="47"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107" xfId="3" applyFont="1" applyFill="1" applyBorder="1" applyAlignment="1">
      <alignment horizontal="center" vertical="center" wrapText="1"/>
    </xf>
    <xf numFmtId="0" fontId="22" fillId="15" borderId="108" xfId="3" applyFont="1" applyFill="1" applyBorder="1" applyAlignment="1">
      <alignment horizontal="center" vertical="center" wrapText="1"/>
    </xf>
    <xf numFmtId="0" fontId="57" fillId="0" borderId="102" xfId="3" applyFont="1" applyBorder="1" applyAlignment="1">
      <alignment horizontal="center" vertical="center" wrapText="1"/>
    </xf>
    <xf numFmtId="0" fontId="57" fillId="0" borderId="103" xfId="3" applyFont="1" applyBorder="1" applyAlignment="1">
      <alignment horizontal="center" vertical="center" wrapText="1"/>
    </xf>
    <xf numFmtId="0" fontId="22" fillId="15" borderId="23" xfId="3" applyFont="1" applyFill="1" applyBorder="1" applyAlignment="1">
      <alignment horizontal="center" vertical="center" wrapText="1"/>
    </xf>
    <xf numFmtId="0" fontId="57" fillId="24" borderId="102" xfId="0" applyFont="1" applyFill="1" applyBorder="1" applyAlignment="1">
      <alignment horizontal="center"/>
    </xf>
    <xf numFmtId="0" fontId="57" fillId="24" borderId="103" xfId="0" applyFont="1" applyFill="1" applyBorder="1" applyAlignment="1">
      <alignment horizontal="center"/>
    </xf>
    <xf numFmtId="0" fontId="57" fillId="24" borderId="1" xfId="0" applyFont="1" applyFill="1" applyBorder="1" applyAlignment="1">
      <alignment horizontal="center"/>
    </xf>
    <xf numFmtId="0" fontId="23" fillId="0" borderId="44" xfId="3" applyFont="1" applyBorder="1" applyAlignment="1">
      <alignment horizontal="center" vertical="center"/>
    </xf>
    <xf numFmtId="0" fontId="23" fillId="0" borderId="42" xfId="3" applyFont="1" applyBorder="1" applyAlignment="1">
      <alignment horizontal="center" vertical="center"/>
    </xf>
    <xf numFmtId="0" fontId="23" fillId="0" borderId="43" xfId="3" applyFont="1" applyBorder="1" applyAlignment="1">
      <alignment horizontal="center" vertical="center"/>
    </xf>
    <xf numFmtId="0" fontId="23" fillId="0" borderId="20" xfId="3" applyFont="1" applyBorder="1" applyAlignment="1">
      <alignment horizontal="center" vertical="center" wrapText="1"/>
    </xf>
    <xf numFmtId="0" fontId="23" fillId="0" borderId="41" xfId="3" applyFont="1" applyBorder="1" applyAlignment="1">
      <alignment horizontal="center" vertical="center" wrapText="1"/>
    </xf>
    <xf numFmtId="0" fontId="22" fillId="15" borderId="37" xfId="2" applyFont="1" applyFill="1" applyBorder="1" applyAlignment="1">
      <alignment horizontal="center" vertical="center" wrapText="1"/>
    </xf>
    <xf numFmtId="0" fontId="23" fillId="0" borderId="20" xfId="3" applyFont="1" applyBorder="1" applyAlignment="1">
      <alignment horizontal="left" vertical="center" wrapText="1"/>
    </xf>
    <xf numFmtId="0" fontId="23" fillId="0" borderId="41" xfId="3" applyFont="1" applyBorder="1" applyAlignment="1">
      <alignment horizontal="left" vertical="center" wrapText="1"/>
    </xf>
    <xf numFmtId="0" fontId="22" fillId="0" borderId="37" xfId="2" applyFont="1" applyBorder="1" applyAlignment="1">
      <alignment horizontal="center" vertical="center" wrapText="1"/>
    </xf>
    <xf numFmtId="1" fontId="22" fillId="0" borderId="37" xfId="2" applyNumberFormat="1" applyFont="1" applyBorder="1" applyAlignment="1">
      <alignment horizontal="center" vertical="center" wrapText="1"/>
    </xf>
    <xf numFmtId="0" fontId="22" fillId="15" borderId="44" xfId="3" applyFont="1" applyFill="1" applyBorder="1" applyAlignment="1">
      <alignment horizontal="center" vertical="center" wrapText="1"/>
    </xf>
    <xf numFmtId="0" fontId="57" fillId="0" borderId="20" xfId="3" applyFont="1" applyBorder="1" applyAlignment="1">
      <alignment horizontal="left" vertical="center" wrapText="1"/>
    </xf>
    <xf numFmtId="0" fontId="23" fillId="0" borderId="17" xfId="3" applyFont="1" applyBorder="1" applyAlignment="1">
      <alignment horizontal="left" vertical="center" wrapText="1"/>
    </xf>
    <xf numFmtId="0" fontId="22" fillId="15" borderId="104" xfId="3" applyFont="1" applyFill="1" applyBorder="1" applyAlignment="1">
      <alignment horizontal="center" vertical="center" wrapText="1"/>
    </xf>
    <xf numFmtId="0" fontId="22" fillId="15" borderId="105" xfId="3" applyFont="1" applyFill="1" applyBorder="1" applyAlignment="1">
      <alignment horizontal="center" vertical="center" wrapText="1"/>
    </xf>
    <xf numFmtId="0" fontId="57" fillId="14" borderId="102" xfId="0" applyFont="1" applyFill="1" applyBorder="1" applyAlignment="1">
      <alignment horizontal="left" vertical="center" wrapText="1"/>
    </xf>
    <xf numFmtId="0" fontId="57" fillId="14" borderId="103" xfId="0" applyFont="1" applyFill="1" applyBorder="1" applyAlignment="1">
      <alignment horizontal="left" vertical="center" wrapText="1"/>
    </xf>
    <xf numFmtId="0" fontId="16" fillId="15" borderId="41" xfId="3" applyFont="1" applyFill="1" applyBorder="1" applyAlignment="1">
      <alignment horizontal="center" vertical="center"/>
    </xf>
    <xf numFmtId="0" fontId="16" fillId="15" borderId="20" xfId="3" applyFont="1" applyFill="1" applyBorder="1" applyAlignment="1">
      <alignment horizontal="center" vertical="center" wrapText="1"/>
    </xf>
    <xf numFmtId="0" fontId="16" fillId="15" borderId="41" xfId="3" applyFont="1" applyFill="1" applyBorder="1" applyAlignment="1">
      <alignment horizontal="center" vertical="center" wrapText="1"/>
    </xf>
    <xf numFmtId="0" fontId="16" fillId="0" borderId="20" xfId="3" applyFont="1" applyBorder="1" applyAlignment="1">
      <alignment horizontal="center" vertical="center"/>
    </xf>
    <xf numFmtId="0" fontId="16" fillId="0" borderId="41" xfId="3" applyFont="1" applyBorder="1" applyAlignment="1">
      <alignment horizontal="center" vertical="center"/>
    </xf>
    <xf numFmtId="0" fontId="54" fillId="23" borderId="12" xfId="20" applyFont="1" applyFill="1" applyBorder="1" applyAlignment="1">
      <alignment horizontal="center" vertical="center" wrapText="1"/>
    </xf>
    <xf numFmtId="0" fontId="54" fillId="23" borderId="10" xfId="20" applyFont="1" applyFill="1" applyBorder="1" applyAlignment="1">
      <alignment horizontal="center" vertical="center" wrapText="1"/>
    </xf>
    <xf numFmtId="0" fontId="54" fillId="23" borderId="15" xfId="20" applyFont="1" applyFill="1" applyBorder="1" applyAlignment="1">
      <alignment horizontal="center" vertical="center" wrapText="1"/>
    </xf>
    <xf numFmtId="0" fontId="54" fillId="23" borderId="13" xfId="20" applyFont="1" applyFill="1" applyBorder="1" applyAlignment="1">
      <alignment horizontal="center" vertical="center" wrapText="1"/>
    </xf>
    <xf numFmtId="0" fontId="54" fillId="23" borderId="5" xfId="20" applyFont="1" applyFill="1" applyBorder="1" applyAlignment="1">
      <alignment horizontal="center" vertical="center" wrapText="1"/>
    </xf>
    <xf numFmtId="0" fontId="54" fillId="23" borderId="7" xfId="20" applyFont="1" applyFill="1" applyBorder="1" applyAlignment="1">
      <alignment horizontal="center" vertical="center" wrapText="1"/>
    </xf>
    <xf numFmtId="0" fontId="54" fillId="23" borderId="11" xfId="20" applyFont="1" applyFill="1" applyBorder="1" applyAlignment="1">
      <alignment horizontal="center" vertical="center" wrapText="1"/>
    </xf>
    <xf numFmtId="0" fontId="54" fillId="23" borderId="37" xfId="20" applyFont="1" applyFill="1" applyBorder="1" applyAlignment="1">
      <alignment horizontal="center" vertical="center" wrapText="1"/>
    </xf>
    <xf numFmtId="0" fontId="54" fillId="23" borderId="16" xfId="20" applyFont="1" applyFill="1" applyBorder="1" applyAlignment="1">
      <alignment horizontal="center" vertical="center" wrapText="1"/>
    </xf>
    <xf numFmtId="0" fontId="54" fillId="23" borderId="14" xfId="20" applyFont="1" applyFill="1" applyBorder="1" applyAlignment="1">
      <alignment horizontal="center" vertical="center" wrapText="1"/>
    </xf>
    <xf numFmtId="1" fontId="53" fillId="0" borderId="12" xfId="1" applyNumberFormat="1" applyFont="1" applyFill="1" applyBorder="1" applyAlignment="1">
      <alignment horizontal="center" vertical="center" shrinkToFit="1"/>
    </xf>
    <xf numFmtId="1" fontId="53" fillId="0" borderId="10" xfId="1" applyNumberFormat="1" applyFont="1" applyFill="1" applyBorder="1" applyAlignment="1">
      <alignment horizontal="center" vertical="center" shrinkToFit="1"/>
    </xf>
    <xf numFmtId="1" fontId="53" fillId="0" borderId="13" xfId="1" applyNumberFormat="1" applyFont="1" applyFill="1" applyBorder="1" applyAlignment="1">
      <alignment horizontal="center" vertical="center" shrinkToFit="1"/>
    </xf>
    <xf numFmtId="0" fontId="54" fillId="23" borderId="8" xfId="20" applyFont="1" applyFill="1" applyBorder="1" applyAlignment="1">
      <alignment horizontal="center" vertical="center" wrapText="1"/>
    </xf>
    <xf numFmtId="0" fontId="22" fillId="0" borderId="9" xfId="0" applyFont="1" applyBorder="1" applyAlignment="1">
      <alignment horizontal="center" vertical="center" wrapText="1"/>
    </xf>
    <xf numFmtId="168" fontId="23" fillId="0" borderId="94" xfId="5" applyNumberFormat="1" applyFont="1" applyBorder="1" applyAlignment="1">
      <alignment horizontal="center" vertical="center"/>
    </xf>
    <xf numFmtId="168" fontId="23" fillId="0" borderId="67" xfId="5" applyNumberFormat="1" applyFont="1" applyBorder="1" applyAlignment="1">
      <alignment horizontal="center" vertical="center"/>
    </xf>
    <xf numFmtId="168" fontId="23" fillId="0" borderId="48" xfId="5" applyNumberFormat="1" applyFont="1" applyBorder="1" applyAlignment="1">
      <alignment horizontal="center" vertical="center"/>
    </xf>
    <xf numFmtId="168" fontId="23" fillId="0" borderId="59" xfId="5" applyNumberFormat="1" applyFont="1" applyBorder="1" applyAlignment="1">
      <alignment horizontal="center" vertical="center"/>
    </xf>
    <xf numFmtId="168" fontId="23" fillId="0" borderId="72" xfId="5" applyNumberFormat="1" applyFont="1" applyBorder="1" applyAlignment="1">
      <alignment horizontal="center" vertical="center"/>
    </xf>
    <xf numFmtId="168" fontId="23" fillId="0" borderId="60" xfId="5" applyNumberFormat="1" applyFont="1" applyBorder="1" applyAlignment="1">
      <alignment horizontal="center" vertical="center"/>
    </xf>
    <xf numFmtId="168" fontId="23" fillId="0" borderId="94" xfId="5" applyNumberFormat="1" applyFont="1" applyFill="1" applyBorder="1" applyAlignment="1">
      <alignment horizontal="center" vertical="center"/>
    </xf>
    <xf numFmtId="168" fontId="23" fillId="0" borderId="67" xfId="5" applyNumberFormat="1" applyFont="1" applyFill="1" applyBorder="1" applyAlignment="1">
      <alignment horizontal="center" vertical="center"/>
    </xf>
    <xf numFmtId="168" fontId="23" fillId="0" borderId="48" xfId="5" applyNumberFormat="1" applyFont="1" applyFill="1" applyBorder="1" applyAlignment="1">
      <alignment horizontal="center" vertical="center"/>
    </xf>
    <xf numFmtId="168" fontId="23" fillId="0" borderId="59" xfId="5" applyNumberFormat="1" applyFont="1" applyFill="1" applyBorder="1" applyAlignment="1">
      <alignment horizontal="center" vertical="center"/>
    </xf>
    <xf numFmtId="0" fontId="22" fillId="15" borderId="79" xfId="2" applyFont="1" applyFill="1" applyBorder="1" applyAlignment="1">
      <alignment horizontal="center" vertical="center" wrapText="1"/>
    </xf>
    <xf numFmtId="0" fontId="22" fillId="15" borderId="95" xfId="2" applyFont="1" applyFill="1" applyBorder="1" applyAlignment="1">
      <alignment horizontal="center" vertical="center" wrapText="1"/>
    </xf>
    <xf numFmtId="0" fontId="22" fillId="15" borderId="24" xfId="2" applyFont="1" applyFill="1" applyBorder="1" applyAlignment="1">
      <alignment horizontal="center" vertical="center" wrapText="1"/>
    </xf>
    <xf numFmtId="0" fontId="22" fillId="15" borderId="61" xfId="2" applyFont="1" applyFill="1" applyBorder="1" applyAlignment="1">
      <alignment horizontal="center" vertical="center" wrapText="1"/>
    </xf>
    <xf numFmtId="0" fontId="22" fillId="15" borderId="65"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1" borderId="41" xfId="2" applyFont="1" applyFill="1" applyBorder="1" applyAlignment="1">
      <alignment horizontal="left" vertical="center" wrapText="1"/>
    </xf>
    <xf numFmtId="0" fontId="22" fillId="11" borderId="76" xfId="2" applyFont="1" applyFill="1" applyBorder="1" applyAlignment="1">
      <alignment horizontal="center" vertical="center" wrapText="1"/>
    </xf>
    <xf numFmtId="0" fontId="22" fillId="11" borderId="77" xfId="2" applyFont="1" applyFill="1" applyBorder="1" applyAlignment="1">
      <alignment horizontal="center" vertical="center" wrapText="1"/>
    </xf>
    <xf numFmtId="0" fontId="22" fillId="11" borderId="78" xfId="2" applyFont="1" applyFill="1" applyBorder="1" applyAlignment="1">
      <alignment horizontal="center" vertical="center" wrapText="1"/>
    </xf>
    <xf numFmtId="0" fontId="22" fillId="11" borderId="20" xfId="2" applyFont="1" applyFill="1" applyBorder="1" applyAlignment="1">
      <alignment horizontal="center" vertical="center"/>
    </xf>
    <xf numFmtId="0" fontId="22" fillId="11" borderId="21" xfId="2" applyFont="1" applyFill="1" applyBorder="1" applyAlignment="1">
      <alignment horizontal="center" vertical="center"/>
    </xf>
    <xf numFmtId="0" fontId="22" fillId="11" borderId="22" xfId="2" applyFont="1" applyFill="1" applyBorder="1" applyAlignment="1">
      <alignment horizontal="center" vertical="center"/>
    </xf>
    <xf numFmtId="0" fontId="22" fillId="15" borderId="72" xfId="2" applyFont="1" applyFill="1" applyBorder="1" applyAlignment="1">
      <alignment horizontal="center" vertical="center" wrapText="1"/>
    </xf>
    <xf numFmtId="0" fontId="22" fillId="15" borderId="73" xfId="2" applyFont="1" applyFill="1" applyBorder="1" applyAlignment="1">
      <alignment horizontal="center" vertical="center" wrapText="1"/>
    </xf>
    <xf numFmtId="0" fontId="22" fillId="15" borderId="52" xfId="2" applyFont="1" applyFill="1" applyBorder="1" applyAlignment="1">
      <alignment horizontal="center" vertical="center" wrapText="1"/>
    </xf>
    <xf numFmtId="0" fontId="22" fillId="15" borderId="53" xfId="2" applyFont="1" applyFill="1" applyBorder="1" applyAlignment="1">
      <alignment horizontal="center" vertical="center" wrapText="1"/>
    </xf>
    <xf numFmtId="0" fontId="22" fillId="15" borderId="54" xfId="2" applyFont="1" applyFill="1" applyBorder="1" applyAlignment="1">
      <alignment horizontal="center" vertical="center" wrapText="1"/>
    </xf>
    <xf numFmtId="0" fontId="22" fillId="11" borderId="41" xfId="2" applyFont="1" applyFill="1" applyBorder="1" applyAlignment="1">
      <alignment horizontal="center" vertical="center" wrapText="1"/>
    </xf>
    <xf numFmtId="168" fontId="23" fillId="0" borderId="61" xfId="5" applyNumberFormat="1" applyFont="1" applyBorder="1" applyAlignment="1">
      <alignment horizontal="center" vertical="center"/>
    </xf>
    <xf numFmtId="168" fontId="23" fillId="0" borderId="50" xfId="5" applyNumberFormat="1" applyFont="1" applyBorder="1" applyAlignment="1">
      <alignment horizontal="center" vertical="center"/>
    </xf>
    <xf numFmtId="168" fontId="23" fillId="0" borderId="86" xfId="5" applyNumberFormat="1" applyFont="1" applyBorder="1" applyAlignment="1">
      <alignment horizontal="center" vertical="center"/>
    </xf>
    <xf numFmtId="168" fontId="23" fillId="0" borderId="63" xfId="5" applyNumberFormat="1" applyFont="1" applyBorder="1" applyAlignment="1">
      <alignment horizontal="center" vertical="center"/>
    </xf>
    <xf numFmtId="168" fontId="23" fillId="0" borderId="51" xfId="5" applyNumberFormat="1" applyFont="1" applyBorder="1" applyAlignment="1">
      <alignment horizontal="center" vertical="center"/>
    </xf>
    <xf numFmtId="168" fontId="23" fillId="0" borderId="87" xfId="5" applyNumberFormat="1" applyFont="1" applyBorder="1" applyAlignment="1">
      <alignment horizontal="center" vertical="center"/>
    </xf>
    <xf numFmtId="168" fontId="23" fillId="0" borderId="61" xfId="5" applyNumberFormat="1" applyFont="1" applyFill="1" applyBorder="1" applyAlignment="1">
      <alignment horizontal="center" vertical="center"/>
    </xf>
    <xf numFmtId="168" fontId="23" fillId="0" borderId="50" xfId="5" applyNumberFormat="1" applyFont="1" applyFill="1" applyBorder="1" applyAlignment="1">
      <alignment horizontal="center" vertical="center"/>
    </xf>
    <xf numFmtId="168" fontId="23" fillId="0" borderId="86" xfId="5" applyNumberFormat="1" applyFont="1" applyFill="1" applyBorder="1" applyAlignment="1">
      <alignment horizontal="center" vertical="center"/>
    </xf>
    <xf numFmtId="168" fontId="23" fillId="0" borderId="75" xfId="5" applyNumberFormat="1" applyFont="1" applyBorder="1" applyAlignment="1">
      <alignment horizontal="center" vertical="center"/>
    </xf>
    <xf numFmtId="168" fontId="23" fillId="0" borderId="47" xfId="5" applyNumberFormat="1" applyFont="1" applyBorder="1" applyAlignment="1">
      <alignment horizontal="center" vertical="center"/>
    </xf>
    <xf numFmtId="168" fontId="23" fillId="0" borderId="85" xfId="5" applyNumberFormat="1" applyFont="1" applyBorder="1" applyAlignment="1">
      <alignment horizontal="center" vertical="center"/>
    </xf>
    <xf numFmtId="0" fontId="22" fillId="15" borderId="51"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21" xfId="2" applyFont="1" applyFill="1" applyBorder="1" applyAlignment="1">
      <alignment horizontal="center" vertical="center" wrapText="1"/>
    </xf>
    <xf numFmtId="0" fontId="22" fillId="11" borderId="22" xfId="2" applyFont="1" applyFill="1" applyBorder="1" applyAlignment="1">
      <alignment horizontal="center" vertical="center" wrapText="1"/>
    </xf>
    <xf numFmtId="0" fontId="22" fillId="15" borderId="80" xfId="2" applyFont="1" applyFill="1" applyBorder="1" applyAlignment="1">
      <alignment horizontal="center" vertical="center" wrapText="1"/>
    </xf>
    <xf numFmtId="0" fontId="57" fillId="0" borderId="90" xfId="2" applyFont="1" applyBorder="1" applyAlignment="1">
      <alignment horizontal="center" vertical="center" wrapText="1"/>
    </xf>
    <xf numFmtId="0" fontId="21" fillId="0" borderId="91" xfId="2" applyFont="1" applyBorder="1" applyAlignment="1">
      <alignment horizontal="center" vertical="center" wrapText="1"/>
    </xf>
    <xf numFmtId="0" fontId="21" fillId="0" borderId="88" xfId="2" applyFont="1" applyBorder="1" applyAlignment="1">
      <alignment horizontal="left" vertical="center" wrapText="1"/>
    </xf>
    <xf numFmtId="0" fontId="21" fillId="0" borderId="82" xfId="2" applyFont="1" applyBorder="1" applyAlignment="1">
      <alignment horizontal="left" vertical="center" wrapText="1"/>
    </xf>
    <xf numFmtId="0" fontId="21" fillId="0" borderId="83" xfId="2" applyFont="1" applyBorder="1" applyAlignment="1">
      <alignment horizontal="left" vertical="center" wrapText="1"/>
    </xf>
    <xf numFmtId="0" fontId="57" fillId="0" borderId="92" xfId="2" applyFont="1" applyBorder="1" applyAlignment="1">
      <alignment horizontal="center" vertical="center" wrapText="1"/>
    </xf>
    <xf numFmtId="0" fontId="21" fillId="0" borderId="92" xfId="2" applyFont="1" applyBorder="1" applyAlignment="1">
      <alignment horizontal="center" vertical="center" wrapText="1"/>
    </xf>
    <xf numFmtId="0" fontId="21" fillId="0" borderId="93" xfId="2" applyFont="1" applyBorder="1" applyAlignment="1">
      <alignment horizontal="center" vertical="center" wrapText="1"/>
    </xf>
    <xf numFmtId="168" fontId="23" fillId="0" borderId="75" xfId="5" applyNumberFormat="1" applyFont="1" applyFill="1" applyBorder="1" applyAlignment="1">
      <alignment horizontal="center" vertical="center"/>
    </xf>
    <xf numFmtId="168" fontId="23" fillId="0" borderId="47" xfId="5" applyNumberFormat="1" applyFont="1" applyFill="1" applyBorder="1" applyAlignment="1">
      <alignment horizontal="center" vertical="center"/>
    </xf>
    <xf numFmtId="168" fontId="23" fillId="0" borderId="85" xfId="5" applyNumberFormat="1" applyFont="1" applyFill="1" applyBorder="1" applyAlignment="1">
      <alignment horizontal="center" vertical="center"/>
    </xf>
    <xf numFmtId="0" fontId="23" fillId="0" borderId="44" xfId="23" applyFont="1" applyBorder="1" applyAlignment="1">
      <alignment horizontal="center" vertical="center"/>
    </xf>
    <xf numFmtId="0" fontId="23" fillId="0" borderId="42" xfId="23" applyFont="1" applyBorder="1" applyAlignment="1">
      <alignment horizontal="center" vertical="center"/>
    </xf>
    <xf numFmtId="0" fontId="23" fillId="0" borderId="43" xfId="23" applyFont="1" applyBorder="1" applyAlignment="1">
      <alignment horizontal="center" vertical="center"/>
    </xf>
    <xf numFmtId="0" fontId="44" fillId="20" borderId="17" xfId="2" applyFont="1" applyFill="1" applyBorder="1" applyAlignment="1">
      <alignment horizontal="center" vertical="center" wrapText="1"/>
    </xf>
    <xf numFmtId="0" fontId="44" fillId="20" borderId="33" xfId="2" applyFont="1" applyFill="1" applyBorder="1" applyAlignment="1">
      <alignment horizontal="center" vertical="center" wrapText="1"/>
    </xf>
    <xf numFmtId="0" fontId="44" fillId="20" borderId="32" xfId="2" applyFont="1" applyFill="1" applyBorder="1" applyAlignment="1">
      <alignment horizontal="center" vertical="center" wrapText="1"/>
    </xf>
    <xf numFmtId="0" fontId="44" fillId="20" borderId="23" xfId="2" applyFont="1" applyFill="1" applyBorder="1" applyAlignment="1">
      <alignment horizontal="center" vertical="center" wrapText="1"/>
    </xf>
    <xf numFmtId="0" fontId="44" fillId="20" borderId="9" xfId="2" applyFont="1" applyFill="1" applyAlignment="1">
      <alignment horizontal="center" vertical="center" wrapText="1"/>
    </xf>
    <xf numFmtId="0" fontId="44" fillId="20" borderId="31" xfId="2" applyFont="1" applyFill="1" applyBorder="1" applyAlignment="1">
      <alignment horizontal="center" vertical="center" wrapText="1"/>
    </xf>
    <xf numFmtId="0" fontId="44" fillId="20" borderId="26" xfId="2" applyFont="1" applyFill="1" applyBorder="1" applyAlignment="1">
      <alignment horizontal="center" vertical="center" wrapText="1"/>
    </xf>
    <xf numFmtId="0" fontId="44" fillId="20" borderId="35" xfId="2" applyFont="1" applyFill="1" applyBorder="1" applyAlignment="1">
      <alignment horizontal="center" vertical="center" wrapText="1"/>
    </xf>
    <xf numFmtId="0" fontId="44" fillId="20" borderId="34" xfId="2" applyFont="1" applyFill="1" applyBorder="1" applyAlignment="1">
      <alignment horizontal="center" vertical="center" wrapText="1"/>
    </xf>
    <xf numFmtId="0" fontId="22" fillId="15" borderId="17" xfId="2" applyFont="1" applyFill="1" applyBorder="1" applyAlignment="1">
      <alignment horizontal="center" vertical="center" wrapText="1"/>
    </xf>
    <xf numFmtId="0" fontId="22" fillId="15" borderId="23" xfId="2" applyFont="1" applyFill="1" applyBorder="1" applyAlignment="1">
      <alignment horizontal="center" vertical="center" wrapText="1"/>
    </xf>
    <xf numFmtId="0" fontId="22" fillId="15" borderId="26" xfId="2" applyFont="1" applyFill="1" applyBorder="1" applyAlignment="1">
      <alignment horizontal="center" vertical="center" wrapText="1"/>
    </xf>
    <xf numFmtId="0" fontId="48" fillId="0" borderId="17" xfId="2" applyFont="1" applyBorder="1" applyAlignment="1">
      <alignment horizontal="center" vertical="center" wrapText="1"/>
    </xf>
    <xf numFmtId="0" fontId="48" fillId="0" borderId="33" xfId="2" applyFont="1" applyBorder="1" applyAlignment="1">
      <alignment horizontal="center" vertical="center" wrapText="1"/>
    </xf>
    <xf numFmtId="0" fontId="48" fillId="0" borderId="23" xfId="2" applyFont="1" applyBorder="1" applyAlignment="1">
      <alignment horizontal="center" vertical="center" wrapText="1"/>
    </xf>
    <xf numFmtId="0" fontId="48" fillId="0" borderId="9" xfId="2" applyFont="1" applyAlignment="1">
      <alignment horizontal="center" vertical="center" wrapText="1"/>
    </xf>
    <xf numFmtId="0" fontId="48" fillId="0" borderId="26" xfId="2" applyFont="1" applyBorder="1" applyAlignment="1">
      <alignment horizontal="center" vertical="center" wrapText="1"/>
    </xf>
    <xf numFmtId="0" fontId="48" fillId="0" borderId="35" xfId="2" applyFont="1" applyBorder="1" applyAlignment="1">
      <alignment horizontal="center" vertical="center" wrapText="1"/>
    </xf>
    <xf numFmtId="0" fontId="48" fillId="15" borderId="44" xfId="2" applyFont="1" applyFill="1" applyBorder="1" applyAlignment="1">
      <alignment horizontal="center" vertical="center" wrapText="1"/>
    </xf>
    <xf numFmtId="0" fontId="48" fillId="15" borderId="42" xfId="2" applyFont="1" applyFill="1" applyBorder="1" applyAlignment="1">
      <alignment horizontal="center" vertical="center" wrapText="1"/>
    </xf>
    <xf numFmtId="0" fontId="48" fillId="15" borderId="43" xfId="2" applyFont="1" applyFill="1" applyBorder="1" applyAlignment="1">
      <alignment horizontal="center" vertical="center" wrapText="1"/>
    </xf>
    <xf numFmtId="1" fontId="48" fillId="0" borderId="44" xfId="2" applyNumberFormat="1" applyFont="1" applyBorder="1" applyAlignment="1">
      <alignment horizontal="center" vertical="center" wrapText="1"/>
    </xf>
    <xf numFmtId="1" fontId="48" fillId="0" borderId="42" xfId="2" applyNumberFormat="1" applyFont="1" applyBorder="1" applyAlignment="1">
      <alignment horizontal="center" vertical="center" wrapText="1"/>
    </xf>
    <xf numFmtId="1" fontId="48" fillId="0" borderId="43" xfId="2" applyNumberFormat="1" applyFont="1" applyBorder="1" applyAlignment="1">
      <alignment horizontal="center" vertical="center" wrapText="1"/>
    </xf>
    <xf numFmtId="0" fontId="22" fillId="15" borderId="20" xfId="2" applyFont="1" applyFill="1" applyBorder="1" applyAlignment="1">
      <alignment horizontal="left" vertical="center" wrapText="1"/>
    </xf>
    <xf numFmtId="0" fontId="22" fillId="15" borderId="22" xfId="2" applyFont="1" applyFill="1" applyBorder="1" applyAlignment="1">
      <alignment horizontal="left" vertical="center" wrapText="1"/>
    </xf>
    <xf numFmtId="0" fontId="44" fillId="0" borderId="20" xfId="23" applyFont="1" applyBorder="1" applyAlignment="1">
      <alignment horizontal="left" vertical="center" wrapText="1"/>
    </xf>
    <xf numFmtId="0" fontId="44" fillId="0" borderId="22" xfId="23" applyFont="1" applyBorder="1" applyAlignment="1">
      <alignment horizontal="left" vertical="center" wrapText="1"/>
    </xf>
    <xf numFmtId="0" fontId="44" fillId="0" borderId="20" xfId="23" applyFont="1" applyBorder="1" applyAlignment="1">
      <alignment horizontal="center" vertical="center" wrapText="1"/>
    </xf>
    <xf numFmtId="0" fontId="44" fillId="0" borderId="22" xfId="23" applyFont="1" applyBorder="1" applyAlignment="1">
      <alignment horizontal="center" vertical="center" wrapText="1"/>
    </xf>
    <xf numFmtId="0" fontId="21" fillId="0" borderId="41" xfId="23" applyFont="1" applyBorder="1" applyAlignment="1">
      <alignment horizontal="left" vertical="center" wrapText="1"/>
    </xf>
    <xf numFmtId="0" fontId="29" fillId="15" borderId="20" xfId="23" applyFont="1" applyFill="1" applyBorder="1" applyAlignment="1">
      <alignment horizontal="center" vertical="center"/>
    </xf>
    <xf numFmtId="0" fontId="29" fillId="15" borderId="21" xfId="23" applyFont="1" applyFill="1" applyBorder="1" applyAlignment="1">
      <alignment horizontal="center" vertical="center"/>
    </xf>
    <xf numFmtId="0" fontId="29" fillId="15" borderId="22" xfId="23" applyFont="1" applyFill="1" applyBorder="1" applyAlignment="1">
      <alignment horizontal="center" vertical="center"/>
    </xf>
    <xf numFmtId="0" fontId="40" fillId="15" borderId="20" xfId="23" applyFont="1" applyFill="1" applyBorder="1" applyAlignment="1">
      <alignment horizontal="center" vertical="center" wrapText="1"/>
    </xf>
    <xf numFmtId="0" fontId="40" fillId="15" borderId="22" xfId="23" applyFont="1" applyFill="1" applyBorder="1" applyAlignment="1">
      <alignment horizontal="center" vertical="center" wrapText="1"/>
    </xf>
    <xf numFmtId="0" fontId="28" fillId="15" borderId="21" xfId="23" applyFont="1" applyFill="1" applyBorder="1" applyAlignment="1">
      <alignment horizontal="center" vertical="center" wrapText="1"/>
    </xf>
    <xf numFmtId="0" fontId="28" fillId="15" borderId="22" xfId="23" applyFont="1" applyFill="1" applyBorder="1" applyAlignment="1">
      <alignment horizontal="center" vertical="center" wrapText="1"/>
    </xf>
    <xf numFmtId="0" fontId="40" fillId="15" borderId="44" xfId="23" applyFont="1" applyFill="1" applyBorder="1" applyAlignment="1">
      <alignment horizontal="center" vertical="center" wrapText="1"/>
    </xf>
    <xf numFmtId="0" fontId="40" fillId="15" borderId="42" xfId="23" applyFont="1" applyFill="1" applyBorder="1" applyAlignment="1">
      <alignment horizontal="center" vertical="center" wrapText="1"/>
    </xf>
    <xf numFmtId="0" fontId="40" fillId="15" borderId="43" xfId="23" applyFont="1" applyFill="1" applyBorder="1" applyAlignment="1">
      <alignment horizontal="center" vertical="center" wrapText="1"/>
    </xf>
    <xf numFmtId="0" fontId="40" fillId="15" borderId="41" xfId="23" applyFont="1" applyFill="1" applyBorder="1" applyAlignment="1">
      <alignment horizontal="center" vertical="center" wrapText="1"/>
    </xf>
    <xf numFmtId="0" fontId="22" fillId="15" borderId="20" xfId="23" applyFont="1" applyFill="1" applyBorder="1" applyAlignment="1">
      <alignment horizontal="center" vertical="center" wrapText="1"/>
    </xf>
    <xf numFmtId="0" fontId="22" fillId="15" borderId="21" xfId="23" applyFont="1" applyFill="1" applyBorder="1" applyAlignment="1">
      <alignment horizontal="center" vertical="center" wrapText="1"/>
    </xf>
    <xf numFmtId="0" fontId="22" fillId="15" borderId="22" xfId="23" applyFont="1" applyFill="1" applyBorder="1" applyAlignment="1">
      <alignment horizontal="center" vertical="center" wrapText="1"/>
    </xf>
    <xf numFmtId="0" fontId="22" fillId="11" borderId="20" xfId="23" applyFont="1" applyFill="1" applyBorder="1" applyAlignment="1">
      <alignment horizontal="center" vertical="center" wrapText="1"/>
    </xf>
    <xf numFmtId="0" fontId="22" fillId="11" borderId="21" xfId="23" applyFont="1" applyFill="1" applyBorder="1" applyAlignment="1">
      <alignment horizontal="center" vertical="center" wrapText="1"/>
    </xf>
    <xf numFmtId="0" fontId="22" fillId="11" borderId="22" xfId="23" applyFont="1" applyFill="1" applyBorder="1" applyAlignment="1">
      <alignment horizontal="center" vertical="center" wrapText="1"/>
    </xf>
    <xf numFmtId="0" fontId="22" fillId="15" borderId="26" xfId="23" applyFont="1" applyFill="1" applyBorder="1" applyAlignment="1">
      <alignment horizontal="center" vertical="center" wrapText="1"/>
    </xf>
    <xf numFmtId="0" fontId="22" fillId="15" borderId="34" xfId="23" applyFont="1" applyFill="1" applyBorder="1" applyAlignment="1">
      <alignment horizontal="center" vertical="center" wrapText="1"/>
    </xf>
    <xf numFmtId="0" fontId="22" fillId="11" borderId="26" xfId="23" applyFont="1" applyFill="1" applyBorder="1" applyAlignment="1">
      <alignment horizontal="center" vertical="center" wrapText="1"/>
    </xf>
    <xf numFmtId="0" fontId="22" fillId="11" borderId="35" xfId="23" applyFont="1" applyFill="1" applyBorder="1" applyAlignment="1">
      <alignment horizontal="center" vertical="center" wrapText="1"/>
    </xf>
    <xf numFmtId="0" fontId="22" fillId="11" borderId="34" xfId="23" applyFont="1" applyFill="1" applyBorder="1" applyAlignment="1">
      <alignment horizontal="center" vertical="center" wrapText="1"/>
    </xf>
    <xf numFmtId="0" fontId="40" fillId="15" borderId="32" xfId="23" applyFont="1" applyFill="1" applyBorder="1" applyAlignment="1">
      <alignment horizontal="center" vertical="center" wrapText="1"/>
    </xf>
    <xf numFmtId="0" fontId="40" fillId="15" borderId="9" xfId="23" applyFont="1" applyFill="1" applyAlignment="1">
      <alignment horizontal="center" vertical="center" wrapText="1"/>
    </xf>
    <xf numFmtId="0" fontId="40" fillId="15" borderId="35" xfId="23" applyFont="1" applyFill="1" applyBorder="1" applyAlignment="1">
      <alignment horizontal="center" vertical="center" wrapText="1"/>
    </xf>
    <xf numFmtId="0" fontId="51" fillId="15" borderId="24" xfId="19" applyFont="1" applyFill="1" applyBorder="1" applyAlignment="1">
      <alignment horizontal="center" vertical="center" wrapText="1"/>
    </xf>
    <xf numFmtId="0" fontId="51" fillId="15" borderId="28" xfId="19" applyFont="1" applyFill="1" applyBorder="1" applyAlignment="1">
      <alignment horizontal="center" vertical="center" wrapText="1"/>
    </xf>
    <xf numFmtId="0" fontId="51" fillId="0" borderId="9" xfId="19" applyFont="1" applyAlignment="1">
      <alignment horizontal="center" vertical="center" wrapText="1"/>
    </xf>
    <xf numFmtId="0" fontId="5" fillId="20" borderId="9" xfId="19" applyFill="1" applyAlignment="1">
      <alignment horizontal="center"/>
    </xf>
    <xf numFmtId="0" fontId="51" fillId="15" borderId="69" xfId="19" applyFont="1" applyFill="1" applyBorder="1" applyAlignment="1">
      <alignment horizontal="center" vertical="center"/>
    </xf>
    <xf numFmtId="0" fontId="51" fillId="15" borderId="53" xfId="19" applyFont="1" applyFill="1" applyBorder="1" applyAlignment="1">
      <alignment horizontal="center" vertical="center"/>
    </xf>
    <xf numFmtId="0" fontId="51" fillId="15" borderId="66" xfId="19" applyFont="1" applyFill="1" applyBorder="1" applyAlignment="1">
      <alignment horizontal="center" vertical="center"/>
    </xf>
    <xf numFmtId="0" fontId="32" fillId="21" borderId="65" xfId="14" quotePrefix="1" applyNumberFormat="1" applyFill="1" applyBorder="1" applyAlignment="1">
      <alignment horizontal="center" vertical="center" wrapText="1"/>
    </xf>
    <xf numFmtId="0" fontId="32" fillId="21" borderId="27" xfId="14" quotePrefix="1" applyNumberFormat="1" applyFill="1" applyBorder="1" applyAlignment="1">
      <alignment horizontal="center" vertical="center" wrapText="1"/>
    </xf>
    <xf numFmtId="0" fontId="32" fillId="21" borderId="24" xfId="14" quotePrefix="1" applyNumberFormat="1" applyFill="1" applyBorder="1" applyAlignment="1">
      <alignment horizontal="center" vertical="center" wrapText="1"/>
    </xf>
    <xf numFmtId="0" fontId="32" fillId="21" borderId="28" xfId="14" quotePrefix="1" applyNumberFormat="1" applyFill="1" applyBorder="1" applyAlignment="1">
      <alignment horizontal="center" vertical="center" wrapText="1"/>
    </xf>
    <xf numFmtId="0" fontId="32" fillId="21" borderId="24" xfId="14" applyNumberFormat="1" applyFill="1" applyBorder="1" applyAlignment="1">
      <alignment horizontal="center" vertical="center" wrapText="1"/>
    </xf>
    <xf numFmtId="0" fontId="32" fillId="21" borderId="28" xfId="14" applyNumberFormat="1" applyFill="1" applyBorder="1" applyAlignment="1">
      <alignment horizontal="center" vertical="center" wrapText="1"/>
    </xf>
    <xf numFmtId="0" fontId="32" fillId="11" borderId="24" xfId="12" quotePrefix="1" applyNumberFormat="1" applyFont="1" applyFill="1" applyBorder="1" applyAlignment="1">
      <alignment horizontal="center" vertical="center" wrapText="1"/>
    </xf>
    <xf numFmtId="0" fontId="32" fillId="11" borderId="28" xfId="12" quotePrefix="1" applyNumberFormat="1" applyFont="1" applyFill="1" applyBorder="1" applyAlignment="1">
      <alignment horizontal="center" vertical="center" wrapText="1"/>
    </xf>
    <xf numFmtId="0" fontId="51" fillId="15" borderId="48" xfId="19" applyFont="1" applyFill="1" applyBorder="1" applyAlignment="1">
      <alignment horizontal="center" vertical="center" wrapText="1"/>
    </xf>
    <xf numFmtId="0" fontId="51" fillId="15" borderId="70" xfId="19" applyFont="1" applyFill="1" applyBorder="1" applyAlignment="1">
      <alignment horizontal="center" vertical="center" wrapText="1"/>
    </xf>
    <xf numFmtId="0" fontId="51" fillId="15" borderId="52" xfId="19" applyFont="1" applyFill="1" applyBorder="1" applyAlignment="1">
      <alignment horizontal="center" vertical="center"/>
    </xf>
    <xf numFmtId="0" fontId="47" fillId="11" borderId="25" xfId="19" applyFont="1" applyFill="1" applyBorder="1" applyAlignment="1">
      <alignment horizontal="center" vertical="center" wrapText="1"/>
    </xf>
    <xf numFmtId="0" fontId="47" fillId="11" borderId="29" xfId="19" applyFont="1" applyFill="1" applyBorder="1" applyAlignment="1">
      <alignment horizontal="center" vertical="center" wrapText="1"/>
    </xf>
    <xf numFmtId="0" fontId="22" fillId="20" borderId="44" xfId="2" applyFont="1" applyFill="1" applyBorder="1" applyAlignment="1">
      <alignment horizontal="center" vertical="center"/>
    </xf>
    <xf numFmtId="0" fontId="22" fillId="20" borderId="42" xfId="2" applyFont="1" applyFill="1" applyBorder="1" applyAlignment="1">
      <alignment horizontal="center" vertical="center"/>
    </xf>
    <xf numFmtId="0" fontId="48" fillId="15" borderId="41" xfId="2" applyFont="1" applyFill="1" applyBorder="1" applyAlignment="1">
      <alignment horizontal="center" vertical="center" wrapText="1"/>
    </xf>
    <xf numFmtId="1" fontId="48" fillId="0" borderId="41" xfId="18" applyNumberFormat="1" applyFont="1" applyBorder="1" applyAlignment="1">
      <alignment horizontal="center" vertical="center" wrapText="1"/>
    </xf>
    <xf numFmtId="0" fontId="48" fillId="0" borderId="41" xfId="2" applyFont="1" applyBorder="1" applyAlignment="1">
      <alignment horizontal="center" vertical="center" wrapText="1"/>
    </xf>
    <xf numFmtId="0" fontId="21" fillId="0" borderId="9" xfId="2" applyFont="1" applyAlignment="1">
      <alignment horizontal="center" vertical="center" wrapText="1"/>
    </xf>
    <xf numFmtId="0" fontId="21" fillId="0" borderId="35" xfId="2" applyFont="1" applyBorder="1" applyAlignment="1">
      <alignment horizontal="center" vertical="center" wrapText="1"/>
    </xf>
    <xf numFmtId="0" fontId="22" fillId="20" borderId="26" xfId="2" applyFont="1" applyFill="1" applyBorder="1" applyAlignment="1">
      <alignment horizontal="center" vertical="center"/>
    </xf>
    <xf numFmtId="0" fontId="22" fillId="20" borderId="35" xfId="2" applyFont="1" applyFill="1" applyBorder="1" applyAlignment="1">
      <alignment horizontal="center" vertical="center"/>
    </xf>
    <xf numFmtId="0" fontId="22" fillId="20" borderId="34" xfId="2" applyFont="1" applyFill="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2" fillId="11" borderId="17"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32"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9" xfId="0" applyFont="1" applyFill="1" applyBorder="1" applyAlignment="1">
      <alignment horizontal="center" vertical="center"/>
    </xf>
    <xf numFmtId="0" fontId="22" fillId="11" borderId="31" xfId="0" applyFont="1" applyFill="1" applyBorder="1" applyAlignment="1">
      <alignment horizontal="center" vertical="center"/>
    </xf>
    <xf numFmtId="0" fontId="22" fillId="11" borderId="26"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4" xfId="0" applyFont="1" applyFill="1" applyBorder="1" applyAlignment="1">
      <alignment horizontal="center" vertical="center"/>
    </xf>
    <xf numFmtId="0" fontId="21" fillId="0" borderId="41"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7" xfId="0" applyFont="1" applyBorder="1" applyAlignment="1">
      <alignment horizontal="left" vertical="center" wrapText="1"/>
    </xf>
    <xf numFmtId="0" fontId="23" fillId="0" borderId="39" xfId="0" applyFont="1" applyBorder="1" applyAlignment="1">
      <alignment horizontal="left" vertical="center" wrapText="1"/>
    </xf>
    <xf numFmtId="0" fontId="22" fillId="15" borderId="118" xfId="2" applyFont="1" applyFill="1" applyBorder="1" applyAlignment="1">
      <alignment horizontal="center" vertical="center" wrapText="1"/>
    </xf>
    <xf numFmtId="0" fontId="22" fillId="15" borderId="115" xfId="2" applyFont="1" applyFill="1" applyBorder="1" applyAlignment="1">
      <alignment horizontal="center" vertical="center" wrapText="1"/>
    </xf>
    <xf numFmtId="0" fontId="21" fillId="0" borderId="41" xfId="2" applyFont="1" applyBorder="1" applyAlignment="1">
      <alignment horizontal="center" vertical="center" wrapText="1"/>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22" fillId="15" borderId="25"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9" xfId="2" applyFont="1" applyAlignment="1">
      <alignment horizontal="center" vertical="center" wrapText="1"/>
    </xf>
    <xf numFmtId="0" fontId="22" fillId="0" borderId="26" xfId="2" applyFont="1" applyBorder="1" applyAlignment="1">
      <alignment horizontal="center" vertical="center" wrapText="1"/>
    </xf>
    <xf numFmtId="0" fontId="22" fillId="0" borderId="35" xfId="2" applyFont="1" applyBorder="1" applyAlignment="1">
      <alignment horizontal="center" vertical="center" wrapText="1"/>
    </xf>
    <xf numFmtId="0" fontId="62" fillId="0" borderId="20" xfId="2" applyFont="1" applyBorder="1" applyAlignment="1">
      <alignment horizontal="center" vertical="center" wrapText="1"/>
    </xf>
    <xf numFmtId="0" fontId="62" fillId="0" borderId="21" xfId="2" applyFont="1" applyBorder="1" applyAlignment="1">
      <alignment horizontal="center" vertical="center" wrapText="1"/>
    </xf>
    <xf numFmtId="0" fontId="62" fillId="0" borderId="22" xfId="2" applyFont="1" applyBorder="1" applyAlignment="1">
      <alignment horizontal="center" vertical="center" wrapText="1"/>
    </xf>
    <xf numFmtId="0" fontId="0" fillId="0" borderId="0" xfId="0" applyAlignment="1"/>
    <xf numFmtId="0" fontId="11" fillId="0" borderId="13" xfId="0" applyFont="1" applyBorder="1" applyAlignment="1"/>
    <xf numFmtId="0" fontId="11" fillId="0" borderId="3" xfId="0" applyFont="1" applyBorder="1" applyAlignment="1"/>
    <xf numFmtId="0" fontId="11" fillId="0" borderId="4" xfId="0" applyFont="1" applyBorder="1" applyAlignment="1"/>
    <xf numFmtId="0" fontId="11" fillId="12" borderId="3" xfId="0" applyFont="1" applyFill="1" applyBorder="1" applyAlignment="1"/>
    <xf numFmtId="0" fontId="11" fillId="12" borderId="4" xfId="0" applyFont="1" applyFill="1" applyBorder="1" applyAlignment="1"/>
  </cellXfs>
  <cellStyles count="24">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3 3" xfId="23" xr:uid="{415AEABA-7EF3-4D0E-807C-A2F6B0E0A6E5}"/>
    <cellStyle name="Normal 4" xfId="17" xr:uid="{49FC8E33-C0C3-4E0D-B8A8-D530E73D4CC5}"/>
    <cellStyle name="Normal 5" xfId="19" xr:uid="{C52B7D4A-D246-4DB4-9679-A0B39302B7C5}"/>
    <cellStyle name="Normal 6" xfId="20" xr:uid="{11AB634A-331F-444F-86F9-70FBF7AA1F92}"/>
    <cellStyle name="Normal 7" xfId="22" xr:uid="{D30F156C-9498-4F04-9C83-F5ADD5FACBA0}"/>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C4E71C09-22DC-47E1-B3FA-B3058A6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23ACAFAD-DCB2-468A-AD56-186E5A3C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A4397132-9587-4B12-9779-8B36A151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374F1941-CD7D-4593-8B77-0E0C6586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66949DC5-3006-4B6A-A533-C7C9A6842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03A4E5EC-0C8E-4A99-8E81-BB246D3BB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5FE797AA-CB94-4AE6-B305-6264CF08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5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1052739</xdr:colOff>
      <xdr:row>3</xdr:row>
      <xdr:rowOff>133350</xdr:rowOff>
    </xdr:to>
    <xdr:pic>
      <xdr:nvPicPr>
        <xdr:cNvPr id="3" name="Picture 47">
          <a:extLst>
            <a:ext uri="{FF2B5EF4-FFF2-40B4-BE49-F238E27FC236}">
              <a16:creationId xmlns:a16="http://schemas.microsoft.com/office/drawing/2014/main" id="{866C3BA8-7109-407B-9A5A-4641857D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printerSettings" Target="../printerSettings/printerSettings1.bin"/><Relationship Id="rId3" Type="http://schemas.openxmlformats.org/officeDocument/2006/relationships/hyperlink" Target="https://secretariadistritald.sharepoint.com/:x:/s/ContratacinSPI-2022/EcmcbgKYPYtJsnuQBhVih_0Bvxfwet9DDXjURUtm_F5TOg?e=JUDWKl" TargetMode="Externa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hyperlink" Target="file:///C:/:w:/g/personal/jdcortes_sdmujer_gov_co/EbcNePDsDWFIt8wKqY14x_kBP7aDR2ma6pCvEnkWQt0wsQ" TargetMode="External"/><Relationship Id="rId2" Type="http://schemas.openxmlformats.org/officeDocument/2006/relationships/hyperlink" Target="https://secretariadistritald.sharepoint.com/:x:/s/ContratacinSPI-2022/EVvZzGSN7IRPv9tj4R6va8YB8DiYT0hi32a44E7t1mg3ew?e=ixJxyR" TargetMode="External"/><Relationship Id="rId16" Type="http://schemas.openxmlformats.org/officeDocument/2006/relationships/comments" Target="../comments1.xm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hyperlink" Target="https://secretariadistritald.sharepoint.com/:f:/s/ContratacinSPI-2022/EgyBAO-xIKNIik-p9LaXAfwBiOeMMS3Lu3FAfrp3wjRSHw?e=Wo8Ib2" TargetMode="External"/><Relationship Id="rId5" Type="http://schemas.openxmlformats.org/officeDocument/2006/relationships/hyperlink" Target="https://secretariadistritald.sharepoint.com/:f:/s/ContratacinSPI-2022/En1ZqOvREkROkNKEhQ1JxdIBDBnHMOOD8T3NPTXDpZjLQQ?e=KDOBb8" TargetMode="External"/><Relationship Id="rId15" Type="http://schemas.openxmlformats.org/officeDocument/2006/relationships/vmlDrawing" Target="../drawings/vmlDrawing1.vml"/><Relationship Id="rId10" Type="http://schemas.openxmlformats.org/officeDocument/2006/relationships/hyperlink" Target="https://secretariadistritald.sharepoint.com/:f:/s/ContratacinSPI-2022/Ejz0KcGjWqhOoWez-NqhpVUBWEhx6PT9ZF-JSk2sT6A2vQ?e=XDg0e3" TargetMode="External"/><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secretariadistritald.sharepoint.com/:f:/s/ContratacinSPI-2022/Eh3Xv8Ii3tVIreXYldCvkwsBvKy1ds5OxdWXGEz7dVxysA?e=gFZWor" TargetMode="External"/><Relationship Id="rId7" Type="http://schemas.openxmlformats.org/officeDocument/2006/relationships/hyperlink" Target="https://secretariadistritald.sharepoint.com/:f:/s/ContratacinSPI-2022/EkCzjIODQEpGsHdzNfInxdUBaDZwokp_AM45wh0y4ei67g?e=wY2gBS" TargetMode="External"/><Relationship Id="rId2" Type="http://schemas.openxmlformats.org/officeDocument/2006/relationships/hyperlink" Target="https://secretariadistritald.sharepoint.com/:f:/s/ContratacinSPI-2022/EigHTtioctpDniwoBcIhUc4BuuxtY4hBF7sQGBZKzz6i0A?e=Ukr7aD" TargetMode="Externa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hyperlink" Target="https://secretariadistritald.sharepoint.com/:f:/s/ContratacinSPI-2022/Eogrx5KWkMpKok16jJcMneMBxAsCkAaOb-NUWywRsxkCKQ?e=PUf0tZ" TargetMode="External"/><Relationship Id="rId11" Type="http://schemas.openxmlformats.org/officeDocument/2006/relationships/comments" Target="../comments2.xml"/><Relationship Id="rId5" Type="http://schemas.openxmlformats.org/officeDocument/2006/relationships/hyperlink" Target="https://secretariadistritald.sharepoint.com/:f:/s/ContratacinSPI-2022/EgknkfmUGz9BqUxpBP0xZe0BAfIgKC46yZflZdHgOvucYw?e=MwXD92" TargetMode="External"/><Relationship Id="rId10" Type="http://schemas.openxmlformats.org/officeDocument/2006/relationships/vmlDrawing" Target="../drawings/vmlDrawing2.vml"/><Relationship Id="rId4" Type="http://schemas.openxmlformats.org/officeDocument/2006/relationships/hyperlink" Target="https://secretariadistritald.sharepoint.com/:f:/s/ContratacinSPI-2022/Etiy9JJaOxZPj3BtHritymEBN60uX6lvzbW6ys9h5bWoLg?e=fTSQUX"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sharepoint.com/:f:/s/ContratacinSPI-2022/El-N4u5mSQlEj69q2qCOsOkBIUIUwlwl__TZKei7WZ8QMA?e=BcqRTf" TargetMode="External"/><Relationship Id="rId13" Type="http://schemas.openxmlformats.org/officeDocument/2006/relationships/drawing" Target="../drawings/drawing7.xml"/><Relationship Id="rId3" Type="http://schemas.openxmlformats.org/officeDocument/2006/relationships/hyperlink" Target="https://secretariadistritald.sharepoint.com/:f:/s/ContratacinSPI-2022/ElzbE9LpkNhDs9IFAKk5CjIBlpsXV96pvauVCDhAO8MjEw?e=SF2ebc" TargetMode="External"/><Relationship Id="rId7" Type="http://schemas.openxmlformats.org/officeDocument/2006/relationships/hyperlink" Target="https://secretariadistritald.sharepoint.com/:f:/s/ContratacinSPI-2022/Ehv2x27SxbJCiS7mkFcGNqoBGGidU4iOUlmiIv0uZdV_rg?e=ENJZzh" TargetMode="External"/><Relationship Id="rId12" Type="http://schemas.openxmlformats.org/officeDocument/2006/relationships/printerSettings" Target="../printerSettings/printerSettings7.bin"/><Relationship Id="rId2" Type="http://schemas.openxmlformats.org/officeDocument/2006/relationships/hyperlink" Target="https://secretariadistritald.sharepoint.com/:x:/s/ContratacinSPI-2022/EXBhotp2toRDv93w7owjAQcBYz0SY_Qgx37JS2zoE2kD0A?e=245C9d" TargetMode="External"/><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hyperlink" Target="https://secretariadistritald.sharepoint.com/:f:/s/ContratacinSPI-2022/EhmlPC3FLMRCjvnA0Gzwv3MBCTquvDEw5myLJn8o_C2DKQ?e=HfezEq" TargetMode="External"/><Relationship Id="rId5" Type="http://schemas.openxmlformats.org/officeDocument/2006/relationships/hyperlink" Target="https://secretariadistritald.sharepoint.com/:x:/s/ContratacinSPI-2022/EZxA95GheWhMmtUliXgSqmYB06gEwEomvzJi_jFiJzR2LA?e=Hjao1n" TargetMode="External"/><Relationship Id="rId15" Type="http://schemas.openxmlformats.org/officeDocument/2006/relationships/comments" Target="../comments3.xml"/><Relationship Id="rId10" Type="http://schemas.openxmlformats.org/officeDocument/2006/relationships/hyperlink" Target="https://secretariadistritald.sharepoint.com/:f:/s/ContratacinSPI-2022/Eg5hGfJw7qRMkmRLsYj272IBObCMhFJ4KoR8edeDeNmXyQ?e=H3TEmo" TargetMode="Externa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hyperlink" Target="https://secretariadistritald.sharepoint.com/:f:/s/ContratacinSPI-2022/ElsVw8k33i1Ft14wms1sM8wBCQrwSwh-Dwad5i_pUf6Tgw?e=Btnb3q" TargetMode="External"/><Relationship Id="rId1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x:/s/ContratacinSPI-2022/EdboNbHq541HvCGFw37tIPYBRkWmCIRL1JZHiXsNVOADXw?e=6w5ucW" TargetMode="External"/><Relationship Id="rId7" Type="http://schemas.openxmlformats.org/officeDocument/2006/relationships/vmlDrawing" Target="../drawings/vmlDrawing4.vml"/><Relationship Id="rId2" Type="http://schemas.openxmlformats.org/officeDocument/2006/relationships/hyperlink" Target="https://secretariadistritald.sharepoint.com/:w:/s/ContratacinSPI-2022/EX-mrRLNkClNkgAesksDo1ABfJrq4-DTrJJS5XNYjWYUzQ?e=Jw4ebZ" TargetMode="External"/><Relationship Id="rId1" Type="http://schemas.openxmlformats.org/officeDocument/2006/relationships/hyperlink" Target="https://secretariadistritald.sharepoint.com/:f:/s/ContratacinSPI-2022/Es-b_H1wJWFOkiMXT-fMYaoBJtg0Oh095Yjk43F76RKTvQ?e=Gg6nLS"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secretariadistritald.sharepoint.com/:b:/s/ContratacinSPI-2022/EUtZP7w3nUREmJ7axOPDUt4B2MTx10JmESK0Fk6z7s30TA?e=UtXdS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secretariadistritald.sharepoint.com/:f:/s/ContratacinSPI-2022/EjsblzJXLnlKqoDEh3J__ygBHE4nsMkZ0NnJ2ISbWIbD1Q?e=gnQbxl" TargetMode="External"/><Relationship Id="rId3" Type="http://schemas.openxmlformats.org/officeDocument/2006/relationships/hyperlink" Target="https://secretariadistritald.sharepoint.com/:f:/s/ContratacinSPI-2022/En1jizlREHNFrK_Vx-3WpTcB1nY_89SAHUVBfL6PGotP1Q?e=ir59XF" TargetMode="External"/><Relationship Id="rId7" Type="http://schemas.openxmlformats.org/officeDocument/2006/relationships/hyperlink" Target="https://secretariadistritald.sharepoint.com/:f:/s/ContratacinSPI-2022/ErsUk_dV3-tHjxr0Cvd4CRABJNUFhydBs7DOlv8puWYQoA?e=THS3dF" TargetMode="External"/><Relationship Id="rId12" Type="http://schemas.openxmlformats.org/officeDocument/2006/relationships/comments" Target="../comments5.xml"/><Relationship Id="rId2" Type="http://schemas.openxmlformats.org/officeDocument/2006/relationships/hyperlink" Target="https://secretariadistritald.sharepoint.com/:f:/s/ContratacinSPI-2022/En1XjRmhpnZArqp5Z9RtUb4BwquI7by1guShYMlkofRdhg?e=fEdRzy" TargetMode="External"/><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hyperlink" Target="https://secretariadistritald.sharepoint.com/:b:/s/ContratacinSPI-2022/Ebty7_OZUm5GnbPqYEvZehsBhqIe7u_anxrXZKtrs3bq0A?e=QmB66v" TargetMode="External"/><Relationship Id="rId11" Type="http://schemas.openxmlformats.org/officeDocument/2006/relationships/vmlDrawing" Target="../drawings/vmlDrawing5.vml"/><Relationship Id="rId5" Type="http://schemas.openxmlformats.org/officeDocument/2006/relationships/hyperlink" Target="https://secretariadistritald.sharepoint.com/:f:/s/ContratacinSPI-2022/Eno_HkUCetJImVkTOYSHCLkBJtK4zPxMO5NbOpomYw15zQ?e=2bQ3Tv" TargetMode="External"/><Relationship Id="rId10" Type="http://schemas.openxmlformats.org/officeDocument/2006/relationships/drawing" Target="../drawings/drawing9.xm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75"/>
  <cols>
    <col min="1" max="4" width="15.7109375" style="202" customWidth="1"/>
    <col min="5" max="5" width="34.28515625" style="197" customWidth="1"/>
    <col min="6" max="6" width="31" style="197" customWidth="1"/>
    <col min="7" max="7" width="20.140625" style="197" customWidth="1"/>
    <col min="8" max="8" width="19.140625" style="197" customWidth="1"/>
    <col min="9" max="9" width="24" style="197" customWidth="1"/>
    <col min="10" max="10" width="18.7109375" style="197" customWidth="1"/>
    <col min="11" max="11" width="21.7109375" style="197" customWidth="1"/>
    <col min="12" max="16384" width="12" style="197"/>
  </cols>
  <sheetData>
    <row r="1" spans="1:12">
      <c r="A1" s="200" t="s">
        <v>0</v>
      </c>
      <c r="B1" s="200" t="s">
        <v>1</v>
      </c>
      <c r="C1" s="200" t="s">
        <v>2</v>
      </c>
      <c r="D1" s="200" t="s">
        <v>3</v>
      </c>
      <c r="E1" s="201" t="s">
        <v>4</v>
      </c>
      <c r="F1" s="201" t="s">
        <v>5</v>
      </c>
      <c r="G1" s="201" t="s">
        <v>6</v>
      </c>
      <c r="H1" s="201" t="s">
        <v>7</v>
      </c>
      <c r="I1" s="201" t="s">
        <v>8</v>
      </c>
      <c r="J1" s="201" t="s">
        <v>9</v>
      </c>
      <c r="K1" s="201" t="s">
        <v>10</v>
      </c>
      <c r="L1" s="201" t="s">
        <v>11</v>
      </c>
    </row>
    <row r="2" spans="1:12" ht="25.5">
      <c r="A2" s="202" t="s">
        <v>12</v>
      </c>
      <c r="B2" s="202" t="s">
        <v>13</v>
      </c>
      <c r="C2" s="202" t="s">
        <v>14</v>
      </c>
      <c r="D2" s="202" t="s">
        <v>15</v>
      </c>
      <c r="E2" s="197" t="s">
        <v>16</v>
      </c>
      <c r="F2" s="197" t="s">
        <v>17</v>
      </c>
      <c r="G2" s="202" t="s">
        <v>18</v>
      </c>
      <c r="H2" s="197" t="s">
        <v>19</v>
      </c>
      <c r="I2" s="197" t="s">
        <v>20</v>
      </c>
      <c r="J2" s="197" t="s">
        <v>21</v>
      </c>
      <c r="K2" s="197" t="s">
        <v>22</v>
      </c>
      <c r="L2" s="197" t="s">
        <v>23</v>
      </c>
    </row>
    <row r="3" spans="1:12" ht="25.5">
      <c r="A3" s="202" t="s">
        <v>24</v>
      </c>
      <c r="B3" s="202" t="s">
        <v>25</v>
      </c>
      <c r="C3" s="202" t="s">
        <v>26</v>
      </c>
      <c r="D3" s="202" t="s">
        <v>27</v>
      </c>
      <c r="E3" s="197" t="s">
        <v>28</v>
      </c>
      <c r="F3" s="197" t="s">
        <v>29</v>
      </c>
      <c r="G3" s="202" t="s">
        <v>30</v>
      </c>
      <c r="H3" s="197" t="s">
        <v>31</v>
      </c>
      <c r="I3" s="197" t="s">
        <v>32</v>
      </c>
      <c r="J3" s="197" t="s">
        <v>33</v>
      </c>
      <c r="K3" s="197" t="s">
        <v>34</v>
      </c>
      <c r="L3" s="197" t="s">
        <v>35</v>
      </c>
    </row>
    <row r="4" spans="1:12" ht="25.5">
      <c r="A4" s="202" t="s">
        <v>36</v>
      </c>
      <c r="B4" s="202" t="s">
        <v>37</v>
      </c>
      <c r="D4" s="202" t="s">
        <v>38</v>
      </c>
      <c r="E4" s="197" t="s">
        <v>39</v>
      </c>
      <c r="F4" s="197" t="s">
        <v>40</v>
      </c>
      <c r="G4" s="202" t="s">
        <v>41</v>
      </c>
      <c r="I4" s="197" t="s">
        <v>42</v>
      </c>
      <c r="J4" s="197" t="s">
        <v>23</v>
      </c>
      <c r="K4" s="197" t="s">
        <v>43</v>
      </c>
      <c r="L4" s="197" t="s">
        <v>26</v>
      </c>
    </row>
    <row r="5" spans="1:12" ht="25.5">
      <c r="A5" s="202" t="s">
        <v>44</v>
      </c>
      <c r="B5" s="202" t="s">
        <v>45</v>
      </c>
      <c r="D5" s="202" t="s">
        <v>46</v>
      </c>
      <c r="E5" s="197" t="s">
        <v>47</v>
      </c>
      <c r="F5" s="197" t="s">
        <v>48</v>
      </c>
      <c r="G5" s="202" t="s">
        <v>49</v>
      </c>
      <c r="I5" s="197" t="s">
        <v>50</v>
      </c>
      <c r="J5" s="197" t="s">
        <v>51</v>
      </c>
    </row>
    <row r="6" spans="1:12" ht="25.5">
      <c r="B6" s="202" t="s">
        <v>52</v>
      </c>
      <c r="D6" s="202" t="s">
        <v>53</v>
      </c>
      <c r="E6" s="197" t="s">
        <v>54</v>
      </c>
      <c r="F6" s="197" t="s">
        <v>55</v>
      </c>
      <c r="G6" s="202" t="s">
        <v>56</v>
      </c>
      <c r="I6" s="197" t="s">
        <v>57</v>
      </c>
    </row>
    <row r="7" spans="1:12" ht="25.5">
      <c r="D7" s="202" t="s">
        <v>58</v>
      </c>
      <c r="E7" s="197" t="s">
        <v>59</v>
      </c>
      <c r="F7" s="197" t="s">
        <v>60</v>
      </c>
      <c r="G7" s="202" t="s">
        <v>61</v>
      </c>
      <c r="I7" s="197" t="s">
        <v>62</v>
      </c>
    </row>
    <row r="8" spans="1:12">
      <c r="E8" s="197" t="s">
        <v>63</v>
      </c>
      <c r="F8" s="197" t="s">
        <v>64</v>
      </c>
      <c r="G8" s="197" t="s">
        <v>65</v>
      </c>
    </row>
    <row r="9" spans="1:12">
      <c r="E9" s="197" t="s">
        <v>66</v>
      </c>
      <c r="F9" s="197" t="s">
        <v>67</v>
      </c>
    </row>
    <row r="10" spans="1:12">
      <c r="E10" s="197" t="s">
        <v>68</v>
      </c>
      <c r="F10" s="197" t="s">
        <v>69</v>
      </c>
    </row>
    <row r="11" spans="1:12">
      <c r="E11" s="197" t="s">
        <v>70</v>
      </c>
      <c r="F11" s="197" t="s">
        <v>71</v>
      </c>
    </row>
    <row r="12" spans="1:12">
      <c r="E12" s="197" t="s">
        <v>72</v>
      </c>
      <c r="F12" s="197" t="s">
        <v>73</v>
      </c>
    </row>
    <row r="13" spans="1:12">
      <c r="E13" s="197" t="s">
        <v>74</v>
      </c>
      <c r="F13" s="197" t="s">
        <v>75</v>
      </c>
    </row>
    <row r="14" spans="1:12">
      <c r="E14" s="197" t="s">
        <v>76</v>
      </c>
      <c r="F14" s="197" t="s">
        <v>77</v>
      </c>
    </row>
    <row r="15" spans="1:12">
      <c r="E15" s="197" t="s">
        <v>78</v>
      </c>
      <c r="F15" s="197" t="s">
        <v>79</v>
      </c>
    </row>
    <row r="16" spans="1:12">
      <c r="E16" s="197" t="s">
        <v>80</v>
      </c>
      <c r="F16" s="197" t="s">
        <v>81</v>
      </c>
    </row>
    <row r="17" spans="5:6">
      <c r="E17" s="197" t="s">
        <v>82</v>
      </c>
      <c r="F17" s="197" t="s">
        <v>83</v>
      </c>
    </row>
    <row r="18" spans="5:6">
      <c r="E18" s="197" t="s">
        <v>84</v>
      </c>
      <c r="F18" s="197" t="s">
        <v>85</v>
      </c>
    </row>
    <row r="19" spans="5:6">
      <c r="E19" s="197" t="s">
        <v>86</v>
      </c>
    </row>
    <row r="20" spans="5:6">
      <c r="E20" s="197" t="s">
        <v>87</v>
      </c>
    </row>
    <row r="21" spans="5:6">
      <c r="E21" s="197" t="s">
        <v>88</v>
      </c>
    </row>
    <row r="22" spans="5:6">
      <c r="E22" s="197" t="s">
        <v>89</v>
      </c>
    </row>
    <row r="23" spans="5:6">
      <c r="E23" s="197"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c r="A3" s="441"/>
      <c r="B3" s="937"/>
      <c r="C3" s="937"/>
      <c r="D3" s="937"/>
      <c r="E3" s="937"/>
      <c r="F3" s="937"/>
      <c r="G3" s="937"/>
      <c r="H3" s="937"/>
      <c r="I3" s="937"/>
      <c r="J3" s="937"/>
      <c r="K3" s="937"/>
      <c r="L3" s="937"/>
      <c r="M3" s="937"/>
      <c r="N3" s="937"/>
      <c r="O3" s="937"/>
    </row>
    <row r="4" spans="1:15" ht="39.75" customHeight="1">
      <c r="A4" s="442" t="s">
        <v>91</v>
      </c>
      <c r="B4" s="937"/>
      <c r="C4" s="937"/>
      <c r="D4" s="937"/>
      <c r="E4" s="937"/>
      <c r="F4" s="937"/>
      <c r="G4" s="937"/>
      <c r="H4" s="937"/>
      <c r="I4" s="937"/>
      <c r="J4" s="937"/>
      <c r="K4" s="937"/>
      <c r="L4" s="937"/>
      <c r="M4" s="937"/>
      <c r="N4" s="937"/>
      <c r="O4" s="937"/>
    </row>
    <row r="5" spans="1:15" ht="21" hidden="1" customHeight="1">
      <c r="A5" s="441"/>
      <c r="B5" s="937"/>
      <c r="C5" s="937"/>
      <c r="D5" s="937"/>
      <c r="E5" s="937"/>
      <c r="F5" s="937"/>
      <c r="G5" s="937"/>
      <c r="H5" s="937"/>
      <c r="I5" s="937"/>
      <c r="J5" s="937"/>
      <c r="K5" s="937"/>
      <c r="L5" s="937"/>
      <c r="M5" s="937"/>
      <c r="N5" s="937"/>
      <c r="O5" s="937"/>
    </row>
    <row r="6" spans="1:15" ht="15" hidden="1" customHeight="1">
      <c r="A6" s="1"/>
      <c r="B6" s="1"/>
      <c r="C6" s="1"/>
      <c r="D6" s="1"/>
      <c r="E6" s="1"/>
      <c r="F6" s="1"/>
      <c r="G6" s="1"/>
      <c r="H6" s="1"/>
      <c r="I6" s="1"/>
      <c r="J6" s="1"/>
      <c r="K6" s="1"/>
      <c r="L6" s="1"/>
      <c r="M6" s="1"/>
      <c r="N6" s="1"/>
      <c r="O6" s="1"/>
    </row>
    <row r="7" spans="1:15" ht="15" hidden="1" customHeight="1">
      <c r="A7" s="1"/>
      <c r="B7" s="443" t="s">
        <v>92</v>
      </c>
      <c r="C7" s="937"/>
      <c r="D7" s="937"/>
      <c r="E7" s="1"/>
      <c r="F7" s="444">
        <v>2024</v>
      </c>
      <c r="G7" s="938"/>
      <c r="H7" s="25"/>
      <c r="I7" s="25"/>
      <c r="J7" s="2">
        <v>2025</v>
      </c>
      <c r="K7" s="2">
        <v>2026</v>
      </c>
      <c r="L7" s="2">
        <v>2027</v>
      </c>
      <c r="M7" s="2">
        <v>2028</v>
      </c>
      <c r="N7" s="2" t="s">
        <v>93</v>
      </c>
      <c r="O7" s="1"/>
    </row>
    <row r="8" spans="1:15" ht="15" hidden="1" customHeight="1">
      <c r="A8" s="1"/>
      <c r="B8" s="937"/>
      <c r="C8" s="937"/>
      <c r="D8" s="937"/>
      <c r="E8" s="1"/>
      <c r="F8" s="445">
        <v>16263770000</v>
      </c>
      <c r="G8" s="938"/>
      <c r="H8" s="25"/>
      <c r="I8" s="25"/>
      <c r="J8" s="3">
        <v>33040000000</v>
      </c>
      <c r="K8" s="3">
        <v>14970000000</v>
      </c>
      <c r="L8" s="3">
        <v>10555000000</v>
      </c>
      <c r="M8" s="3">
        <v>0</v>
      </c>
      <c r="N8" s="3">
        <f>SUM(F8:M8)</f>
        <v>74828770000</v>
      </c>
      <c r="O8" s="1"/>
    </row>
    <row r="9" spans="1:15" ht="15" hidden="1" customHeight="1">
      <c r="A9" s="1"/>
      <c r="B9" s="1"/>
      <c r="C9" s="1"/>
      <c r="D9" s="1"/>
      <c r="E9" s="1"/>
      <c r="F9" s="1"/>
      <c r="G9" s="1"/>
      <c r="H9" s="1"/>
      <c r="I9" s="1"/>
      <c r="J9" s="1"/>
      <c r="K9" s="1"/>
      <c r="L9" s="1"/>
      <c r="M9" s="1"/>
      <c r="N9" s="1"/>
      <c r="O9" s="1"/>
    </row>
    <row r="10" spans="1:15" ht="15" hidden="1" customHeight="1">
      <c r="A10" s="4"/>
      <c r="B10" s="4"/>
      <c r="C10" s="4"/>
      <c r="D10" s="4"/>
      <c r="E10" s="4"/>
      <c r="F10" s="4"/>
      <c r="G10" s="4"/>
      <c r="H10" s="4"/>
      <c r="I10" s="4"/>
      <c r="J10" s="4"/>
      <c r="K10" s="4"/>
      <c r="L10" s="4"/>
      <c r="M10" s="4"/>
      <c r="N10" s="4"/>
      <c r="O10" s="4"/>
    </row>
    <row r="11" spans="1:15" ht="20.25" customHeight="1">
      <c r="A11" s="431" t="s">
        <v>94</v>
      </c>
      <c r="B11" s="937"/>
      <c r="C11" s="937"/>
      <c r="D11" s="937"/>
      <c r="E11" s="937"/>
      <c r="F11" s="937"/>
      <c r="G11" s="937"/>
      <c r="H11" s="937"/>
      <c r="I11" s="937"/>
      <c r="J11" s="937"/>
      <c r="K11" s="937"/>
      <c r="L11" s="937"/>
      <c r="M11" s="937"/>
      <c r="N11" s="937"/>
      <c r="O11" s="937"/>
    </row>
    <row r="12" spans="1:15" ht="9" customHeight="1">
      <c r="A12" s="5"/>
      <c r="B12" s="5"/>
      <c r="C12" s="5"/>
      <c r="D12" s="5"/>
      <c r="E12" s="5"/>
      <c r="F12" s="5"/>
      <c r="G12" s="5"/>
      <c r="H12" s="5"/>
      <c r="I12" s="5"/>
      <c r="J12" s="5"/>
      <c r="K12" s="5"/>
      <c r="L12" s="5"/>
      <c r="M12" s="5"/>
      <c r="N12" s="5"/>
      <c r="O12" s="5"/>
    </row>
    <row r="13" spans="1:15" ht="21.75" customHeight="1">
      <c r="A13" s="432" t="s">
        <v>95</v>
      </c>
      <c r="B13" s="433" t="s">
        <v>96</v>
      </c>
      <c r="C13" s="4"/>
      <c r="D13" s="6" t="s">
        <v>97</v>
      </c>
      <c r="E13" s="4"/>
      <c r="F13" s="7" t="s">
        <v>98</v>
      </c>
      <c r="G13" s="4"/>
      <c r="H13" s="7" t="s">
        <v>98</v>
      </c>
      <c r="I13" s="4"/>
      <c r="J13" s="7" t="s">
        <v>99</v>
      </c>
      <c r="K13" s="8">
        <v>2024</v>
      </c>
      <c r="L13" s="8">
        <v>2025</v>
      </c>
      <c r="M13" s="8">
        <v>2026</v>
      </c>
      <c r="N13" s="8">
        <v>2027</v>
      </c>
      <c r="O13" s="8" t="s">
        <v>93</v>
      </c>
    </row>
    <row r="14" spans="1:15" ht="21.75" customHeight="1">
      <c r="A14" s="937"/>
      <c r="B14" s="939"/>
      <c r="C14" s="4"/>
      <c r="D14" s="430">
        <v>1</v>
      </c>
      <c r="E14" s="4"/>
      <c r="F14" s="430" t="s">
        <v>21</v>
      </c>
      <c r="G14" s="4"/>
      <c r="H14" s="430"/>
      <c r="I14" s="4"/>
      <c r="J14" s="9" t="s">
        <v>100</v>
      </c>
      <c r="K14" s="10">
        <v>15</v>
      </c>
      <c r="L14" s="11">
        <v>50</v>
      </c>
      <c r="M14" s="11">
        <v>85</v>
      </c>
      <c r="N14" s="12">
        <v>100</v>
      </c>
      <c r="O14" s="10">
        <v>100</v>
      </c>
    </row>
    <row r="15" spans="1:15" ht="21.75" customHeight="1">
      <c r="A15" s="937"/>
      <c r="B15" s="940"/>
      <c r="C15" s="4"/>
      <c r="D15" s="940"/>
      <c r="E15" s="4"/>
      <c r="F15" s="940"/>
      <c r="G15" s="4"/>
      <c r="H15" s="940"/>
      <c r="I15" s="4"/>
      <c r="J15" s="9" t="s">
        <v>101</v>
      </c>
      <c r="K15" s="3"/>
      <c r="L15" s="3"/>
      <c r="M15" s="3"/>
      <c r="N15" s="3"/>
      <c r="O15" s="3">
        <f t="shared" ref="O15" si="0">SUM(K15:N15)</f>
        <v>0</v>
      </c>
    </row>
    <row r="17" spans="1:15" ht="15" customHeight="1">
      <c r="A17" s="429" t="s">
        <v>102</v>
      </c>
      <c r="B17" s="937"/>
      <c r="C17" s="937"/>
      <c r="D17" s="937"/>
      <c r="E17" s="937"/>
      <c r="F17" s="937"/>
      <c r="G17" s="937"/>
      <c r="H17" s="937"/>
      <c r="I17" s="937"/>
      <c r="J17" s="937"/>
      <c r="K17" s="937"/>
      <c r="L17" s="937"/>
      <c r="M17" s="937"/>
      <c r="N17" s="937"/>
      <c r="O17" s="937"/>
    </row>
    <row r="18" spans="1:15" ht="26.25" customHeight="1">
      <c r="A18" s="432" t="s">
        <v>103</v>
      </c>
      <c r="B18" s="440" t="s">
        <v>104</v>
      </c>
      <c r="C18" s="4"/>
      <c r="D18" s="26" t="s">
        <v>105</v>
      </c>
      <c r="E18" s="4"/>
      <c r="F18" s="27" t="s">
        <v>98</v>
      </c>
      <c r="G18" s="4"/>
      <c r="H18" s="29" t="s">
        <v>106</v>
      </c>
      <c r="I18" s="4"/>
      <c r="J18" s="27" t="s">
        <v>99</v>
      </c>
      <c r="K18" s="28">
        <v>2024</v>
      </c>
      <c r="L18" s="28">
        <v>2025</v>
      </c>
      <c r="M18" s="28">
        <v>2026</v>
      </c>
      <c r="N18" s="28">
        <v>2027</v>
      </c>
      <c r="O18" s="28" t="s">
        <v>93</v>
      </c>
    </row>
    <row r="19" spans="1:15" ht="15" customHeight="1">
      <c r="A19" s="937"/>
      <c r="B19" s="939"/>
      <c r="C19" s="4"/>
      <c r="D19" s="430">
        <v>1</v>
      </c>
      <c r="E19" s="4"/>
      <c r="F19" s="430" t="s">
        <v>23</v>
      </c>
      <c r="G19" s="4"/>
      <c r="H19" s="430">
        <v>10</v>
      </c>
      <c r="I19" s="4"/>
      <c r="J19" s="9" t="s">
        <v>100</v>
      </c>
      <c r="K19" s="10">
        <v>1</v>
      </c>
      <c r="L19" s="11">
        <v>1</v>
      </c>
      <c r="M19" s="11">
        <v>1</v>
      </c>
      <c r="N19" s="11">
        <v>1</v>
      </c>
      <c r="O19" s="14">
        <v>1</v>
      </c>
    </row>
    <row r="20" spans="1:15" ht="15" customHeight="1">
      <c r="A20" s="937"/>
      <c r="B20" s="940"/>
      <c r="C20" s="4"/>
      <c r="D20" s="940"/>
      <c r="E20" s="4"/>
      <c r="F20" s="940"/>
      <c r="G20" s="4"/>
      <c r="H20" s="940"/>
      <c r="I20" s="4"/>
      <c r="J20" s="9" t="s">
        <v>101</v>
      </c>
      <c r="K20" s="15">
        <v>888953000</v>
      </c>
      <c r="L20" s="15">
        <v>1449000000</v>
      </c>
      <c r="M20" s="15">
        <v>1491000000</v>
      </c>
      <c r="N20" s="15">
        <v>1535000000</v>
      </c>
      <c r="O20" s="14">
        <f>+SUM(K20:N20)</f>
        <v>5363953000</v>
      </c>
    </row>
    <row r="21" spans="1:15" ht="15" customHeight="1">
      <c r="A21" s="16"/>
      <c r="B21" s="17"/>
      <c r="C21" s="4"/>
      <c r="D21" s="1"/>
      <c r="E21" s="4"/>
      <c r="F21" s="4"/>
      <c r="G21" s="4"/>
      <c r="H21" s="4"/>
      <c r="I21" s="4"/>
      <c r="J21" s="4"/>
      <c r="K21" s="4"/>
      <c r="L21" s="4"/>
      <c r="M21" s="4"/>
      <c r="N21" s="4"/>
      <c r="O21" s="4"/>
    </row>
    <row r="22" spans="1:15" ht="26.25" customHeight="1">
      <c r="A22" s="432" t="s">
        <v>103</v>
      </c>
      <c r="B22" s="447" t="s">
        <v>107</v>
      </c>
      <c r="C22" s="4"/>
      <c r="D22" s="30" t="s">
        <v>105</v>
      </c>
      <c r="E22" s="4"/>
      <c r="F22" s="31" t="s">
        <v>98</v>
      </c>
      <c r="G22" s="4"/>
      <c r="H22" s="31" t="s">
        <v>106</v>
      </c>
      <c r="I22" s="4"/>
      <c r="J22" s="31" t="s">
        <v>99</v>
      </c>
      <c r="K22" s="32">
        <v>2024</v>
      </c>
      <c r="L22" s="32">
        <v>2025</v>
      </c>
      <c r="M22" s="32">
        <v>2026</v>
      </c>
      <c r="N22" s="32">
        <v>2027</v>
      </c>
      <c r="O22" s="32" t="s">
        <v>93</v>
      </c>
    </row>
    <row r="23" spans="1:15" ht="15" customHeight="1">
      <c r="A23" s="937"/>
      <c r="B23" s="939"/>
      <c r="C23" s="4"/>
      <c r="D23" s="430">
        <v>1</v>
      </c>
      <c r="E23" s="4"/>
      <c r="F23" s="430" t="s">
        <v>23</v>
      </c>
      <c r="G23" s="4"/>
      <c r="H23" s="430">
        <v>10</v>
      </c>
      <c r="I23" s="4"/>
      <c r="J23" s="9" t="s">
        <v>100</v>
      </c>
      <c r="K23" s="10">
        <v>1</v>
      </c>
      <c r="L23" s="11">
        <v>1</v>
      </c>
      <c r="M23" s="11">
        <v>1</v>
      </c>
      <c r="N23" s="11">
        <v>1</v>
      </c>
      <c r="O23" s="14">
        <v>1</v>
      </c>
    </row>
    <row r="24" spans="1:15" ht="15" customHeight="1">
      <c r="A24" s="937"/>
      <c r="B24" s="940"/>
      <c r="C24" s="4"/>
      <c r="D24" s="940"/>
      <c r="E24" s="4"/>
      <c r="F24" s="940"/>
      <c r="G24" s="4"/>
      <c r="H24" s="940"/>
      <c r="I24" s="4"/>
      <c r="J24" s="9" t="s">
        <v>101</v>
      </c>
      <c r="K24" s="15">
        <v>4981991000</v>
      </c>
      <c r="L24" s="15">
        <v>4590500000</v>
      </c>
      <c r="M24" s="15">
        <v>4888100000</v>
      </c>
      <c r="N24" s="15">
        <v>10463515000</v>
      </c>
      <c r="O24" s="14">
        <f>+SUM(K24:N24)</f>
        <v>24924106000</v>
      </c>
    </row>
    <row r="25" spans="1:15" ht="15" customHeight="1">
      <c r="A25" s="16"/>
      <c r="B25" s="17"/>
      <c r="C25" s="4"/>
      <c r="D25" s="1"/>
      <c r="E25" s="4"/>
      <c r="F25" s="4"/>
      <c r="G25" s="4"/>
      <c r="H25" s="4"/>
      <c r="I25" s="4"/>
      <c r="J25" s="4"/>
      <c r="K25" s="4"/>
      <c r="L25" s="4"/>
      <c r="M25" s="4"/>
      <c r="N25" s="4"/>
      <c r="O25" s="4"/>
    </row>
    <row r="26" spans="1:15" ht="26.25" customHeight="1">
      <c r="A26" s="432" t="s">
        <v>103</v>
      </c>
      <c r="B26" s="446" t="s">
        <v>108</v>
      </c>
      <c r="C26" s="4"/>
      <c r="D26" s="33" t="s">
        <v>105</v>
      </c>
      <c r="E26" s="4"/>
      <c r="F26" s="34" t="s">
        <v>98</v>
      </c>
      <c r="G26" s="4"/>
      <c r="H26" s="34" t="s">
        <v>106</v>
      </c>
      <c r="I26" s="4"/>
      <c r="J26" s="34" t="s">
        <v>99</v>
      </c>
      <c r="K26" s="35">
        <v>2024</v>
      </c>
      <c r="L26" s="35">
        <v>2025</v>
      </c>
      <c r="M26" s="35">
        <v>2026</v>
      </c>
      <c r="N26" s="35">
        <v>2027</v>
      </c>
      <c r="O26" s="35" t="s">
        <v>93</v>
      </c>
    </row>
    <row r="27" spans="1:15" ht="15" customHeight="1">
      <c r="A27" s="937"/>
      <c r="B27" s="941"/>
      <c r="C27" s="4"/>
      <c r="D27" s="430">
        <v>1</v>
      </c>
      <c r="E27" s="4"/>
      <c r="F27" s="430" t="s">
        <v>23</v>
      </c>
      <c r="G27" s="4"/>
      <c r="H27" s="430">
        <v>10</v>
      </c>
      <c r="I27" s="4"/>
      <c r="J27" s="9" t="s">
        <v>100</v>
      </c>
      <c r="K27" s="10">
        <v>1</v>
      </c>
      <c r="L27" s="11">
        <v>1</v>
      </c>
      <c r="M27" s="11">
        <v>1</v>
      </c>
      <c r="N27" s="11">
        <v>1</v>
      </c>
      <c r="O27" s="14">
        <v>1</v>
      </c>
    </row>
    <row r="28" spans="1:15" ht="15" customHeight="1">
      <c r="A28" s="937"/>
      <c r="B28" s="942"/>
      <c r="C28" s="4"/>
      <c r="D28" s="940"/>
      <c r="E28" s="4"/>
      <c r="F28" s="940"/>
      <c r="G28" s="4"/>
      <c r="H28" s="940"/>
      <c r="I28" s="4"/>
      <c r="J28" s="9" t="s">
        <v>101</v>
      </c>
      <c r="K28" s="15">
        <v>140634000</v>
      </c>
      <c r="L28" s="15">
        <v>332000000</v>
      </c>
      <c r="M28" s="15">
        <v>400000000</v>
      </c>
      <c r="N28" s="15">
        <v>332000000</v>
      </c>
      <c r="O28" s="14">
        <f>+SUM(K28:N28)</f>
        <v>1204634000</v>
      </c>
    </row>
    <row r="29" spans="1:15" ht="15" customHeight="1">
      <c r="A29" s="16"/>
      <c r="B29" s="17"/>
      <c r="C29" s="4"/>
      <c r="D29" s="1"/>
      <c r="E29" s="4"/>
      <c r="F29" s="4"/>
      <c r="G29" s="4"/>
      <c r="H29" s="4"/>
      <c r="I29" s="4"/>
      <c r="J29" s="4"/>
      <c r="K29" s="4"/>
      <c r="L29" s="4"/>
      <c r="M29" s="4"/>
      <c r="N29" s="4"/>
      <c r="O29" s="4"/>
    </row>
    <row r="30" spans="1:15" ht="26.25" customHeight="1">
      <c r="A30" s="432" t="s">
        <v>103</v>
      </c>
      <c r="B30" s="439" t="s">
        <v>109</v>
      </c>
      <c r="C30" s="4"/>
      <c r="D30" s="36" t="s">
        <v>105</v>
      </c>
      <c r="E30" s="4"/>
      <c r="F30" s="37" t="s">
        <v>98</v>
      </c>
      <c r="G30" s="4"/>
      <c r="H30" s="37" t="s">
        <v>106</v>
      </c>
      <c r="I30" s="4"/>
      <c r="J30" s="37" t="s">
        <v>99</v>
      </c>
      <c r="K30" s="38">
        <v>2024</v>
      </c>
      <c r="L30" s="38">
        <v>2025</v>
      </c>
      <c r="M30" s="38">
        <v>2026</v>
      </c>
      <c r="N30" s="38">
        <v>2027</v>
      </c>
      <c r="O30" s="38" t="s">
        <v>93</v>
      </c>
    </row>
    <row r="31" spans="1:15" ht="15" customHeight="1">
      <c r="A31" s="937"/>
      <c r="B31" s="939"/>
      <c r="C31" s="4"/>
      <c r="D31" s="430">
        <v>100</v>
      </c>
      <c r="E31" s="4"/>
      <c r="F31" s="430" t="s">
        <v>33</v>
      </c>
      <c r="G31" s="4"/>
      <c r="H31" s="430">
        <v>15</v>
      </c>
      <c r="I31" s="4"/>
      <c r="J31" s="9" t="s">
        <v>100</v>
      </c>
      <c r="K31" s="18">
        <v>0.15</v>
      </c>
      <c r="L31" s="18">
        <v>0.5</v>
      </c>
      <c r="M31" s="18">
        <v>0.85</v>
      </c>
      <c r="N31" s="18">
        <v>1</v>
      </c>
      <c r="O31" s="19">
        <v>100</v>
      </c>
    </row>
    <row r="32" spans="1:15" ht="15" customHeight="1">
      <c r="A32" s="937"/>
      <c r="B32" s="940"/>
      <c r="C32" s="4"/>
      <c r="D32" s="940"/>
      <c r="E32" s="4"/>
      <c r="F32" s="940"/>
      <c r="G32" s="4"/>
      <c r="H32" s="940"/>
      <c r="I32" s="4"/>
      <c r="J32" s="9" t="s">
        <v>101</v>
      </c>
      <c r="K32" s="15">
        <v>265950000</v>
      </c>
      <c r="L32" s="15">
        <v>699000000</v>
      </c>
      <c r="M32" s="15">
        <v>808000000</v>
      </c>
      <c r="N32" s="15">
        <v>812000000</v>
      </c>
      <c r="O32" s="14">
        <f>+SUM(K32:N32)</f>
        <v>2584950000</v>
      </c>
    </row>
    <row r="34" spans="1:15" ht="15" customHeight="1">
      <c r="A34" s="431" t="s">
        <v>110</v>
      </c>
      <c r="B34" s="937"/>
      <c r="C34" s="937"/>
      <c r="D34" s="937"/>
      <c r="E34" s="937"/>
      <c r="F34" s="937"/>
      <c r="G34" s="937"/>
      <c r="H34" s="937"/>
      <c r="I34" s="937"/>
      <c r="J34" s="937"/>
      <c r="K34" s="937"/>
      <c r="L34" s="937"/>
      <c r="M34" s="937"/>
      <c r="N34" s="937"/>
      <c r="O34" s="937"/>
    </row>
    <row r="35" spans="1:15" ht="9" customHeight="1">
      <c r="A35" s="5"/>
      <c r="B35" s="5"/>
      <c r="C35" s="5"/>
      <c r="D35" s="5"/>
      <c r="E35" s="5"/>
      <c r="F35" s="5"/>
      <c r="G35" s="5"/>
      <c r="H35" s="5"/>
      <c r="I35" s="5"/>
      <c r="J35" s="5"/>
      <c r="K35" s="5"/>
      <c r="L35" s="5"/>
      <c r="M35" s="5"/>
      <c r="N35" s="5"/>
      <c r="O35" s="5"/>
    </row>
    <row r="36" spans="1:15" ht="21.75" customHeight="1">
      <c r="A36" s="432" t="s">
        <v>95</v>
      </c>
      <c r="B36" s="433" t="s">
        <v>111</v>
      </c>
      <c r="C36" s="4"/>
      <c r="D36" s="6" t="s">
        <v>97</v>
      </c>
      <c r="E36" s="4"/>
      <c r="F36" s="7" t="s">
        <v>98</v>
      </c>
      <c r="G36" s="4"/>
      <c r="H36" s="7" t="s">
        <v>106</v>
      </c>
      <c r="I36" s="4"/>
      <c r="J36" s="7" t="s">
        <v>99</v>
      </c>
      <c r="K36" s="8">
        <v>2024</v>
      </c>
      <c r="L36" s="8">
        <v>2025</v>
      </c>
      <c r="M36" s="8">
        <v>2026</v>
      </c>
      <c r="N36" s="8">
        <v>2027</v>
      </c>
      <c r="O36" s="8" t="s">
        <v>93</v>
      </c>
    </row>
    <row r="37" spans="1:15" ht="21.75" customHeight="1">
      <c r="A37" s="937"/>
      <c r="B37" s="939"/>
      <c r="C37" s="4"/>
      <c r="D37" s="430">
        <v>5</v>
      </c>
      <c r="E37" s="4"/>
      <c r="F37" s="430" t="s">
        <v>21</v>
      </c>
      <c r="G37" s="4"/>
      <c r="H37" s="430">
        <v>15</v>
      </c>
      <c r="I37" s="4"/>
      <c r="J37" s="9" t="s">
        <v>100</v>
      </c>
      <c r="K37" s="20">
        <v>1.7</v>
      </c>
      <c r="L37" s="20">
        <v>1.6</v>
      </c>
      <c r="M37" s="20">
        <v>0.9</v>
      </c>
      <c r="N37" s="20">
        <v>0.8</v>
      </c>
      <c r="O37" s="21">
        <f t="shared" ref="O37:O38" si="1">SUM(K37:N37)</f>
        <v>5</v>
      </c>
    </row>
    <row r="38" spans="1:15" ht="21.75" customHeight="1">
      <c r="A38" s="937"/>
      <c r="B38" s="940"/>
      <c r="C38" s="4"/>
      <c r="D38" s="940"/>
      <c r="E38" s="4"/>
      <c r="F38" s="940"/>
      <c r="G38" s="4"/>
      <c r="H38" s="940"/>
      <c r="I38" s="4"/>
      <c r="J38" s="9" t="s">
        <v>101</v>
      </c>
      <c r="K38" s="3">
        <v>5128476000</v>
      </c>
      <c r="L38" s="3">
        <v>12620465000</v>
      </c>
      <c r="M38" s="3">
        <v>12136050000</v>
      </c>
      <c r="N38" s="3">
        <v>6868716000</v>
      </c>
      <c r="O38" s="22">
        <f t="shared" si="1"/>
        <v>36753707000</v>
      </c>
    </row>
    <row r="39" spans="1:15" ht="15" customHeight="1">
      <c r="A39" s="4"/>
      <c r="B39" s="17"/>
      <c r="C39" s="4"/>
      <c r="D39" s="4"/>
      <c r="E39" s="4"/>
      <c r="F39" s="4"/>
      <c r="G39" s="4"/>
      <c r="H39" s="4"/>
      <c r="I39" s="4"/>
      <c r="J39" s="4"/>
      <c r="K39" s="4"/>
      <c r="L39" s="4"/>
      <c r="M39" s="4"/>
      <c r="N39" s="4"/>
      <c r="O39" s="4"/>
    </row>
    <row r="40" spans="1:15" ht="15" customHeight="1">
      <c r="A40" s="4"/>
      <c r="B40" s="17"/>
      <c r="C40" s="4"/>
      <c r="D40" s="4"/>
      <c r="E40" s="4"/>
      <c r="F40" s="4"/>
      <c r="G40" s="4"/>
      <c r="H40" s="4"/>
      <c r="I40" s="4"/>
      <c r="J40" s="4"/>
      <c r="K40" s="4"/>
      <c r="L40" s="4"/>
      <c r="M40" s="4"/>
      <c r="N40" s="4"/>
      <c r="O40" s="4"/>
    </row>
    <row r="41" spans="1:15" ht="26.25" customHeight="1">
      <c r="A41" s="432" t="s">
        <v>103</v>
      </c>
      <c r="B41" s="440" t="s">
        <v>112</v>
      </c>
      <c r="C41" s="4"/>
      <c r="D41" s="26" t="s">
        <v>105</v>
      </c>
      <c r="E41" s="4"/>
      <c r="F41" s="27" t="s">
        <v>98</v>
      </c>
      <c r="G41" s="4"/>
      <c r="H41" s="27" t="s">
        <v>106</v>
      </c>
      <c r="I41" s="4"/>
      <c r="J41" s="27" t="s">
        <v>99</v>
      </c>
      <c r="K41" s="28">
        <v>2024</v>
      </c>
      <c r="L41" s="28">
        <v>2025</v>
      </c>
      <c r="M41" s="28">
        <v>2026</v>
      </c>
      <c r="N41" s="28">
        <v>2027</v>
      </c>
      <c r="O41" s="28" t="s">
        <v>93</v>
      </c>
    </row>
    <row r="42" spans="1:15" ht="15" customHeight="1">
      <c r="A42" s="937"/>
      <c r="B42" s="939"/>
      <c r="C42" s="4"/>
      <c r="D42" s="430">
        <v>5</v>
      </c>
      <c r="E42" s="4"/>
      <c r="F42" s="430" t="s">
        <v>21</v>
      </c>
      <c r="G42" s="4"/>
      <c r="H42" s="430">
        <v>15</v>
      </c>
      <c r="I42" s="4"/>
      <c r="J42" s="9" t="s">
        <v>100</v>
      </c>
      <c r="K42" s="20">
        <v>1.7</v>
      </c>
      <c r="L42" s="20">
        <v>1.6</v>
      </c>
      <c r="M42" s="20">
        <v>0.9</v>
      </c>
      <c r="N42" s="20">
        <v>0.8</v>
      </c>
      <c r="O42" s="21">
        <f>SUM(K42:N42)</f>
        <v>5</v>
      </c>
    </row>
    <row r="43" spans="1:15" ht="15" customHeight="1">
      <c r="A43" s="937"/>
      <c r="B43" s="940"/>
      <c r="C43" s="4"/>
      <c r="D43" s="940"/>
      <c r="E43" s="4"/>
      <c r="F43" s="940"/>
      <c r="G43" s="4"/>
      <c r="H43" s="940"/>
      <c r="I43" s="4"/>
      <c r="J43" s="9" t="s">
        <v>101</v>
      </c>
      <c r="K43" s="3">
        <v>5128476000</v>
      </c>
      <c r="L43" s="3">
        <v>12620465000</v>
      </c>
      <c r="M43" s="3">
        <v>12136050000</v>
      </c>
      <c r="N43" s="3">
        <v>6868716000</v>
      </c>
      <c r="O43" s="14">
        <f>+SUM(K43:N43)</f>
        <v>36753707000</v>
      </c>
    </row>
    <row r="44" spans="1:15" ht="15" customHeight="1">
      <c r="A44" s="1"/>
      <c r="B44" s="1"/>
      <c r="C44" s="1"/>
      <c r="D44" s="1">
        <v>1.2</v>
      </c>
      <c r="E44" s="1"/>
      <c r="F44" s="1"/>
      <c r="G44" s="1"/>
      <c r="H44" s="1"/>
      <c r="I44" s="1"/>
      <c r="J44" s="1"/>
      <c r="K44" s="1"/>
      <c r="L44" s="1"/>
      <c r="M44" s="1"/>
      <c r="N44" s="1"/>
      <c r="O44" s="1"/>
    </row>
    <row r="45" spans="1:15" ht="15" customHeight="1">
      <c r="A45" s="1"/>
      <c r="B45" s="1"/>
      <c r="C45" s="1"/>
      <c r="D45" s="1"/>
      <c r="E45" s="1"/>
      <c r="F45" s="1"/>
      <c r="G45" s="1"/>
      <c r="H45" s="1"/>
      <c r="I45" s="1"/>
      <c r="J45" s="1"/>
      <c r="K45" s="1"/>
      <c r="L45" s="1"/>
      <c r="M45" s="1"/>
      <c r="N45" s="1"/>
      <c r="O45" s="1"/>
    </row>
    <row r="46" spans="1:15" ht="20.25" customHeight="1">
      <c r="A46" s="431" t="s">
        <v>113</v>
      </c>
      <c r="B46" s="937"/>
      <c r="C46" s="937"/>
      <c r="D46" s="937"/>
      <c r="E46" s="937"/>
      <c r="F46" s="937"/>
      <c r="G46" s="937"/>
      <c r="H46" s="937"/>
      <c r="I46" s="937"/>
      <c r="J46" s="937"/>
      <c r="K46" s="937"/>
      <c r="L46" s="937"/>
      <c r="M46" s="937"/>
      <c r="N46" s="937"/>
      <c r="O46" s="937"/>
    </row>
    <row r="47" spans="1:15" ht="9" customHeight="1">
      <c r="A47" s="5"/>
      <c r="B47" s="5"/>
      <c r="C47" s="5"/>
      <c r="D47" s="5"/>
      <c r="E47" s="5"/>
      <c r="F47" s="5"/>
      <c r="G47" s="5"/>
      <c r="H47" s="5"/>
      <c r="I47" s="5"/>
      <c r="J47" s="5"/>
      <c r="K47" s="5"/>
      <c r="L47" s="5"/>
      <c r="M47" s="5"/>
      <c r="N47" s="5"/>
      <c r="O47" s="5"/>
    </row>
    <row r="48" spans="1:15" ht="30" customHeight="1">
      <c r="A48" s="432" t="s">
        <v>95</v>
      </c>
      <c r="B48" s="433" t="s">
        <v>114</v>
      </c>
      <c r="C48" s="4"/>
      <c r="D48" s="6" t="s">
        <v>97</v>
      </c>
      <c r="E48" s="4"/>
      <c r="F48" s="7" t="s">
        <v>98</v>
      </c>
      <c r="G48" s="4"/>
      <c r="H48" s="7" t="s">
        <v>106</v>
      </c>
      <c r="I48" s="4"/>
      <c r="J48" s="7" t="s">
        <v>99</v>
      </c>
      <c r="K48" s="8">
        <v>2024</v>
      </c>
      <c r="L48" s="8">
        <v>2025</v>
      </c>
      <c r="M48" s="8">
        <v>2026</v>
      </c>
      <c r="N48" s="8">
        <v>2027</v>
      </c>
      <c r="O48" s="8" t="s">
        <v>93</v>
      </c>
    </row>
    <row r="49" spans="1:15" ht="21.75" customHeight="1">
      <c r="A49" s="937"/>
      <c r="B49" s="939"/>
      <c r="C49" s="4"/>
      <c r="D49" s="430">
        <v>100</v>
      </c>
      <c r="E49" s="4"/>
      <c r="F49" s="430" t="s">
        <v>33</v>
      </c>
      <c r="G49" s="4"/>
      <c r="H49" s="430">
        <f>+H54+H58</f>
        <v>28</v>
      </c>
      <c r="I49" s="4"/>
      <c r="J49" s="9" t="s">
        <v>100</v>
      </c>
      <c r="K49" s="23"/>
      <c r="L49" s="23"/>
      <c r="M49" s="23"/>
      <c r="N49" s="23"/>
      <c r="O49" s="14">
        <v>100</v>
      </c>
    </row>
    <row r="50" spans="1:15" ht="21.75" customHeight="1">
      <c r="A50" s="937"/>
      <c r="B50" s="940"/>
      <c r="C50" s="4"/>
      <c r="D50" s="940"/>
      <c r="E50" s="4"/>
      <c r="F50" s="940"/>
      <c r="G50" s="4"/>
      <c r="H50" s="940"/>
      <c r="I50" s="4"/>
      <c r="J50" s="9" t="s">
        <v>101</v>
      </c>
      <c r="K50" s="3">
        <v>767728000</v>
      </c>
      <c r="L50" s="3">
        <v>1580000000</v>
      </c>
      <c r="M50" s="3">
        <v>1846000000</v>
      </c>
      <c r="N50" s="3">
        <v>631200000</v>
      </c>
      <c r="O50" s="22">
        <f>SUM(K50:N50)</f>
        <v>4824928000</v>
      </c>
    </row>
    <row r="51" spans="1:15" ht="15" customHeight="1">
      <c r="A51" s="4"/>
      <c r="B51" s="4"/>
      <c r="C51" s="4"/>
      <c r="D51" s="1"/>
      <c r="E51" s="4"/>
      <c r="F51" s="4"/>
      <c r="G51" s="4"/>
      <c r="H51" s="4"/>
      <c r="I51" s="4"/>
      <c r="J51" s="1"/>
      <c r="K51" s="13"/>
      <c r="L51" s="13"/>
      <c r="M51" s="13"/>
      <c r="N51" s="13"/>
      <c r="O51" s="13"/>
    </row>
    <row r="52" spans="1:15" ht="15" customHeight="1">
      <c r="A52" s="448" t="s">
        <v>102</v>
      </c>
      <c r="B52" s="448"/>
      <c r="C52" s="448"/>
      <c r="D52" s="448"/>
      <c r="E52" s="448"/>
      <c r="F52" s="448"/>
      <c r="G52" s="448"/>
      <c r="H52" s="448"/>
      <c r="I52" s="448"/>
      <c r="J52" s="448"/>
      <c r="K52" s="448"/>
      <c r="L52" s="448"/>
      <c r="M52" s="448"/>
      <c r="N52" s="448"/>
      <c r="O52" s="448"/>
    </row>
    <row r="53" spans="1:15" ht="26.25" customHeight="1">
      <c r="A53" s="434" t="s">
        <v>103</v>
      </c>
      <c r="B53" s="435" t="s">
        <v>115</v>
      </c>
      <c r="C53" s="4"/>
      <c r="D53" s="26" t="s">
        <v>105</v>
      </c>
      <c r="E53" s="4"/>
      <c r="F53" s="27" t="s">
        <v>98</v>
      </c>
      <c r="G53" s="4"/>
      <c r="H53" s="27" t="s">
        <v>106</v>
      </c>
      <c r="I53" s="4"/>
      <c r="J53" s="27" t="s">
        <v>99</v>
      </c>
      <c r="K53" s="28">
        <v>2024</v>
      </c>
      <c r="L53" s="28">
        <v>2025</v>
      </c>
      <c r="M53" s="28">
        <v>2026</v>
      </c>
      <c r="N53" s="28">
        <v>2027</v>
      </c>
      <c r="O53" s="28" t="s">
        <v>93</v>
      </c>
    </row>
    <row r="54" spans="1:15" ht="15" customHeight="1">
      <c r="A54" s="434"/>
      <c r="B54" s="436"/>
      <c r="C54" s="4"/>
      <c r="D54" s="430">
        <v>100</v>
      </c>
      <c r="E54" s="4"/>
      <c r="F54" s="430" t="s">
        <v>33</v>
      </c>
      <c r="G54" s="4"/>
      <c r="H54" s="430">
        <v>15</v>
      </c>
      <c r="I54" s="4"/>
      <c r="J54" s="9" t="s">
        <v>100</v>
      </c>
      <c r="K54" s="23">
        <v>0.1</v>
      </c>
      <c r="L54" s="23">
        <v>0.5</v>
      </c>
      <c r="M54" s="23"/>
      <c r="N54" s="23"/>
      <c r="O54" s="14">
        <v>100</v>
      </c>
    </row>
    <row r="55" spans="1:15" ht="15" customHeight="1">
      <c r="A55" s="434"/>
      <c r="B55" s="437"/>
      <c r="C55" s="4"/>
      <c r="D55" s="438"/>
      <c r="E55" s="4"/>
      <c r="F55" s="438"/>
      <c r="G55" s="4"/>
      <c r="H55" s="940"/>
      <c r="I55" s="4"/>
      <c r="J55" s="9" t="s">
        <v>101</v>
      </c>
      <c r="K55" s="15">
        <v>627228000</v>
      </c>
      <c r="L55" s="15">
        <v>1260000000</v>
      </c>
      <c r="M55" s="15">
        <v>1516000000</v>
      </c>
      <c r="N55" s="15">
        <v>516794000</v>
      </c>
      <c r="O55" s="14">
        <f>+SUM(K55:N55)</f>
        <v>3920022000</v>
      </c>
    </row>
    <row r="56" spans="1:15" ht="15" customHeight="1">
      <c r="A56" s="16"/>
      <c r="B56" s="17"/>
      <c r="C56" s="4"/>
      <c r="D56" s="1"/>
      <c r="E56" s="4"/>
      <c r="F56" s="4"/>
      <c r="G56" s="4"/>
      <c r="H56" s="4"/>
      <c r="I56" s="4"/>
      <c r="J56" s="4"/>
      <c r="K56" s="4"/>
      <c r="L56" s="4"/>
      <c r="M56" s="4"/>
      <c r="N56" s="4"/>
      <c r="O56" s="4"/>
    </row>
    <row r="57" spans="1:15" ht="26.25" customHeight="1">
      <c r="A57" s="432" t="s">
        <v>103</v>
      </c>
      <c r="B57" s="447" t="s">
        <v>116</v>
      </c>
      <c r="C57" s="4"/>
      <c r="D57" s="30" t="s">
        <v>105</v>
      </c>
      <c r="E57" s="4"/>
      <c r="F57" s="31" t="s">
        <v>98</v>
      </c>
      <c r="G57" s="4"/>
      <c r="H57" s="31" t="s">
        <v>106</v>
      </c>
      <c r="I57" s="4"/>
      <c r="J57" s="31" t="s">
        <v>99</v>
      </c>
      <c r="K57" s="32">
        <v>2024</v>
      </c>
      <c r="L57" s="32">
        <v>2025</v>
      </c>
      <c r="M57" s="32">
        <v>2026</v>
      </c>
      <c r="N57" s="32">
        <v>2027</v>
      </c>
      <c r="O57" s="32" t="s">
        <v>93</v>
      </c>
    </row>
    <row r="58" spans="1:15" ht="15" customHeight="1">
      <c r="A58" s="937"/>
      <c r="B58" s="939"/>
      <c r="C58" s="4"/>
      <c r="D58" s="430">
        <v>100</v>
      </c>
      <c r="E58" s="4"/>
      <c r="F58" s="430" t="s">
        <v>23</v>
      </c>
      <c r="G58" s="4"/>
      <c r="H58" s="430">
        <v>13</v>
      </c>
      <c r="I58" s="4"/>
      <c r="J58" s="9" t="s">
        <v>100</v>
      </c>
      <c r="K58" s="23">
        <v>0.05</v>
      </c>
      <c r="L58" s="23"/>
      <c r="M58" s="23"/>
      <c r="N58" s="23"/>
      <c r="O58" s="14">
        <v>100</v>
      </c>
    </row>
    <row r="59" spans="1:15" ht="15" customHeight="1">
      <c r="A59" s="937"/>
      <c r="B59" s="940"/>
      <c r="C59" s="4"/>
      <c r="D59" s="940"/>
      <c r="E59" s="4"/>
      <c r="F59" s="940"/>
      <c r="G59" s="4"/>
      <c r="H59" s="940"/>
      <c r="I59" s="4"/>
      <c r="J59" s="9" t="s">
        <v>101</v>
      </c>
      <c r="K59" s="15">
        <v>140500000</v>
      </c>
      <c r="L59" s="15">
        <v>320000000</v>
      </c>
      <c r="M59" s="15">
        <v>330000000</v>
      </c>
      <c r="N59" s="15">
        <v>114406000</v>
      </c>
      <c r="O59" s="14">
        <f>+SUM(K59:N59)</f>
        <v>904906000</v>
      </c>
    </row>
    <row r="60" spans="1:15" ht="15" customHeight="1">
      <c r="A60" s="16"/>
      <c r="B60" s="17"/>
      <c r="C60" s="4"/>
      <c r="D60" s="1"/>
      <c r="E60" s="4"/>
      <c r="F60" s="4"/>
      <c r="G60" s="4"/>
      <c r="H60" s="4"/>
      <c r="I60" s="4"/>
      <c r="J60" s="4"/>
      <c r="K60" s="4"/>
      <c r="L60" s="4"/>
      <c r="M60" s="4"/>
      <c r="N60" s="4"/>
      <c r="O60" s="4"/>
    </row>
    <row r="61" spans="1:15" ht="15" customHeight="1">
      <c r="A61" s="1"/>
      <c r="B61" s="1"/>
      <c r="C61" s="1"/>
      <c r="D61" s="1"/>
      <c r="E61" s="1"/>
      <c r="F61" s="1"/>
      <c r="G61" s="1"/>
      <c r="H61" s="1"/>
      <c r="I61" s="1"/>
      <c r="J61" s="1"/>
      <c r="K61" s="1"/>
      <c r="L61" s="1"/>
      <c r="M61" s="1"/>
      <c r="N61" s="1"/>
      <c r="O61" s="1"/>
    </row>
    <row r="62" spans="1:15" ht="15" customHeight="1">
      <c r="A62" s="431" t="s">
        <v>117</v>
      </c>
      <c r="B62" s="937"/>
      <c r="C62" s="937"/>
      <c r="D62" s="937"/>
      <c r="E62" s="937"/>
      <c r="F62" s="937"/>
      <c r="G62" s="937"/>
      <c r="H62" s="937"/>
      <c r="I62" s="937"/>
      <c r="J62" s="937"/>
      <c r="K62" s="937"/>
      <c r="L62" s="937"/>
      <c r="M62" s="937"/>
      <c r="N62" s="937"/>
      <c r="O62" s="937"/>
    </row>
    <row r="63" spans="1:15" ht="15" customHeight="1">
      <c r="A63" s="5"/>
      <c r="B63" s="5"/>
      <c r="C63" s="5"/>
      <c r="D63" s="5"/>
      <c r="E63" s="5"/>
      <c r="F63" s="5"/>
      <c r="G63" s="5"/>
      <c r="H63" s="5"/>
      <c r="I63" s="5"/>
      <c r="J63" s="5"/>
      <c r="K63" s="5"/>
      <c r="L63" s="5"/>
      <c r="M63" s="5"/>
      <c r="N63" s="5"/>
      <c r="O63" s="5"/>
    </row>
    <row r="64" spans="1:15" ht="25.5">
      <c r="A64" s="432" t="s">
        <v>95</v>
      </c>
      <c r="B64" s="433" t="s">
        <v>118</v>
      </c>
      <c r="C64" s="4"/>
      <c r="D64" s="6" t="s">
        <v>97</v>
      </c>
      <c r="E64" s="4"/>
      <c r="F64" s="7" t="s">
        <v>98</v>
      </c>
      <c r="G64" s="4"/>
      <c r="H64" s="7" t="s">
        <v>106</v>
      </c>
      <c r="I64" s="4"/>
      <c r="J64" s="7" t="s">
        <v>99</v>
      </c>
      <c r="K64" s="8">
        <v>2024</v>
      </c>
      <c r="L64" s="8">
        <v>2025</v>
      </c>
      <c r="M64" s="8">
        <v>2026</v>
      </c>
      <c r="N64" s="8">
        <v>2027</v>
      </c>
      <c r="O64" s="8" t="s">
        <v>93</v>
      </c>
    </row>
    <row r="65" spans="1:15" ht="15" customHeight="1">
      <c r="A65" s="937"/>
      <c r="B65" s="939"/>
      <c r="C65" s="4"/>
      <c r="D65" s="430">
        <v>60</v>
      </c>
      <c r="E65" s="4"/>
      <c r="F65" s="430" t="s">
        <v>33</v>
      </c>
      <c r="G65" s="4"/>
      <c r="H65" s="430">
        <v>12</v>
      </c>
      <c r="I65" s="4"/>
      <c r="J65" s="9" t="s">
        <v>100</v>
      </c>
      <c r="K65" s="10">
        <v>15</v>
      </c>
      <c r="L65" s="11">
        <v>30</v>
      </c>
      <c r="M65" s="11">
        <v>45</v>
      </c>
      <c r="N65" s="11">
        <v>60</v>
      </c>
      <c r="O65" s="14">
        <v>60</v>
      </c>
    </row>
    <row r="66" spans="1:15" ht="15" customHeight="1">
      <c r="A66" s="937"/>
      <c r="B66" s="940"/>
      <c r="C66" s="4"/>
      <c r="D66" s="940"/>
      <c r="E66" s="4"/>
      <c r="F66" s="940"/>
      <c r="G66" s="4"/>
      <c r="H66" s="940"/>
      <c r="I66" s="4"/>
      <c r="J66" s="9" t="s">
        <v>101</v>
      </c>
      <c r="K66" s="3">
        <v>233500000</v>
      </c>
      <c r="L66" s="3">
        <v>590000000</v>
      </c>
      <c r="M66" s="3">
        <v>620000000</v>
      </c>
      <c r="N66" s="3">
        <v>600000000</v>
      </c>
      <c r="O66" s="3">
        <f>SUM(K66:N66)</f>
        <v>2043500000</v>
      </c>
    </row>
    <row r="67" spans="1:15" ht="15" customHeight="1">
      <c r="A67" s="4"/>
      <c r="B67" s="4"/>
      <c r="C67" s="4"/>
      <c r="D67" s="1"/>
      <c r="E67" s="4"/>
      <c r="F67" s="4"/>
      <c r="G67" s="4"/>
      <c r="H67" s="4"/>
      <c r="I67" s="4"/>
      <c r="J67" s="1"/>
      <c r="K67" s="13"/>
      <c r="L67" s="13"/>
      <c r="M67" s="13"/>
      <c r="N67" s="13"/>
      <c r="O67" s="13"/>
    </row>
    <row r="68" spans="1:15" ht="15" customHeight="1">
      <c r="A68" s="429" t="s">
        <v>102</v>
      </c>
      <c r="B68" s="937"/>
      <c r="C68" s="937"/>
      <c r="D68" s="937"/>
      <c r="E68" s="937"/>
      <c r="F68" s="937"/>
      <c r="G68" s="937"/>
      <c r="H68" s="937"/>
      <c r="I68" s="937"/>
      <c r="J68" s="937"/>
      <c r="K68" s="937"/>
      <c r="L68" s="937"/>
      <c r="M68" s="937"/>
      <c r="N68" s="937"/>
      <c r="O68" s="937"/>
    </row>
    <row r="69" spans="1:15" ht="25.5" customHeight="1">
      <c r="A69" s="432" t="s">
        <v>103</v>
      </c>
      <c r="B69" s="440" t="s">
        <v>119</v>
      </c>
      <c r="C69" s="4"/>
      <c r="D69" s="26" t="s">
        <v>105</v>
      </c>
      <c r="E69" s="4"/>
      <c r="F69" s="27" t="s">
        <v>98</v>
      </c>
      <c r="G69" s="4"/>
      <c r="H69" s="27" t="s">
        <v>106</v>
      </c>
      <c r="I69" s="4"/>
      <c r="J69" s="27" t="s">
        <v>99</v>
      </c>
      <c r="K69" s="27">
        <v>2024</v>
      </c>
      <c r="L69" s="27">
        <v>2025</v>
      </c>
      <c r="M69" s="27">
        <v>2026</v>
      </c>
      <c r="N69" s="27">
        <v>2027</v>
      </c>
      <c r="O69" s="27" t="s">
        <v>93</v>
      </c>
    </row>
    <row r="70" spans="1:15" ht="15" customHeight="1">
      <c r="A70" s="937"/>
      <c r="B70" s="939"/>
      <c r="C70" s="4"/>
      <c r="D70" s="430">
        <v>60</v>
      </c>
      <c r="E70" s="4"/>
      <c r="F70" s="430" t="s">
        <v>33</v>
      </c>
      <c r="G70" s="4"/>
      <c r="H70" s="430">
        <v>12</v>
      </c>
      <c r="I70" s="4"/>
      <c r="J70" s="9" t="s">
        <v>100</v>
      </c>
      <c r="K70" s="10">
        <v>15</v>
      </c>
      <c r="L70" s="11">
        <v>30</v>
      </c>
      <c r="M70" s="11">
        <v>45</v>
      </c>
      <c r="N70" s="11">
        <v>60</v>
      </c>
      <c r="O70" s="14">
        <v>60</v>
      </c>
    </row>
    <row r="71" spans="1:15" ht="15" customHeight="1">
      <c r="A71" s="937"/>
      <c r="B71" s="940"/>
      <c r="C71" s="4"/>
      <c r="D71" s="940"/>
      <c r="E71" s="4"/>
      <c r="F71" s="940"/>
      <c r="G71" s="4"/>
      <c r="H71" s="940"/>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FA8F-4B2C-49AB-A6B8-285E2FD4CB89}">
  <sheetPr>
    <tabColor rgb="FFFFFF00"/>
  </sheetPr>
  <dimension ref="A1:C93"/>
  <sheetViews>
    <sheetView topLeftCell="A31" workbookViewId="0">
      <selection activeCell="B35" sqref="B35"/>
    </sheetView>
  </sheetViews>
  <sheetFormatPr defaultColWidth="10.85546875" defaultRowHeight="14.25"/>
  <cols>
    <col min="1" max="1" width="53" style="337" customWidth="1"/>
    <col min="2" max="2" width="78.5703125" style="337" customWidth="1"/>
    <col min="3" max="3" width="36.42578125" style="337" customWidth="1"/>
    <col min="4" max="4" width="31.140625" style="337" customWidth="1"/>
    <col min="5" max="5" width="70.140625" style="337" customWidth="1"/>
    <col min="6" max="6" width="17.42578125" style="337" customWidth="1"/>
    <col min="7" max="8" width="21.85546875" style="337" customWidth="1"/>
    <col min="9" max="9" width="19.42578125" style="337" customWidth="1"/>
    <col min="10" max="10" width="42" style="337" customWidth="1"/>
    <col min="11" max="256" width="10.85546875" style="337"/>
    <col min="257" max="257" width="72" style="337" bestFit="1" customWidth="1"/>
    <col min="258" max="258" width="78.5703125" style="337" customWidth="1"/>
    <col min="259" max="259" width="10.85546875" style="337"/>
    <col min="260" max="260" width="31.140625" style="337" customWidth="1"/>
    <col min="261" max="261" width="70.140625" style="337" customWidth="1"/>
    <col min="262" max="262" width="17.42578125" style="337" customWidth="1"/>
    <col min="263" max="264" width="21.85546875" style="337" customWidth="1"/>
    <col min="265" max="265" width="19.42578125" style="337" customWidth="1"/>
    <col min="266" max="266" width="42" style="337" customWidth="1"/>
    <col min="267" max="512" width="10.85546875" style="337"/>
    <col min="513" max="513" width="72" style="337" bestFit="1" customWidth="1"/>
    <col min="514" max="514" width="78.5703125" style="337" customWidth="1"/>
    <col min="515" max="515" width="10.85546875" style="337"/>
    <col min="516" max="516" width="31.140625" style="337" customWidth="1"/>
    <col min="517" max="517" width="70.140625" style="337" customWidth="1"/>
    <col min="518" max="518" width="17.42578125" style="337" customWidth="1"/>
    <col min="519" max="520" width="21.85546875" style="337" customWidth="1"/>
    <col min="521" max="521" width="19.42578125" style="337" customWidth="1"/>
    <col min="522" max="522" width="42" style="337" customWidth="1"/>
    <col min="523" max="768" width="10.85546875" style="337"/>
    <col min="769" max="769" width="72" style="337" bestFit="1" customWidth="1"/>
    <col min="770" max="770" width="78.5703125" style="337" customWidth="1"/>
    <col min="771" max="771" width="10.85546875" style="337"/>
    <col min="772" max="772" width="31.140625" style="337" customWidth="1"/>
    <col min="773" max="773" width="70.140625" style="337" customWidth="1"/>
    <col min="774" max="774" width="17.42578125" style="337" customWidth="1"/>
    <col min="775" max="776" width="21.85546875" style="337" customWidth="1"/>
    <col min="777" max="777" width="19.42578125" style="337" customWidth="1"/>
    <col min="778" max="778" width="42" style="337" customWidth="1"/>
    <col min="779" max="1024" width="10.85546875" style="337"/>
    <col min="1025" max="1025" width="72" style="337" bestFit="1" customWidth="1"/>
    <col min="1026" max="1026" width="78.5703125" style="337" customWidth="1"/>
    <col min="1027" max="1027" width="10.85546875" style="337"/>
    <col min="1028" max="1028" width="31.140625" style="337" customWidth="1"/>
    <col min="1029" max="1029" width="70.140625" style="337" customWidth="1"/>
    <col min="1030" max="1030" width="17.42578125" style="337" customWidth="1"/>
    <col min="1031" max="1032" width="21.85546875" style="337" customWidth="1"/>
    <col min="1033" max="1033" width="19.42578125" style="337" customWidth="1"/>
    <col min="1034" max="1034" width="42" style="337" customWidth="1"/>
    <col min="1035" max="1280" width="10.85546875" style="337"/>
    <col min="1281" max="1281" width="72" style="337" bestFit="1" customWidth="1"/>
    <col min="1282" max="1282" width="78.5703125" style="337" customWidth="1"/>
    <col min="1283" max="1283" width="10.85546875" style="337"/>
    <col min="1284" max="1284" width="31.140625" style="337" customWidth="1"/>
    <col min="1285" max="1285" width="70.140625" style="337" customWidth="1"/>
    <col min="1286" max="1286" width="17.42578125" style="337" customWidth="1"/>
    <col min="1287" max="1288" width="21.85546875" style="337" customWidth="1"/>
    <col min="1289" max="1289" width="19.42578125" style="337" customWidth="1"/>
    <col min="1290" max="1290" width="42" style="337" customWidth="1"/>
    <col min="1291" max="1536" width="10.85546875" style="337"/>
    <col min="1537" max="1537" width="72" style="337" bestFit="1" customWidth="1"/>
    <col min="1538" max="1538" width="78.5703125" style="337" customWidth="1"/>
    <col min="1539" max="1539" width="10.85546875" style="337"/>
    <col min="1540" max="1540" width="31.140625" style="337" customWidth="1"/>
    <col min="1541" max="1541" width="70.140625" style="337" customWidth="1"/>
    <col min="1542" max="1542" width="17.42578125" style="337" customWidth="1"/>
    <col min="1543" max="1544" width="21.85546875" style="337" customWidth="1"/>
    <col min="1545" max="1545" width="19.42578125" style="337" customWidth="1"/>
    <col min="1546" max="1546" width="42" style="337" customWidth="1"/>
    <col min="1547" max="1792" width="10.85546875" style="337"/>
    <col min="1793" max="1793" width="72" style="337" bestFit="1" customWidth="1"/>
    <col min="1794" max="1794" width="78.5703125" style="337" customWidth="1"/>
    <col min="1795" max="1795" width="10.85546875" style="337"/>
    <col min="1796" max="1796" width="31.140625" style="337" customWidth="1"/>
    <col min="1797" max="1797" width="70.140625" style="337" customWidth="1"/>
    <col min="1798" max="1798" width="17.42578125" style="337" customWidth="1"/>
    <col min="1799" max="1800" width="21.85546875" style="337" customWidth="1"/>
    <col min="1801" max="1801" width="19.42578125" style="337" customWidth="1"/>
    <col min="1802" max="1802" width="42" style="337" customWidth="1"/>
    <col min="1803" max="2048" width="10.85546875" style="337"/>
    <col min="2049" max="2049" width="72" style="337" bestFit="1" customWidth="1"/>
    <col min="2050" max="2050" width="78.5703125" style="337" customWidth="1"/>
    <col min="2051" max="2051" width="10.85546875" style="337"/>
    <col min="2052" max="2052" width="31.140625" style="337" customWidth="1"/>
    <col min="2053" max="2053" width="70.140625" style="337" customWidth="1"/>
    <col min="2054" max="2054" width="17.42578125" style="337" customWidth="1"/>
    <col min="2055" max="2056" width="21.85546875" style="337" customWidth="1"/>
    <col min="2057" max="2057" width="19.42578125" style="337" customWidth="1"/>
    <col min="2058" max="2058" width="42" style="337" customWidth="1"/>
    <col min="2059" max="2304" width="10.85546875" style="337"/>
    <col min="2305" max="2305" width="72" style="337" bestFit="1" customWidth="1"/>
    <col min="2306" max="2306" width="78.5703125" style="337" customWidth="1"/>
    <col min="2307" max="2307" width="10.85546875" style="337"/>
    <col min="2308" max="2308" width="31.140625" style="337" customWidth="1"/>
    <col min="2309" max="2309" width="70.140625" style="337" customWidth="1"/>
    <col min="2310" max="2310" width="17.42578125" style="337" customWidth="1"/>
    <col min="2311" max="2312" width="21.85546875" style="337" customWidth="1"/>
    <col min="2313" max="2313" width="19.42578125" style="337" customWidth="1"/>
    <col min="2314" max="2314" width="42" style="337" customWidth="1"/>
    <col min="2315" max="2560" width="10.85546875" style="337"/>
    <col min="2561" max="2561" width="72" style="337" bestFit="1" customWidth="1"/>
    <col min="2562" max="2562" width="78.5703125" style="337" customWidth="1"/>
    <col min="2563" max="2563" width="10.85546875" style="337"/>
    <col min="2564" max="2564" width="31.140625" style="337" customWidth="1"/>
    <col min="2565" max="2565" width="70.140625" style="337" customWidth="1"/>
    <col min="2566" max="2566" width="17.42578125" style="337" customWidth="1"/>
    <col min="2567" max="2568" width="21.85546875" style="337" customWidth="1"/>
    <col min="2569" max="2569" width="19.42578125" style="337" customWidth="1"/>
    <col min="2570" max="2570" width="42" style="337" customWidth="1"/>
    <col min="2571" max="2816" width="10.85546875" style="337"/>
    <col min="2817" max="2817" width="72" style="337" bestFit="1" customWidth="1"/>
    <col min="2818" max="2818" width="78.5703125" style="337" customWidth="1"/>
    <col min="2819" max="2819" width="10.85546875" style="337"/>
    <col min="2820" max="2820" width="31.140625" style="337" customWidth="1"/>
    <col min="2821" max="2821" width="70.140625" style="337" customWidth="1"/>
    <col min="2822" max="2822" width="17.42578125" style="337" customWidth="1"/>
    <col min="2823" max="2824" width="21.85546875" style="337" customWidth="1"/>
    <col min="2825" max="2825" width="19.42578125" style="337" customWidth="1"/>
    <col min="2826" max="2826" width="42" style="337" customWidth="1"/>
    <col min="2827" max="3072" width="10.85546875" style="337"/>
    <col min="3073" max="3073" width="72" style="337" bestFit="1" customWidth="1"/>
    <col min="3074" max="3074" width="78.5703125" style="337" customWidth="1"/>
    <col min="3075" max="3075" width="10.85546875" style="337"/>
    <col min="3076" max="3076" width="31.140625" style="337" customWidth="1"/>
    <col min="3077" max="3077" width="70.140625" style="337" customWidth="1"/>
    <col min="3078" max="3078" width="17.42578125" style="337" customWidth="1"/>
    <col min="3079" max="3080" width="21.85546875" style="337" customWidth="1"/>
    <col min="3081" max="3081" width="19.42578125" style="337" customWidth="1"/>
    <col min="3082" max="3082" width="42" style="337" customWidth="1"/>
    <col min="3083" max="3328" width="10.85546875" style="337"/>
    <col min="3329" max="3329" width="72" style="337" bestFit="1" customWidth="1"/>
    <col min="3330" max="3330" width="78.5703125" style="337" customWidth="1"/>
    <col min="3331" max="3331" width="10.85546875" style="337"/>
    <col min="3332" max="3332" width="31.140625" style="337" customWidth="1"/>
    <col min="3333" max="3333" width="70.140625" style="337" customWidth="1"/>
    <col min="3334" max="3334" width="17.42578125" style="337" customWidth="1"/>
    <col min="3335" max="3336" width="21.85546875" style="337" customWidth="1"/>
    <col min="3337" max="3337" width="19.42578125" style="337" customWidth="1"/>
    <col min="3338" max="3338" width="42" style="337" customWidth="1"/>
    <col min="3339" max="3584" width="10.85546875" style="337"/>
    <col min="3585" max="3585" width="72" style="337" bestFit="1" customWidth="1"/>
    <col min="3586" max="3586" width="78.5703125" style="337" customWidth="1"/>
    <col min="3587" max="3587" width="10.85546875" style="337"/>
    <col min="3588" max="3588" width="31.140625" style="337" customWidth="1"/>
    <col min="3589" max="3589" width="70.140625" style="337" customWidth="1"/>
    <col min="3590" max="3590" width="17.42578125" style="337" customWidth="1"/>
    <col min="3591" max="3592" width="21.85546875" style="337" customWidth="1"/>
    <col min="3593" max="3593" width="19.42578125" style="337" customWidth="1"/>
    <col min="3594" max="3594" width="42" style="337" customWidth="1"/>
    <col min="3595" max="3840" width="10.85546875" style="337"/>
    <col min="3841" max="3841" width="72" style="337" bestFit="1" customWidth="1"/>
    <col min="3842" max="3842" width="78.5703125" style="337" customWidth="1"/>
    <col min="3843" max="3843" width="10.85546875" style="337"/>
    <col min="3844" max="3844" width="31.140625" style="337" customWidth="1"/>
    <col min="3845" max="3845" width="70.140625" style="337" customWidth="1"/>
    <col min="3846" max="3846" width="17.42578125" style="337" customWidth="1"/>
    <col min="3847" max="3848" width="21.85546875" style="337" customWidth="1"/>
    <col min="3849" max="3849" width="19.42578125" style="337" customWidth="1"/>
    <col min="3850" max="3850" width="42" style="337" customWidth="1"/>
    <col min="3851" max="4096" width="10.85546875" style="337"/>
    <col min="4097" max="4097" width="72" style="337" bestFit="1" customWidth="1"/>
    <col min="4098" max="4098" width="78.5703125" style="337" customWidth="1"/>
    <col min="4099" max="4099" width="10.85546875" style="337"/>
    <col min="4100" max="4100" width="31.140625" style="337" customWidth="1"/>
    <col min="4101" max="4101" width="70.140625" style="337" customWidth="1"/>
    <col min="4102" max="4102" width="17.42578125" style="337" customWidth="1"/>
    <col min="4103" max="4104" width="21.85546875" style="337" customWidth="1"/>
    <col min="4105" max="4105" width="19.42578125" style="337" customWidth="1"/>
    <col min="4106" max="4106" width="42" style="337" customWidth="1"/>
    <col min="4107" max="4352" width="10.85546875" style="337"/>
    <col min="4353" max="4353" width="72" style="337" bestFit="1" customWidth="1"/>
    <col min="4354" max="4354" width="78.5703125" style="337" customWidth="1"/>
    <col min="4355" max="4355" width="10.85546875" style="337"/>
    <col min="4356" max="4356" width="31.140625" style="337" customWidth="1"/>
    <col min="4357" max="4357" width="70.140625" style="337" customWidth="1"/>
    <col min="4358" max="4358" width="17.42578125" style="337" customWidth="1"/>
    <col min="4359" max="4360" width="21.85546875" style="337" customWidth="1"/>
    <col min="4361" max="4361" width="19.42578125" style="337" customWidth="1"/>
    <col min="4362" max="4362" width="42" style="337" customWidth="1"/>
    <col min="4363" max="4608" width="10.85546875" style="337"/>
    <col min="4609" max="4609" width="72" style="337" bestFit="1" customWidth="1"/>
    <col min="4610" max="4610" width="78.5703125" style="337" customWidth="1"/>
    <col min="4611" max="4611" width="10.85546875" style="337"/>
    <col min="4612" max="4612" width="31.140625" style="337" customWidth="1"/>
    <col min="4613" max="4613" width="70.140625" style="337" customWidth="1"/>
    <col min="4614" max="4614" width="17.42578125" style="337" customWidth="1"/>
    <col min="4615" max="4616" width="21.85546875" style="337" customWidth="1"/>
    <col min="4617" max="4617" width="19.42578125" style="337" customWidth="1"/>
    <col min="4618" max="4618" width="42" style="337" customWidth="1"/>
    <col min="4619" max="4864" width="10.85546875" style="337"/>
    <col min="4865" max="4865" width="72" style="337" bestFit="1" customWidth="1"/>
    <col min="4866" max="4866" width="78.5703125" style="337" customWidth="1"/>
    <col min="4867" max="4867" width="10.85546875" style="337"/>
    <col min="4868" max="4868" width="31.140625" style="337" customWidth="1"/>
    <col min="4869" max="4869" width="70.140625" style="337" customWidth="1"/>
    <col min="4870" max="4870" width="17.42578125" style="337" customWidth="1"/>
    <col min="4871" max="4872" width="21.85546875" style="337" customWidth="1"/>
    <col min="4873" max="4873" width="19.42578125" style="337" customWidth="1"/>
    <col min="4874" max="4874" width="42" style="337" customWidth="1"/>
    <col min="4875" max="5120" width="10.85546875" style="337"/>
    <col min="5121" max="5121" width="72" style="337" bestFit="1" customWidth="1"/>
    <col min="5122" max="5122" width="78.5703125" style="337" customWidth="1"/>
    <col min="5123" max="5123" width="10.85546875" style="337"/>
    <col min="5124" max="5124" width="31.140625" style="337" customWidth="1"/>
    <col min="5125" max="5125" width="70.140625" style="337" customWidth="1"/>
    <col min="5126" max="5126" width="17.42578125" style="337" customWidth="1"/>
    <col min="5127" max="5128" width="21.85546875" style="337" customWidth="1"/>
    <col min="5129" max="5129" width="19.42578125" style="337" customWidth="1"/>
    <col min="5130" max="5130" width="42" style="337" customWidth="1"/>
    <col min="5131" max="5376" width="10.85546875" style="337"/>
    <col min="5377" max="5377" width="72" style="337" bestFit="1" customWidth="1"/>
    <col min="5378" max="5378" width="78.5703125" style="337" customWidth="1"/>
    <col min="5379" max="5379" width="10.85546875" style="337"/>
    <col min="5380" max="5380" width="31.140625" style="337" customWidth="1"/>
    <col min="5381" max="5381" width="70.140625" style="337" customWidth="1"/>
    <col min="5382" max="5382" width="17.42578125" style="337" customWidth="1"/>
    <col min="5383" max="5384" width="21.85546875" style="337" customWidth="1"/>
    <col min="5385" max="5385" width="19.42578125" style="337" customWidth="1"/>
    <col min="5386" max="5386" width="42" style="337" customWidth="1"/>
    <col min="5387" max="5632" width="10.85546875" style="337"/>
    <col min="5633" max="5633" width="72" style="337" bestFit="1" customWidth="1"/>
    <col min="5634" max="5634" width="78.5703125" style="337" customWidth="1"/>
    <col min="5635" max="5635" width="10.85546875" style="337"/>
    <col min="5636" max="5636" width="31.140625" style="337" customWidth="1"/>
    <col min="5637" max="5637" width="70.140625" style="337" customWidth="1"/>
    <col min="5638" max="5638" width="17.42578125" style="337" customWidth="1"/>
    <col min="5639" max="5640" width="21.85546875" style="337" customWidth="1"/>
    <col min="5641" max="5641" width="19.42578125" style="337" customWidth="1"/>
    <col min="5642" max="5642" width="42" style="337" customWidth="1"/>
    <col min="5643" max="5888" width="10.85546875" style="337"/>
    <col min="5889" max="5889" width="72" style="337" bestFit="1" customWidth="1"/>
    <col min="5890" max="5890" width="78.5703125" style="337" customWidth="1"/>
    <col min="5891" max="5891" width="10.85546875" style="337"/>
    <col min="5892" max="5892" width="31.140625" style="337" customWidth="1"/>
    <col min="5893" max="5893" width="70.140625" style="337" customWidth="1"/>
    <col min="5894" max="5894" width="17.42578125" style="337" customWidth="1"/>
    <col min="5895" max="5896" width="21.85546875" style="337" customWidth="1"/>
    <col min="5897" max="5897" width="19.42578125" style="337" customWidth="1"/>
    <col min="5898" max="5898" width="42" style="337" customWidth="1"/>
    <col min="5899" max="6144" width="10.85546875" style="337"/>
    <col min="6145" max="6145" width="72" style="337" bestFit="1" customWidth="1"/>
    <col min="6146" max="6146" width="78.5703125" style="337" customWidth="1"/>
    <col min="6147" max="6147" width="10.85546875" style="337"/>
    <col min="6148" max="6148" width="31.140625" style="337" customWidth="1"/>
    <col min="6149" max="6149" width="70.140625" style="337" customWidth="1"/>
    <col min="6150" max="6150" width="17.42578125" style="337" customWidth="1"/>
    <col min="6151" max="6152" width="21.85546875" style="337" customWidth="1"/>
    <col min="6153" max="6153" width="19.42578125" style="337" customWidth="1"/>
    <col min="6154" max="6154" width="42" style="337" customWidth="1"/>
    <col min="6155" max="6400" width="10.85546875" style="337"/>
    <col min="6401" max="6401" width="72" style="337" bestFit="1" customWidth="1"/>
    <col min="6402" max="6402" width="78.5703125" style="337" customWidth="1"/>
    <col min="6403" max="6403" width="10.85546875" style="337"/>
    <col min="6404" max="6404" width="31.140625" style="337" customWidth="1"/>
    <col min="6405" max="6405" width="70.140625" style="337" customWidth="1"/>
    <col min="6406" max="6406" width="17.42578125" style="337" customWidth="1"/>
    <col min="6407" max="6408" width="21.85546875" style="337" customWidth="1"/>
    <col min="6409" max="6409" width="19.42578125" style="337" customWidth="1"/>
    <col min="6410" max="6410" width="42" style="337" customWidth="1"/>
    <col min="6411" max="6656" width="10.85546875" style="337"/>
    <col min="6657" max="6657" width="72" style="337" bestFit="1" customWidth="1"/>
    <col min="6658" max="6658" width="78.5703125" style="337" customWidth="1"/>
    <col min="6659" max="6659" width="10.85546875" style="337"/>
    <col min="6660" max="6660" width="31.140625" style="337" customWidth="1"/>
    <col min="6661" max="6661" width="70.140625" style="337" customWidth="1"/>
    <col min="6662" max="6662" width="17.42578125" style="337" customWidth="1"/>
    <col min="6663" max="6664" width="21.85546875" style="337" customWidth="1"/>
    <col min="6665" max="6665" width="19.42578125" style="337" customWidth="1"/>
    <col min="6666" max="6666" width="42" style="337" customWidth="1"/>
    <col min="6667" max="6912" width="10.85546875" style="337"/>
    <col min="6913" max="6913" width="72" style="337" bestFit="1" customWidth="1"/>
    <col min="6914" max="6914" width="78.5703125" style="337" customWidth="1"/>
    <col min="6915" max="6915" width="10.85546875" style="337"/>
    <col min="6916" max="6916" width="31.140625" style="337" customWidth="1"/>
    <col min="6917" max="6917" width="70.140625" style="337" customWidth="1"/>
    <col min="6918" max="6918" width="17.42578125" style="337" customWidth="1"/>
    <col min="6919" max="6920" width="21.85546875" style="337" customWidth="1"/>
    <col min="6921" max="6921" width="19.42578125" style="337" customWidth="1"/>
    <col min="6922" max="6922" width="42" style="337" customWidth="1"/>
    <col min="6923" max="7168" width="10.85546875" style="337"/>
    <col min="7169" max="7169" width="72" style="337" bestFit="1" customWidth="1"/>
    <col min="7170" max="7170" width="78.5703125" style="337" customWidth="1"/>
    <col min="7171" max="7171" width="10.85546875" style="337"/>
    <col min="7172" max="7172" width="31.140625" style="337" customWidth="1"/>
    <col min="7173" max="7173" width="70.140625" style="337" customWidth="1"/>
    <col min="7174" max="7174" width="17.42578125" style="337" customWidth="1"/>
    <col min="7175" max="7176" width="21.85546875" style="337" customWidth="1"/>
    <col min="7177" max="7177" width="19.42578125" style="337" customWidth="1"/>
    <col min="7178" max="7178" width="42" style="337" customWidth="1"/>
    <col min="7179" max="7424" width="10.85546875" style="337"/>
    <col min="7425" max="7425" width="72" style="337" bestFit="1" customWidth="1"/>
    <col min="7426" max="7426" width="78.5703125" style="337" customWidth="1"/>
    <col min="7427" max="7427" width="10.85546875" style="337"/>
    <col min="7428" max="7428" width="31.140625" style="337" customWidth="1"/>
    <col min="7429" max="7429" width="70.140625" style="337" customWidth="1"/>
    <col min="7430" max="7430" width="17.42578125" style="337" customWidth="1"/>
    <col min="7431" max="7432" width="21.85546875" style="337" customWidth="1"/>
    <col min="7433" max="7433" width="19.42578125" style="337" customWidth="1"/>
    <col min="7434" max="7434" width="42" style="337" customWidth="1"/>
    <col min="7435" max="7680" width="10.85546875" style="337"/>
    <col min="7681" max="7681" width="72" style="337" bestFit="1" customWidth="1"/>
    <col min="7682" max="7682" width="78.5703125" style="337" customWidth="1"/>
    <col min="7683" max="7683" width="10.85546875" style="337"/>
    <col min="7684" max="7684" width="31.140625" style="337" customWidth="1"/>
    <col min="7685" max="7685" width="70.140625" style="337" customWidth="1"/>
    <col min="7686" max="7686" width="17.42578125" style="337" customWidth="1"/>
    <col min="7687" max="7688" width="21.85546875" style="337" customWidth="1"/>
    <col min="7689" max="7689" width="19.42578125" style="337" customWidth="1"/>
    <col min="7690" max="7690" width="42" style="337" customWidth="1"/>
    <col min="7691" max="7936" width="10.85546875" style="337"/>
    <col min="7937" max="7937" width="72" style="337" bestFit="1" customWidth="1"/>
    <col min="7938" max="7938" width="78.5703125" style="337" customWidth="1"/>
    <col min="7939" max="7939" width="10.85546875" style="337"/>
    <col min="7940" max="7940" width="31.140625" style="337" customWidth="1"/>
    <col min="7941" max="7941" width="70.140625" style="337" customWidth="1"/>
    <col min="7942" max="7942" width="17.42578125" style="337" customWidth="1"/>
    <col min="7943" max="7944" width="21.85546875" style="337" customWidth="1"/>
    <col min="7945" max="7945" width="19.42578125" style="337" customWidth="1"/>
    <col min="7946" max="7946" width="42" style="337" customWidth="1"/>
    <col min="7947" max="8192" width="10.85546875" style="337"/>
    <col min="8193" max="8193" width="72" style="337" bestFit="1" customWidth="1"/>
    <col min="8194" max="8194" width="78.5703125" style="337" customWidth="1"/>
    <col min="8195" max="8195" width="10.85546875" style="337"/>
    <col min="8196" max="8196" width="31.140625" style="337" customWidth="1"/>
    <col min="8197" max="8197" width="70.140625" style="337" customWidth="1"/>
    <col min="8198" max="8198" width="17.42578125" style="337" customWidth="1"/>
    <col min="8199" max="8200" width="21.85546875" style="337" customWidth="1"/>
    <col min="8201" max="8201" width="19.42578125" style="337" customWidth="1"/>
    <col min="8202" max="8202" width="42" style="337" customWidth="1"/>
    <col min="8203" max="8448" width="10.85546875" style="337"/>
    <col min="8449" max="8449" width="72" style="337" bestFit="1" customWidth="1"/>
    <col min="8450" max="8450" width="78.5703125" style="337" customWidth="1"/>
    <col min="8451" max="8451" width="10.85546875" style="337"/>
    <col min="8452" max="8452" width="31.140625" style="337" customWidth="1"/>
    <col min="8453" max="8453" width="70.140625" style="337" customWidth="1"/>
    <col min="8454" max="8454" width="17.42578125" style="337" customWidth="1"/>
    <col min="8455" max="8456" width="21.85546875" style="337" customWidth="1"/>
    <col min="8457" max="8457" width="19.42578125" style="337" customWidth="1"/>
    <col min="8458" max="8458" width="42" style="337" customWidth="1"/>
    <col min="8459" max="8704" width="10.85546875" style="337"/>
    <col min="8705" max="8705" width="72" style="337" bestFit="1" customWidth="1"/>
    <col min="8706" max="8706" width="78.5703125" style="337" customWidth="1"/>
    <col min="8707" max="8707" width="10.85546875" style="337"/>
    <col min="8708" max="8708" width="31.140625" style="337" customWidth="1"/>
    <col min="8709" max="8709" width="70.140625" style="337" customWidth="1"/>
    <col min="8710" max="8710" width="17.42578125" style="337" customWidth="1"/>
    <col min="8711" max="8712" width="21.85546875" style="337" customWidth="1"/>
    <col min="8713" max="8713" width="19.42578125" style="337" customWidth="1"/>
    <col min="8714" max="8714" width="42" style="337" customWidth="1"/>
    <col min="8715" max="8960" width="10.85546875" style="337"/>
    <col min="8961" max="8961" width="72" style="337" bestFit="1" customWidth="1"/>
    <col min="8962" max="8962" width="78.5703125" style="337" customWidth="1"/>
    <col min="8963" max="8963" width="10.85546875" style="337"/>
    <col min="8964" max="8964" width="31.140625" style="337" customWidth="1"/>
    <col min="8965" max="8965" width="70.140625" style="337" customWidth="1"/>
    <col min="8966" max="8966" width="17.42578125" style="337" customWidth="1"/>
    <col min="8967" max="8968" width="21.85546875" style="337" customWidth="1"/>
    <col min="8969" max="8969" width="19.42578125" style="337" customWidth="1"/>
    <col min="8970" max="8970" width="42" style="337" customWidth="1"/>
    <col min="8971" max="9216" width="10.85546875" style="337"/>
    <col min="9217" max="9217" width="72" style="337" bestFit="1" customWidth="1"/>
    <col min="9218" max="9218" width="78.5703125" style="337" customWidth="1"/>
    <col min="9219" max="9219" width="10.85546875" style="337"/>
    <col min="9220" max="9220" width="31.140625" style="337" customWidth="1"/>
    <col min="9221" max="9221" width="70.140625" style="337" customWidth="1"/>
    <col min="9222" max="9222" width="17.42578125" style="337" customWidth="1"/>
    <col min="9223" max="9224" width="21.85546875" style="337" customWidth="1"/>
    <col min="9225" max="9225" width="19.42578125" style="337" customWidth="1"/>
    <col min="9226" max="9226" width="42" style="337" customWidth="1"/>
    <col min="9227" max="9472" width="10.85546875" style="337"/>
    <col min="9473" max="9473" width="72" style="337" bestFit="1" customWidth="1"/>
    <col min="9474" max="9474" width="78.5703125" style="337" customWidth="1"/>
    <col min="9475" max="9475" width="10.85546875" style="337"/>
    <col min="9476" max="9476" width="31.140625" style="337" customWidth="1"/>
    <col min="9477" max="9477" width="70.140625" style="337" customWidth="1"/>
    <col min="9478" max="9478" width="17.42578125" style="337" customWidth="1"/>
    <col min="9479" max="9480" width="21.85546875" style="337" customWidth="1"/>
    <col min="9481" max="9481" width="19.42578125" style="337" customWidth="1"/>
    <col min="9482" max="9482" width="42" style="337" customWidth="1"/>
    <col min="9483" max="9728" width="10.85546875" style="337"/>
    <col min="9729" max="9729" width="72" style="337" bestFit="1" customWidth="1"/>
    <col min="9730" max="9730" width="78.5703125" style="337" customWidth="1"/>
    <col min="9731" max="9731" width="10.85546875" style="337"/>
    <col min="9732" max="9732" width="31.140625" style="337" customWidth="1"/>
    <col min="9733" max="9733" width="70.140625" style="337" customWidth="1"/>
    <col min="9734" max="9734" width="17.42578125" style="337" customWidth="1"/>
    <col min="9735" max="9736" width="21.85546875" style="337" customWidth="1"/>
    <col min="9737" max="9737" width="19.42578125" style="337" customWidth="1"/>
    <col min="9738" max="9738" width="42" style="337" customWidth="1"/>
    <col min="9739" max="9984" width="10.85546875" style="337"/>
    <col min="9985" max="9985" width="72" style="337" bestFit="1" customWidth="1"/>
    <col min="9986" max="9986" width="78.5703125" style="337" customWidth="1"/>
    <col min="9987" max="9987" width="10.85546875" style="337"/>
    <col min="9988" max="9988" width="31.140625" style="337" customWidth="1"/>
    <col min="9989" max="9989" width="70.140625" style="337" customWidth="1"/>
    <col min="9990" max="9990" width="17.42578125" style="337" customWidth="1"/>
    <col min="9991" max="9992" width="21.85546875" style="337" customWidth="1"/>
    <col min="9993" max="9993" width="19.42578125" style="337" customWidth="1"/>
    <col min="9994" max="9994" width="42" style="337" customWidth="1"/>
    <col min="9995" max="10240" width="10.85546875" style="337"/>
    <col min="10241" max="10241" width="72" style="337" bestFit="1" customWidth="1"/>
    <col min="10242" max="10242" width="78.5703125" style="337" customWidth="1"/>
    <col min="10243" max="10243" width="10.85546875" style="337"/>
    <col min="10244" max="10244" width="31.140625" style="337" customWidth="1"/>
    <col min="10245" max="10245" width="70.140625" style="337" customWidth="1"/>
    <col min="10246" max="10246" width="17.42578125" style="337" customWidth="1"/>
    <col min="10247" max="10248" width="21.85546875" style="337" customWidth="1"/>
    <col min="10249" max="10249" width="19.42578125" style="337" customWidth="1"/>
    <col min="10250" max="10250" width="42" style="337" customWidth="1"/>
    <col min="10251" max="10496" width="10.85546875" style="337"/>
    <col min="10497" max="10497" width="72" style="337" bestFit="1" customWidth="1"/>
    <col min="10498" max="10498" width="78.5703125" style="337" customWidth="1"/>
    <col min="10499" max="10499" width="10.85546875" style="337"/>
    <col min="10500" max="10500" width="31.140625" style="337" customWidth="1"/>
    <col min="10501" max="10501" width="70.140625" style="337" customWidth="1"/>
    <col min="10502" max="10502" width="17.42578125" style="337" customWidth="1"/>
    <col min="10503" max="10504" width="21.85546875" style="337" customWidth="1"/>
    <col min="10505" max="10505" width="19.42578125" style="337" customWidth="1"/>
    <col min="10506" max="10506" width="42" style="337" customWidth="1"/>
    <col min="10507" max="10752" width="10.85546875" style="337"/>
    <col min="10753" max="10753" width="72" style="337" bestFit="1" customWidth="1"/>
    <col min="10754" max="10754" width="78.5703125" style="337" customWidth="1"/>
    <col min="10755" max="10755" width="10.85546875" style="337"/>
    <col min="10756" max="10756" width="31.140625" style="337" customWidth="1"/>
    <col min="10757" max="10757" width="70.140625" style="337" customWidth="1"/>
    <col min="10758" max="10758" width="17.42578125" style="337" customWidth="1"/>
    <col min="10759" max="10760" width="21.85546875" style="337" customWidth="1"/>
    <col min="10761" max="10761" width="19.42578125" style="337" customWidth="1"/>
    <col min="10762" max="10762" width="42" style="337" customWidth="1"/>
    <col min="10763" max="11008" width="10.85546875" style="337"/>
    <col min="11009" max="11009" width="72" style="337" bestFit="1" customWidth="1"/>
    <col min="11010" max="11010" width="78.5703125" style="337" customWidth="1"/>
    <col min="11011" max="11011" width="10.85546875" style="337"/>
    <col min="11012" max="11012" width="31.140625" style="337" customWidth="1"/>
    <col min="11013" max="11013" width="70.140625" style="337" customWidth="1"/>
    <col min="11014" max="11014" width="17.42578125" style="337" customWidth="1"/>
    <col min="11015" max="11016" width="21.85546875" style="337" customWidth="1"/>
    <col min="11017" max="11017" width="19.42578125" style="337" customWidth="1"/>
    <col min="11018" max="11018" width="42" style="337" customWidth="1"/>
    <col min="11019" max="11264" width="10.85546875" style="337"/>
    <col min="11265" max="11265" width="72" style="337" bestFit="1" customWidth="1"/>
    <col min="11266" max="11266" width="78.5703125" style="337" customWidth="1"/>
    <col min="11267" max="11267" width="10.85546875" style="337"/>
    <col min="11268" max="11268" width="31.140625" style="337" customWidth="1"/>
    <col min="11269" max="11269" width="70.140625" style="337" customWidth="1"/>
    <col min="11270" max="11270" width="17.42578125" style="337" customWidth="1"/>
    <col min="11271" max="11272" width="21.85546875" style="337" customWidth="1"/>
    <col min="11273" max="11273" width="19.42578125" style="337" customWidth="1"/>
    <col min="11274" max="11274" width="42" style="337" customWidth="1"/>
    <col min="11275" max="11520" width="10.85546875" style="337"/>
    <col min="11521" max="11521" width="72" style="337" bestFit="1" customWidth="1"/>
    <col min="11522" max="11522" width="78.5703125" style="337" customWidth="1"/>
    <col min="11523" max="11523" width="10.85546875" style="337"/>
    <col min="11524" max="11524" width="31.140625" style="337" customWidth="1"/>
    <col min="11525" max="11525" width="70.140625" style="337" customWidth="1"/>
    <col min="11526" max="11526" width="17.42578125" style="337" customWidth="1"/>
    <col min="11527" max="11528" width="21.85546875" style="337" customWidth="1"/>
    <col min="11529" max="11529" width="19.42578125" style="337" customWidth="1"/>
    <col min="11530" max="11530" width="42" style="337" customWidth="1"/>
    <col min="11531" max="11776" width="10.85546875" style="337"/>
    <col min="11777" max="11777" width="72" style="337" bestFit="1" customWidth="1"/>
    <col min="11778" max="11778" width="78.5703125" style="337" customWidth="1"/>
    <col min="11779" max="11779" width="10.85546875" style="337"/>
    <col min="11780" max="11780" width="31.140625" style="337" customWidth="1"/>
    <col min="11781" max="11781" width="70.140625" style="337" customWidth="1"/>
    <col min="11782" max="11782" width="17.42578125" style="337" customWidth="1"/>
    <col min="11783" max="11784" width="21.85546875" style="337" customWidth="1"/>
    <col min="11785" max="11785" width="19.42578125" style="337" customWidth="1"/>
    <col min="11786" max="11786" width="42" style="337" customWidth="1"/>
    <col min="11787" max="12032" width="10.85546875" style="337"/>
    <col min="12033" max="12033" width="72" style="337" bestFit="1" customWidth="1"/>
    <col min="12034" max="12034" width="78.5703125" style="337" customWidth="1"/>
    <col min="12035" max="12035" width="10.85546875" style="337"/>
    <col min="12036" max="12036" width="31.140625" style="337" customWidth="1"/>
    <col min="12037" max="12037" width="70.140625" style="337" customWidth="1"/>
    <col min="12038" max="12038" width="17.42578125" style="337" customWidth="1"/>
    <col min="12039" max="12040" width="21.85546875" style="337" customWidth="1"/>
    <col min="12041" max="12041" width="19.42578125" style="337" customWidth="1"/>
    <col min="12042" max="12042" width="42" style="337" customWidth="1"/>
    <col min="12043" max="12288" width="10.85546875" style="337"/>
    <col min="12289" max="12289" width="72" style="337" bestFit="1" customWidth="1"/>
    <col min="12290" max="12290" width="78.5703125" style="337" customWidth="1"/>
    <col min="12291" max="12291" width="10.85546875" style="337"/>
    <col min="12292" max="12292" width="31.140625" style="337" customWidth="1"/>
    <col min="12293" max="12293" width="70.140625" style="337" customWidth="1"/>
    <col min="12294" max="12294" width="17.42578125" style="337" customWidth="1"/>
    <col min="12295" max="12296" width="21.85546875" style="337" customWidth="1"/>
    <col min="12297" max="12297" width="19.42578125" style="337" customWidth="1"/>
    <col min="12298" max="12298" width="42" style="337" customWidth="1"/>
    <col min="12299" max="12544" width="10.85546875" style="337"/>
    <col min="12545" max="12545" width="72" style="337" bestFit="1" customWidth="1"/>
    <col min="12546" max="12546" width="78.5703125" style="337" customWidth="1"/>
    <col min="12547" max="12547" width="10.85546875" style="337"/>
    <col min="12548" max="12548" width="31.140625" style="337" customWidth="1"/>
    <col min="12549" max="12549" width="70.140625" style="337" customWidth="1"/>
    <col min="12550" max="12550" width="17.42578125" style="337" customWidth="1"/>
    <col min="12551" max="12552" width="21.85546875" style="337" customWidth="1"/>
    <col min="12553" max="12553" width="19.42578125" style="337" customWidth="1"/>
    <col min="12554" max="12554" width="42" style="337" customWidth="1"/>
    <col min="12555" max="12800" width="10.85546875" style="337"/>
    <col min="12801" max="12801" width="72" style="337" bestFit="1" customWidth="1"/>
    <col min="12802" max="12802" width="78.5703125" style="337" customWidth="1"/>
    <col min="12803" max="12803" width="10.85546875" style="337"/>
    <col min="12804" max="12804" width="31.140625" style="337" customWidth="1"/>
    <col min="12805" max="12805" width="70.140625" style="337" customWidth="1"/>
    <col min="12806" max="12806" width="17.42578125" style="337" customWidth="1"/>
    <col min="12807" max="12808" width="21.85546875" style="337" customWidth="1"/>
    <col min="12809" max="12809" width="19.42578125" style="337" customWidth="1"/>
    <col min="12810" max="12810" width="42" style="337" customWidth="1"/>
    <col min="12811" max="13056" width="10.85546875" style="337"/>
    <col min="13057" max="13057" width="72" style="337" bestFit="1" customWidth="1"/>
    <col min="13058" max="13058" width="78.5703125" style="337" customWidth="1"/>
    <col min="13059" max="13059" width="10.85546875" style="337"/>
    <col min="13060" max="13060" width="31.140625" style="337" customWidth="1"/>
    <col min="13061" max="13061" width="70.140625" style="337" customWidth="1"/>
    <col min="13062" max="13062" width="17.42578125" style="337" customWidth="1"/>
    <col min="13063" max="13064" width="21.85546875" style="337" customWidth="1"/>
    <col min="13065" max="13065" width="19.42578125" style="337" customWidth="1"/>
    <col min="13066" max="13066" width="42" style="337" customWidth="1"/>
    <col min="13067" max="13312" width="10.85546875" style="337"/>
    <col min="13313" max="13313" width="72" style="337" bestFit="1" customWidth="1"/>
    <col min="13314" max="13314" width="78.5703125" style="337" customWidth="1"/>
    <col min="13315" max="13315" width="10.85546875" style="337"/>
    <col min="13316" max="13316" width="31.140625" style="337" customWidth="1"/>
    <col min="13317" max="13317" width="70.140625" style="337" customWidth="1"/>
    <col min="13318" max="13318" width="17.42578125" style="337" customWidth="1"/>
    <col min="13319" max="13320" width="21.85546875" style="337" customWidth="1"/>
    <col min="13321" max="13321" width="19.42578125" style="337" customWidth="1"/>
    <col min="13322" max="13322" width="42" style="337" customWidth="1"/>
    <col min="13323" max="13568" width="10.85546875" style="337"/>
    <col min="13569" max="13569" width="72" style="337" bestFit="1" customWidth="1"/>
    <col min="13570" max="13570" width="78.5703125" style="337" customWidth="1"/>
    <col min="13571" max="13571" width="10.85546875" style="337"/>
    <col min="13572" max="13572" width="31.140625" style="337" customWidth="1"/>
    <col min="13573" max="13573" width="70.140625" style="337" customWidth="1"/>
    <col min="13574" max="13574" width="17.42578125" style="337" customWidth="1"/>
    <col min="13575" max="13576" width="21.85546875" style="337" customWidth="1"/>
    <col min="13577" max="13577" width="19.42578125" style="337" customWidth="1"/>
    <col min="13578" max="13578" width="42" style="337" customWidth="1"/>
    <col min="13579" max="13824" width="10.85546875" style="337"/>
    <col min="13825" max="13825" width="72" style="337" bestFit="1" customWidth="1"/>
    <col min="13826" max="13826" width="78.5703125" style="337" customWidth="1"/>
    <col min="13827" max="13827" width="10.85546875" style="337"/>
    <col min="13828" max="13828" width="31.140625" style="337" customWidth="1"/>
    <col min="13829" max="13829" width="70.140625" style="337" customWidth="1"/>
    <col min="13830" max="13830" width="17.42578125" style="337" customWidth="1"/>
    <col min="13831" max="13832" width="21.85546875" style="337" customWidth="1"/>
    <col min="13833" max="13833" width="19.42578125" style="337" customWidth="1"/>
    <col min="13834" max="13834" width="42" style="337" customWidth="1"/>
    <col min="13835" max="14080" width="10.85546875" style="337"/>
    <col min="14081" max="14081" width="72" style="337" bestFit="1" customWidth="1"/>
    <col min="14082" max="14082" width="78.5703125" style="337" customWidth="1"/>
    <col min="14083" max="14083" width="10.85546875" style="337"/>
    <col min="14084" max="14084" width="31.140625" style="337" customWidth="1"/>
    <col min="14085" max="14085" width="70.140625" style="337" customWidth="1"/>
    <col min="14086" max="14086" width="17.42578125" style="337" customWidth="1"/>
    <col min="14087" max="14088" width="21.85546875" style="337" customWidth="1"/>
    <col min="14089" max="14089" width="19.42578125" style="337" customWidth="1"/>
    <col min="14090" max="14090" width="42" style="337" customWidth="1"/>
    <col min="14091" max="14336" width="10.85546875" style="337"/>
    <col min="14337" max="14337" width="72" style="337" bestFit="1" customWidth="1"/>
    <col min="14338" max="14338" width="78.5703125" style="337" customWidth="1"/>
    <col min="14339" max="14339" width="10.85546875" style="337"/>
    <col min="14340" max="14340" width="31.140625" style="337" customWidth="1"/>
    <col min="14341" max="14341" width="70.140625" style="337" customWidth="1"/>
    <col min="14342" max="14342" width="17.42578125" style="337" customWidth="1"/>
    <col min="14343" max="14344" width="21.85546875" style="337" customWidth="1"/>
    <col min="14345" max="14345" width="19.42578125" style="337" customWidth="1"/>
    <col min="14346" max="14346" width="42" style="337" customWidth="1"/>
    <col min="14347" max="14592" width="10.85546875" style="337"/>
    <col min="14593" max="14593" width="72" style="337" bestFit="1" customWidth="1"/>
    <col min="14594" max="14594" width="78.5703125" style="337" customWidth="1"/>
    <col min="14595" max="14595" width="10.85546875" style="337"/>
    <col min="14596" max="14596" width="31.140625" style="337" customWidth="1"/>
    <col min="14597" max="14597" width="70.140625" style="337" customWidth="1"/>
    <col min="14598" max="14598" width="17.42578125" style="337" customWidth="1"/>
    <col min="14599" max="14600" width="21.85546875" style="337" customWidth="1"/>
    <col min="14601" max="14601" width="19.42578125" style="337" customWidth="1"/>
    <col min="14602" max="14602" width="42" style="337" customWidth="1"/>
    <col min="14603" max="14848" width="10.85546875" style="337"/>
    <col min="14849" max="14849" width="72" style="337" bestFit="1" customWidth="1"/>
    <col min="14850" max="14850" width="78.5703125" style="337" customWidth="1"/>
    <col min="14851" max="14851" width="10.85546875" style="337"/>
    <col min="14852" max="14852" width="31.140625" style="337" customWidth="1"/>
    <col min="14853" max="14853" width="70.140625" style="337" customWidth="1"/>
    <col min="14854" max="14854" width="17.42578125" style="337" customWidth="1"/>
    <col min="14855" max="14856" width="21.85546875" style="337" customWidth="1"/>
    <col min="14857" max="14857" width="19.42578125" style="337" customWidth="1"/>
    <col min="14858" max="14858" width="42" style="337" customWidth="1"/>
    <col min="14859" max="15104" width="10.85546875" style="337"/>
    <col min="15105" max="15105" width="72" style="337" bestFit="1" customWidth="1"/>
    <col min="15106" max="15106" width="78.5703125" style="337" customWidth="1"/>
    <col min="15107" max="15107" width="10.85546875" style="337"/>
    <col min="15108" max="15108" width="31.140625" style="337" customWidth="1"/>
    <col min="15109" max="15109" width="70.140625" style="337" customWidth="1"/>
    <col min="15110" max="15110" width="17.42578125" style="337" customWidth="1"/>
    <col min="15111" max="15112" width="21.85546875" style="337" customWidth="1"/>
    <col min="15113" max="15113" width="19.42578125" style="337" customWidth="1"/>
    <col min="15114" max="15114" width="42" style="337" customWidth="1"/>
    <col min="15115" max="15360" width="10.85546875" style="337"/>
    <col min="15361" max="15361" width="72" style="337" bestFit="1" customWidth="1"/>
    <col min="15362" max="15362" width="78.5703125" style="337" customWidth="1"/>
    <col min="15363" max="15363" width="10.85546875" style="337"/>
    <col min="15364" max="15364" width="31.140625" style="337" customWidth="1"/>
    <col min="15365" max="15365" width="70.140625" style="337" customWidth="1"/>
    <col min="15366" max="15366" width="17.42578125" style="337" customWidth="1"/>
    <col min="15367" max="15368" width="21.85546875" style="337" customWidth="1"/>
    <col min="15369" max="15369" width="19.42578125" style="337" customWidth="1"/>
    <col min="15370" max="15370" width="42" style="337" customWidth="1"/>
    <col min="15371" max="15616" width="10.85546875" style="337"/>
    <col min="15617" max="15617" width="72" style="337" bestFit="1" customWidth="1"/>
    <col min="15618" max="15618" width="78.5703125" style="337" customWidth="1"/>
    <col min="15619" max="15619" width="10.85546875" style="337"/>
    <col min="15620" max="15620" width="31.140625" style="337" customWidth="1"/>
    <col min="15621" max="15621" width="70.140625" style="337" customWidth="1"/>
    <col min="15622" max="15622" width="17.42578125" style="337" customWidth="1"/>
    <col min="15623" max="15624" width="21.85546875" style="337" customWidth="1"/>
    <col min="15625" max="15625" width="19.42578125" style="337" customWidth="1"/>
    <col min="15626" max="15626" width="42" style="337" customWidth="1"/>
    <col min="15627" max="15872" width="10.85546875" style="337"/>
    <col min="15873" max="15873" width="72" style="337" bestFit="1" customWidth="1"/>
    <col min="15874" max="15874" width="78.5703125" style="337" customWidth="1"/>
    <col min="15875" max="15875" width="10.85546875" style="337"/>
    <col min="15876" max="15876" width="31.140625" style="337" customWidth="1"/>
    <col min="15877" max="15877" width="70.140625" style="337" customWidth="1"/>
    <col min="15878" max="15878" width="17.42578125" style="337" customWidth="1"/>
    <col min="15879" max="15880" width="21.85546875" style="337" customWidth="1"/>
    <col min="15881" max="15881" width="19.42578125" style="337" customWidth="1"/>
    <col min="15882" max="15882" width="42" style="337" customWidth="1"/>
    <col min="15883" max="16128" width="10.85546875" style="337"/>
    <col min="16129" max="16129" width="72" style="337" bestFit="1" customWidth="1"/>
    <col min="16130" max="16130" width="78.5703125" style="337" customWidth="1"/>
    <col min="16131" max="16131" width="10.85546875" style="337"/>
    <col min="16132" max="16132" width="31.140625" style="337" customWidth="1"/>
    <col min="16133" max="16133" width="70.140625" style="337" customWidth="1"/>
    <col min="16134" max="16134" width="17.42578125" style="337" customWidth="1"/>
    <col min="16135" max="16136" width="21.85546875" style="337" customWidth="1"/>
    <col min="16137" max="16137" width="19.42578125" style="337" customWidth="1"/>
    <col min="16138" max="16138" width="42" style="337" customWidth="1"/>
    <col min="16139" max="16384" width="10.85546875" style="337"/>
  </cols>
  <sheetData>
    <row r="1" spans="1:2" ht="25.5" customHeight="1">
      <c r="A1" s="461" t="s">
        <v>120</v>
      </c>
      <c r="B1" s="462"/>
    </row>
    <row r="2" spans="1:2" ht="25.5" customHeight="1">
      <c r="A2" s="463" t="s">
        <v>121</v>
      </c>
      <c r="B2" s="464"/>
    </row>
    <row r="3" spans="1:2" ht="15">
      <c r="A3" s="338" t="s">
        <v>122</v>
      </c>
      <c r="B3" s="339" t="s">
        <v>123</v>
      </c>
    </row>
    <row r="4" spans="1:2" ht="40.5" customHeight="1">
      <c r="A4" s="340" t="s">
        <v>124</v>
      </c>
      <c r="B4" s="341" t="s">
        <v>125</v>
      </c>
    </row>
    <row r="5" spans="1:2" ht="28.5">
      <c r="A5" s="340" t="s">
        <v>126</v>
      </c>
      <c r="B5" s="342" t="s">
        <v>127</v>
      </c>
    </row>
    <row r="6" spans="1:2" ht="124.5" customHeight="1">
      <c r="A6" s="340" t="s">
        <v>128</v>
      </c>
      <c r="B6" s="342" t="s">
        <v>129</v>
      </c>
    </row>
    <row r="7" spans="1:2" ht="26.45" customHeight="1">
      <c r="A7" s="449" t="s">
        <v>130</v>
      </c>
      <c r="B7" s="450"/>
    </row>
    <row r="8" spans="1:2" ht="42.75">
      <c r="A8" s="340" t="s">
        <v>131</v>
      </c>
      <c r="B8" s="342" t="s">
        <v>132</v>
      </c>
    </row>
    <row r="9" spans="1:2" ht="28.5">
      <c r="A9" s="340" t="s">
        <v>133</v>
      </c>
      <c r="B9" s="342" t="s">
        <v>134</v>
      </c>
    </row>
    <row r="10" spans="1:2" ht="42.75">
      <c r="A10" s="340" t="s">
        <v>135</v>
      </c>
      <c r="B10" s="342" t="s">
        <v>136</v>
      </c>
    </row>
    <row r="11" spans="1:2" ht="40.5" customHeight="1">
      <c r="A11" s="340" t="s">
        <v>137</v>
      </c>
      <c r="B11" s="341" t="s">
        <v>138</v>
      </c>
    </row>
    <row r="12" spans="1:2" ht="38.25" customHeight="1">
      <c r="A12" s="340" t="s">
        <v>139</v>
      </c>
      <c r="B12" s="341" t="s">
        <v>140</v>
      </c>
    </row>
    <row r="13" spans="1:2" ht="42.75">
      <c r="A13" s="340" t="s">
        <v>141</v>
      </c>
      <c r="B13" s="343" t="s">
        <v>142</v>
      </c>
    </row>
    <row r="14" spans="1:2" ht="23.45" customHeight="1">
      <c r="A14" s="344" t="s">
        <v>143</v>
      </c>
      <c r="B14" s="345"/>
    </row>
    <row r="15" spans="1:2" ht="42.75">
      <c r="A15" s="340" t="s">
        <v>144</v>
      </c>
      <c r="B15" s="346" t="s">
        <v>145</v>
      </c>
    </row>
    <row r="16" spans="1:2" ht="42.75">
      <c r="A16" s="340" t="s">
        <v>146</v>
      </c>
      <c r="B16" s="346" t="s">
        <v>147</v>
      </c>
    </row>
    <row r="17" spans="1:3" ht="42.75">
      <c r="A17" s="340" t="s">
        <v>148</v>
      </c>
      <c r="B17" s="346" t="s">
        <v>149</v>
      </c>
    </row>
    <row r="18" spans="1:3" ht="8.25" customHeight="1">
      <c r="A18" s="344"/>
      <c r="B18" s="347"/>
    </row>
    <row r="19" spans="1:3" ht="28.5">
      <c r="A19" s="340" t="s">
        <v>150</v>
      </c>
      <c r="B19" s="346" t="s">
        <v>151</v>
      </c>
    </row>
    <row r="20" spans="1:3" ht="28.5">
      <c r="A20" s="340" t="s">
        <v>152</v>
      </c>
      <c r="B20" s="346" t="s">
        <v>153</v>
      </c>
    </row>
    <row r="21" spans="1:3" ht="42.75">
      <c r="A21" s="340" t="s">
        <v>154</v>
      </c>
      <c r="B21" s="346" t="s">
        <v>155</v>
      </c>
    </row>
    <row r="22" spans="1:3" ht="20.25" customHeight="1">
      <c r="A22" s="453" t="s">
        <v>156</v>
      </c>
      <c r="B22" s="454"/>
    </row>
    <row r="23" spans="1:3" ht="42.75">
      <c r="A23" s="340" t="s">
        <v>157</v>
      </c>
      <c r="B23" s="346" t="s">
        <v>158</v>
      </c>
    </row>
    <row r="24" spans="1:3" ht="54" customHeight="1">
      <c r="A24" s="340" t="s">
        <v>159</v>
      </c>
      <c r="B24" s="346" t="s">
        <v>160</v>
      </c>
    </row>
    <row r="25" spans="1:3" ht="144" customHeight="1">
      <c r="A25" s="340" t="s">
        <v>161</v>
      </c>
      <c r="B25" s="346" t="s">
        <v>162</v>
      </c>
    </row>
    <row r="26" spans="1:3" ht="57">
      <c r="A26" s="340" t="s">
        <v>163</v>
      </c>
      <c r="B26" s="346" t="s">
        <v>164</v>
      </c>
    </row>
    <row r="27" spans="1:3" ht="57">
      <c r="A27" s="340" t="s">
        <v>165</v>
      </c>
      <c r="B27" s="346" t="s">
        <v>166</v>
      </c>
    </row>
    <row r="28" spans="1:3" ht="28.5">
      <c r="A28" s="340" t="s">
        <v>167</v>
      </c>
      <c r="B28" s="346" t="s">
        <v>168</v>
      </c>
    </row>
    <row r="29" spans="1:3" ht="57">
      <c r="A29" s="340" t="s">
        <v>169</v>
      </c>
      <c r="B29" s="346" t="s">
        <v>170</v>
      </c>
      <c r="C29" s="348"/>
    </row>
    <row r="30" spans="1:3" ht="90" customHeight="1">
      <c r="A30" s="349" t="s">
        <v>171</v>
      </c>
      <c r="B30" s="346" t="s">
        <v>172</v>
      </c>
    </row>
    <row r="31" spans="1:3" ht="81.599999999999994" customHeight="1">
      <c r="A31" s="349" t="s">
        <v>173</v>
      </c>
      <c r="B31" s="346" t="s">
        <v>174</v>
      </c>
    </row>
    <row r="32" spans="1:3" ht="54" customHeight="1">
      <c r="A32" s="349" t="s">
        <v>175</v>
      </c>
      <c r="B32" s="346" t="s">
        <v>176</v>
      </c>
    </row>
    <row r="33" spans="1:3" ht="28.5" customHeight="1">
      <c r="A33" s="465" t="s">
        <v>177</v>
      </c>
      <c r="B33" s="466"/>
    </row>
    <row r="34" spans="1:3" ht="70.5">
      <c r="A34" s="349" t="s">
        <v>178</v>
      </c>
      <c r="B34" s="346" t="s">
        <v>179</v>
      </c>
    </row>
    <row r="35" spans="1:3" ht="56.25">
      <c r="A35" s="349" t="s">
        <v>180</v>
      </c>
      <c r="B35" s="346" t="s">
        <v>181</v>
      </c>
    </row>
    <row r="36" spans="1:3" ht="36" customHeight="1">
      <c r="A36" s="349" t="s">
        <v>182</v>
      </c>
      <c r="B36" s="346" t="s">
        <v>183</v>
      </c>
      <c r="C36" s="350"/>
    </row>
    <row r="37" spans="1:3" ht="28.5">
      <c r="A37" s="349" t="s">
        <v>184</v>
      </c>
      <c r="B37" s="346" t="s">
        <v>185</v>
      </c>
    </row>
    <row r="38" spans="1:3" ht="71.25">
      <c r="A38" s="349" t="s">
        <v>186</v>
      </c>
      <c r="B38" s="346" t="s">
        <v>187</v>
      </c>
    </row>
    <row r="39" spans="1:3" ht="28.5">
      <c r="A39" s="340" t="s">
        <v>188</v>
      </c>
      <c r="B39" s="346" t="s">
        <v>189</v>
      </c>
    </row>
    <row r="40" spans="1:3" ht="25.5" customHeight="1">
      <c r="A40" s="449" t="s">
        <v>190</v>
      </c>
      <c r="B40" s="450"/>
    </row>
    <row r="41" spans="1:3" ht="24" customHeight="1">
      <c r="A41" s="344" t="s">
        <v>122</v>
      </c>
      <c r="B41" s="351" t="s">
        <v>123</v>
      </c>
    </row>
    <row r="42" spans="1:3" ht="28.5">
      <c r="A42" s="340" t="s">
        <v>141</v>
      </c>
      <c r="B42" s="352" t="s">
        <v>191</v>
      </c>
    </row>
    <row r="43" spans="1:3" ht="42.75">
      <c r="A43" s="340" t="s">
        <v>192</v>
      </c>
      <c r="B43" s="352" t="s">
        <v>193</v>
      </c>
    </row>
    <row r="44" spans="1:3" ht="42.75">
      <c r="A44" s="340" t="s">
        <v>194</v>
      </c>
      <c r="B44" s="352" t="s">
        <v>195</v>
      </c>
    </row>
    <row r="45" spans="1:3" ht="42.75">
      <c r="A45" s="340" t="s">
        <v>196</v>
      </c>
      <c r="B45" s="352" t="s">
        <v>197</v>
      </c>
    </row>
    <row r="46" spans="1:3" ht="42.75">
      <c r="A46" s="340" t="s">
        <v>198</v>
      </c>
      <c r="B46" s="352" t="s">
        <v>199</v>
      </c>
    </row>
    <row r="47" spans="1:3" ht="28.5">
      <c r="A47" s="340" t="s">
        <v>200</v>
      </c>
      <c r="B47" s="352" t="s">
        <v>201</v>
      </c>
    </row>
    <row r="48" spans="1:3" ht="152.25" customHeight="1">
      <c r="A48" s="340" t="s">
        <v>202</v>
      </c>
      <c r="B48" s="352" t="s">
        <v>203</v>
      </c>
    </row>
    <row r="49" spans="1:2" ht="22.9" customHeight="1">
      <c r="A49" s="453" t="s">
        <v>204</v>
      </c>
      <c r="B49" s="454"/>
    </row>
    <row r="50" spans="1:2" ht="71.25">
      <c r="A50" s="340" t="s">
        <v>99</v>
      </c>
      <c r="B50" s="346" t="s">
        <v>205</v>
      </c>
    </row>
    <row r="51" spans="1:2" ht="28.5">
      <c r="A51" s="340" t="s">
        <v>206</v>
      </c>
      <c r="B51" s="346" t="s">
        <v>207</v>
      </c>
    </row>
    <row r="52" spans="1:2" ht="57">
      <c r="A52" s="340" t="s">
        <v>208</v>
      </c>
      <c r="B52" s="346" t="s">
        <v>209</v>
      </c>
    </row>
    <row r="53" spans="1:2" ht="99.75">
      <c r="A53" s="340" t="s">
        <v>210</v>
      </c>
      <c r="B53" s="346" t="s">
        <v>211</v>
      </c>
    </row>
    <row r="54" spans="1:2" ht="85.5">
      <c r="A54" s="340" t="s">
        <v>212</v>
      </c>
      <c r="B54" s="346" t="s">
        <v>174</v>
      </c>
    </row>
    <row r="55" spans="1:2" ht="71.25">
      <c r="A55" s="340" t="s">
        <v>213</v>
      </c>
      <c r="B55" s="346" t="s">
        <v>214</v>
      </c>
    </row>
    <row r="56" spans="1:2" ht="28.5">
      <c r="A56" s="340" t="s">
        <v>215</v>
      </c>
      <c r="B56" s="346" t="s">
        <v>216</v>
      </c>
    </row>
    <row r="57" spans="1:2" ht="24" customHeight="1">
      <c r="A57" s="455" t="s">
        <v>217</v>
      </c>
      <c r="B57" s="456"/>
    </row>
    <row r="58" spans="1:2" ht="23.45" customHeight="1">
      <c r="A58" s="453" t="s">
        <v>218</v>
      </c>
      <c r="B58" s="454"/>
    </row>
    <row r="59" spans="1:2" ht="28.5">
      <c r="A59" s="340" t="s">
        <v>219</v>
      </c>
      <c r="B59" s="352" t="s">
        <v>220</v>
      </c>
    </row>
    <row r="60" spans="1:2" ht="28.5">
      <c r="A60" s="340" t="s">
        <v>221</v>
      </c>
      <c r="B60" s="352" t="s">
        <v>222</v>
      </c>
    </row>
    <row r="61" spans="1:2" ht="42.75">
      <c r="A61" s="340" t="s">
        <v>133</v>
      </c>
      <c r="B61" s="352" t="s">
        <v>223</v>
      </c>
    </row>
    <row r="62" spans="1:2" ht="57">
      <c r="A62" s="340" t="s">
        <v>146</v>
      </c>
      <c r="B62" s="346" t="s">
        <v>224</v>
      </c>
    </row>
    <row r="63" spans="1:2" ht="57">
      <c r="A63" s="340" t="s">
        <v>148</v>
      </c>
      <c r="B63" s="346" t="s">
        <v>225</v>
      </c>
    </row>
    <row r="64" spans="1:2" ht="42.75">
      <c r="A64" s="340" t="s">
        <v>226</v>
      </c>
      <c r="B64" s="352" t="s">
        <v>227</v>
      </c>
    </row>
    <row r="65" spans="1:2" ht="25.5" customHeight="1">
      <c r="A65" s="449" t="s">
        <v>228</v>
      </c>
      <c r="B65" s="450"/>
    </row>
    <row r="66" spans="1:2" ht="22.9" customHeight="1">
      <c r="A66" s="457" t="s">
        <v>229</v>
      </c>
      <c r="B66" s="458"/>
    </row>
    <row r="67" spans="1:2" ht="94.15" customHeight="1">
      <c r="A67" s="459" t="s">
        <v>230</v>
      </c>
      <c r="B67" s="460"/>
    </row>
    <row r="68" spans="1:2" ht="39.75" customHeight="1">
      <c r="A68" s="340" t="s">
        <v>231</v>
      </c>
      <c r="B68" s="353" t="s">
        <v>232</v>
      </c>
    </row>
    <row r="69" spans="1:2" ht="42.75">
      <c r="A69" s="340" t="s">
        <v>233</v>
      </c>
      <c r="B69" s="354" t="s">
        <v>234</v>
      </c>
    </row>
    <row r="70" spans="1:2" ht="37.5" customHeight="1">
      <c r="A70" s="349" t="s">
        <v>235</v>
      </c>
      <c r="B70" s="354" t="s">
        <v>236</v>
      </c>
    </row>
    <row r="71" spans="1:2" ht="37.5" customHeight="1">
      <c r="A71" s="340" t="s">
        <v>237</v>
      </c>
      <c r="B71" s="354" t="s">
        <v>238</v>
      </c>
    </row>
    <row r="72" spans="1:2" ht="37.5" customHeight="1">
      <c r="A72" s="349" t="s">
        <v>239</v>
      </c>
      <c r="B72" s="354" t="s">
        <v>240</v>
      </c>
    </row>
    <row r="73" spans="1:2" ht="25.5" customHeight="1">
      <c r="A73" s="449" t="s">
        <v>241</v>
      </c>
      <c r="B73" s="450"/>
    </row>
    <row r="74" spans="1:2" ht="28.5">
      <c r="A74" s="340" t="s">
        <v>242</v>
      </c>
      <c r="B74" s="352" t="s">
        <v>243</v>
      </c>
    </row>
    <row r="75" spans="1:2" ht="28.5">
      <c r="A75" s="340" t="s">
        <v>244</v>
      </c>
      <c r="B75" s="352" t="s">
        <v>245</v>
      </c>
    </row>
    <row r="76" spans="1:2" ht="28.5">
      <c r="A76" s="340" t="s">
        <v>246</v>
      </c>
      <c r="B76" s="352" t="s">
        <v>247</v>
      </c>
    </row>
    <row r="77" spans="1:2" ht="28.5">
      <c r="A77" s="340" t="s">
        <v>248</v>
      </c>
      <c r="B77" s="352" t="s">
        <v>249</v>
      </c>
    </row>
    <row r="78" spans="1:2" ht="28.5">
      <c r="A78" s="340" t="s">
        <v>250</v>
      </c>
      <c r="B78" s="352" t="s">
        <v>251</v>
      </c>
    </row>
    <row r="79" spans="1:2" ht="42.75">
      <c r="A79" s="340" t="s">
        <v>252</v>
      </c>
      <c r="B79" s="352" t="s">
        <v>253</v>
      </c>
    </row>
    <row r="80" spans="1:2" ht="28.5">
      <c r="A80" s="340" t="s">
        <v>254</v>
      </c>
      <c r="B80" s="352" t="s">
        <v>255</v>
      </c>
    </row>
    <row r="81" spans="1:2" ht="15">
      <c r="A81" s="340" t="s">
        <v>256</v>
      </c>
      <c r="B81" s="352" t="s">
        <v>257</v>
      </c>
    </row>
    <row r="82" spans="1:2" ht="42.75">
      <c r="A82" s="355" t="s">
        <v>258</v>
      </c>
      <c r="B82" s="352" t="s">
        <v>259</v>
      </c>
    </row>
    <row r="83" spans="1:2" ht="42.75">
      <c r="A83" s="349" t="s">
        <v>260</v>
      </c>
      <c r="B83" s="352" t="s">
        <v>261</v>
      </c>
    </row>
    <row r="84" spans="1:2" ht="42.75">
      <c r="A84" s="340" t="s">
        <v>262</v>
      </c>
      <c r="B84" s="352" t="s">
        <v>263</v>
      </c>
    </row>
    <row r="85" spans="1:2" ht="28.5">
      <c r="A85" s="340" t="s">
        <v>165</v>
      </c>
      <c r="B85" s="352" t="s">
        <v>264</v>
      </c>
    </row>
    <row r="86" spans="1:2" ht="28.5">
      <c r="A86" s="340" t="s">
        <v>265</v>
      </c>
      <c r="B86" s="352" t="s">
        <v>266</v>
      </c>
    </row>
    <row r="87" spans="1:2" ht="42.75">
      <c r="A87" s="340" t="s">
        <v>267</v>
      </c>
      <c r="B87" s="352" t="s">
        <v>268</v>
      </c>
    </row>
    <row r="88" spans="1:2" ht="18.600000000000001" customHeight="1">
      <c r="A88" s="449" t="s">
        <v>269</v>
      </c>
      <c r="B88" s="450"/>
    </row>
    <row r="89" spans="1:2" ht="28.5">
      <c r="A89" s="356" t="s">
        <v>270</v>
      </c>
      <c r="B89" s="357" t="s">
        <v>271</v>
      </c>
    </row>
    <row r="90" spans="1:2" ht="15">
      <c r="A90" s="356" t="s">
        <v>272</v>
      </c>
      <c r="B90" s="357" t="s">
        <v>273</v>
      </c>
    </row>
    <row r="91" spans="1:2" ht="15">
      <c r="A91" s="356" t="s">
        <v>274</v>
      </c>
      <c r="B91" s="357" t="s">
        <v>275</v>
      </c>
    </row>
    <row r="92" spans="1:2" ht="15">
      <c r="A92" s="356" t="s">
        <v>276</v>
      </c>
      <c r="B92" s="357" t="s">
        <v>277</v>
      </c>
    </row>
    <row r="93" spans="1:2" ht="15">
      <c r="A93" s="451" t="s">
        <v>278</v>
      </c>
      <c r="B93" s="452"/>
    </row>
  </sheetData>
  <mergeCells count="15">
    <mergeCell ref="A40:B40"/>
    <mergeCell ref="A1:B1"/>
    <mergeCell ref="A2:B2"/>
    <mergeCell ref="A7:B7"/>
    <mergeCell ref="A22:B22"/>
    <mergeCell ref="A33:B33"/>
    <mergeCell ref="A73:B73"/>
    <mergeCell ref="A88:B88"/>
    <mergeCell ref="A93:B93"/>
    <mergeCell ref="A49:B49"/>
    <mergeCell ref="A57:B57"/>
    <mergeCell ref="A58:B58"/>
    <mergeCell ref="A65:B65"/>
    <mergeCell ref="A66:B66"/>
    <mergeCell ref="A67:B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opLeftCell="F6" zoomScale="70" zoomScaleNormal="70" workbookViewId="0">
      <selection activeCell="I16" sqref="I16:O16"/>
    </sheetView>
  </sheetViews>
  <sheetFormatPr defaultColWidth="10.85546875" defaultRowHeight="14.25"/>
  <cols>
    <col min="1" max="1" width="49.7109375" style="39" customWidth="1"/>
    <col min="2" max="4" width="35.7109375" style="39" customWidth="1"/>
    <col min="5" max="5" width="37.42578125" style="39" customWidth="1"/>
    <col min="6" max="6" width="35.7109375" style="39" customWidth="1"/>
    <col min="7" max="7" width="38.85546875" style="39" customWidth="1"/>
    <col min="8"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15" s="104" customFormat="1" ht="22.15" customHeight="1" thickBot="1">
      <c r="A1" s="520"/>
      <c r="B1" s="500" t="s">
        <v>279</v>
      </c>
      <c r="C1" s="501"/>
      <c r="D1" s="501"/>
      <c r="E1" s="501"/>
      <c r="F1" s="501"/>
      <c r="G1" s="501"/>
      <c r="H1" s="501"/>
      <c r="I1" s="501"/>
      <c r="J1" s="501"/>
      <c r="K1" s="501"/>
      <c r="L1" s="502"/>
      <c r="M1" s="497" t="s">
        <v>280</v>
      </c>
      <c r="N1" s="498"/>
      <c r="O1" s="499"/>
    </row>
    <row r="2" spans="1:15" s="104" customFormat="1" ht="18" customHeight="1" thickBot="1">
      <c r="A2" s="521"/>
      <c r="B2" s="503" t="s">
        <v>281</v>
      </c>
      <c r="C2" s="504"/>
      <c r="D2" s="504"/>
      <c r="E2" s="504"/>
      <c r="F2" s="504"/>
      <c r="G2" s="504"/>
      <c r="H2" s="504"/>
      <c r="I2" s="504"/>
      <c r="J2" s="504"/>
      <c r="K2" s="504"/>
      <c r="L2" s="505"/>
      <c r="M2" s="497" t="s">
        <v>282</v>
      </c>
      <c r="N2" s="498"/>
      <c r="O2" s="499"/>
    </row>
    <row r="3" spans="1:15" s="104" customFormat="1" ht="19.899999999999999" customHeight="1" thickBot="1">
      <c r="A3" s="521"/>
      <c r="B3" s="503" t="s">
        <v>120</v>
      </c>
      <c r="C3" s="504"/>
      <c r="D3" s="504"/>
      <c r="E3" s="504"/>
      <c r="F3" s="504"/>
      <c r="G3" s="504"/>
      <c r="H3" s="504"/>
      <c r="I3" s="504"/>
      <c r="J3" s="504"/>
      <c r="K3" s="504"/>
      <c r="L3" s="505"/>
      <c r="M3" s="497" t="s">
        <v>283</v>
      </c>
      <c r="N3" s="498"/>
      <c r="O3" s="499"/>
    </row>
    <row r="4" spans="1:15" s="104" customFormat="1" ht="21.75" customHeight="1" thickBot="1">
      <c r="A4" s="522"/>
      <c r="B4" s="506" t="s">
        <v>284</v>
      </c>
      <c r="C4" s="507"/>
      <c r="D4" s="507"/>
      <c r="E4" s="507"/>
      <c r="F4" s="507"/>
      <c r="G4" s="507"/>
      <c r="H4" s="507"/>
      <c r="I4" s="507"/>
      <c r="J4" s="507"/>
      <c r="K4" s="507"/>
      <c r="L4" s="508"/>
      <c r="M4" s="497" t="s">
        <v>285</v>
      </c>
      <c r="N4" s="498"/>
      <c r="O4" s="499"/>
    </row>
    <row r="5" spans="1:15" s="104" customFormat="1" ht="21.75" customHeight="1" thickBot="1">
      <c r="A5" s="105"/>
      <c r="B5" s="106"/>
      <c r="C5" s="106"/>
      <c r="D5" s="106"/>
      <c r="E5" s="106"/>
      <c r="F5" s="106"/>
      <c r="G5" s="106"/>
      <c r="H5" s="106"/>
      <c r="I5" s="106"/>
      <c r="J5" s="106"/>
      <c r="K5" s="106"/>
      <c r="L5" s="106"/>
      <c r="M5" s="107"/>
      <c r="N5" s="107"/>
      <c r="O5" s="107"/>
    </row>
    <row r="6" spans="1:15" s="104" customFormat="1" ht="48" customHeight="1" thickBot="1">
      <c r="A6" s="89" t="s">
        <v>286</v>
      </c>
      <c r="B6" s="531" t="s">
        <v>287</v>
      </c>
      <c r="C6" s="532"/>
      <c r="D6" s="532"/>
      <c r="E6" s="532"/>
      <c r="F6" s="532"/>
      <c r="G6" s="532"/>
      <c r="H6" s="532"/>
      <c r="I6" s="532"/>
      <c r="J6" s="532"/>
      <c r="K6" s="533"/>
      <c r="L6" s="220" t="s">
        <v>288</v>
      </c>
      <c r="M6" s="534">
        <v>2024110010289</v>
      </c>
      <c r="N6" s="535"/>
      <c r="O6" s="536"/>
    </row>
    <row r="7" spans="1:15" s="104" customFormat="1" ht="21.75" customHeight="1" thickBot="1">
      <c r="A7" s="105"/>
      <c r="B7" s="106"/>
      <c r="C7" s="106"/>
      <c r="D7" s="106"/>
      <c r="E7" s="106"/>
      <c r="F7" s="106"/>
      <c r="G7" s="106"/>
      <c r="H7" s="106"/>
      <c r="I7" s="106"/>
      <c r="J7" s="106"/>
      <c r="K7" s="106"/>
      <c r="L7" s="106"/>
      <c r="M7" s="107"/>
      <c r="N7" s="107"/>
      <c r="O7" s="107"/>
    </row>
    <row r="8" spans="1:15" s="104" customFormat="1" ht="21.75" customHeight="1" thickBot="1">
      <c r="A8" s="524" t="s">
        <v>126</v>
      </c>
      <c r="B8" s="181" t="s">
        <v>289</v>
      </c>
      <c r="C8" s="145"/>
      <c r="D8" s="181" t="s">
        <v>290</v>
      </c>
      <c r="E8" s="145"/>
      <c r="F8" s="181" t="s">
        <v>291</v>
      </c>
      <c r="G8" s="145"/>
      <c r="H8" s="181" t="s">
        <v>292</v>
      </c>
      <c r="I8" s="148" t="s">
        <v>293</v>
      </c>
      <c r="J8" s="488" t="s">
        <v>128</v>
      </c>
      <c r="K8" s="523"/>
      <c r="L8" s="180" t="s">
        <v>294</v>
      </c>
      <c r="M8" s="485"/>
      <c r="N8" s="485"/>
      <c r="O8" s="485"/>
    </row>
    <row r="9" spans="1:15" s="104" customFormat="1" ht="21.75" customHeight="1" thickBot="1">
      <c r="A9" s="524"/>
      <c r="B9" s="182" t="s">
        <v>295</v>
      </c>
      <c r="C9" s="148"/>
      <c r="D9" s="181" t="s">
        <v>296</v>
      </c>
      <c r="E9" s="149"/>
      <c r="F9" s="181" t="s">
        <v>297</v>
      </c>
      <c r="G9" s="149"/>
      <c r="H9" s="181" t="s">
        <v>298</v>
      </c>
      <c r="I9" s="147"/>
      <c r="J9" s="488"/>
      <c r="K9" s="523"/>
      <c r="L9" s="180" t="s">
        <v>299</v>
      </c>
      <c r="M9" s="485"/>
      <c r="N9" s="485"/>
      <c r="O9" s="485"/>
    </row>
    <row r="10" spans="1:15" s="104" customFormat="1" ht="21.75" customHeight="1" thickBot="1">
      <c r="A10" s="524"/>
      <c r="B10" s="181" t="s">
        <v>300</v>
      </c>
      <c r="C10" s="145"/>
      <c r="D10" s="181" t="s">
        <v>301</v>
      </c>
      <c r="E10" s="149"/>
      <c r="F10" s="181" t="s">
        <v>302</v>
      </c>
      <c r="G10" s="149"/>
      <c r="H10" s="181" t="s">
        <v>303</v>
      </c>
      <c r="I10" s="147"/>
      <c r="J10" s="488"/>
      <c r="K10" s="523"/>
      <c r="L10" s="180" t="s">
        <v>304</v>
      </c>
      <c r="M10" s="485" t="s">
        <v>293</v>
      </c>
      <c r="N10" s="485"/>
      <c r="O10" s="485"/>
    </row>
    <row r="11" spans="1:15" ht="15" customHeight="1" thickBot="1">
      <c r="A11" s="42"/>
      <c r="B11" s="43"/>
      <c r="C11" s="43"/>
      <c r="D11" s="45"/>
      <c r="E11" s="44"/>
      <c r="F11" s="44"/>
      <c r="G11" s="209"/>
      <c r="H11" s="209"/>
      <c r="I11" s="46"/>
      <c r="J11" s="46"/>
      <c r="K11" s="43"/>
      <c r="L11" s="43"/>
      <c r="M11" s="43"/>
      <c r="N11" s="43"/>
      <c r="O11" s="43"/>
    </row>
    <row r="12" spans="1:15" ht="15" customHeight="1">
      <c r="A12" s="528" t="s">
        <v>305</v>
      </c>
      <c r="B12" s="509" t="s">
        <v>306</v>
      </c>
      <c r="C12" s="510"/>
      <c r="D12" s="510"/>
      <c r="E12" s="510"/>
      <c r="F12" s="510"/>
      <c r="G12" s="510"/>
      <c r="H12" s="510"/>
      <c r="I12" s="510"/>
      <c r="J12" s="510"/>
      <c r="K12" s="510"/>
      <c r="L12" s="510"/>
      <c r="M12" s="510"/>
      <c r="N12" s="510"/>
      <c r="O12" s="511"/>
    </row>
    <row r="13" spans="1:15" ht="15" customHeight="1">
      <c r="A13" s="529"/>
      <c r="B13" s="512"/>
      <c r="C13" s="513"/>
      <c r="D13" s="513"/>
      <c r="E13" s="513"/>
      <c r="F13" s="513"/>
      <c r="G13" s="513"/>
      <c r="H13" s="513"/>
      <c r="I13" s="513"/>
      <c r="J13" s="513"/>
      <c r="K13" s="513"/>
      <c r="L13" s="513"/>
      <c r="M13" s="513"/>
      <c r="N13" s="513"/>
      <c r="O13" s="514"/>
    </row>
    <row r="14" spans="1:15" ht="15" customHeight="1" thickBot="1">
      <c r="A14" s="530"/>
      <c r="B14" s="515"/>
      <c r="C14" s="516"/>
      <c r="D14" s="516"/>
      <c r="E14" s="516"/>
      <c r="F14" s="516"/>
      <c r="G14" s="516"/>
      <c r="H14" s="516"/>
      <c r="I14" s="516"/>
      <c r="J14" s="516"/>
      <c r="K14" s="516"/>
      <c r="L14" s="516"/>
      <c r="M14" s="516"/>
      <c r="N14" s="516"/>
      <c r="O14" s="517"/>
    </row>
    <row r="15" spans="1:15" ht="9" customHeight="1" thickBot="1">
      <c r="A15" s="47"/>
      <c r="B15" s="103"/>
      <c r="C15" s="48"/>
      <c r="D15" s="48"/>
      <c r="E15" s="48"/>
      <c r="F15" s="48"/>
      <c r="G15" s="49"/>
      <c r="H15" s="49"/>
      <c r="I15" s="49"/>
      <c r="J15" s="49"/>
      <c r="K15" s="49"/>
      <c r="L15" s="50"/>
      <c r="M15" s="50"/>
      <c r="N15" s="50"/>
      <c r="O15" s="50"/>
    </row>
    <row r="16" spans="1:15" s="51" customFormat="1" ht="37.5" customHeight="1">
      <c r="A16" s="89" t="s">
        <v>133</v>
      </c>
      <c r="B16" s="518" t="s">
        <v>307</v>
      </c>
      <c r="C16" s="518"/>
      <c r="D16" s="518"/>
      <c r="E16" s="518"/>
      <c r="F16" s="518"/>
      <c r="G16" s="524" t="s">
        <v>135</v>
      </c>
      <c r="H16" s="524"/>
      <c r="I16" s="519" t="s">
        <v>308</v>
      </c>
      <c r="J16" s="519"/>
      <c r="K16" s="519"/>
      <c r="L16" s="519"/>
      <c r="M16" s="519"/>
      <c r="N16" s="519"/>
      <c r="O16" s="519"/>
    </row>
    <row r="17" spans="1:15" ht="9" customHeight="1">
      <c r="A17" s="47"/>
      <c r="B17" s="49"/>
      <c r="C17" s="48"/>
      <c r="D17" s="48"/>
      <c r="E17" s="48"/>
      <c r="F17" s="48"/>
      <c r="G17" s="49"/>
      <c r="H17" s="49"/>
      <c r="I17" s="49"/>
      <c r="J17" s="49"/>
      <c r="K17" s="49"/>
      <c r="L17" s="50"/>
      <c r="M17" s="50"/>
      <c r="N17" s="50"/>
      <c r="O17" s="50"/>
    </row>
    <row r="18" spans="1:15" ht="56.25" customHeight="1">
      <c r="A18" s="210" t="s">
        <v>137</v>
      </c>
      <c r="B18" s="526" t="s">
        <v>309</v>
      </c>
      <c r="C18" s="526"/>
      <c r="D18" s="526"/>
      <c r="E18" s="526"/>
      <c r="F18" s="211" t="s">
        <v>139</v>
      </c>
      <c r="G18" s="525" t="s">
        <v>310</v>
      </c>
      <c r="H18" s="525"/>
      <c r="I18" s="525"/>
      <c r="J18" s="89" t="s">
        <v>141</v>
      </c>
      <c r="K18" s="518" t="s">
        <v>311</v>
      </c>
      <c r="L18" s="518"/>
      <c r="M18" s="518"/>
      <c r="N18" s="518"/>
      <c r="O18" s="518"/>
    </row>
    <row r="19" spans="1:15" ht="9" customHeight="1">
      <c r="A19" s="41"/>
      <c r="B19" s="40"/>
      <c r="C19" s="527"/>
      <c r="D19" s="527"/>
      <c r="E19" s="527"/>
      <c r="F19" s="527"/>
      <c r="G19" s="527"/>
      <c r="H19" s="527"/>
      <c r="I19" s="527"/>
      <c r="J19" s="527"/>
      <c r="K19" s="527"/>
      <c r="L19" s="527"/>
      <c r="M19" s="527"/>
      <c r="N19" s="527"/>
      <c r="O19" s="527"/>
    </row>
    <row r="21" spans="1:15" ht="16.5" customHeight="1" thickBot="1">
      <c r="A21" s="101"/>
      <c r="B21" s="102"/>
      <c r="C21" s="102"/>
      <c r="D21" s="102"/>
      <c r="E21" s="102"/>
      <c r="F21" s="102"/>
      <c r="G21" s="102"/>
      <c r="H21" s="102"/>
      <c r="I21" s="102"/>
      <c r="J21" s="102"/>
      <c r="K21" s="102"/>
      <c r="L21" s="102"/>
      <c r="M21" s="102"/>
      <c r="N21" s="102"/>
      <c r="O21" s="102"/>
    </row>
    <row r="22" spans="1:15" ht="32.1" customHeight="1" thickBot="1">
      <c r="A22" s="486" t="s">
        <v>143</v>
      </c>
      <c r="B22" s="487"/>
      <c r="C22" s="487"/>
      <c r="D22" s="487"/>
      <c r="E22" s="487"/>
      <c r="F22" s="487"/>
      <c r="G22" s="487"/>
      <c r="H22" s="487"/>
      <c r="I22" s="487"/>
      <c r="J22" s="487"/>
      <c r="K22" s="487"/>
      <c r="L22" s="487"/>
      <c r="M22" s="487"/>
      <c r="N22" s="487"/>
      <c r="O22" s="488"/>
    </row>
    <row r="23" spans="1:15" ht="32.1" customHeight="1" thickBot="1">
      <c r="A23" s="486" t="s">
        <v>312</v>
      </c>
      <c r="B23" s="487"/>
      <c r="C23" s="487"/>
      <c r="D23" s="487"/>
      <c r="E23" s="487"/>
      <c r="F23" s="487"/>
      <c r="G23" s="487"/>
      <c r="H23" s="487"/>
      <c r="I23" s="487"/>
      <c r="J23" s="487"/>
      <c r="K23" s="487"/>
      <c r="L23" s="487"/>
      <c r="M23" s="487"/>
      <c r="N23" s="487"/>
      <c r="O23" s="488"/>
    </row>
    <row r="24" spans="1:15" ht="32.1" customHeight="1" thickBot="1">
      <c r="A24" s="62"/>
      <c r="B24" s="52" t="s">
        <v>289</v>
      </c>
      <c r="C24" s="52" t="s">
        <v>290</v>
      </c>
      <c r="D24" s="52" t="s">
        <v>291</v>
      </c>
      <c r="E24" s="52" t="s">
        <v>292</v>
      </c>
      <c r="F24" s="52" t="s">
        <v>295</v>
      </c>
      <c r="G24" s="52" t="s">
        <v>296</v>
      </c>
      <c r="H24" s="52" t="s">
        <v>297</v>
      </c>
      <c r="I24" s="52" t="s">
        <v>298</v>
      </c>
      <c r="J24" s="52" t="s">
        <v>300</v>
      </c>
      <c r="K24" s="52" t="s">
        <v>301</v>
      </c>
      <c r="L24" s="52" t="s">
        <v>302</v>
      </c>
      <c r="M24" s="52" t="s">
        <v>303</v>
      </c>
      <c r="N24" s="53" t="s">
        <v>313</v>
      </c>
      <c r="O24" s="53" t="s">
        <v>314</v>
      </c>
    </row>
    <row r="25" spans="1:15" ht="32.1" customHeight="1">
      <c r="A25" s="56" t="s">
        <v>144</v>
      </c>
      <c r="B25" s="286">
        <v>215634000</v>
      </c>
      <c r="C25" s="286">
        <v>53471000</v>
      </c>
      <c r="D25" s="287" t="s">
        <v>315</v>
      </c>
      <c r="E25" s="286">
        <v>21600000</v>
      </c>
      <c r="F25" s="286">
        <v>274791000</v>
      </c>
      <c r="G25" s="286">
        <v>9000000</v>
      </c>
      <c r="H25" s="54"/>
      <c r="I25" s="54"/>
      <c r="J25" s="54"/>
      <c r="K25" s="54"/>
      <c r="L25" s="54"/>
      <c r="M25" s="54"/>
      <c r="N25" s="313">
        <f>SUM(B25:M25)</f>
        <v>574496000</v>
      </c>
      <c r="O25" s="55"/>
    </row>
    <row r="26" spans="1:15" ht="32.1" customHeight="1">
      <c r="A26" s="56" t="s">
        <v>146</v>
      </c>
      <c r="B26" s="286">
        <v>215634000</v>
      </c>
      <c r="C26" s="286">
        <v>53471000</v>
      </c>
      <c r="D26" s="286">
        <v>10320000</v>
      </c>
      <c r="E26" s="286">
        <v>-10600599</v>
      </c>
      <c r="F26" s="287"/>
      <c r="G26" s="287"/>
      <c r="H26" s="57"/>
      <c r="I26" s="57"/>
      <c r="J26" s="57"/>
      <c r="K26" s="57"/>
      <c r="L26" s="57"/>
      <c r="M26" s="57"/>
      <c r="N26" s="218">
        <f t="shared" ref="N26:N30" si="0">SUM(B26:M26)</f>
        <v>268824401</v>
      </c>
      <c r="O26" s="88">
        <f>+(B26+C26+D26+E26+F26+G26+H26+I26+J26+K26+L26+M26)/N25</f>
        <v>0.46793084895282128</v>
      </c>
    </row>
    <row r="27" spans="1:15" ht="32.1" customHeight="1">
      <c r="A27" s="56" t="s">
        <v>148</v>
      </c>
      <c r="B27" s="57">
        <v>0</v>
      </c>
      <c r="C27" s="286">
        <v>1974233</v>
      </c>
      <c r="D27" s="286">
        <v>19764400</v>
      </c>
      <c r="E27" s="286">
        <v>25344000</v>
      </c>
      <c r="F27" s="287"/>
      <c r="G27" s="287"/>
      <c r="H27" s="57"/>
      <c r="I27" s="57"/>
      <c r="J27" s="57"/>
      <c r="K27" s="57"/>
      <c r="L27" s="57"/>
      <c r="M27" s="57"/>
      <c r="N27" s="218">
        <f t="shared" si="0"/>
        <v>47082633</v>
      </c>
      <c r="O27" s="88">
        <f>+N27/N26</f>
        <v>0.17514270588851791</v>
      </c>
    </row>
    <row r="28" spans="1:15" ht="32.1" customHeight="1">
      <c r="A28" s="56" t="s">
        <v>316</v>
      </c>
      <c r="B28" s="287">
        <v>0</v>
      </c>
      <c r="C28" s="286">
        <v>6312355</v>
      </c>
      <c r="D28" s="287"/>
      <c r="E28" s="287"/>
      <c r="F28" s="287"/>
      <c r="G28" s="287"/>
      <c r="H28" s="57"/>
      <c r="I28" s="57"/>
      <c r="J28" s="57"/>
      <c r="K28" s="57"/>
      <c r="L28" s="57"/>
      <c r="M28" s="57"/>
      <c r="N28" s="218">
        <f t="shared" si="0"/>
        <v>6312355</v>
      </c>
      <c r="O28" s="58"/>
    </row>
    <row r="29" spans="1:15" ht="32.1" customHeight="1">
      <c r="A29" s="56" t="s">
        <v>317</v>
      </c>
      <c r="B29" s="57">
        <v>0</v>
      </c>
      <c r="C29" s="57">
        <v>0</v>
      </c>
      <c r="D29" s="57"/>
      <c r="E29" s="57"/>
      <c r="F29" s="57"/>
      <c r="G29" s="57"/>
      <c r="H29" s="57"/>
      <c r="I29" s="57"/>
      <c r="J29" s="57"/>
      <c r="K29" s="57"/>
      <c r="L29" s="57"/>
      <c r="M29" s="57"/>
      <c r="N29" s="218">
        <f t="shared" si="0"/>
        <v>0</v>
      </c>
      <c r="O29" s="58"/>
    </row>
    <row r="30" spans="1:15" ht="32.1" customHeight="1" thickBot="1">
      <c r="A30" s="59" t="s">
        <v>154</v>
      </c>
      <c r="B30" s="60">
        <v>0</v>
      </c>
      <c r="C30" s="60">
        <v>0</v>
      </c>
      <c r="D30" s="60">
        <v>6312355</v>
      </c>
      <c r="E30" s="60"/>
      <c r="F30" s="60"/>
      <c r="G30" s="60"/>
      <c r="H30" s="60"/>
      <c r="I30" s="60"/>
      <c r="J30" s="60"/>
      <c r="K30" s="60"/>
      <c r="L30" s="60"/>
      <c r="M30" s="60"/>
      <c r="N30" s="219">
        <f t="shared" si="0"/>
        <v>6312355</v>
      </c>
      <c r="O30" s="63">
        <f>+N30/(N28-N29)</f>
        <v>1</v>
      </c>
    </row>
    <row r="31" spans="1:15" s="61" customFormat="1" ht="16.5" customHeight="1"/>
    <row r="32" spans="1:15" s="61" customFormat="1" ht="17.25" customHeight="1"/>
    <row r="34" spans="1:14" ht="48" customHeight="1" thickBot="1">
      <c r="A34" s="542" t="s">
        <v>318</v>
      </c>
      <c r="B34" s="543"/>
      <c r="C34" s="543"/>
      <c r="D34" s="543"/>
      <c r="E34" s="543"/>
      <c r="F34" s="543"/>
      <c r="G34" s="543"/>
      <c r="H34" s="543"/>
      <c r="I34" s="544"/>
      <c r="N34" s="217"/>
    </row>
    <row r="35" spans="1:14" ht="50.25" customHeight="1" thickBot="1">
      <c r="A35" s="73" t="s">
        <v>319</v>
      </c>
      <c r="B35" s="545" t="str">
        <f>+B12</f>
        <v>Formular 9 acciones de transformación cultural que promuevan y garanticen el libre ejercicio de los derechos de las mujeres y la equidad de género a través de mecanismos de cambio cultural y comportamental desarrollados con las comunidades</v>
      </c>
      <c r="C35" s="546"/>
      <c r="D35" s="546"/>
      <c r="E35" s="546"/>
      <c r="F35" s="546"/>
      <c r="G35" s="546"/>
      <c r="H35" s="546"/>
      <c r="I35" s="547"/>
    </row>
    <row r="36" spans="1:14" ht="18.75" customHeight="1" thickBot="1">
      <c r="A36" s="559" t="s">
        <v>159</v>
      </c>
      <c r="B36" s="110">
        <v>2024</v>
      </c>
      <c r="C36" s="110">
        <v>2025</v>
      </c>
      <c r="D36" s="110">
        <v>2026</v>
      </c>
      <c r="E36" s="110">
        <v>2027</v>
      </c>
      <c r="F36" s="110" t="s">
        <v>320</v>
      </c>
      <c r="G36" s="561" t="s">
        <v>161</v>
      </c>
      <c r="H36" s="561" t="s">
        <v>21</v>
      </c>
      <c r="I36" s="561"/>
    </row>
    <row r="37" spans="1:14" ht="50.25" customHeight="1" thickBot="1">
      <c r="A37" s="560"/>
      <c r="B37" s="65">
        <v>3</v>
      </c>
      <c r="C37" s="65">
        <f>B40+B42+B44+B46+B48+B50+B52+B54+B56+B58+B60+B62</f>
        <v>2.9999999999999996</v>
      </c>
      <c r="D37" s="65">
        <v>2</v>
      </c>
      <c r="E37" s="65">
        <v>1</v>
      </c>
      <c r="F37" s="110">
        <f>B37+C37+D37+E37</f>
        <v>9</v>
      </c>
      <c r="G37" s="561"/>
      <c r="H37" s="561"/>
      <c r="I37" s="561"/>
    </row>
    <row r="38" spans="1:14" ht="52.5" customHeight="1" thickBot="1">
      <c r="A38" s="74" t="s">
        <v>163</v>
      </c>
      <c r="B38" s="548">
        <v>0.2</v>
      </c>
      <c r="C38" s="549"/>
      <c r="D38" s="554" t="s">
        <v>321</v>
      </c>
      <c r="E38" s="555"/>
      <c r="F38" s="555"/>
      <c r="G38" s="555"/>
      <c r="H38" s="555"/>
      <c r="I38" s="556"/>
    </row>
    <row r="39" spans="1:14" s="64" customFormat="1" ht="48" customHeight="1" thickBot="1">
      <c r="A39" s="559" t="s">
        <v>322</v>
      </c>
      <c r="B39" s="74" t="s">
        <v>323</v>
      </c>
      <c r="C39" s="73" t="s">
        <v>206</v>
      </c>
      <c r="D39" s="540" t="s">
        <v>208</v>
      </c>
      <c r="E39" s="541"/>
      <c r="F39" s="540" t="s">
        <v>210</v>
      </c>
      <c r="G39" s="541"/>
      <c r="H39" s="75" t="s">
        <v>212</v>
      </c>
      <c r="I39" s="77" t="s">
        <v>213</v>
      </c>
    </row>
    <row r="40" spans="1:14" ht="120.75" customHeight="1" thickBot="1">
      <c r="A40" s="560"/>
      <c r="B40" s="227">
        <v>0.05</v>
      </c>
      <c r="C40" s="68">
        <v>0.05</v>
      </c>
      <c r="D40" s="550" t="s">
        <v>324</v>
      </c>
      <c r="E40" s="551"/>
      <c r="F40" s="550" t="s">
        <v>325</v>
      </c>
      <c r="G40" s="551"/>
      <c r="H40" s="294" t="s">
        <v>326</v>
      </c>
      <c r="I40" s="66" t="s">
        <v>327</v>
      </c>
    </row>
    <row r="41" spans="1:14" s="64" customFormat="1" ht="54" customHeight="1" thickBot="1">
      <c r="A41" s="559" t="s">
        <v>328</v>
      </c>
      <c r="B41" s="76" t="s">
        <v>323</v>
      </c>
      <c r="C41" s="75" t="s">
        <v>206</v>
      </c>
      <c r="D41" s="540" t="s">
        <v>208</v>
      </c>
      <c r="E41" s="541"/>
      <c r="F41" s="540" t="s">
        <v>210</v>
      </c>
      <c r="G41" s="541"/>
      <c r="H41" s="75" t="s">
        <v>212</v>
      </c>
      <c r="I41" s="77" t="s">
        <v>213</v>
      </c>
    </row>
    <row r="42" spans="1:14" ht="180.75" customHeight="1" thickBot="1">
      <c r="A42" s="560"/>
      <c r="B42" s="229">
        <v>0.1</v>
      </c>
      <c r="C42" s="299">
        <v>0.1</v>
      </c>
      <c r="D42" s="552" t="s">
        <v>329</v>
      </c>
      <c r="E42" s="553"/>
      <c r="F42" s="552" t="s">
        <v>330</v>
      </c>
      <c r="G42" s="553"/>
      <c r="H42" s="294" t="s">
        <v>326</v>
      </c>
      <c r="I42" s="66" t="s">
        <v>331</v>
      </c>
    </row>
    <row r="43" spans="1:14" s="64" customFormat="1" ht="35.1" customHeight="1">
      <c r="A43" s="559" t="s">
        <v>332</v>
      </c>
      <c r="B43" s="76" t="s">
        <v>323</v>
      </c>
      <c r="C43" s="75" t="s">
        <v>206</v>
      </c>
      <c r="D43" s="540" t="s">
        <v>208</v>
      </c>
      <c r="E43" s="541"/>
      <c r="F43" s="540" t="s">
        <v>210</v>
      </c>
      <c r="G43" s="541"/>
      <c r="H43" s="75" t="s">
        <v>212</v>
      </c>
      <c r="I43" s="77" t="s">
        <v>213</v>
      </c>
    </row>
    <row r="44" spans="1:14" ht="224.25" customHeight="1">
      <c r="A44" s="560"/>
      <c r="B44" s="227">
        <v>0.25</v>
      </c>
      <c r="C44" s="68">
        <v>0.25</v>
      </c>
      <c r="D44" s="552" t="s">
        <v>333</v>
      </c>
      <c r="E44" s="553"/>
      <c r="F44" s="557" t="s">
        <v>334</v>
      </c>
      <c r="G44" s="558"/>
      <c r="H44" s="294" t="s">
        <v>326</v>
      </c>
      <c r="I44" s="66" t="s">
        <v>335</v>
      </c>
    </row>
    <row r="45" spans="1:14" s="64" customFormat="1" ht="35.1" customHeight="1">
      <c r="A45" s="559" t="s">
        <v>336</v>
      </c>
      <c r="B45" s="76" t="s">
        <v>323</v>
      </c>
      <c r="C45" s="76" t="s">
        <v>206</v>
      </c>
      <c r="D45" s="540" t="s">
        <v>208</v>
      </c>
      <c r="E45" s="541"/>
      <c r="F45" s="540" t="s">
        <v>210</v>
      </c>
      <c r="G45" s="541"/>
      <c r="H45" s="75" t="s">
        <v>212</v>
      </c>
      <c r="I45" s="75" t="s">
        <v>213</v>
      </c>
    </row>
    <row r="46" spans="1:14" ht="213.75" customHeight="1" thickBot="1">
      <c r="A46" s="560"/>
      <c r="B46" s="229">
        <v>0.3</v>
      </c>
      <c r="C46" s="68">
        <v>0.3</v>
      </c>
      <c r="D46" s="562" t="s">
        <v>337</v>
      </c>
      <c r="E46" s="563"/>
      <c r="F46" s="562" t="s">
        <v>338</v>
      </c>
      <c r="G46" s="564"/>
      <c r="H46" s="319" t="s">
        <v>339</v>
      </c>
      <c r="I46" s="320" t="s">
        <v>340</v>
      </c>
    </row>
    <row r="47" spans="1:14" s="64" customFormat="1" ht="35.1" customHeight="1" thickBot="1">
      <c r="A47" s="559" t="s">
        <v>341</v>
      </c>
      <c r="B47" s="76" t="s">
        <v>323</v>
      </c>
      <c r="C47" s="75" t="s">
        <v>206</v>
      </c>
      <c r="D47" s="540" t="s">
        <v>208</v>
      </c>
      <c r="E47" s="541"/>
      <c r="F47" s="540" t="s">
        <v>210</v>
      </c>
      <c r="G47" s="541"/>
      <c r="H47" s="75" t="s">
        <v>212</v>
      </c>
      <c r="I47" s="77" t="s">
        <v>213</v>
      </c>
    </row>
    <row r="48" spans="1:14" ht="120.75" customHeight="1" thickBot="1">
      <c r="A48" s="560"/>
      <c r="B48" s="227">
        <v>0.35</v>
      </c>
      <c r="C48" s="68"/>
      <c r="D48" s="473"/>
      <c r="E48" s="474"/>
      <c r="F48" s="473"/>
      <c r="G48" s="474"/>
      <c r="H48" s="65"/>
      <c r="I48" s="67"/>
    </row>
    <row r="49" spans="1:9" s="64" customFormat="1" ht="35.1" customHeight="1" thickBot="1">
      <c r="A49" s="559" t="s">
        <v>342</v>
      </c>
      <c r="B49" s="76" t="s">
        <v>323</v>
      </c>
      <c r="C49" s="75" t="s">
        <v>206</v>
      </c>
      <c r="D49" s="540" t="s">
        <v>208</v>
      </c>
      <c r="E49" s="541"/>
      <c r="F49" s="540" t="s">
        <v>210</v>
      </c>
      <c r="G49" s="541"/>
      <c r="H49" s="75" t="s">
        <v>212</v>
      </c>
      <c r="I49" s="77" t="s">
        <v>213</v>
      </c>
    </row>
    <row r="50" spans="1:9" ht="120.75" customHeight="1" thickBot="1">
      <c r="A50" s="560"/>
      <c r="B50" s="230">
        <v>0.4</v>
      </c>
      <c r="C50" s="69"/>
      <c r="D50" s="473"/>
      <c r="E50" s="474"/>
      <c r="F50" s="473"/>
      <c r="G50" s="474"/>
      <c r="H50" s="65"/>
      <c r="I50" s="67"/>
    </row>
    <row r="51" spans="1:9" ht="35.1" customHeight="1" thickBot="1">
      <c r="A51" s="559" t="s">
        <v>343</v>
      </c>
      <c r="B51" s="74" t="s">
        <v>323</v>
      </c>
      <c r="C51" s="73" t="s">
        <v>206</v>
      </c>
      <c r="D51" s="540" t="s">
        <v>208</v>
      </c>
      <c r="E51" s="541"/>
      <c r="F51" s="540" t="s">
        <v>210</v>
      </c>
      <c r="G51" s="541"/>
      <c r="H51" s="75" t="s">
        <v>212</v>
      </c>
      <c r="I51" s="77" t="s">
        <v>213</v>
      </c>
    </row>
    <row r="52" spans="1:9" ht="120.75" customHeight="1" thickBot="1">
      <c r="A52" s="560"/>
      <c r="B52" s="230">
        <v>0.4</v>
      </c>
      <c r="C52" s="69"/>
      <c r="D52" s="473"/>
      <c r="E52" s="565"/>
      <c r="F52" s="473"/>
      <c r="G52" s="474"/>
      <c r="H52" s="65"/>
      <c r="I52" s="67"/>
    </row>
    <row r="53" spans="1:9" ht="35.1" customHeight="1" thickBot="1">
      <c r="A53" s="559" t="s">
        <v>344</v>
      </c>
      <c r="B53" s="74" t="s">
        <v>323</v>
      </c>
      <c r="C53" s="73" t="s">
        <v>206</v>
      </c>
      <c r="D53" s="540" t="s">
        <v>208</v>
      </c>
      <c r="E53" s="541"/>
      <c r="F53" s="540" t="s">
        <v>210</v>
      </c>
      <c r="G53" s="541"/>
      <c r="H53" s="75" t="s">
        <v>212</v>
      </c>
      <c r="I53" s="77" t="s">
        <v>213</v>
      </c>
    </row>
    <row r="54" spans="1:9" ht="120.75" customHeight="1" thickBot="1">
      <c r="A54" s="560"/>
      <c r="B54" s="230">
        <v>0.4</v>
      </c>
      <c r="C54" s="69"/>
      <c r="D54" s="473"/>
      <c r="E54" s="565"/>
      <c r="F54" s="473"/>
      <c r="G54" s="474"/>
      <c r="H54" s="85"/>
      <c r="I54" s="67"/>
    </row>
    <row r="55" spans="1:9" ht="35.1" customHeight="1" thickBot="1">
      <c r="A55" s="559" t="s">
        <v>345</v>
      </c>
      <c r="B55" s="74" t="s">
        <v>323</v>
      </c>
      <c r="C55" s="73" t="s">
        <v>206</v>
      </c>
      <c r="D55" s="540" t="s">
        <v>208</v>
      </c>
      <c r="E55" s="541"/>
      <c r="F55" s="540" t="s">
        <v>210</v>
      </c>
      <c r="G55" s="541"/>
      <c r="H55" s="75" t="s">
        <v>212</v>
      </c>
      <c r="I55" s="77" t="s">
        <v>213</v>
      </c>
    </row>
    <row r="56" spans="1:9" ht="120.75" customHeight="1" thickBot="1">
      <c r="A56" s="560"/>
      <c r="B56" s="228">
        <v>0.35</v>
      </c>
      <c r="C56" s="69"/>
      <c r="D56" s="473"/>
      <c r="E56" s="474"/>
      <c r="F56" s="473"/>
      <c r="G56" s="474"/>
      <c r="H56" s="65"/>
      <c r="I56" s="65"/>
    </row>
    <row r="57" spans="1:9" ht="35.1" customHeight="1" thickBot="1">
      <c r="A57" s="559" t="s">
        <v>346</v>
      </c>
      <c r="B57" s="74" t="s">
        <v>323</v>
      </c>
      <c r="C57" s="73" t="s">
        <v>206</v>
      </c>
      <c r="D57" s="540" t="s">
        <v>208</v>
      </c>
      <c r="E57" s="541"/>
      <c r="F57" s="540" t="s">
        <v>210</v>
      </c>
      <c r="G57" s="541"/>
      <c r="H57" s="75" t="s">
        <v>212</v>
      </c>
      <c r="I57" s="77" t="s">
        <v>213</v>
      </c>
    </row>
    <row r="58" spans="1:9" ht="120.75" customHeight="1" thickBot="1">
      <c r="A58" s="560"/>
      <c r="B58" s="230">
        <v>0.2</v>
      </c>
      <c r="C58" s="69"/>
      <c r="D58" s="473"/>
      <c r="E58" s="474"/>
      <c r="F58" s="473"/>
      <c r="G58" s="474"/>
      <c r="H58" s="65"/>
      <c r="I58" s="67"/>
    </row>
    <row r="59" spans="1:9" ht="53.25" customHeight="1" thickBot="1">
      <c r="A59" s="559" t="s">
        <v>347</v>
      </c>
      <c r="B59" s="74" t="s">
        <v>323</v>
      </c>
      <c r="C59" s="73" t="s">
        <v>206</v>
      </c>
      <c r="D59" s="540" t="s">
        <v>208</v>
      </c>
      <c r="E59" s="541"/>
      <c r="F59" s="540" t="s">
        <v>210</v>
      </c>
      <c r="G59" s="541"/>
      <c r="H59" s="75" t="s">
        <v>212</v>
      </c>
      <c r="I59" s="77" t="s">
        <v>213</v>
      </c>
    </row>
    <row r="60" spans="1:9" ht="120.75" customHeight="1" thickBot="1">
      <c r="A60" s="560"/>
      <c r="B60" s="228">
        <v>0.15</v>
      </c>
      <c r="C60" s="69"/>
      <c r="D60" s="473"/>
      <c r="E60" s="474"/>
      <c r="F60" s="565"/>
      <c r="G60" s="565"/>
      <c r="H60" s="65"/>
      <c r="I60" s="65"/>
    </row>
    <row r="61" spans="1:9" ht="35.1" customHeight="1" thickBot="1">
      <c r="A61" s="559" t="s">
        <v>348</v>
      </c>
      <c r="B61" s="74" t="s">
        <v>323</v>
      </c>
      <c r="C61" s="73" t="s">
        <v>206</v>
      </c>
      <c r="D61" s="540" t="s">
        <v>208</v>
      </c>
      <c r="E61" s="541"/>
      <c r="F61" s="540" t="s">
        <v>210</v>
      </c>
      <c r="G61" s="541"/>
      <c r="H61" s="75" t="s">
        <v>212</v>
      </c>
      <c r="I61" s="77" t="s">
        <v>213</v>
      </c>
    </row>
    <row r="62" spans="1:9" ht="120.75" customHeight="1" thickBot="1">
      <c r="A62" s="560"/>
      <c r="B62" s="228">
        <v>0.05</v>
      </c>
      <c r="C62" s="69"/>
      <c r="D62" s="473"/>
      <c r="E62" s="474"/>
      <c r="F62" s="473"/>
      <c r="G62" s="474"/>
      <c r="H62" s="65"/>
      <c r="I62" s="65"/>
    </row>
    <row r="66" spans="1:9" ht="34.5" customHeight="1">
      <c r="A66" s="489" t="s">
        <v>177</v>
      </c>
      <c r="B66" s="489"/>
      <c r="C66" s="489"/>
      <c r="D66" s="489"/>
      <c r="E66" s="489"/>
      <c r="F66" s="489"/>
      <c r="G66" s="489"/>
      <c r="H66" s="489"/>
      <c r="I66" s="489"/>
    </row>
    <row r="67" spans="1:9" ht="139.5" customHeight="1">
      <c r="A67" s="78" t="s">
        <v>178</v>
      </c>
      <c r="B67" s="490" t="s">
        <v>349</v>
      </c>
      <c r="C67" s="491"/>
      <c r="D67" s="490" t="s">
        <v>350</v>
      </c>
      <c r="E67" s="491"/>
      <c r="F67" s="490" t="s">
        <v>351</v>
      </c>
      <c r="G67" s="491"/>
      <c r="H67" s="492" t="s">
        <v>352</v>
      </c>
      <c r="I67" s="491"/>
    </row>
    <row r="68" spans="1:9" ht="40.5" customHeight="1">
      <c r="A68" s="78" t="s">
        <v>180</v>
      </c>
      <c r="B68" s="467">
        <v>0.06</v>
      </c>
      <c r="C68" s="468"/>
      <c r="D68" s="467">
        <v>0.08</v>
      </c>
      <c r="E68" s="468"/>
      <c r="F68" s="467">
        <v>0.06</v>
      </c>
      <c r="G68" s="468"/>
      <c r="H68" s="469"/>
      <c r="I68" s="470"/>
    </row>
    <row r="69" spans="1:9" ht="30" customHeight="1">
      <c r="A69" s="471" t="s">
        <v>289</v>
      </c>
      <c r="B69" s="112" t="s">
        <v>99</v>
      </c>
      <c r="C69" s="112" t="s">
        <v>206</v>
      </c>
      <c r="D69" s="112" t="s">
        <v>99</v>
      </c>
      <c r="E69" s="112" t="s">
        <v>206</v>
      </c>
      <c r="F69" s="112" t="s">
        <v>99</v>
      </c>
      <c r="G69" s="112" t="s">
        <v>206</v>
      </c>
      <c r="H69" s="112" t="s">
        <v>99</v>
      </c>
      <c r="I69" s="112" t="s">
        <v>206</v>
      </c>
    </row>
    <row r="70" spans="1:9" ht="30" customHeight="1">
      <c r="A70" s="472"/>
      <c r="B70" s="80">
        <v>0.03</v>
      </c>
      <c r="C70" s="81">
        <v>0.03</v>
      </c>
      <c r="D70" s="80">
        <v>0.03</v>
      </c>
      <c r="E70" s="81">
        <v>0.03</v>
      </c>
      <c r="F70" s="86">
        <v>0.03</v>
      </c>
      <c r="G70" s="81">
        <v>0.03</v>
      </c>
      <c r="H70" s="86"/>
      <c r="I70" s="81"/>
    </row>
    <row r="71" spans="1:9" ht="159.75" customHeight="1">
      <c r="A71" s="78" t="s">
        <v>353</v>
      </c>
      <c r="B71" s="493" t="s">
        <v>354</v>
      </c>
      <c r="C71" s="494"/>
      <c r="D71" s="493" t="s">
        <v>355</v>
      </c>
      <c r="E71" s="494"/>
      <c r="F71" s="493" t="s">
        <v>356</v>
      </c>
      <c r="G71" s="494"/>
      <c r="H71" s="495"/>
      <c r="I71" s="496"/>
    </row>
    <row r="72" spans="1:9" ht="80.25" customHeight="1">
      <c r="A72" s="78" t="s">
        <v>357</v>
      </c>
      <c r="B72" s="480" t="s">
        <v>358</v>
      </c>
      <c r="C72" s="481"/>
      <c r="D72" s="480" t="s">
        <v>359</v>
      </c>
      <c r="E72" s="481"/>
      <c r="F72" s="480" t="s">
        <v>360</v>
      </c>
      <c r="G72" s="481"/>
      <c r="H72" s="483"/>
      <c r="I72" s="484"/>
    </row>
    <row r="73" spans="1:9" ht="30.75" customHeight="1">
      <c r="A73" s="471" t="s">
        <v>290</v>
      </c>
      <c r="B73" s="112" t="s">
        <v>99</v>
      </c>
      <c r="C73" s="112" t="s">
        <v>206</v>
      </c>
      <c r="D73" s="112" t="s">
        <v>99</v>
      </c>
      <c r="E73" s="112" t="s">
        <v>206</v>
      </c>
      <c r="F73" s="112" t="s">
        <v>99</v>
      </c>
      <c r="G73" s="112" t="s">
        <v>206</v>
      </c>
      <c r="H73" s="112" t="s">
        <v>99</v>
      </c>
      <c r="I73" s="112" t="s">
        <v>206</v>
      </c>
    </row>
    <row r="74" spans="1:9" ht="30.75" customHeight="1">
      <c r="A74" s="472"/>
      <c r="B74" s="80">
        <v>0.03</v>
      </c>
      <c r="C74" s="81">
        <v>0.03</v>
      </c>
      <c r="D74" s="80">
        <v>0.03</v>
      </c>
      <c r="E74" s="81">
        <v>0.03</v>
      </c>
      <c r="F74" s="86">
        <v>0.03</v>
      </c>
      <c r="G74" s="82">
        <v>0.03</v>
      </c>
      <c r="H74" s="86"/>
      <c r="I74" s="82"/>
    </row>
    <row r="75" spans="1:9" ht="200.25" customHeight="1">
      <c r="A75" s="78" t="s">
        <v>353</v>
      </c>
      <c r="B75" s="493" t="s">
        <v>361</v>
      </c>
      <c r="C75" s="494"/>
      <c r="D75" s="493" t="s">
        <v>362</v>
      </c>
      <c r="E75" s="494"/>
      <c r="F75" s="493" t="s">
        <v>363</v>
      </c>
      <c r="G75" s="494"/>
      <c r="H75" s="538"/>
      <c r="I75" s="539"/>
    </row>
    <row r="76" spans="1:9" ht="80.25" customHeight="1">
      <c r="A76" s="78" t="s">
        <v>357</v>
      </c>
      <c r="B76" s="480" t="s">
        <v>364</v>
      </c>
      <c r="C76" s="481"/>
      <c r="D76" s="480" t="s">
        <v>365</v>
      </c>
      <c r="E76" s="481"/>
      <c r="F76" s="480" t="s">
        <v>366</v>
      </c>
      <c r="G76" s="481"/>
      <c r="H76" s="483"/>
      <c r="I76" s="484"/>
    </row>
    <row r="77" spans="1:9" ht="30.75" customHeight="1">
      <c r="A77" s="471" t="s">
        <v>291</v>
      </c>
      <c r="B77" s="112" t="s">
        <v>99</v>
      </c>
      <c r="C77" s="112" t="s">
        <v>206</v>
      </c>
      <c r="D77" s="112" t="s">
        <v>99</v>
      </c>
      <c r="E77" s="112" t="s">
        <v>206</v>
      </c>
      <c r="F77" s="112" t="s">
        <v>99</v>
      </c>
      <c r="G77" s="112" t="s">
        <v>206</v>
      </c>
      <c r="H77" s="112" t="s">
        <v>99</v>
      </c>
      <c r="I77" s="112" t="s">
        <v>206</v>
      </c>
    </row>
    <row r="78" spans="1:9" ht="30.75" customHeight="1">
      <c r="A78" s="472"/>
      <c r="B78" s="80">
        <v>0.08</v>
      </c>
      <c r="C78" s="81">
        <v>0.08</v>
      </c>
      <c r="D78" s="80">
        <v>0.08</v>
      </c>
      <c r="E78" s="81">
        <v>0.08</v>
      </c>
      <c r="F78" s="86">
        <v>0.08</v>
      </c>
      <c r="G78" s="82">
        <v>0.08</v>
      </c>
      <c r="H78" s="86"/>
      <c r="I78" s="82"/>
    </row>
    <row r="79" spans="1:9" ht="215.25" customHeight="1">
      <c r="A79" s="78" t="s">
        <v>353</v>
      </c>
      <c r="B79" s="493" t="s">
        <v>367</v>
      </c>
      <c r="C79" s="494"/>
      <c r="D79" s="566" t="s">
        <v>368</v>
      </c>
      <c r="E79" s="567"/>
      <c r="F79" s="566" t="s">
        <v>369</v>
      </c>
      <c r="G79" s="568"/>
      <c r="H79" s="483"/>
      <c r="I79" s="484"/>
    </row>
    <row r="80" spans="1:9" ht="80.25" customHeight="1">
      <c r="A80" s="78" t="s">
        <v>357</v>
      </c>
      <c r="B80" s="480" t="s">
        <v>370</v>
      </c>
      <c r="C80" s="482"/>
      <c r="D80" s="480" t="s">
        <v>371</v>
      </c>
      <c r="E80" s="481"/>
      <c r="F80" s="480" t="s">
        <v>372</v>
      </c>
      <c r="G80" s="481"/>
      <c r="H80" s="483"/>
      <c r="I80" s="484"/>
    </row>
    <row r="81" spans="1:9" ht="30.75" customHeight="1">
      <c r="A81" s="471" t="s">
        <v>292</v>
      </c>
      <c r="B81" s="112" t="s">
        <v>99</v>
      </c>
      <c r="C81" s="112" t="s">
        <v>206</v>
      </c>
      <c r="D81" s="112" t="s">
        <v>99</v>
      </c>
      <c r="E81" s="112" t="s">
        <v>206</v>
      </c>
      <c r="F81" s="112" t="s">
        <v>99</v>
      </c>
      <c r="G81" s="112" t="s">
        <v>206</v>
      </c>
      <c r="H81" s="112" t="s">
        <v>99</v>
      </c>
      <c r="I81" s="112" t="s">
        <v>206</v>
      </c>
    </row>
    <row r="82" spans="1:9" ht="30.75" customHeight="1">
      <c r="A82" s="472"/>
      <c r="B82" s="80">
        <v>0.08</v>
      </c>
      <c r="C82" s="81"/>
      <c r="D82" s="80">
        <v>0.08</v>
      </c>
      <c r="E82" s="81"/>
      <c r="F82" s="86">
        <v>0.08</v>
      </c>
      <c r="G82" s="82">
        <v>0.08</v>
      </c>
      <c r="H82" s="86"/>
      <c r="I82" s="82"/>
    </row>
    <row r="83" spans="1:9" ht="313.5" customHeight="1">
      <c r="A83" s="78" t="s">
        <v>353</v>
      </c>
      <c r="B83" s="566" t="s">
        <v>373</v>
      </c>
      <c r="C83" s="570"/>
      <c r="D83" s="571" t="s">
        <v>374</v>
      </c>
      <c r="E83" s="572"/>
      <c r="F83" s="573" t="s">
        <v>375</v>
      </c>
      <c r="G83" s="574"/>
      <c r="H83" s="483"/>
      <c r="I83" s="484"/>
    </row>
    <row r="84" spans="1:9" ht="80.25" customHeight="1">
      <c r="A84" s="78" t="s">
        <v>357</v>
      </c>
      <c r="B84" s="480" t="s">
        <v>376</v>
      </c>
      <c r="C84" s="481"/>
      <c r="D84" s="480" t="s">
        <v>377</v>
      </c>
      <c r="E84" s="482"/>
      <c r="F84" s="480" t="s">
        <v>378</v>
      </c>
      <c r="G84" s="481"/>
      <c r="H84" s="483"/>
      <c r="I84" s="484"/>
    </row>
    <row r="85" spans="1:9" ht="30" customHeight="1">
      <c r="A85" s="471" t="s">
        <v>295</v>
      </c>
      <c r="B85" s="112" t="s">
        <v>99</v>
      </c>
      <c r="C85" s="112" t="s">
        <v>206</v>
      </c>
      <c r="D85" s="112" t="s">
        <v>99</v>
      </c>
      <c r="E85" s="112" t="s">
        <v>206</v>
      </c>
      <c r="F85" s="112" t="s">
        <v>99</v>
      </c>
      <c r="G85" s="112" t="s">
        <v>206</v>
      </c>
      <c r="H85" s="112" t="s">
        <v>99</v>
      </c>
      <c r="I85" s="112" t="s">
        <v>206</v>
      </c>
    </row>
    <row r="86" spans="1:9" ht="30" customHeight="1">
      <c r="A86" s="472"/>
      <c r="B86" s="80">
        <v>0.08</v>
      </c>
      <c r="C86" s="81"/>
      <c r="D86" s="80">
        <v>0.08</v>
      </c>
      <c r="E86" s="81"/>
      <c r="F86" s="86">
        <v>0.08</v>
      </c>
      <c r="G86" s="82"/>
      <c r="H86" s="86"/>
      <c r="I86" s="82"/>
    </row>
    <row r="87" spans="1:9" ht="80.25" customHeight="1">
      <c r="A87" s="78" t="s">
        <v>353</v>
      </c>
      <c r="B87" s="475"/>
      <c r="C87" s="476"/>
      <c r="D87" s="537"/>
      <c r="E87" s="537"/>
      <c r="F87" s="537"/>
      <c r="G87" s="537"/>
      <c r="H87" s="537"/>
      <c r="I87" s="537"/>
    </row>
    <row r="88" spans="1:9" ht="80.25" customHeight="1">
      <c r="A88" s="78" t="s">
        <v>357</v>
      </c>
      <c r="B88" s="475"/>
      <c r="C88" s="476"/>
      <c r="D88" s="475"/>
      <c r="E88" s="476"/>
      <c r="F88" s="475"/>
      <c r="G88" s="476"/>
      <c r="H88" s="475"/>
      <c r="I88" s="476"/>
    </row>
    <row r="89" spans="1:9" ht="29.25" customHeight="1">
      <c r="A89" s="471" t="s">
        <v>296</v>
      </c>
      <c r="B89" s="112" t="s">
        <v>99</v>
      </c>
      <c r="C89" s="112" t="s">
        <v>206</v>
      </c>
      <c r="D89" s="112" t="s">
        <v>99</v>
      </c>
      <c r="E89" s="112" t="s">
        <v>206</v>
      </c>
      <c r="F89" s="112" t="s">
        <v>99</v>
      </c>
      <c r="G89" s="112" t="s">
        <v>206</v>
      </c>
      <c r="H89" s="112" t="s">
        <v>99</v>
      </c>
      <c r="I89" s="112" t="s">
        <v>206</v>
      </c>
    </row>
    <row r="90" spans="1:9" ht="29.25" customHeight="1">
      <c r="A90" s="472"/>
      <c r="B90" s="80">
        <v>0.08</v>
      </c>
      <c r="C90" s="83"/>
      <c r="D90" s="80">
        <v>0.08</v>
      </c>
      <c r="E90" s="81"/>
      <c r="F90" s="86">
        <v>0.08</v>
      </c>
      <c r="G90" s="82"/>
      <c r="H90" s="86"/>
      <c r="I90" s="82"/>
    </row>
    <row r="91" spans="1:9" ht="80.25" customHeight="1">
      <c r="A91" s="78" t="s">
        <v>353</v>
      </c>
      <c r="B91" s="477"/>
      <c r="C91" s="478"/>
      <c r="D91" s="479"/>
      <c r="E91" s="479"/>
      <c r="F91" s="479"/>
      <c r="G91" s="479"/>
      <c r="H91" s="479"/>
      <c r="I91" s="479"/>
    </row>
    <row r="92" spans="1:9" ht="80.25" customHeight="1">
      <c r="A92" s="78" t="s">
        <v>357</v>
      </c>
      <c r="B92" s="475"/>
      <c r="C92" s="476"/>
      <c r="D92" s="475"/>
      <c r="E92" s="476"/>
      <c r="F92" s="475"/>
      <c r="G92" s="476"/>
      <c r="H92" s="475"/>
      <c r="I92" s="476"/>
    </row>
    <row r="93" spans="1:9" ht="24.95" customHeight="1">
      <c r="A93" s="471" t="s">
        <v>297</v>
      </c>
      <c r="B93" s="112" t="s">
        <v>99</v>
      </c>
      <c r="C93" s="112" t="s">
        <v>206</v>
      </c>
      <c r="D93" s="112" t="s">
        <v>99</v>
      </c>
      <c r="E93" s="112" t="s">
        <v>206</v>
      </c>
      <c r="F93" s="112" t="s">
        <v>99</v>
      </c>
      <c r="G93" s="112" t="s">
        <v>206</v>
      </c>
      <c r="H93" s="112" t="s">
        <v>99</v>
      </c>
      <c r="I93" s="112" t="s">
        <v>206</v>
      </c>
    </row>
    <row r="94" spans="1:9" ht="24.95" customHeight="1">
      <c r="A94" s="472"/>
      <c r="B94" s="80">
        <v>0.09</v>
      </c>
      <c r="C94" s="83"/>
      <c r="D94" s="80">
        <v>0.09</v>
      </c>
      <c r="E94" s="81"/>
      <c r="F94" s="86">
        <v>0.09</v>
      </c>
      <c r="G94" s="82"/>
      <c r="H94" s="86"/>
      <c r="I94" s="82"/>
    </row>
    <row r="95" spans="1:9" ht="80.25" customHeight="1">
      <c r="A95" s="78" t="s">
        <v>353</v>
      </c>
      <c r="B95" s="477"/>
      <c r="C95" s="478"/>
      <c r="D95" s="479"/>
      <c r="E95" s="479"/>
      <c r="F95" s="479"/>
      <c r="G95" s="479"/>
      <c r="H95" s="479"/>
      <c r="I95" s="479"/>
    </row>
    <row r="96" spans="1:9" ht="80.25" customHeight="1">
      <c r="A96" s="78" t="s">
        <v>357</v>
      </c>
      <c r="B96" s="475"/>
      <c r="C96" s="476"/>
      <c r="D96" s="475"/>
      <c r="E96" s="476"/>
      <c r="F96" s="475"/>
      <c r="G96" s="476"/>
      <c r="H96" s="475"/>
      <c r="I96" s="476"/>
    </row>
    <row r="97" spans="1:9" ht="24.95" customHeight="1">
      <c r="A97" s="471" t="s">
        <v>298</v>
      </c>
      <c r="B97" s="112" t="s">
        <v>99</v>
      </c>
      <c r="C97" s="112" t="s">
        <v>206</v>
      </c>
      <c r="D97" s="112" t="s">
        <v>99</v>
      </c>
      <c r="E97" s="112" t="s">
        <v>206</v>
      </c>
      <c r="F97" s="112" t="s">
        <v>99</v>
      </c>
      <c r="G97" s="112" t="s">
        <v>206</v>
      </c>
      <c r="H97" s="112" t="s">
        <v>99</v>
      </c>
      <c r="I97" s="112" t="s">
        <v>206</v>
      </c>
    </row>
    <row r="98" spans="1:9" ht="24.95" customHeight="1">
      <c r="A98" s="472"/>
      <c r="B98" s="80">
        <v>0.09</v>
      </c>
      <c r="C98" s="83"/>
      <c r="D98" s="80">
        <v>0.09</v>
      </c>
      <c r="E98" s="81"/>
      <c r="F98" s="86">
        <v>0.09</v>
      </c>
      <c r="G98" s="82"/>
      <c r="H98" s="86"/>
      <c r="I98" s="82"/>
    </row>
    <row r="99" spans="1:9" ht="80.25" customHeight="1">
      <c r="A99" s="78" t="s">
        <v>353</v>
      </c>
      <c r="B99" s="479"/>
      <c r="C99" s="479"/>
      <c r="D99" s="479"/>
      <c r="E99" s="479"/>
      <c r="F99" s="479"/>
      <c r="G99" s="479"/>
      <c r="H99" s="479"/>
      <c r="I99" s="479"/>
    </row>
    <row r="100" spans="1:9" ht="80.25" customHeight="1">
      <c r="A100" s="78" t="s">
        <v>357</v>
      </c>
      <c r="B100" s="475"/>
      <c r="C100" s="476"/>
      <c r="D100" s="475"/>
      <c r="E100" s="476"/>
      <c r="F100" s="475"/>
      <c r="G100" s="476"/>
      <c r="H100" s="475"/>
      <c r="I100" s="476"/>
    </row>
    <row r="101" spans="1:9" ht="24.95" customHeight="1">
      <c r="A101" s="471" t="s">
        <v>300</v>
      </c>
      <c r="B101" s="112" t="s">
        <v>99</v>
      </c>
      <c r="C101" s="112" t="s">
        <v>206</v>
      </c>
      <c r="D101" s="112" t="s">
        <v>99</v>
      </c>
      <c r="E101" s="112" t="s">
        <v>206</v>
      </c>
      <c r="F101" s="112" t="s">
        <v>99</v>
      </c>
      <c r="G101" s="112" t="s">
        <v>206</v>
      </c>
      <c r="H101" s="112" t="s">
        <v>99</v>
      </c>
      <c r="I101" s="112" t="s">
        <v>206</v>
      </c>
    </row>
    <row r="102" spans="1:9" ht="24.95" customHeight="1">
      <c r="A102" s="472"/>
      <c r="B102" s="80">
        <v>0.09</v>
      </c>
      <c r="C102" s="83"/>
      <c r="D102" s="80">
        <v>0.09</v>
      </c>
      <c r="E102" s="81"/>
      <c r="F102" s="86">
        <v>0.09</v>
      </c>
      <c r="G102" s="82"/>
      <c r="H102" s="86"/>
      <c r="I102" s="82"/>
    </row>
    <row r="103" spans="1:9" ht="80.25" customHeight="1">
      <c r="A103" s="78" t="s">
        <v>353</v>
      </c>
      <c r="B103" s="479"/>
      <c r="C103" s="479"/>
      <c r="D103" s="479"/>
      <c r="E103" s="479"/>
      <c r="F103" s="479"/>
      <c r="G103" s="479"/>
      <c r="H103" s="479"/>
      <c r="I103" s="479"/>
    </row>
    <row r="104" spans="1:9" ht="80.25" customHeight="1">
      <c r="A104" s="78" t="s">
        <v>357</v>
      </c>
      <c r="B104" s="475"/>
      <c r="C104" s="476"/>
      <c r="D104" s="475"/>
      <c r="E104" s="476"/>
      <c r="F104" s="475"/>
      <c r="G104" s="476"/>
      <c r="H104" s="475"/>
      <c r="I104" s="476"/>
    </row>
    <row r="105" spans="1:9" ht="24.95" customHeight="1">
      <c r="A105" s="471" t="s">
        <v>301</v>
      </c>
      <c r="B105" s="112" t="s">
        <v>99</v>
      </c>
      <c r="C105" s="112" t="s">
        <v>206</v>
      </c>
      <c r="D105" s="112" t="s">
        <v>99</v>
      </c>
      <c r="E105" s="112" t="s">
        <v>206</v>
      </c>
      <c r="F105" s="112" t="s">
        <v>99</v>
      </c>
      <c r="G105" s="112" t="s">
        <v>206</v>
      </c>
      <c r="H105" s="112" t="s">
        <v>99</v>
      </c>
      <c r="I105" s="112" t="s">
        <v>206</v>
      </c>
    </row>
    <row r="106" spans="1:9" ht="24.95" customHeight="1">
      <c r="A106" s="472"/>
      <c r="B106" s="80">
        <v>0.1</v>
      </c>
      <c r="C106" s="83"/>
      <c r="D106" s="80">
        <v>0.1</v>
      </c>
      <c r="E106" s="81"/>
      <c r="F106" s="86">
        <v>0.1</v>
      </c>
      <c r="G106" s="82"/>
      <c r="H106" s="86"/>
      <c r="I106" s="82"/>
    </row>
    <row r="107" spans="1:9" ht="80.25" customHeight="1">
      <c r="A107" s="78" t="s">
        <v>353</v>
      </c>
      <c r="B107" s="479"/>
      <c r="C107" s="479"/>
      <c r="D107" s="479"/>
      <c r="E107" s="479"/>
      <c r="F107" s="479"/>
      <c r="G107" s="479"/>
      <c r="H107" s="479"/>
      <c r="I107" s="479"/>
    </row>
    <row r="108" spans="1:9" ht="80.25" customHeight="1">
      <c r="A108" s="78" t="s">
        <v>357</v>
      </c>
      <c r="B108" s="475"/>
      <c r="C108" s="476"/>
      <c r="D108" s="475"/>
      <c r="E108" s="476"/>
      <c r="F108" s="475"/>
      <c r="G108" s="476"/>
      <c r="H108" s="475"/>
      <c r="I108" s="476"/>
    </row>
    <row r="109" spans="1:9" ht="24.95" customHeight="1">
      <c r="A109" s="471" t="s">
        <v>302</v>
      </c>
      <c r="B109" s="112" t="s">
        <v>99</v>
      </c>
      <c r="C109" s="112" t="s">
        <v>206</v>
      </c>
      <c r="D109" s="112" t="s">
        <v>99</v>
      </c>
      <c r="E109" s="112" t="s">
        <v>206</v>
      </c>
      <c r="F109" s="112" t="s">
        <v>99</v>
      </c>
      <c r="G109" s="112" t="s">
        <v>206</v>
      </c>
      <c r="H109" s="112" t="s">
        <v>99</v>
      </c>
      <c r="I109" s="112" t="s">
        <v>206</v>
      </c>
    </row>
    <row r="110" spans="1:9" ht="24.95" customHeight="1">
      <c r="A110" s="472"/>
      <c r="B110" s="80">
        <v>0.1</v>
      </c>
      <c r="C110" s="83"/>
      <c r="D110" s="80">
        <v>0.1</v>
      </c>
      <c r="E110" s="81"/>
      <c r="F110" s="86">
        <v>0.1</v>
      </c>
      <c r="G110" s="82"/>
      <c r="H110" s="86"/>
      <c r="I110" s="82"/>
    </row>
    <row r="111" spans="1:9" ht="80.25" customHeight="1">
      <c r="A111" s="78" t="s">
        <v>353</v>
      </c>
      <c r="B111" s="479"/>
      <c r="C111" s="479"/>
      <c r="D111" s="479"/>
      <c r="E111" s="479"/>
      <c r="F111" s="479"/>
      <c r="G111" s="479"/>
      <c r="H111" s="479"/>
      <c r="I111" s="479"/>
    </row>
    <row r="112" spans="1:9" ht="80.25" customHeight="1">
      <c r="A112" s="78" t="s">
        <v>357</v>
      </c>
      <c r="B112" s="475"/>
      <c r="C112" s="476"/>
      <c r="D112" s="475"/>
      <c r="E112" s="476"/>
      <c r="F112" s="475"/>
      <c r="G112" s="476"/>
      <c r="H112" s="475"/>
      <c r="I112" s="476"/>
    </row>
    <row r="113" spans="1:9" ht="24.95" customHeight="1">
      <c r="A113" s="471" t="s">
        <v>303</v>
      </c>
      <c r="B113" s="112" t="s">
        <v>99</v>
      </c>
      <c r="C113" s="112" t="s">
        <v>206</v>
      </c>
      <c r="D113" s="112" t="s">
        <v>99</v>
      </c>
      <c r="E113" s="112" t="s">
        <v>206</v>
      </c>
      <c r="F113" s="112" t="s">
        <v>99</v>
      </c>
      <c r="G113" s="112" t="s">
        <v>206</v>
      </c>
      <c r="H113" s="112" t="s">
        <v>99</v>
      </c>
      <c r="I113" s="112" t="s">
        <v>206</v>
      </c>
    </row>
    <row r="114" spans="1:9" ht="24.95" customHeight="1">
      <c r="A114" s="472"/>
      <c r="B114" s="212">
        <v>0.15</v>
      </c>
      <c r="C114" s="204"/>
      <c r="D114" s="212">
        <v>0.15</v>
      </c>
      <c r="E114" s="204"/>
      <c r="F114" s="212">
        <v>0.15</v>
      </c>
      <c r="G114" s="205"/>
      <c r="H114" s="204"/>
      <c r="I114" s="205"/>
    </row>
    <row r="115" spans="1:9" ht="80.25" customHeight="1">
      <c r="A115" s="78" t="s">
        <v>353</v>
      </c>
      <c r="B115" s="569"/>
      <c r="C115" s="569"/>
      <c r="D115" s="569"/>
      <c r="E115" s="569"/>
      <c r="F115" s="569"/>
      <c r="G115" s="569"/>
      <c r="H115" s="569"/>
      <c r="I115" s="569"/>
    </row>
    <row r="116" spans="1:9" ht="80.25" customHeight="1">
      <c r="A116" s="78" t="s">
        <v>357</v>
      </c>
      <c r="B116" s="475"/>
      <c r="C116" s="476"/>
      <c r="D116" s="475"/>
      <c r="E116" s="476"/>
      <c r="F116" s="475"/>
      <c r="G116" s="476"/>
      <c r="H116" s="475"/>
      <c r="I116" s="476"/>
    </row>
    <row r="117" spans="1:9" ht="16.5">
      <c r="A117" s="79" t="s">
        <v>379</v>
      </c>
      <c r="B117" s="265">
        <f t="shared" ref="B117:I117" si="1">(B70+B74+B78+B82+B86+B90+B94+B98+B102+B106+B110+B114)</f>
        <v>1</v>
      </c>
      <c r="C117" s="84">
        <f t="shared" si="1"/>
        <v>0.14000000000000001</v>
      </c>
      <c r="D117" s="265">
        <f t="shared" si="1"/>
        <v>1</v>
      </c>
      <c r="E117" s="84">
        <f t="shared" si="1"/>
        <v>0.14000000000000001</v>
      </c>
      <c r="F117" s="265">
        <f t="shared" si="1"/>
        <v>1</v>
      </c>
      <c r="G117" s="84">
        <f t="shared" si="1"/>
        <v>0.22000000000000003</v>
      </c>
      <c r="H117" s="84">
        <f t="shared" si="1"/>
        <v>0</v>
      </c>
      <c r="I117" s="84">
        <f t="shared" si="1"/>
        <v>0</v>
      </c>
    </row>
  </sheetData>
  <mergeCells count="211">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s>
  <phoneticPr fontId="43"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 ref="F84:G84" r:id="rId10" display="Tarea 3: Abril" xr:uid="{CD478E55-A0B8-467D-BC55-4B5F51EF63D3}"/>
    <hyperlink ref="B84:C84" r:id="rId11" display="Tarea1: Abril" xr:uid="{0334AD10-D55B-4D3A-9823-9BE7C8F72ED7}"/>
    <hyperlink ref="D84" r:id="rId12" xr:uid="{854DAE74-FBB5-455A-99DE-06E772A08E9E}"/>
  </hyperlinks>
  <pageMargins left="0.25" right="0.25" top="0.75" bottom="0.75" header="0.3" footer="0.3"/>
  <pageSetup paperSize="3" scale="40" fitToHeight="0" orientation="landscape" r:id="rId13"/>
  <drawing r:id="rId14"/>
  <legacy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defaultColWidth="8.7109375" defaultRowHeight="12.75"/>
  <cols>
    <col min="1" max="1" width="3.28515625" style="197" customWidth="1"/>
    <col min="2" max="2" width="9.28515625" style="197" customWidth="1"/>
    <col min="3" max="3" width="5.7109375" style="197" customWidth="1"/>
    <col min="4" max="4" width="6.7109375" style="197" customWidth="1"/>
    <col min="5" max="5" width="5.7109375" style="197" customWidth="1"/>
    <col min="6" max="6" width="10.28515625" style="197" customWidth="1"/>
    <col min="7" max="7" width="2.140625" style="197" customWidth="1"/>
    <col min="8" max="8" width="18.7109375" style="197" customWidth="1"/>
    <col min="9" max="9" width="12.7109375" style="197" customWidth="1"/>
    <col min="10" max="10" width="6.7109375" style="197" customWidth="1"/>
    <col min="11" max="11" width="18.7109375" style="197" customWidth="1"/>
    <col min="12" max="12" width="25.7109375" style="197" customWidth="1"/>
    <col min="13" max="16384" width="8.7109375" style="197"/>
  </cols>
  <sheetData>
    <row r="1" spans="1:12" ht="18.75" customHeight="1">
      <c r="A1" s="612"/>
      <c r="B1" s="613"/>
      <c r="C1" s="613"/>
      <c r="D1" s="613"/>
      <c r="E1" s="614"/>
      <c r="F1" s="621" t="s">
        <v>380</v>
      </c>
      <c r="G1" s="622"/>
      <c r="H1" s="622"/>
      <c r="I1" s="622"/>
      <c r="J1" s="622"/>
      <c r="K1" s="622"/>
      <c r="L1" s="196"/>
    </row>
    <row r="2" spans="1:12" ht="18.75" customHeight="1">
      <c r="A2" s="615"/>
      <c r="B2" s="616"/>
      <c r="C2" s="616"/>
      <c r="D2" s="616"/>
      <c r="E2" s="617"/>
      <c r="F2" s="623"/>
      <c r="G2" s="624"/>
      <c r="H2" s="624"/>
      <c r="I2" s="624"/>
      <c r="J2" s="624"/>
      <c r="K2" s="624"/>
      <c r="L2" s="196"/>
    </row>
    <row r="3" spans="1:12" ht="18.75" customHeight="1">
      <c r="A3" s="615"/>
      <c r="B3" s="616"/>
      <c r="C3" s="616"/>
      <c r="D3" s="616"/>
      <c r="E3" s="617"/>
      <c r="F3" s="621" t="s">
        <v>381</v>
      </c>
      <c r="G3" s="622"/>
      <c r="H3" s="622"/>
      <c r="I3" s="622"/>
      <c r="J3" s="622"/>
      <c r="K3" s="622"/>
      <c r="L3" s="196"/>
    </row>
    <row r="4" spans="1:12" ht="18.75" customHeight="1">
      <c r="A4" s="618"/>
      <c r="B4" s="619"/>
      <c r="C4" s="619"/>
      <c r="D4" s="619"/>
      <c r="E4" s="620"/>
      <c r="F4" s="623"/>
      <c r="G4" s="624"/>
      <c r="H4" s="624"/>
      <c r="I4" s="624"/>
      <c r="J4" s="624"/>
      <c r="K4" s="624"/>
      <c r="L4" s="196"/>
    </row>
    <row r="5" spans="1:12" ht="15.75" customHeight="1">
      <c r="A5" s="580" t="s">
        <v>382</v>
      </c>
      <c r="B5" s="581"/>
      <c r="C5" s="581"/>
      <c r="D5" s="581"/>
      <c r="E5" s="581"/>
      <c r="F5" s="581"/>
      <c r="G5" s="581"/>
      <c r="H5" s="581"/>
      <c r="I5" s="581"/>
      <c r="J5" s="581"/>
      <c r="K5" s="581"/>
      <c r="L5" s="602"/>
    </row>
    <row r="6" spans="1:12" ht="23.25" customHeight="1">
      <c r="A6" s="580" t="s">
        <v>383</v>
      </c>
      <c r="B6" s="581"/>
      <c r="C6" s="582"/>
      <c r="D6" s="575" t="s">
        <v>12</v>
      </c>
      <c r="E6" s="576"/>
      <c r="F6" s="576"/>
      <c r="G6" s="576"/>
      <c r="H6" s="577"/>
      <c r="I6" s="580" t="s">
        <v>384</v>
      </c>
      <c r="J6" s="582"/>
      <c r="K6" s="575" t="s">
        <v>37</v>
      </c>
      <c r="L6" s="577"/>
    </row>
    <row r="7" spans="1:12" ht="17.649999999999999" customHeight="1">
      <c r="A7" s="580" t="s">
        <v>385</v>
      </c>
      <c r="B7" s="581"/>
      <c r="C7" s="582"/>
      <c r="D7" s="575" t="s">
        <v>26</v>
      </c>
      <c r="E7" s="576"/>
      <c r="F7" s="576"/>
      <c r="G7" s="576"/>
      <c r="H7" s="577"/>
      <c r="I7" s="580" t="s">
        <v>98</v>
      </c>
      <c r="J7" s="582"/>
      <c r="K7" s="575" t="s">
        <v>15</v>
      </c>
      <c r="L7" s="577"/>
    </row>
    <row r="8" spans="1:12" ht="35.65" customHeight="1">
      <c r="A8" s="580" t="s">
        <v>386</v>
      </c>
      <c r="B8" s="581"/>
      <c r="C8" s="582"/>
      <c r="D8" s="575" t="s">
        <v>63</v>
      </c>
      <c r="E8" s="576"/>
      <c r="F8" s="576"/>
      <c r="G8" s="576"/>
      <c r="H8" s="577"/>
      <c r="I8" s="580" t="s">
        <v>387</v>
      </c>
      <c r="J8" s="582"/>
      <c r="K8" s="575" t="s">
        <v>60</v>
      </c>
      <c r="L8" s="577"/>
    </row>
    <row r="9" spans="1:12" ht="15.75" customHeight="1">
      <c r="A9" s="598" t="s">
        <v>388</v>
      </c>
      <c r="B9" s="591"/>
      <c r="C9" s="591"/>
      <c r="D9" s="591"/>
      <c r="E9" s="591"/>
      <c r="F9" s="591"/>
      <c r="G9" s="591"/>
      <c r="H9" s="591"/>
      <c r="I9" s="591"/>
      <c r="J9" s="591"/>
      <c r="K9" s="591"/>
      <c r="L9" s="599"/>
    </row>
    <row r="10" spans="1:12" ht="26.25" customHeight="1">
      <c r="A10" s="609" t="s">
        <v>221</v>
      </c>
      <c r="B10" s="609"/>
      <c r="C10" s="609"/>
      <c r="D10" s="610"/>
      <c r="E10" s="611" t="str">
        <f>+ACTIVIDAD_1!B12</f>
        <v>Formular 9 acciones de transformación cultural que promuevan y garanticen el libre ejercicio de los derechos de las mujeres y la equidad de género a través de mecanismos de cambio cultural y comportamental desarrollados con las comunidades</v>
      </c>
      <c r="F10" s="611"/>
      <c r="G10" s="611"/>
      <c r="H10" s="611"/>
      <c r="I10" s="611"/>
      <c r="J10" s="611"/>
      <c r="K10" s="611"/>
      <c r="L10" s="611"/>
    </row>
    <row r="11" spans="1:12" ht="34.5" customHeight="1">
      <c r="A11" s="600" t="s">
        <v>389</v>
      </c>
      <c r="B11" s="601"/>
      <c r="C11" s="601"/>
      <c r="D11" s="602"/>
      <c r="E11" s="603" t="str">
        <f>+ACTIVIDAD_1!I16</f>
        <v>Número de acciones de transformación cultural formuladas para la promoción y garantía del libre ejercicio de los derechos de las mujeres y la equidad de género.</v>
      </c>
      <c r="F11" s="604"/>
      <c r="G11" s="604"/>
      <c r="H11" s="604"/>
      <c r="I11" s="604"/>
      <c r="J11" s="604"/>
      <c r="K11" s="604"/>
      <c r="L11" s="605"/>
    </row>
    <row r="12" spans="1:12" ht="47.25" customHeight="1">
      <c r="A12" s="580" t="s">
        <v>390</v>
      </c>
      <c r="B12" s="581"/>
      <c r="C12" s="581"/>
      <c r="D12" s="582"/>
      <c r="E12" s="606" t="s">
        <v>391</v>
      </c>
      <c r="F12" s="607"/>
      <c r="G12" s="607"/>
      <c r="H12" s="607"/>
      <c r="I12" s="607"/>
      <c r="J12" s="607"/>
      <c r="K12" s="607"/>
      <c r="L12" s="608"/>
    </row>
    <row r="13" spans="1:12" ht="28.5" customHeight="1">
      <c r="A13" s="580" t="s">
        <v>392</v>
      </c>
      <c r="B13" s="581"/>
      <c r="C13" s="582"/>
      <c r="D13" s="575" t="s">
        <v>393</v>
      </c>
      <c r="E13" s="576"/>
      <c r="F13" s="576"/>
      <c r="G13" s="576"/>
      <c r="H13" s="577"/>
      <c r="I13" s="580" t="s">
        <v>394</v>
      </c>
      <c r="J13" s="582"/>
      <c r="K13" s="575" t="s">
        <v>18</v>
      </c>
      <c r="L13" s="577"/>
    </row>
    <row r="14" spans="1:12" ht="15.75" customHeight="1">
      <c r="A14" s="580" t="s">
        <v>395</v>
      </c>
      <c r="B14" s="581"/>
      <c r="C14" s="581"/>
      <c r="D14" s="581"/>
      <c r="E14" s="581"/>
      <c r="F14" s="581"/>
      <c r="G14" s="581"/>
      <c r="H14" s="581"/>
      <c r="I14" s="581"/>
      <c r="J14" s="581"/>
      <c r="K14" s="581"/>
      <c r="L14" s="602"/>
    </row>
    <row r="15" spans="1:12" ht="25.5" customHeight="1">
      <c r="A15" s="580" t="s">
        <v>396</v>
      </c>
      <c r="B15" s="581"/>
      <c r="C15" s="582"/>
      <c r="D15" s="575" t="s">
        <v>19</v>
      </c>
      <c r="E15" s="576"/>
      <c r="F15" s="576"/>
      <c r="G15" s="576"/>
      <c r="H15" s="577"/>
      <c r="I15" s="580" t="s">
        <v>397</v>
      </c>
      <c r="J15" s="582"/>
      <c r="K15" s="575" t="s">
        <v>20</v>
      </c>
      <c r="L15" s="577"/>
    </row>
    <row r="16" spans="1:12" ht="25.5" customHeight="1">
      <c r="A16" s="580" t="s">
        <v>398</v>
      </c>
      <c r="B16" s="581"/>
      <c r="C16" s="582"/>
      <c r="D16" s="595">
        <f>+ACTIVIDAD_1!C37</f>
        <v>2.9999999999999996</v>
      </c>
      <c r="E16" s="596"/>
      <c r="F16" s="596"/>
      <c r="G16" s="596"/>
      <c r="H16" s="597"/>
      <c r="I16" s="580" t="s">
        <v>161</v>
      </c>
      <c r="J16" s="582"/>
      <c r="K16" s="575" t="s">
        <v>21</v>
      </c>
      <c r="L16" s="577"/>
    </row>
    <row r="17" spans="1:12" ht="27.6" customHeight="1">
      <c r="A17" s="580" t="s">
        <v>399</v>
      </c>
      <c r="B17" s="581"/>
      <c r="C17" s="582"/>
      <c r="D17" s="593" t="s">
        <v>400</v>
      </c>
      <c r="E17" s="576"/>
      <c r="F17" s="576"/>
      <c r="G17" s="576"/>
      <c r="H17" s="577"/>
      <c r="I17" s="578"/>
      <c r="J17" s="594"/>
      <c r="K17" s="594"/>
      <c r="L17" s="579"/>
    </row>
    <row r="18" spans="1:12" ht="12" customHeight="1">
      <c r="A18" s="203" t="s">
        <v>401</v>
      </c>
      <c r="B18" s="203" t="s">
        <v>402</v>
      </c>
      <c r="C18" s="580" t="s">
        <v>403</v>
      </c>
      <c r="D18" s="581"/>
      <c r="E18" s="581"/>
      <c r="F18" s="581"/>
      <c r="G18" s="582"/>
      <c r="H18" s="580" t="s">
        <v>229</v>
      </c>
      <c r="I18" s="582"/>
      <c r="J18" s="580" t="s">
        <v>404</v>
      </c>
      <c r="K18" s="582"/>
      <c r="L18" s="203" t="s">
        <v>405</v>
      </c>
    </row>
    <row r="19" spans="1:12" ht="188.1" customHeight="1">
      <c r="A19" s="198">
        <v>1</v>
      </c>
      <c r="B19" s="199" t="s">
        <v>406</v>
      </c>
      <c r="C19" s="575" t="s">
        <v>407</v>
      </c>
      <c r="D19" s="576"/>
      <c r="E19" s="576"/>
      <c r="F19" s="576"/>
      <c r="G19" s="577"/>
      <c r="H19" s="575" t="s">
        <v>408</v>
      </c>
      <c r="I19" s="577"/>
      <c r="J19" s="578" t="s">
        <v>22</v>
      </c>
      <c r="K19" s="579"/>
      <c r="L19" s="199" t="s">
        <v>409</v>
      </c>
    </row>
    <row r="20" spans="1:12" ht="34.15" customHeight="1">
      <c r="A20" s="198">
        <v>2</v>
      </c>
      <c r="B20" s="199"/>
      <c r="C20" s="575"/>
      <c r="D20" s="576"/>
      <c r="E20" s="576"/>
      <c r="F20" s="576"/>
      <c r="G20" s="577"/>
      <c r="H20" s="575"/>
      <c r="I20" s="577"/>
      <c r="J20" s="578"/>
      <c r="K20" s="579"/>
      <c r="L20" s="199"/>
    </row>
    <row r="21" spans="1:12" ht="34.15" customHeight="1">
      <c r="A21" s="198">
        <v>3</v>
      </c>
      <c r="B21" s="199"/>
      <c r="C21" s="575"/>
      <c r="D21" s="576"/>
      <c r="E21" s="576"/>
      <c r="F21" s="576"/>
      <c r="G21" s="577"/>
      <c r="H21" s="575"/>
      <c r="I21" s="577"/>
      <c r="J21" s="578"/>
      <c r="K21" s="579"/>
      <c r="L21" s="199"/>
    </row>
    <row r="22" spans="1:12" ht="34.15" customHeight="1">
      <c r="A22" s="198">
        <v>4</v>
      </c>
      <c r="B22" s="208"/>
      <c r="C22" s="575"/>
      <c r="D22" s="576"/>
      <c r="E22" s="576"/>
      <c r="F22" s="576"/>
      <c r="G22" s="577"/>
      <c r="H22" s="575"/>
      <c r="I22" s="577"/>
      <c r="J22" s="578"/>
      <c r="K22" s="579"/>
      <c r="L22" s="199"/>
    </row>
    <row r="23" spans="1:12" ht="25.5" customHeight="1">
      <c r="A23" s="203" t="s">
        <v>401</v>
      </c>
      <c r="B23" s="580" t="s">
        <v>410</v>
      </c>
      <c r="C23" s="581"/>
      <c r="D23" s="581"/>
      <c r="E23" s="581"/>
      <c r="F23" s="581"/>
      <c r="G23" s="581"/>
      <c r="H23" s="581"/>
      <c r="I23" s="581"/>
      <c r="J23" s="581"/>
      <c r="K23" s="582"/>
      <c r="L23" s="203" t="s">
        <v>411</v>
      </c>
    </row>
    <row r="24" spans="1:12" ht="28.15" customHeight="1">
      <c r="A24" s="198">
        <v>1</v>
      </c>
      <c r="B24" s="586" t="s">
        <v>412</v>
      </c>
      <c r="C24" s="576"/>
      <c r="D24" s="576"/>
      <c r="E24" s="576"/>
      <c r="F24" s="576"/>
      <c r="G24" s="576"/>
      <c r="H24" s="576"/>
      <c r="I24" s="576"/>
      <c r="J24" s="576"/>
      <c r="K24" s="577"/>
      <c r="L24" s="199" t="s">
        <v>22</v>
      </c>
    </row>
    <row r="25" spans="1:12" ht="15.75" customHeight="1">
      <c r="A25" s="580" t="s">
        <v>413</v>
      </c>
      <c r="B25" s="581"/>
      <c r="C25" s="581"/>
      <c r="D25" s="591"/>
      <c r="E25" s="591"/>
      <c r="F25" s="591"/>
      <c r="G25" s="591"/>
      <c r="H25" s="591"/>
      <c r="I25" s="591"/>
      <c r="J25" s="591"/>
      <c r="K25" s="591"/>
      <c r="L25" s="592"/>
    </row>
    <row r="26" spans="1:12" ht="26.25" customHeight="1">
      <c r="A26" s="580" t="s">
        <v>414</v>
      </c>
      <c r="B26" s="581"/>
      <c r="C26" s="581"/>
      <c r="D26" s="588">
        <v>3</v>
      </c>
      <c r="E26" s="588"/>
      <c r="F26" s="587" t="s">
        <v>415</v>
      </c>
      <c r="G26" s="587"/>
      <c r="H26" s="266">
        <v>2024</v>
      </c>
      <c r="I26" s="587" t="s">
        <v>416</v>
      </c>
      <c r="J26" s="587"/>
      <c r="K26" s="589" t="s">
        <v>417</v>
      </c>
      <c r="L26" s="590"/>
    </row>
    <row r="27" spans="1:12" ht="26.25" customHeight="1">
      <c r="A27" s="580" t="s">
        <v>418</v>
      </c>
      <c r="B27" s="581"/>
      <c r="C27" s="581"/>
      <c r="D27" s="588" t="s">
        <v>419</v>
      </c>
      <c r="E27" s="588"/>
      <c r="F27" s="588"/>
      <c r="G27" s="588"/>
      <c r="H27" s="588"/>
      <c r="I27" s="588"/>
      <c r="J27" s="588"/>
      <c r="K27" s="588"/>
      <c r="L27" s="588"/>
    </row>
    <row r="28" spans="1:12" ht="242.1" customHeight="1">
      <c r="A28" s="580" t="s">
        <v>420</v>
      </c>
      <c r="B28" s="581"/>
      <c r="C28" s="582"/>
      <c r="D28" s="583" t="s">
        <v>421</v>
      </c>
      <c r="E28" s="584"/>
      <c r="F28" s="584"/>
      <c r="G28" s="584"/>
      <c r="H28" s="584"/>
      <c r="I28" s="584"/>
      <c r="J28" s="584"/>
      <c r="K28" s="584"/>
      <c r="L28" s="585"/>
    </row>
    <row r="29" spans="1:12" ht="28.5" customHeight="1">
      <c r="A29" s="580" t="s">
        <v>422</v>
      </c>
      <c r="B29" s="581"/>
      <c r="C29" s="582"/>
      <c r="D29" s="575" t="s">
        <v>423</v>
      </c>
      <c r="E29" s="576"/>
      <c r="F29" s="576"/>
      <c r="G29" s="576"/>
      <c r="H29" s="576"/>
      <c r="I29" s="576"/>
      <c r="J29" s="576"/>
      <c r="K29" s="576"/>
      <c r="L29" s="577"/>
    </row>
  </sheetData>
  <mergeCells count="6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K15:L15"/>
    <mergeCell ref="A17:C17"/>
    <mergeCell ref="D17:H17"/>
    <mergeCell ref="I17:L17"/>
    <mergeCell ref="A16:C16"/>
    <mergeCell ref="D16:H16"/>
    <mergeCell ref="I16:J16"/>
    <mergeCell ref="K16:L16"/>
    <mergeCell ref="A15:C15"/>
    <mergeCell ref="D15:H15"/>
    <mergeCell ref="I15:J15"/>
    <mergeCell ref="A29:C29"/>
    <mergeCell ref="D29:L29"/>
    <mergeCell ref="A25:L25"/>
    <mergeCell ref="A26:C26"/>
    <mergeCell ref="I26:J26"/>
    <mergeCell ref="A27:C27"/>
    <mergeCell ref="D27:L27"/>
    <mergeCell ref="C22:G22"/>
    <mergeCell ref="H22:I22"/>
    <mergeCell ref="J22:K22"/>
    <mergeCell ref="A28:C28"/>
    <mergeCell ref="D28:L28"/>
    <mergeCell ref="B24:K24"/>
    <mergeCell ref="F26:G26"/>
    <mergeCell ref="D26:E26"/>
    <mergeCell ref="B23:K23"/>
    <mergeCell ref="K26:L26"/>
    <mergeCell ref="C18:G18"/>
    <mergeCell ref="H18:I18"/>
    <mergeCell ref="J18:K18"/>
    <mergeCell ref="C19:G19"/>
    <mergeCell ref="H19:I19"/>
    <mergeCell ref="J19:K19"/>
    <mergeCell ref="C20:G20"/>
    <mergeCell ref="H20:I20"/>
    <mergeCell ref="J20:K20"/>
    <mergeCell ref="C21:G21"/>
    <mergeCell ref="H21:I21"/>
    <mergeCell ref="J21:K21"/>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17"/>
  <sheetViews>
    <sheetView showGridLines="0" topLeftCell="A83" zoomScale="70" zoomScaleNormal="70" workbookViewId="0">
      <selection activeCell="D84" sqref="D84:E84"/>
    </sheetView>
  </sheetViews>
  <sheetFormatPr defaultColWidth="10.85546875" defaultRowHeight="14.25"/>
  <cols>
    <col min="1" max="1" width="49.7109375" style="39" customWidth="1"/>
    <col min="2" max="2" width="35.7109375" style="39" customWidth="1"/>
    <col min="3" max="3" width="48.42578125" style="39" customWidth="1"/>
    <col min="4" max="4" width="35.7109375" style="39" customWidth="1"/>
    <col min="5" max="5" width="41.140625" style="39" customWidth="1"/>
    <col min="6" max="6" width="35.7109375" style="39" customWidth="1"/>
    <col min="7" max="7" width="45" style="39" customWidth="1"/>
    <col min="8" max="8" width="35.7109375" style="39" customWidth="1"/>
    <col min="9" max="9" width="56.570312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4" customFormat="1" ht="22.15" customHeight="1" thickBot="1">
      <c r="A1" s="520"/>
      <c r="B1" s="500" t="s">
        <v>279</v>
      </c>
      <c r="C1" s="501"/>
      <c r="D1" s="501"/>
      <c r="E1" s="501"/>
      <c r="F1" s="501"/>
      <c r="G1" s="501"/>
      <c r="H1" s="501"/>
      <c r="I1" s="501"/>
      <c r="J1" s="501"/>
      <c r="K1" s="501"/>
      <c r="L1" s="502"/>
      <c r="M1" s="497" t="s">
        <v>280</v>
      </c>
      <c r="N1" s="498"/>
      <c r="O1" s="499"/>
    </row>
    <row r="2" spans="1:15" s="104" customFormat="1" ht="18" customHeight="1" thickBot="1">
      <c r="A2" s="521"/>
      <c r="B2" s="503" t="s">
        <v>281</v>
      </c>
      <c r="C2" s="504"/>
      <c r="D2" s="504"/>
      <c r="E2" s="504"/>
      <c r="F2" s="504"/>
      <c r="G2" s="504"/>
      <c r="H2" s="504"/>
      <c r="I2" s="504"/>
      <c r="J2" s="504"/>
      <c r="K2" s="504"/>
      <c r="L2" s="505"/>
      <c r="M2" s="497" t="s">
        <v>282</v>
      </c>
      <c r="N2" s="498"/>
      <c r="O2" s="499"/>
    </row>
    <row r="3" spans="1:15" s="104" customFormat="1" ht="19.899999999999999" customHeight="1" thickBot="1">
      <c r="A3" s="521"/>
      <c r="B3" s="503" t="s">
        <v>120</v>
      </c>
      <c r="C3" s="504"/>
      <c r="D3" s="504"/>
      <c r="E3" s="504"/>
      <c r="F3" s="504"/>
      <c r="G3" s="504"/>
      <c r="H3" s="504"/>
      <c r="I3" s="504"/>
      <c r="J3" s="504"/>
      <c r="K3" s="504"/>
      <c r="L3" s="505"/>
      <c r="M3" s="497" t="s">
        <v>283</v>
      </c>
      <c r="N3" s="498"/>
      <c r="O3" s="499"/>
    </row>
    <row r="4" spans="1:15" s="104" customFormat="1" ht="21.75" customHeight="1" thickBot="1">
      <c r="A4" s="522"/>
      <c r="B4" s="506" t="s">
        <v>284</v>
      </c>
      <c r="C4" s="507"/>
      <c r="D4" s="507"/>
      <c r="E4" s="507"/>
      <c r="F4" s="507"/>
      <c r="G4" s="507"/>
      <c r="H4" s="507"/>
      <c r="I4" s="507"/>
      <c r="J4" s="507"/>
      <c r="K4" s="507"/>
      <c r="L4" s="508"/>
      <c r="M4" s="497" t="s">
        <v>285</v>
      </c>
      <c r="N4" s="498"/>
      <c r="O4" s="499"/>
    </row>
    <row r="5" spans="1:15" s="104" customFormat="1" ht="21.75" customHeight="1" thickBot="1">
      <c r="A5" s="105"/>
      <c r="B5" s="106"/>
      <c r="C5" s="106"/>
      <c r="D5" s="106"/>
      <c r="E5" s="106"/>
      <c r="F5" s="106"/>
      <c r="G5" s="106"/>
      <c r="H5" s="106"/>
      <c r="I5" s="106"/>
      <c r="J5" s="106"/>
      <c r="K5" s="106"/>
      <c r="L5" s="106"/>
      <c r="M5" s="107"/>
      <c r="N5" s="107"/>
      <c r="O5" s="107"/>
    </row>
    <row r="6" spans="1:15" s="104" customFormat="1" ht="21.75" customHeight="1" thickBot="1">
      <c r="A6" s="89" t="s">
        <v>286</v>
      </c>
      <c r="B6" s="531" t="s">
        <v>287</v>
      </c>
      <c r="C6" s="532"/>
      <c r="D6" s="532"/>
      <c r="E6" s="532"/>
      <c r="F6" s="532"/>
      <c r="G6" s="532"/>
      <c r="H6" s="532"/>
      <c r="I6" s="532"/>
      <c r="J6" s="532"/>
      <c r="K6" s="533"/>
      <c r="L6" s="220" t="s">
        <v>288</v>
      </c>
      <c r="M6" s="534">
        <v>2024110010289</v>
      </c>
      <c r="N6" s="535"/>
      <c r="O6" s="536"/>
    </row>
    <row r="7" spans="1:15" s="104" customFormat="1" ht="21.75" customHeight="1" thickBot="1">
      <c r="A7" s="105"/>
      <c r="B7" s="106"/>
      <c r="C7" s="106"/>
      <c r="D7" s="106"/>
      <c r="E7" s="106"/>
      <c r="F7" s="106"/>
      <c r="G7" s="106"/>
      <c r="H7" s="106"/>
      <c r="I7" s="106"/>
      <c r="J7" s="106"/>
      <c r="K7" s="106"/>
      <c r="L7" s="106"/>
      <c r="M7" s="107"/>
      <c r="N7" s="107"/>
      <c r="O7" s="107"/>
    </row>
    <row r="8" spans="1:15" s="104" customFormat="1" ht="21.75" customHeight="1">
      <c r="A8" s="524" t="s">
        <v>126</v>
      </c>
      <c r="B8" s="181" t="s">
        <v>289</v>
      </c>
      <c r="C8" s="145"/>
      <c r="D8" s="181" t="s">
        <v>290</v>
      </c>
      <c r="E8" s="145"/>
      <c r="F8" s="181" t="s">
        <v>291</v>
      </c>
      <c r="G8" s="145"/>
      <c r="H8" s="181" t="s">
        <v>292</v>
      </c>
      <c r="I8" s="148" t="s">
        <v>293</v>
      </c>
      <c r="J8" s="488" t="s">
        <v>128</v>
      </c>
      <c r="K8" s="523"/>
      <c r="L8" s="180" t="s">
        <v>294</v>
      </c>
      <c r="M8" s="485"/>
      <c r="N8" s="485"/>
      <c r="O8" s="485"/>
    </row>
    <row r="9" spans="1:15" s="104" customFormat="1" ht="21.75" customHeight="1">
      <c r="A9" s="524"/>
      <c r="B9" s="182" t="s">
        <v>295</v>
      </c>
      <c r="C9" s="148"/>
      <c r="D9" s="181" t="s">
        <v>296</v>
      </c>
      <c r="E9" s="149"/>
      <c r="F9" s="181" t="s">
        <v>297</v>
      </c>
      <c r="G9" s="149"/>
      <c r="H9" s="181" t="s">
        <v>298</v>
      </c>
      <c r="I9" s="148"/>
      <c r="J9" s="488"/>
      <c r="K9" s="523"/>
      <c r="L9" s="180" t="s">
        <v>299</v>
      </c>
      <c r="M9" s="485"/>
      <c r="N9" s="485"/>
      <c r="O9" s="485"/>
    </row>
    <row r="10" spans="1:15" s="104" customFormat="1" ht="21.75" customHeight="1" thickBot="1">
      <c r="A10" s="524"/>
      <c r="B10" s="181" t="s">
        <v>300</v>
      </c>
      <c r="C10" s="145"/>
      <c r="D10" s="181" t="s">
        <v>301</v>
      </c>
      <c r="E10" s="149"/>
      <c r="F10" s="181" t="s">
        <v>302</v>
      </c>
      <c r="G10" s="149"/>
      <c r="H10" s="181" t="s">
        <v>303</v>
      </c>
      <c r="I10" s="148"/>
      <c r="J10" s="488"/>
      <c r="K10" s="523"/>
      <c r="L10" s="180" t="s">
        <v>304</v>
      </c>
      <c r="M10" s="485" t="s">
        <v>293</v>
      </c>
      <c r="N10" s="485"/>
      <c r="O10" s="485"/>
    </row>
    <row r="11" spans="1:15" ht="15" customHeight="1" thickBot="1">
      <c r="A11" s="42"/>
      <c r="B11" s="43"/>
      <c r="C11" s="43"/>
      <c r="D11" s="45"/>
      <c r="E11" s="44"/>
      <c r="F11" s="44"/>
      <c r="G11" s="209"/>
      <c r="H11" s="209"/>
      <c r="I11" s="46"/>
      <c r="J11" s="46"/>
      <c r="K11" s="43"/>
      <c r="L11" s="43"/>
      <c r="M11" s="43"/>
      <c r="N11" s="43"/>
      <c r="O11" s="43"/>
    </row>
    <row r="12" spans="1:15" ht="15" customHeight="1">
      <c r="A12" s="528" t="s">
        <v>305</v>
      </c>
      <c r="B12" s="509" t="s">
        <v>424</v>
      </c>
      <c r="C12" s="510"/>
      <c r="D12" s="510"/>
      <c r="E12" s="510"/>
      <c r="F12" s="510"/>
      <c r="G12" s="510"/>
      <c r="H12" s="510"/>
      <c r="I12" s="510"/>
      <c r="J12" s="510"/>
      <c r="K12" s="510"/>
      <c r="L12" s="510"/>
      <c r="M12" s="510"/>
      <c r="N12" s="510"/>
      <c r="O12" s="511"/>
    </row>
    <row r="13" spans="1:15" ht="15" customHeight="1">
      <c r="A13" s="529"/>
      <c r="B13" s="512"/>
      <c r="C13" s="513"/>
      <c r="D13" s="513"/>
      <c r="E13" s="513"/>
      <c r="F13" s="513"/>
      <c r="G13" s="513"/>
      <c r="H13" s="513"/>
      <c r="I13" s="513"/>
      <c r="J13" s="513"/>
      <c r="K13" s="513"/>
      <c r="L13" s="513"/>
      <c r="M13" s="513"/>
      <c r="N13" s="513"/>
      <c r="O13" s="514"/>
    </row>
    <row r="14" spans="1:15" ht="15" customHeight="1">
      <c r="A14" s="530"/>
      <c r="B14" s="515"/>
      <c r="C14" s="516"/>
      <c r="D14" s="516"/>
      <c r="E14" s="516"/>
      <c r="F14" s="516"/>
      <c r="G14" s="516"/>
      <c r="H14" s="516"/>
      <c r="I14" s="516"/>
      <c r="J14" s="516"/>
      <c r="K14" s="516"/>
      <c r="L14" s="516"/>
      <c r="M14" s="516"/>
      <c r="N14" s="516"/>
      <c r="O14" s="517"/>
    </row>
    <row r="15" spans="1:15" ht="9" customHeight="1">
      <c r="A15" s="47"/>
      <c r="B15" s="103"/>
      <c r="C15" s="48"/>
      <c r="D15" s="48"/>
      <c r="E15" s="48"/>
      <c r="F15" s="48"/>
      <c r="G15" s="49"/>
      <c r="H15" s="49"/>
      <c r="I15" s="49"/>
      <c r="J15" s="49"/>
      <c r="K15" s="49"/>
      <c r="L15" s="50"/>
      <c r="M15" s="50"/>
      <c r="N15" s="50"/>
      <c r="O15" s="50"/>
    </row>
    <row r="16" spans="1:15" s="51" customFormat="1" ht="37.5" customHeight="1">
      <c r="A16" s="89" t="s">
        <v>133</v>
      </c>
      <c r="B16" s="518" t="s">
        <v>307</v>
      </c>
      <c r="C16" s="518"/>
      <c r="D16" s="518"/>
      <c r="E16" s="518"/>
      <c r="F16" s="518"/>
      <c r="G16" s="524" t="s">
        <v>135</v>
      </c>
      <c r="H16" s="524"/>
      <c r="I16" s="519" t="s">
        <v>425</v>
      </c>
      <c r="J16" s="519"/>
      <c r="K16" s="519"/>
      <c r="L16" s="519"/>
      <c r="M16" s="519"/>
      <c r="N16" s="519"/>
      <c r="O16" s="519"/>
    </row>
    <row r="17" spans="1:15" ht="9" customHeight="1">
      <c r="A17" s="47"/>
      <c r="B17" s="49"/>
      <c r="C17" s="48"/>
      <c r="D17" s="48"/>
      <c r="E17" s="48"/>
      <c r="F17" s="48"/>
      <c r="G17" s="49"/>
      <c r="H17" s="49"/>
      <c r="I17" s="49"/>
      <c r="J17" s="49"/>
      <c r="K17" s="49"/>
      <c r="L17" s="50"/>
      <c r="M17" s="50"/>
      <c r="N17" s="50"/>
      <c r="O17" s="50"/>
    </row>
    <row r="18" spans="1:15" ht="56.25" customHeight="1">
      <c r="A18" s="89" t="s">
        <v>137</v>
      </c>
      <c r="B18" s="518" t="s">
        <v>309</v>
      </c>
      <c r="C18" s="518"/>
      <c r="D18" s="518"/>
      <c r="E18" s="518"/>
      <c r="F18" s="89" t="s">
        <v>139</v>
      </c>
      <c r="G18" s="525" t="s">
        <v>310</v>
      </c>
      <c r="H18" s="525"/>
      <c r="I18" s="525"/>
      <c r="J18" s="89" t="s">
        <v>141</v>
      </c>
      <c r="K18" s="518" t="s">
        <v>311</v>
      </c>
      <c r="L18" s="518"/>
      <c r="M18" s="518"/>
      <c r="N18" s="518"/>
      <c r="O18" s="518"/>
    </row>
    <row r="19" spans="1:15" ht="9" customHeight="1">
      <c r="A19" s="41"/>
      <c r="B19" s="40"/>
      <c r="C19" s="527"/>
      <c r="D19" s="527"/>
      <c r="E19" s="527"/>
      <c r="F19" s="527"/>
      <c r="G19" s="527"/>
      <c r="H19" s="527"/>
      <c r="I19" s="527"/>
      <c r="J19" s="527"/>
      <c r="K19" s="527"/>
      <c r="L19" s="527"/>
      <c r="M19" s="527"/>
      <c r="N19" s="527"/>
      <c r="O19" s="527"/>
    </row>
    <row r="21" spans="1:15" ht="16.5" customHeight="1">
      <c r="A21" s="101"/>
      <c r="B21" s="102"/>
      <c r="C21" s="102"/>
      <c r="D21" s="102"/>
      <c r="E21" s="102"/>
      <c r="F21" s="102"/>
      <c r="G21" s="102"/>
      <c r="H21" s="102"/>
      <c r="I21" s="102"/>
      <c r="J21" s="102"/>
      <c r="K21" s="102"/>
      <c r="L21" s="102"/>
      <c r="M21" s="102"/>
      <c r="N21" s="102"/>
      <c r="O21" s="102"/>
    </row>
    <row r="22" spans="1:15" ht="32.1" customHeight="1">
      <c r="A22" s="486" t="s">
        <v>143</v>
      </c>
      <c r="B22" s="487"/>
      <c r="C22" s="487"/>
      <c r="D22" s="487"/>
      <c r="E22" s="487"/>
      <c r="F22" s="487"/>
      <c r="G22" s="487"/>
      <c r="H22" s="487"/>
      <c r="I22" s="487"/>
      <c r="J22" s="487"/>
      <c r="K22" s="487"/>
      <c r="L22" s="487"/>
      <c r="M22" s="487"/>
      <c r="N22" s="487"/>
      <c r="O22" s="488"/>
    </row>
    <row r="23" spans="1:15" ht="32.1" customHeight="1">
      <c r="A23" s="486" t="s">
        <v>312</v>
      </c>
      <c r="B23" s="487"/>
      <c r="C23" s="487"/>
      <c r="D23" s="487"/>
      <c r="E23" s="487"/>
      <c r="F23" s="487"/>
      <c r="G23" s="487"/>
      <c r="H23" s="487"/>
      <c r="I23" s="487"/>
      <c r="J23" s="487"/>
      <c r="K23" s="487"/>
      <c r="L23" s="487"/>
      <c r="M23" s="487"/>
      <c r="N23" s="487"/>
      <c r="O23" s="488"/>
    </row>
    <row r="24" spans="1:15" ht="32.1" customHeight="1" thickBot="1">
      <c r="A24" s="267"/>
      <c r="B24" s="52" t="s">
        <v>289</v>
      </c>
      <c r="C24" s="52" t="s">
        <v>290</v>
      </c>
      <c r="D24" s="52" t="s">
        <v>291</v>
      </c>
      <c r="E24" s="52" t="s">
        <v>292</v>
      </c>
      <c r="F24" s="52" t="s">
        <v>295</v>
      </c>
      <c r="G24" s="52" t="s">
        <v>296</v>
      </c>
      <c r="H24" s="52" t="s">
        <v>297</v>
      </c>
      <c r="I24" s="52" t="s">
        <v>298</v>
      </c>
      <c r="J24" s="52" t="s">
        <v>300</v>
      </c>
      <c r="K24" s="52" t="s">
        <v>301</v>
      </c>
      <c r="L24" s="52" t="s">
        <v>302</v>
      </c>
      <c r="M24" s="52" t="s">
        <v>303</v>
      </c>
      <c r="N24" s="53" t="s">
        <v>313</v>
      </c>
      <c r="O24" s="53" t="s">
        <v>314</v>
      </c>
    </row>
    <row r="25" spans="1:15" ht="32.1" customHeight="1">
      <c r="A25" s="56" t="s">
        <v>144</v>
      </c>
      <c r="B25" s="286">
        <v>179868000</v>
      </c>
      <c r="C25" s="286">
        <v>257224000</v>
      </c>
      <c r="D25" s="286">
        <v>40308000</v>
      </c>
      <c r="E25" s="286">
        <v>15492000</v>
      </c>
      <c r="F25" s="287"/>
      <c r="G25" s="286">
        <v>4500000</v>
      </c>
      <c r="H25" s="288"/>
      <c r="I25" s="288"/>
      <c r="J25" s="288"/>
      <c r="K25" s="288"/>
      <c r="L25" s="288"/>
      <c r="M25" s="288"/>
      <c r="N25" s="313">
        <f>SUM(B25:M25)</f>
        <v>497392000</v>
      </c>
      <c r="O25" s="55"/>
    </row>
    <row r="26" spans="1:15" ht="32.1" customHeight="1">
      <c r="A26" s="56" t="s">
        <v>146</v>
      </c>
      <c r="B26" s="286">
        <v>179868000</v>
      </c>
      <c r="C26" s="286">
        <v>256286000</v>
      </c>
      <c r="D26" s="286">
        <v>10320000</v>
      </c>
      <c r="E26" s="286">
        <v>-18973935</v>
      </c>
      <c r="F26" s="287"/>
      <c r="G26" s="287"/>
      <c r="H26" s="287"/>
      <c r="I26" s="287"/>
      <c r="J26" s="287"/>
      <c r="K26" s="287"/>
      <c r="L26" s="287"/>
      <c r="M26" s="287"/>
      <c r="N26" s="218">
        <f t="shared" ref="N26:N30" si="0">SUM(B26:M26)</f>
        <v>427500065</v>
      </c>
      <c r="O26" s="88">
        <f>+(B26+C26+D26+E26+F26+G26+H26+I26+J26+K26+L26+M26)/N25</f>
        <v>0.85948319434168619</v>
      </c>
    </row>
    <row r="27" spans="1:15" ht="32.1" customHeight="1">
      <c r="A27" s="56" t="s">
        <v>148</v>
      </c>
      <c r="B27" s="287" t="s">
        <v>315</v>
      </c>
      <c r="C27" s="286">
        <v>2040000</v>
      </c>
      <c r="D27" s="286">
        <v>17487064</v>
      </c>
      <c r="E27" s="286">
        <v>46542067</v>
      </c>
      <c r="F27" s="287"/>
      <c r="G27" s="287"/>
      <c r="H27" s="287"/>
      <c r="I27" s="287"/>
      <c r="J27" s="287"/>
      <c r="K27" s="287"/>
      <c r="L27" s="287"/>
      <c r="M27" s="287"/>
      <c r="N27" s="218">
        <f t="shared" si="0"/>
        <v>66069131</v>
      </c>
      <c r="O27" s="88"/>
    </row>
    <row r="28" spans="1:15" ht="32.1" customHeight="1">
      <c r="A28" s="56" t="s">
        <v>316</v>
      </c>
      <c r="B28" s="57"/>
      <c r="C28" s="57"/>
      <c r="D28" s="57"/>
      <c r="E28" s="57"/>
      <c r="F28" s="57"/>
      <c r="G28" s="57"/>
      <c r="H28" s="57"/>
      <c r="I28" s="57"/>
      <c r="J28" s="57"/>
      <c r="K28" s="57"/>
      <c r="L28" s="57"/>
      <c r="M28" s="57"/>
      <c r="N28" s="218">
        <f t="shared" si="0"/>
        <v>0</v>
      </c>
      <c r="O28" s="58"/>
    </row>
    <row r="29" spans="1:15" ht="32.1" customHeight="1">
      <c r="A29" s="56" t="s">
        <v>317</v>
      </c>
      <c r="B29" s="57">
        <v>0</v>
      </c>
      <c r="C29" s="57"/>
      <c r="D29" s="57"/>
      <c r="E29" s="57"/>
      <c r="F29" s="57"/>
      <c r="G29" s="57"/>
      <c r="H29" s="57"/>
      <c r="I29" s="57"/>
      <c r="J29" s="57"/>
      <c r="K29" s="57"/>
      <c r="L29" s="57"/>
      <c r="M29" s="57"/>
      <c r="N29" s="218">
        <f t="shared" si="0"/>
        <v>0</v>
      </c>
      <c r="O29" s="58"/>
    </row>
    <row r="30" spans="1:15" ht="32.1" customHeight="1" thickBot="1">
      <c r="A30" s="59" t="s">
        <v>154</v>
      </c>
      <c r="B30" s="60">
        <v>0</v>
      </c>
      <c r="C30" s="60"/>
      <c r="D30" s="60"/>
      <c r="E30" s="60"/>
      <c r="F30" s="60"/>
      <c r="G30" s="60"/>
      <c r="H30" s="60"/>
      <c r="I30" s="60"/>
      <c r="J30" s="60"/>
      <c r="K30" s="60"/>
      <c r="L30" s="60"/>
      <c r="M30" s="60"/>
      <c r="N30" s="219">
        <f t="shared" si="0"/>
        <v>0</v>
      </c>
      <c r="O30" s="63"/>
    </row>
    <row r="31" spans="1:15" ht="16.5" customHeight="1"/>
    <row r="32" spans="1:15" ht="17.25" customHeight="1"/>
    <row r="34" spans="1:9" ht="48" customHeight="1">
      <c r="A34" s="542" t="s">
        <v>318</v>
      </c>
      <c r="B34" s="543"/>
      <c r="C34" s="543"/>
      <c r="D34" s="543"/>
      <c r="E34" s="543"/>
      <c r="F34" s="543"/>
      <c r="G34" s="543"/>
      <c r="H34" s="543"/>
      <c r="I34" s="544"/>
    </row>
    <row r="35" spans="1:9" ht="50.25" customHeight="1">
      <c r="A35" s="73" t="s">
        <v>319</v>
      </c>
      <c r="B35" s="545" t="str">
        <f>+B12</f>
        <v>Apoyar 5 ejercicios de transversalización del enfoque de transformación cultural y derechos humanos de las mujeres, a otras dependencias de la Secretaria de la Mujer y entidades del distrito.</v>
      </c>
      <c r="C35" s="546"/>
      <c r="D35" s="546"/>
      <c r="E35" s="546"/>
      <c r="F35" s="546"/>
      <c r="G35" s="546"/>
      <c r="H35" s="546"/>
      <c r="I35" s="547"/>
    </row>
    <row r="36" spans="1:9" ht="18.75" customHeight="1">
      <c r="A36" s="559" t="s">
        <v>159</v>
      </c>
      <c r="B36" s="110">
        <v>2024</v>
      </c>
      <c r="C36" s="110">
        <v>2025</v>
      </c>
      <c r="D36" s="110">
        <v>2026</v>
      </c>
      <c r="E36" s="110">
        <v>2027</v>
      </c>
      <c r="F36" s="110" t="s">
        <v>320</v>
      </c>
      <c r="G36" s="561" t="s">
        <v>161</v>
      </c>
      <c r="H36" s="561" t="s">
        <v>21</v>
      </c>
      <c r="I36" s="561"/>
    </row>
    <row r="37" spans="1:9" ht="50.25" customHeight="1">
      <c r="A37" s="560"/>
      <c r="B37" s="65">
        <v>0</v>
      </c>
      <c r="C37" s="239">
        <f>B40+B42+B44+B46+B48+B50+B52+B54+B56+B58+B60+B62</f>
        <v>1.9999999999999998</v>
      </c>
      <c r="D37" s="65">
        <v>2</v>
      </c>
      <c r="E37" s="65">
        <v>1</v>
      </c>
      <c r="F37" s="110">
        <f>B37+C37+D37+E37</f>
        <v>5</v>
      </c>
      <c r="G37" s="561"/>
      <c r="H37" s="561"/>
      <c r="I37" s="561"/>
    </row>
    <row r="38" spans="1:9" ht="52.5" customHeight="1">
      <c r="A38" s="74" t="s">
        <v>163</v>
      </c>
      <c r="B38" s="548">
        <v>0.1</v>
      </c>
      <c r="C38" s="549"/>
      <c r="D38" s="554" t="s">
        <v>321</v>
      </c>
      <c r="E38" s="555"/>
      <c r="F38" s="555"/>
      <c r="G38" s="555"/>
      <c r="H38" s="555"/>
      <c r="I38" s="556"/>
    </row>
    <row r="39" spans="1:9" s="64" customFormat="1" ht="48" customHeight="1">
      <c r="A39" s="559" t="s">
        <v>322</v>
      </c>
      <c r="B39" s="74" t="s">
        <v>323</v>
      </c>
      <c r="C39" s="73" t="s">
        <v>206</v>
      </c>
      <c r="D39" s="540" t="s">
        <v>208</v>
      </c>
      <c r="E39" s="541"/>
      <c r="F39" s="540" t="s">
        <v>210</v>
      </c>
      <c r="G39" s="541"/>
      <c r="H39" s="75" t="s">
        <v>212</v>
      </c>
      <c r="I39" s="77" t="s">
        <v>213</v>
      </c>
    </row>
    <row r="40" spans="1:9" ht="194.25" customHeight="1">
      <c r="A40" s="560"/>
      <c r="B40" s="227">
        <v>0.05</v>
      </c>
      <c r="C40" s="68">
        <v>0.05</v>
      </c>
      <c r="D40" s="550" t="s">
        <v>426</v>
      </c>
      <c r="E40" s="551"/>
      <c r="F40" s="550" t="s">
        <v>427</v>
      </c>
      <c r="G40" s="551"/>
      <c r="H40" s="321" t="s">
        <v>326</v>
      </c>
      <c r="I40" s="66" t="s">
        <v>428</v>
      </c>
    </row>
    <row r="41" spans="1:9" s="64" customFormat="1" ht="54" customHeight="1" thickBot="1">
      <c r="A41" s="559" t="s">
        <v>328</v>
      </c>
      <c r="B41" s="76" t="s">
        <v>323</v>
      </c>
      <c r="C41" s="75" t="s">
        <v>206</v>
      </c>
      <c r="D41" s="540" t="s">
        <v>208</v>
      </c>
      <c r="E41" s="541"/>
      <c r="F41" s="540" t="s">
        <v>210</v>
      </c>
      <c r="G41" s="541"/>
      <c r="H41" s="326" t="s">
        <v>212</v>
      </c>
      <c r="I41" s="77" t="s">
        <v>213</v>
      </c>
    </row>
    <row r="42" spans="1:9" ht="174.6" customHeight="1" thickBot="1">
      <c r="A42" s="560"/>
      <c r="B42" s="227">
        <v>0.05</v>
      </c>
      <c r="C42" s="68">
        <v>0.05</v>
      </c>
      <c r="D42" s="550" t="s">
        <v>429</v>
      </c>
      <c r="E42" s="551"/>
      <c r="F42" s="550" t="s">
        <v>430</v>
      </c>
      <c r="G42" s="625"/>
      <c r="H42" s="321" t="s">
        <v>326</v>
      </c>
      <c r="I42" s="66" t="s">
        <v>431</v>
      </c>
    </row>
    <row r="43" spans="1:9" s="64" customFormat="1" ht="35.1" customHeight="1" thickBot="1">
      <c r="A43" s="559" t="s">
        <v>332</v>
      </c>
      <c r="B43" s="76" t="s">
        <v>323</v>
      </c>
      <c r="C43" s="75" t="s">
        <v>206</v>
      </c>
      <c r="D43" s="540" t="s">
        <v>208</v>
      </c>
      <c r="E43" s="541"/>
      <c r="F43" s="540" t="s">
        <v>210</v>
      </c>
      <c r="G43" s="541"/>
      <c r="H43" s="73" t="s">
        <v>212</v>
      </c>
      <c r="I43" s="77" t="s">
        <v>213</v>
      </c>
    </row>
    <row r="44" spans="1:9" ht="342" customHeight="1">
      <c r="A44" s="560"/>
      <c r="B44" s="227">
        <v>0.15</v>
      </c>
      <c r="C44" s="227">
        <v>0.15</v>
      </c>
      <c r="D44" s="550" t="s">
        <v>432</v>
      </c>
      <c r="E44" s="551"/>
      <c r="F44" s="626" t="s">
        <v>433</v>
      </c>
      <c r="G44" s="551"/>
      <c r="H44" s="294" t="s">
        <v>326</v>
      </c>
      <c r="I44" s="66" t="s">
        <v>434</v>
      </c>
    </row>
    <row r="45" spans="1:9" s="64" customFormat="1" ht="35.1" customHeight="1">
      <c r="A45" s="559" t="s">
        <v>336</v>
      </c>
      <c r="B45" s="76" t="s">
        <v>323</v>
      </c>
      <c r="C45" s="76" t="s">
        <v>206</v>
      </c>
      <c r="D45" s="540" t="s">
        <v>208</v>
      </c>
      <c r="E45" s="541"/>
      <c r="F45" s="540" t="s">
        <v>210</v>
      </c>
      <c r="G45" s="541"/>
      <c r="H45" s="75" t="s">
        <v>212</v>
      </c>
      <c r="I45" s="75" t="s">
        <v>213</v>
      </c>
    </row>
    <row r="46" spans="1:9" ht="247.5" customHeight="1">
      <c r="A46" s="560"/>
      <c r="B46" s="227">
        <v>0.15</v>
      </c>
      <c r="C46" s="68">
        <v>0.15</v>
      </c>
      <c r="D46" s="626" t="s">
        <v>435</v>
      </c>
      <c r="E46" s="551"/>
      <c r="F46" s="626" t="s">
        <v>436</v>
      </c>
      <c r="G46" s="551"/>
      <c r="H46" s="294" t="s">
        <v>326</v>
      </c>
      <c r="I46" s="66" t="s">
        <v>437</v>
      </c>
    </row>
    <row r="47" spans="1:9" s="64" customFormat="1" ht="35.1" customHeight="1">
      <c r="A47" s="559" t="s">
        <v>341</v>
      </c>
      <c r="B47" s="76" t="s">
        <v>323</v>
      </c>
      <c r="C47" s="75" t="s">
        <v>206</v>
      </c>
      <c r="D47" s="540" t="s">
        <v>208</v>
      </c>
      <c r="E47" s="541"/>
      <c r="F47" s="540" t="s">
        <v>210</v>
      </c>
      <c r="G47" s="541"/>
      <c r="H47" s="75" t="s">
        <v>212</v>
      </c>
      <c r="I47" s="77" t="s">
        <v>213</v>
      </c>
    </row>
    <row r="48" spans="1:9" ht="120.75" customHeight="1">
      <c r="A48" s="560"/>
      <c r="B48" s="229">
        <v>0.2</v>
      </c>
      <c r="C48" s="68"/>
      <c r="D48" s="473"/>
      <c r="E48" s="474"/>
      <c r="F48" s="473"/>
      <c r="G48" s="474"/>
      <c r="H48" s="65"/>
      <c r="I48" s="67"/>
    </row>
    <row r="49" spans="1:9" s="64" customFormat="1" ht="35.1" customHeight="1">
      <c r="A49" s="559" t="s">
        <v>342</v>
      </c>
      <c r="B49" s="76" t="s">
        <v>323</v>
      </c>
      <c r="C49" s="75" t="s">
        <v>206</v>
      </c>
      <c r="D49" s="540" t="s">
        <v>208</v>
      </c>
      <c r="E49" s="541"/>
      <c r="F49" s="540" t="s">
        <v>210</v>
      </c>
      <c r="G49" s="541"/>
      <c r="H49" s="75" t="s">
        <v>212</v>
      </c>
      <c r="I49" s="77" t="s">
        <v>213</v>
      </c>
    </row>
    <row r="50" spans="1:9" ht="120.75" customHeight="1">
      <c r="A50" s="560"/>
      <c r="B50" s="230">
        <v>0.2</v>
      </c>
      <c r="C50" s="69"/>
      <c r="D50" s="473"/>
      <c r="E50" s="474"/>
      <c r="F50" s="473"/>
      <c r="G50" s="474"/>
      <c r="H50" s="65"/>
      <c r="I50" s="67"/>
    </row>
    <row r="51" spans="1:9" ht="35.1" customHeight="1">
      <c r="A51" s="559" t="s">
        <v>343</v>
      </c>
      <c r="B51" s="74" t="s">
        <v>323</v>
      </c>
      <c r="C51" s="73" t="s">
        <v>206</v>
      </c>
      <c r="D51" s="540" t="s">
        <v>208</v>
      </c>
      <c r="E51" s="541"/>
      <c r="F51" s="540" t="s">
        <v>210</v>
      </c>
      <c r="G51" s="541"/>
      <c r="H51" s="75" t="s">
        <v>212</v>
      </c>
      <c r="I51" s="77" t="s">
        <v>213</v>
      </c>
    </row>
    <row r="52" spans="1:9" ht="120.75" customHeight="1">
      <c r="A52" s="560"/>
      <c r="B52" s="228">
        <v>0.25</v>
      </c>
      <c r="C52" s="69"/>
      <c r="D52" s="473"/>
      <c r="E52" s="565"/>
      <c r="F52" s="473"/>
      <c r="G52" s="474"/>
      <c r="H52" s="65"/>
      <c r="I52" s="67"/>
    </row>
    <row r="53" spans="1:9" ht="35.1" customHeight="1">
      <c r="A53" s="559" t="s">
        <v>344</v>
      </c>
      <c r="B53" s="74" t="s">
        <v>323</v>
      </c>
      <c r="C53" s="73" t="s">
        <v>206</v>
      </c>
      <c r="D53" s="540" t="s">
        <v>208</v>
      </c>
      <c r="E53" s="541"/>
      <c r="F53" s="540" t="s">
        <v>210</v>
      </c>
      <c r="G53" s="541"/>
      <c r="H53" s="75" t="s">
        <v>212</v>
      </c>
      <c r="I53" s="77" t="s">
        <v>213</v>
      </c>
    </row>
    <row r="54" spans="1:9" ht="120.75" customHeight="1">
      <c r="A54" s="560"/>
      <c r="B54" s="228">
        <v>0.25</v>
      </c>
      <c r="C54" s="69"/>
      <c r="D54" s="473"/>
      <c r="E54" s="565"/>
      <c r="F54" s="473"/>
      <c r="G54" s="474"/>
      <c r="H54" s="85"/>
      <c r="I54" s="67"/>
    </row>
    <row r="55" spans="1:9" ht="35.1" customHeight="1">
      <c r="A55" s="559" t="s">
        <v>345</v>
      </c>
      <c r="B55" s="74" t="s">
        <v>323</v>
      </c>
      <c r="C55" s="73" t="s">
        <v>206</v>
      </c>
      <c r="D55" s="540" t="s">
        <v>208</v>
      </c>
      <c r="E55" s="541"/>
      <c r="F55" s="540" t="s">
        <v>210</v>
      </c>
      <c r="G55" s="541"/>
      <c r="H55" s="75" t="s">
        <v>212</v>
      </c>
      <c r="I55" s="77" t="s">
        <v>213</v>
      </c>
    </row>
    <row r="56" spans="1:9" ht="120.75" customHeight="1">
      <c r="A56" s="560"/>
      <c r="B56" s="230">
        <v>0.2</v>
      </c>
      <c r="C56" s="69"/>
      <c r="D56" s="473"/>
      <c r="E56" s="474"/>
      <c r="F56" s="473"/>
      <c r="G56" s="474"/>
      <c r="H56" s="65"/>
      <c r="I56" s="65"/>
    </row>
    <row r="57" spans="1:9" ht="35.1" customHeight="1">
      <c r="A57" s="559" t="s">
        <v>346</v>
      </c>
      <c r="B57" s="74" t="s">
        <v>323</v>
      </c>
      <c r="C57" s="73" t="s">
        <v>206</v>
      </c>
      <c r="D57" s="540" t="s">
        <v>208</v>
      </c>
      <c r="E57" s="541"/>
      <c r="F57" s="540" t="s">
        <v>210</v>
      </c>
      <c r="G57" s="541"/>
      <c r="H57" s="75" t="s">
        <v>212</v>
      </c>
      <c r="I57" s="77" t="s">
        <v>213</v>
      </c>
    </row>
    <row r="58" spans="1:9" ht="120.75" customHeight="1">
      <c r="A58" s="560"/>
      <c r="B58" s="230">
        <v>0.2</v>
      </c>
      <c r="C58" s="69"/>
      <c r="D58" s="473"/>
      <c r="E58" s="474"/>
      <c r="F58" s="473"/>
      <c r="G58" s="474"/>
      <c r="H58" s="65"/>
      <c r="I58" s="67"/>
    </row>
    <row r="59" spans="1:9" ht="35.1" customHeight="1">
      <c r="A59" s="559" t="s">
        <v>347</v>
      </c>
      <c r="B59" s="74" t="s">
        <v>323</v>
      </c>
      <c r="C59" s="73" t="s">
        <v>206</v>
      </c>
      <c r="D59" s="540" t="s">
        <v>208</v>
      </c>
      <c r="E59" s="541"/>
      <c r="F59" s="540" t="s">
        <v>210</v>
      </c>
      <c r="G59" s="541"/>
      <c r="H59" s="75" t="s">
        <v>212</v>
      </c>
      <c r="I59" s="77" t="s">
        <v>213</v>
      </c>
    </row>
    <row r="60" spans="1:9" ht="120.75" customHeight="1">
      <c r="A60" s="560"/>
      <c r="B60" s="228">
        <v>0.15</v>
      </c>
      <c r="C60" s="69"/>
      <c r="D60" s="473"/>
      <c r="E60" s="474"/>
      <c r="F60" s="565"/>
      <c r="G60" s="565"/>
      <c r="H60" s="65"/>
      <c r="I60" s="65"/>
    </row>
    <row r="61" spans="1:9" ht="35.1" customHeight="1">
      <c r="A61" s="559" t="s">
        <v>348</v>
      </c>
      <c r="B61" s="74" t="s">
        <v>323</v>
      </c>
      <c r="C61" s="73" t="s">
        <v>206</v>
      </c>
      <c r="D61" s="540" t="s">
        <v>208</v>
      </c>
      <c r="E61" s="541"/>
      <c r="F61" s="540" t="s">
        <v>210</v>
      </c>
      <c r="G61" s="541"/>
      <c r="H61" s="75" t="s">
        <v>212</v>
      </c>
      <c r="I61" s="77" t="s">
        <v>213</v>
      </c>
    </row>
    <row r="62" spans="1:9" ht="120.75" customHeight="1">
      <c r="A62" s="560"/>
      <c r="B62" s="228">
        <v>0.15</v>
      </c>
      <c r="C62" s="69"/>
      <c r="D62" s="473"/>
      <c r="E62" s="474"/>
      <c r="F62" s="473"/>
      <c r="G62" s="474"/>
      <c r="H62" s="65"/>
      <c r="I62" s="65"/>
    </row>
    <row r="66" spans="1:9" ht="34.5" customHeight="1">
      <c r="A66" s="489" t="s">
        <v>177</v>
      </c>
      <c r="B66" s="489"/>
      <c r="C66" s="489"/>
      <c r="D66" s="489"/>
      <c r="E66" s="489"/>
      <c r="F66" s="489"/>
      <c r="G66" s="489"/>
      <c r="H66" s="489"/>
      <c r="I66" s="489"/>
    </row>
    <row r="67" spans="1:9" ht="102.75" customHeight="1">
      <c r="A67" s="78" t="s">
        <v>178</v>
      </c>
      <c r="B67" s="490" t="s">
        <v>438</v>
      </c>
      <c r="C67" s="627"/>
      <c r="D67" s="490" t="s">
        <v>439</v>
      </c>
      <c r="E67" s="627"/>
      <c r="F67" s="490" t="s">
        <v>440</v>
      </c>
      <c r="G67" s="627"/>
      <c r="H67" s="492" t="s">
        <v>352</v>
      </c>
      <c r="I67" s="491"/>
    </row>
    <row r="68" spans="1:9" ht="40.5" customHeight="1">
      <c r="A68" s="78" t="s">
        <v>180</v>
      </c>
      <c r="B68" s="467">
        <v>0.03</v>
      </c>
      <c r="C68" s="468"/>
      <c r="D68" s="467">
        <v>0.04</v>
      </c>
      <c r="E68" s="468"/>
      <c r="F68" s="467">
        <v>0.03</v>
      </c>
      <c r="G68" s="468"/>
      <c r="H68" s="469"/>
      <c r="I68" s="470"/>
    </row>
    <row r="69" spans="1:9" ht="30" customHeight="1">
      <c r="A69" s="471" t="s">
        <v>289</v>
      </c>
      <c r="B69" s="112" t="s">
        <v>99</v>
      </c>
      <c r="C69" s="112" t="s">
        <v>206</v>
      </c>
      <c r="D69" s="112" t="s">
        <v>99</v>
      </c>
      <c r="E69" s="112" t="s">
        <v>206</v>
      </c>
      <c r="F69" s="112" t="s">
        <v>99</v>
      </c>
      <c r="G69" s="112" t="s">
        <v>206</v>
      </c>
      <c r="H69" s="112" t="s">
        <v>99</v>
      </c>
      <c r="I69" s="112" t="s">
        <v>206</v>
      </c>
    </row>
    <row r="70" spans="1:9" ht="30" customHeight="1">
      <c r="A70" s="472"/>
      <c r="B70" s="80">
        <v>0.05</v>
      </c>
      <c r="C70" s="81">
        <v>0.05</v>
      </c>
      <c r="D70" s="80">
        <v>0</v>
      </c>
      <c r="E70" s="81"/>
      <c r="F70" s="86">
        <v>0</v>
      </c>
      <c r="G70" s="81"/>
      <c r="H70" s="86"/>
      <c r="I70" s="81"/>
    </row>
    <row r="71" spans="1:9" ht="147.75" customHeight="1">
      <c r="A71" s="78" t="s">
        <v>353</v>
      </c>
      <c r="B71" s="628" t="s">
        <v>441</v>
      </c>
      <c r="C71" s="482"/>
      <c r="D71" s="628" t="s">
        <v>442</v>
      </c>
      <c r="E71" s="482"/>
      <c r="F71" s="628" t="s">
        <v>442</v>
      </c>
      <c r="G71" s="482"/>
      <c r="H71" s="628" t="s">
        <v>442</v>
      </c>
      <c r="I71" s="482"/>
    </row>
    <row r="72" spans="1:9" ht="80.25" customHeight="1">
      <c r="A72" s="78" t="s">
        <v>357</v>
      </c>
      <c r="B72" s="480" t="s">
        <v>443</v>
      </c>
      <c r="C72" s="481"/>
      <c r="D72" s="628" t="s">
        <v>406</v>
      </c>
      <c r="E72" s="482"/>
      <c r="F72" s="628" t="s">
        <v>406</v>
      </c>
      <c r="G72" s="482"/>
      <c r="H72" s="628" t="s">
        <v>406</v>
      </c>
      <c r="I72" s="482"/>
    </row>
    <row r="73" spans="1:9" ht="30.75" customHeight="1">
      <c r="A73" s="471" t="s">
        <v>290</v>
      </c>
      <c r="B73" s="112" t="s">
        <v>99</v>
      </c>
      <c r="C73" s="112" t="s">
        <v>206</v>
      </c>
      <c r="D73" s="112" t="s">
        <v>99</v>
      </c>
      <c r="E73" s="112" t="s">
        <v>206</v>
      </c>
      <c r="F73" s="112" t="s">
        <v>99</v>
      </c>
      <c r="G73" s="112" t="s">
        <v>206</v>
      </c>
      <c r="H73" s="112" t="s">
        <v>99</v>
      </c>
      <c r="I73" s="112" t="s">
        <v>206</v>
      </c>
    </row>
    <row r="74" spans="1:9" ht="30.75" customHeight="1">
      <c r="A74" s="472"/>
      <c r="B74" s="80">
        <v>0.05</v>
      </c>
      <c r="C74" s="81">
        <v>0.05</v>
      </c>
      <c r="D74" s="80">
        <v>0</v>
      </c>
      <c r="E74" s="81"/>
      <c r="F74" s="86">
        <v>0</v>
      </c>
      <c r="G74" s="82"/>
      <c r="H74" s="86"/>
      <c r="I74" s="82"/>
    </row>
    <row r="75" spans="1:9" ht="93.75" customHeight="1">
      <c r="A75" s="78" t="s">
        <v>353</v>
      </c>
      <c r="B75" s="628" t="s">
        <v>444</v>
      </c>
      <c r="C75" s="482"/>
      <c r="D75" s="628" t="s">
        <v>442</v>
      </c>
      <c r="E75" s="482"/>
      <c r="F75" s="628" t="s">
        <v>442</v>
      </c>
      <c r="G75" s="482"/>
      <c r="H75" s="628" t="s">
        <v>442</v>
      </c>
      <c r="I75" s="482"/>
    </row>
    <row r="76" spans="1:9" ht="80.25" customHeight="1">
      <c r="A76" s="78" t="s">
        <v>357</v>
      </c>
      <c r="B76" s="480" t="s">
        <v>445</v>
      </c>
      <c r="C76" s="481"/>
      <c r="D76" s="628" t="s">
        <v>406</v>
      </c>
      <c r="E76" s="482"/>
      <c r="F76" s="628" t="s">
        <v>406</v>
      </c>
      <c r="G76" s="482"/>
      <c r="H76" s="628" t="s">
        <v>406</v>
      </c>
      <c r="I76" s="482"/>
    </row>
    <row r="77" spans="1:9" ht="30.75" customHeight="1">
      <c r="A77" s="471" t="s">
        <v>291</v>
      </c>
      <c r="B77" s="112" t="s">
        <v>99</v>
      </c>
      <c r="C77" s="112" t="s">
        <v>206</v>
      </c>
      <c r="D77" s="112" t="s">
        <v>99</v>
      </c>
      <c r="E77" s="112" t="s">
        <v>206</v>
      </c>
      <c r="F77" s="112" t="s">
        <v>99</v>
      </c>
      <c r="G77" s="112" t="s">
        <v>206</v>
      </c>
      <c r="H77" s="112" t="s">
        <v>99</v>
      </c>
      <c r="I77" s="112" t="s">
        <v>206</v>
      </c>
    </row>
    <row r="78" spans="1:9" ht="30.75" customHeight="1">
      <c r="A78" s="472"/>
      <c r="B78" s="80">
        <v>0.1</v>
      </c>
      <c r="C78" s="81">
        <v>0.1</v>
      </c>
      <c r="D78" s="80">
        <v>0.05</v>
      </c>
      <c r="E78" s="81">
        <v>0.05</v>
      </c>
      <c r="F78" s="86">
        <v>0</v>
      </c>
      <c r="G78" s="82"/>
      <c r="H78" s="86">
        <v>0</v>
      </c>
      <c r="I78" s="82"/>
    </row>
    <row r="79" spans="1:9" ht="408.75" customHeight="1">
      <c r="A79" s="78" t="s">
        <v>353</v>
      </c>
      <c r="B79" s="629" t="s">
        <v>446</v>
      </c>
      <c r="C79" s="482"/>
      <c r="D79" s="629" t="s">
        <v>447</v>
      </c>
      <c r="E79" s="482"/>
      <c r="F79" s="629" t="s">
        <v>442</v>
      </c>
      <c r="G79" s="630"/>
      <c r="H79" s="629" t="s">
        <v>442</v>
      </c>
      <c r="I79" s="630"/>
    </row>
    <row r="80" spans="1:9" ht="80.25" customHeight="1">
      <c r="A80" s="78" t="s">
        <v>357</v>
      </c>
      <c r="B80" s="480" t="s">
        <v>448</v>
      </c>
      <c r="C80" s="481"/>
      <c r="D80" s="480" t="s">
        <v>449</v>
      </c>
      <c r="E80" s="631"/>
      <c r="F80" s="628" t="s">
        <v>406</v>
      </c>
      <c r="G80" s="482"/>
      <c r="H80" s="628" t="s">
        <v>406</v>
      </c>
      <c r="I80" s="482"/>
    </row>
    <row r="81" spans="1:9" ht="30.75" customHeight="1">
      <c r="A81" s="471" t="s">
        <v>292</v>
      </c>
      <c r="B81" s="112" t="s">
        <v>99</v>
      </c>
      <c r="C81" s="112" t="s">
        <v>206</v>
      </c>
      <c r="D81" s="112" t="s">
        <v>99</v>
      </c>
      <c r="E81" s="112" t="s">
        <v>206</v>
      </c>
      <c r="F81" s="112" t="s">
        <v>99</v>
      </c>
      <c r="G81" s="112" t="s">
        <v>206</v>
      </c>
      <c r="H81" s="112" t="s">
        <v>99</v>
      </c>
      <c r="I81" s="112" t="s">
        <v>206</v>
      </c>
    </row>
    <row r="82" spans="1:9" ht="30.75" customHeight="1">
      <c r="A82" s="472"/>
      <c r="B82" s="80">
        <v>0.15</v>
      </c>
      <c r="C82" s="81"/>
      <c r="D82" s="80">
        <v>0.15</v>
      </c>
      <c r="E82" s="81"/>
      <c r="F82" s="86">
        <v>0.1</v>
      </c>
      <c r="G82" s="82"/>
      <c r="H82" s="86"/>
      <c r="I82" s="82"/>
    </row>
    <row r="83" spans="1:9" ht="406.5" customHeight="1">
      <c r="A83" s="78" t="s">
        <v>353</v>
      </c>
      <c r="B83" s="629" t="s">
        <v>450</v>
      </c>
      <c r="C83" s="482"/>
      <c r="D83" s="629" t="s">
        <v>451</v>
      </c>
      <c r="E83" s="632"/>
      <c r="F83" s="633" t="s">
        <v>452</v>
      </c>
      <c r="G83" s="634"/>
      <c r="H83" s="629" t="s">
        <v>442</v>
      </c>
      <c r="I83" s="630"/>
    </row>
    <row r="84" spans="1:9" ht="118.5" customHeight="1">
      <c r="A84" s="78" t="s">
        <v>357</v>
      </c>
      <c r="B84" s="635" t="s">
        <v>370</v>
      </c>
      <c r="C84" s="636"/>
      <c r="D84" s="637" t="s">
        <v>371</v>
      </c>
      <c r="E84" s="638"/>
      <c r="F84" s="635" t="s">
        <v>372</v>
      </c>
      <c r="G84" s="636"/>
      <c r="H84" s="628" t="s">
        <v>406</v>
      </c>
      <c r="I84" s="482"/>
    </row>
    <row r="85" spans="1:9" ht="30" customHeight="1">
      <c r="A85" s="471" t="s">
        <v>295</v>
      </c>
      <c r="B85" s="112" t="s">
        <v>99</v>
      </c>
      <c r="C85" s="112" t="s">
        <v>206</v>
      </c>
      <c r="D85" s="112" t="s">
        <v>99</v>
      </c>
      <c r="E85" s="112" t="s">
        <v>206</v>
      </c>
      <c r="F85" s="112" t="s">
        <v>99</v>
      </c>
      <c r="G85" s="112" t="s">
        <v>206</v>
      </c>
      <c r="H85" s="112" t="s">
        <v>99</v>
      </c>
      <c r="I85" s="112" t="s">
        <v>206</v>
      </c>
    </row>
    <row r="86" spans="1:9" ht="30" customHeight="1">
      <c r="A86" s="472"/>
      <c r="B86" s="80">
        <v>0.15</v>
      </c>
      <c r="C86" s="81"/>
      <c r="D86" s="80">
        <v>0.2</v>
      </c>
      <c r="E86" s="81"/>
      <c r="F86" s="86">
        <v>0.15</v>
      </c>
      <c r="G86" s="82"/>
      <c r="H86" s="86"/>
      <c r="I86" s="82"/>
    </row>
    <row r="87" spans="1:9" ht="80.25" customHeight="1">
      <c r="A87" s="78" t="s">
        <v>353</v>
      </c>
      <c r="B87" s="537"/>
      <c r="C87" s="537"/>
      <c r="D87" s="537"/>
      <c r="E87" s="537"/>
      <c r="F87" s="537"/>
      <c r="G87" s="537"/>
      <c r="H87" s="537"/>
      <c r="I87" s="537"/>
    </row>
    <row r="88" spans="1:9" ht="80.25" customHeight="1">
      <c r="A88" s="78" t="s">
        <v>357</v>
      </c>
      <c r="B88" s="475"/>
      <c r="C88" s="476"/>
      <c r="D88" s="475"/>
      <c r="E88" s="476"/>
      <c r="F88" s="475"/>
      <c r="G88" s="476"/>
      <c r="H88" s="475"/>
      <c r="I88" s="476"/>
    </row>
    <row r="89" spans="1:9" ht="29.25" customHeight="1">
      <c r="A89" s="471" t="s">
        <v>296</v>
      </c>
      <c r="B89" s="112" t="s">
        <v>99</v>
      </c>
      <c r="C89" s="112" t="s">
        <v>206</v>
      </c>
      <c r="D89" s="112" t="s">
        <v>99</v>
      </c>
      <c r="E89" s="112" t="s">
        <v>206</v>
      </c>
      <c r="F89" s="112" t="s">
        <v>99</v>
      </c>
      <c r="G89" s="112" t="s">
        <v>206</v>
      </c>
      <c r="H89" s="112" t="s">
        <v>99</v>
      </c>
      <c r="I89" s="112" t="s">
        <v>206</v>
      </c>
    </row>
    <row r="90" spans="1:9" ht="29.25" customHeight="1">
      <c r="A90" s="472"/>
      <c r="B90" s="80">
        <v>0.15</v>
      </c>
      <c r="C90" s="420"/>
      <c r="D90" s="80">
        <v>0.2</v>
      </c>
      <c r="E90" s="81"/>
      <c r="F90" s="86">
        <v>0.2</v>
      </c>
      <c r="G90" s="82"/>
      <c r="H90" s="86"/>
      <c r="I90" s="82"/>
    </row>
    <row r="91" spans="1:9" ht="80.25" customHeight="1">
      <c r="A91" s="78" t="s">
        <v>353</v>
      </c>
      <c r="B91" s="639"/>
      <c r="C91" s="639"/>
      <c r="D91" s="639"/>
      <c r="E91" s="639"/>
      <c r="F91" s="639"/>
      <c r="G91" s="639"/>
      <c r="H91" s="639"/>
      <c r="I91" s="639"/>
    </row>
    <row r="92" spans="1:9" ht="80.25" customHeight="1">
      <c r="A92" s="78" t="s">
        <v>357</v>
      </c>
      <c r="B92" s="475"/>
      <c r="C92" s="476"/>
      <c r="D92" s="475"/>
      <c r="E92" s="476"/>
      <c r="F92" s="475"/>
      <c r="G92" s="476"/>
      <c r="H92" s="475"/>
      <c r="I92" s="476"/>
    </row>
    <row r="93" spans="1:9" ht="24.95" customHeight="1">
      <c r="A93" s="471" t="s">
        <v>297</v>
      </c>
      <c r="B93" s="112" t="s">
        <v>99</v>
      </c>
      <c r="C93" s="112" t="s">
        <v>206</v>
      </c>
      <c r="D93" s="112" t="s">
        <v>99</v>
      </c>
      <c r="E93" s="112" t="s">
        <v>206</v>
      </c>
      <c r="F93" s="112" t="s">
        <v>99</v>
      </c>
      <c r="G93" s="112" t="s">
        <v>206</v>
      </c>
      <c r="H93" s="112" t="s">
        <v>99</v>
      </c>
      <c r="I93" s="112" t="s">
        <v>206</v>
      </c>
    </row>
    <row r="94" spans="1:9" ht="24.95" customHeight="1">
      <c r="A94" s="472"/>
      <c r="B94" s="80">
        <v>0.1</v>
      </c>
      <c r="C94" s="420"/>
      <c r="D94" s="80">
        <v>0.15</v>
      </c>
      <c r="E94" s="81"/>
      <c r="F94" s="86">
        <v>0.2</v>
      </c>
      <c r="G94" s="82"/>
      <c r="H94" s="86"/>
      <c r="I94" s="82"/>
    </row>
    <row r="95" spans="1:9" ht="80.25" customHeight="1">
      <c r="A95" s="78" t="s">
        <v>353</v>
      </c>
      <c r="B95" s="639"/>
      <c r="C95" s="639"/>
      <c r="D95" s="639"/>
      <c r="E95" s="639"/>
      <c r="F95" s="639"/>
      <c r="G95" s="639"/>
      <c r="H95" s="639"/>
      <c r="I95" s="639"/>
    </row>
    <row r="96" spans="1:9" ht="80.25" customHeight="1">
      <c r="A96" s="78" t="s">
        <v>357</v>
      </c>
      <c r="B96" s="475"/>
      <c r="C96" s="476"/>
      <c r="D96" s="475"/>
      <c r="E96" s="476"/>
      <c r="F96" s="475"/>
      <c r="G96" s="476"/>
      <c r="H96" s="475"/>
      <c r="I96" s="476"/>
    </row>
    <row r="97" spans="1:9" ht="24.95" customHeight="1">
      <c r="A97" s="471" t="s">
        <v>298</v>
      </c>
      <c r="B97" s="112" t="s">
        <v>99</v>
      </c>
      <c r="C97" s="112" t="s">
        <v>206</v>
      </c>
      <c r="D97" s="112" t="s">
        <v>99</v>
      </c>
      <c r="E97" s="112" t="s">
        <v>206</v>
      </c>
      <c r="F97" s="112" t="s">
        <v>99</v>
      </c>
      <c r="G97" s="112" t="s">
        <v>206</v>
      </c>
      <c r="H97" s="112" t="s">
        <v>99</v>
      </c>
      <c r="I97" s="112" t="s">
        <v>206</v>
      </c>
    </row>
    <row r="98" spans="1:9" ht="24.95" customHeight="1">
      <c r="A98" s="472"/>
      <c r="B98" s="80">
        <v>0.05</v>
      </c>
      <c r="C98" s="420"/>
      <c r="D98" s="80">
        <v>0.1</v>
      </c>
      <c r="E98" s="81"/>
      <c r="F98" s="86">
        <v>0.15</v>
      </c>
      <c r="G98" s="82"/>
      <c r="H98" s="86"/>
      <c r="I98" s="82"/>
    </row>
    <row r="99" spans="1:9" ht="80.25" customHeight="1">
      <c r="A99" s="78" t="s">
        <v>353</v>
      </c>
      <c r="B99" s="639"/>
      <c r="C99" s="639"/>
      <c r="D99" s="639"/>
      <c r="E99" s="639"/>
      <c r="F99" s="639"/>
      <c r="G99" s="639"/>
      <c r="H99" s="639"/>
      <c r="I99" s="639"/>
    </row>
    <row r="100" spans="1:9" ht="80.25" customHeight="1">
      <c r="A100" s="78" t="s">
        <v>357</v>
      </c>
      <c r="B100" s="475"/>
      <c r="C100" s="476"/>
      <c r="D100" s="475"/>
      <c r="E100" s="476"/>
      <c r="F100" s="475"/>
      <c r="G100" s="476"/>
      <c r="H100" s="475"/>
      <c r="I100" s="476"/>
    </row>
    <row r="101" spans="1:9" ht="24.95" customHeight="1">
      <c r="A101" s="471" t="s">
        <v>300</v>
      </c>
      <c r="B101" s="112" t="s">
        <v>99</v>
      </c>
      <c r="C101" s="112" t="s">
        <v>206</v>
      </c>
      <c r="D101" s="112" t="s">
        <v>99</v>
      </c>
      <c r="E101" s="112" t="s">
        <v>206</v>
      </c>
      <c r="F101" s="112" t="s">
        <v>99</v>
      </c>
      <c r="G101" s="112" t="s">
        <v>206</v>
      </c>
      <c r="H101" s="112" t="s">
        <v>99</v>
      </c>
      <c r="I101" s="112" t="s">
        <v>206</v>
      </c>
    </row>
    <row r="102" spans="1:9" ht="24.95" customHeight="1">
      <c r="A102" s="472"/>
      <c r="B102" s="80">
        <v>0.05</v>
      </c>
      <c r="C102" s="420"/>
      <c r="D102" s="80">
        <v>0.05</v>
      </c>
      <c r="E102" s="81"/>
      <c r="F102" s="86">
        <v>0.1</v>
      </c>
      <c r="G102" s="82"/>
      <c r="H102" s="86"/>
      <c r="I102" s="82"/>
    </row>
    <row r="103" spans="1:9" ht="80.25" customHeight="1">
      <c r="A103" s="78" t="s">
        <v>353</v>
      </c>
      <c r="B103" s="639"/>
      <c r="C103" s="639"/>
      <c r="D103" s="639"/>
      <c r="E103" s="639"/>
      <c r="F103" s="639"/>
      <c r="G103" s="639"/>
      <c r="H103" s="639"/>
      <c r="I103" s="639"/>
    </row>
    <row r="104" spans="1:9" ht="80.25" customHeight="1">
      <c r="A104" s="78" t="s">
        <v>357</v>
      </c>
      <c r="B104" s="475"/>
      <c r="C104" s="476"/>
      <c r="D104" s="475"/>
      <c r="E104" s="476"/>
      <c r="F104" s="475"/>
      <c r="G104" s="476"/>
      <c r="H104" s="475"/>
      <c r="I104" s="476"/>
    </row>
    <row r="105" spans="1:9" ht="24.95" customHeight="1">
      <c r="A105" s="471" t="s">
        <v>301</v>
      </c>
      <c r="B105" s="112" t="s">
        <v>99</v>
      </c>
      <c r="C105" s="112" t="s">
        <v>206</v>
      </c>
      <c r="D105" s="112" t="s">
        <v>99</v>
      </c>
      <c r="E105" s="112" t="s">
        <v>206</v>
      </c>
      <c r="F105" s="112" t="s">
        <v>99</v>
      </c>
      <c r="G105" s="112" t="s">
        <v>206</v>
      </c>
      <c r="H105" s="112" t="s">
        <v>99</v>
      </c>
      <c r="I105" s="112" t="s">
        <v>206</v>
      </c>
    </row>
    <row r="106" spans="1:9" ht="24.95" customHeight="1">
      <c r="A106" s="472"/>
      <c r="B106" s="80">
        <v>0.05</v>
      </c>
      <c r="C106" s="420"/>
      <c r="D106" s="80">
        <v>0.03</v>
      </c>
      <c r="E106" s="81"/>
      <c r="F106" s="86">
        <v>0.05</v>
      </c>
      <c r="G106" s="82"/>
      <c r="H106" s="86"/>
      <c r="I106" s="82"/>
    </row>
    <row r="107" spans="1:9" ht="80.25" customHeight="1">
      <c r="A107" s="78" t="s">
        <v>353</v>
      </c>
      <c r="B107" s="639"/>
      <c r="C107" s="639"/>
      <c r="D107" s="639"/>
      <c r="E107" s="639"/>
      <c r="F107" s="639"/>
      <c r="G107" s="639"/>
      <c r="H107" s="639"/>
      <c r="I107" s="639"/>
    </row>
    <row r="108" spans="1:9" ht="80.25" customHeight="1">
      <c r="A108" s="78" t="s">
        <v>357</v>
      </c>
      <c r="B108" s="475"/>
      <c r="C108" s="476"/>
      <c r="D108" s="475"/>
      <c r="E108" s="476"/>
      <c r="F108" s="475"/>
      <c r="G108" s="476"/>
      <c r="H108" s="475"/>
      <c r="I108" s="476"/>
    </row>
    <row r="109" spans="1:9" ht="24.95" customHeight="1">
      <c r="A109" s="471" t="s">
        <v>302</v>
      </c>
      <c r="B109" s="112" t="s">
        <v>99</v>
      </c>
      <c r="C109" s="112" t="s">
        <v>206</v>
      </c>
      <c r="D109" s="112" t="s">
        <v>99</v>
      </c>
      <c r="E109" s="112" t="s">
        <v>206</v>
      </c>
      <c r="F109" s="112" t="s">
        <v>99</v>
      </c>
      <c r="G109" s="112" t="s">
        <v>206</v>
      </c>
      <c r="H109" s="112" t="s">
        <v>99</v>
      </c>
      <c r="I109" s="112" t="s">
        <v>206</v>
      </c>
    </row>
    <row r="110" spans="1:9" ht="24.95" customHeight="1">
      <c r="A110" s="472"/>
      <c r="B110" s="80">
        <v>0.05</v>
      </c>
      <c r="C110" s="420"/>
      <c r="D110" s="80">
        <v>0.02</v>
      </c>
      <c r="E110" s="81"/>
      <c r="F110" s="86">
        <v>0.03</v>
      </c>
      <c r="G110" s="82"/>
      <c r="H110" s="86"/>
      <c r="I110" s="82"/>
    </row>
    <row r="111" spans="1:9" ht="80.25" customHeight="1">
      <c r="A111" s="78" t="s">
        <v>353</v>
      </c>
      <c r="B111" s="639"/>
      <c r="C111" s="639"/>
      <c r="D111" s="639"/>
      <c r="E111" s="639"/>
      <c r="F111" s="639"/>
      <c r="G111" s="639"/>
      <c r="H111" s="639"/>
      <c r="I111" s="639"/>
    </row>
    <row r="112" spans="1:9" ht="80.25" customHeight="1">
      <c r="A112" s="78" t="s">
        <v>357</v>
      </c>
      <c r="B112" s="475"/>
      <c r="C112" s="476"/>
      <c r="D112" s="475"/>
      <c r="E112" s="476"/>
      <c r="F112" s="475"/>
      <c r="G112" s="476"/>
      <c r="H112" s="475"/>
      <c r="I112" s="476"/>
    </row>
    <row r="113" spans="1:9" ht="24.95" customHeight="1">
      <c r="A113" s="471" t="s">
        <v>303</v>
      </c>
      <c r="B113" s="112" t="s">
        <v>99</v>
      </c>
      <c r="C113" s="112" t="s">
        <v>206</v>
      </c>
      <c r="D113" s="112" t="s">
        <v>99</v>
      </c>
      <c r="E113" s="112" t="s">
        <v>206</v>
      </c>
      <c r="F113" s="112" t="s">
        <v>99</v>
      </c>
      <c r="G113" s="112" t="s">
        <v>206</v>
      </c>
      <c r="H113" s="112" t="s">
        <v>99</v>
      </c>
      <c r="I113" s="112" t="s">
        <v>206</v>
      </c>
    </row>
    <row r="114" spans="1:9" ht="24.95" customHeight="1">
      <c r="A114" s="472"/>
      <c r="B114" s="421">
        <v>0.05</v>
      </c>
      <c r="C114" s="422"/>
      <c r="D114" s="421">
        <v>0.05</v>
      </c>
      <c r="E114" s="422"/>
      <c r="F114" s="421">
        <v>0.02</v>
      </c>
      <c r="G114" s="205"/>
      <c r="H114" s="422"/>
      <c r="I114" s="205"/>
    </row>
    <row r="115" spans="1:9" ht="80.25" customHeight="1">
      <c r="A115" s="78" t="s">
        <v>353</v>
      </c>
      <c r="B115" s="640"/>
      <c r="C115" s="640"/>
      <c r="D115" s="640"/>
      <c r="E115" s="640"/>
      <c r="F115" s="640"/>
      <c r="G115" s="640"/>
      <c r="H115" s="640"/>
      <c r="I115" s="640"/>
    </row>
    <row r="116" spans="1:9" ht="80.25" customHeight="1">
      <c r="A116" s="78" t="s">
        <v>357</v>
      </c>
      <c r="B116" s="475"/>
      <c r="C116" s="476"/>
      <c r="D116" s="475"/>
      <c r="E116" s="476"/>
      <c r="F116" s="475"/>
      <c r="G116" s="476"/>
      <c r="H116" s="475"/>
      <c r="I116" s="476"/>
    </row>
    <row r="117" spans="1:9" ht="16.5">
      <c r="A117" s="79" t="s">
        <v>379</v>
      </c>
      <c r="B117" s="423">
        <f t="shared" ref="B117:I117" si="1">(B70+B74+B78+B82+B86+B90+B94+B98+B102+B106+B110+B114)</f>
        <v>1.0000000000000002</v>
      </c>
      <c r="C117" s="424">
        <f t="shared" si="1"/>
        <v>0.2</v>
      </c>
      <c r="D117" s="423">
        <f t="shared" si="1"/>
        <v>1.0000000000000002</v>
      </c>
      <c r="E117" s="424">
        <f t="shared" si="1"/>
        <v>0.05</v>
      </c>
      <c r="F117" s="423">
        <f t="shared" si="1"/>
        <v>1</v>
      </c>
      <c r="G117" s="424">
        <f t="shared" si="1"/>
        <v>0</v>
      </c>
      <c r="H117" s="424">
        <f t="shared" si="1"/>
        <v>0</v>
      </c>
      <c r="I117" s="424">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8:C68"/>
    <mergeCell ref="D68:E68"/>
    <mergeCell ref="F68:G68"/>
    <mergeCell ref="H68:I68"/>
    <mergeCell ref="A61:A62"/>
    <mergeCell ref="D61:E61"/>
    <mergeCell ref="F61:G61"/>
    <mergeCell ref="D62:E62"/>
    <mergeCell ref="F62:G62"/>
    <mergeCell ref="A66:I66"/>
    <mergeCell ref="A59:A60"/>
    <mergeCell ref="D59:E59"/>
    <mergeCell ref="F59:G59"/>
    <mergeCell ref="D60:E60"/>
    <mergeCell ref="F60:G60"/>
    <mergeCell ref="B67:C67"/>
    <mergeCell ref="D67:E67"/>
    <mergeCell ref="F67:G67"/>
    <mergeCell ref="H67:I67"/>
    <mergeCell ref="A55:A56"/>
    <mergeCell ref="D55:E55"/>
    <mergeCell ref="F55:G55"/>
    <mergeCell ref="D56:E56"/>
    <mergeCell ref="F56:G56"/>
    <mergeCell ref="A57:A58"/>
    <mergeCell ref="D57:E57"/>
    <mergeCell ref="F57:G57"/>
    <mergeCell ref="D58:E58"/>
    <mergeCell ref="F58:G58"/>
    <mergeCell ref="A51:A52"/>
    <mergeCell ref="D51:E51"/>
    <mergeCell ref="F51:G51"/>
    <mergeCell ref="D52:E52"/>
    <mergeCell ref="F52:G52"/>
    <mergeCell ref="A53:A54"/>
    <mergeCell ref="D53:E53"/>
    <mergeCell ref="F53:G53"/>
    <mergeCell ref="D54:E54"/>
    <mergeCell ref="F54:G54"/>
    <mergeCell ref="A47:A48"/>
    <mergeCell ref="D47:E47"/>
    <mergeCell ref="F47:G47"/>
    <mergeCell ref="D48:E48"/>
    <mergeCell ref="F48:G48"/>
    <mergeCell ref="A49:A50"/>
    <mergeCell ref="D49:E49"/>
    <mergeCell ref="F49:G49"/>
    <mergeCell ref="D50:E50"/>
    <mergeCell ref="F50:G50"/>
    <mergeCell ref="A43:A44"/>
    <mergeCell ref="D43:E43"/>
    <mergeCell ref="F43:G43"/>
    <mergeCell ref="D44:E44"/>
    <mergeCell ref="F44:G44"/>
    <mergeCell ref="A45:A46"/>
    <mergeCell ref="D45:E45"/>
    <mergeCell ref="F45:G45"/>
    <mergeCell ref="D46:E46"/>
    <mergeCell ref="F46:G46"/>
    <mergeCell ref="A41:A42"/>
    <mergeCell ref="D41:E41"/>
    <mergeCell ref="F41:G41"/>
    <mergeCell ref="D42:E42"/>
    <mergeCell ref="F42:G42"/>
    <mergeCell ref="B38:C38"/>
    <mergeCell ref="D38:I38"/>
    <mergeCell ref="A39:A40"/>
    <mergeCell ref="D39:E39"/>
    <mergeCell ref="F39:G39"/>
    <mergeCell ref="D40:E40"/>
    <mergeCell ref="F40:G40"/>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B6:K6"/>
    <mergeCell ref="M6:O6"/>
    <mergeCell ref="A1:A4"/>
    <mergeCell ref="B1:L1"/>
    <mergeCell ref="M1:O1"/>
    <mergeCell ref="B2:L2"/>
    <mergeCell ref="M2:O2"/>
    <mergeCell ref="B3:L3"/>
    <mergeCell ref="M3:O3"/>
    <mergeCell ref="B4:L4"/>
    <mergeCell ref="M4:O4"/>
  </mergeCells>
  <phoneticPr fontId="43"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 ref="B84:C84" r:id="rId5" display="Tarea 1" xr:uid="{2D617F73-7201-42BE-B84A-ADB27BFEE7A1}"/>
    <hyperlink ref="D84:E84" r:id="rId6" display="Tarea 2" xr:uid="{7707CCB9-97E0-425F-9317-678082A8C3E5}"/>
    <hyperlink ref="F84:G84" r:id="rId7" display="Tarea 3" xr:uid="{16D4B455-9B5B-4B39-B473-4A6DE584332F}"/>
  </hyperlinks>
  <pageMargins left="0.25" right="0.25" top="0.75" bottom="0.75" header="0.3" footer="0.3"/>
  <pageSetup scale="25" fitToHeight="0" orientation="landscape" r:id="rId8"/>
  <drawing r:id="rId9"/>
  <legacy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defaultColWidth="8.7109375" defaultRowHeight="12.75"/>
  <cols>
    <col min="1" max="1" width="3.28515625" style="197" customWidth="1"/>
    <col min="2" max="2" width="9.28515625" style="197" customWidth="1"/>
    <col min="3" max="3" width="5.7109375" style="197" customWidth="1"/>
    <col min="4" max="4" width="6.7109375" style="197" customWidth="1"/>
    <col min="5" max="5" width="5.7109375" style="197" customWidth="1"/>
    <col min="6" max="6" width="10.28515625" style="197" customWidth="1"/>
    <col min="7" max="7" width="2.140625" style="197" customWidth="1"/>
    <col min="8" max="8" width="18.7109375" style="197" customWidth="1"/>
    <col min="9" max="9" width="12.7109375" style="197" customWidth="1"/>
    <col min="10" max="10" width="6.7109375" style="197" customWidth="1"/>
    <col min="11" max="11" width="18.7109375" style="197" customWidth="1"/>
    <col min="12" max="12" width="25.7109375" style="197" customWidth="1"/>
    <col min="13" max="16384" width="8.7109375" style="197"/>
  </cols>
  <sheetData>
    <row r="1" spans="1:12" ht="18.75" customHeight="1">
      <c r="A1" s="612"/>
      <c r="B1" s="613"/>
      <c r="C1" s="613"/>
      <c r="D1" s="613"/>
      <c r="E1" s="614"/>
      <c r="F1" s="621" t="s">
        <v>380</v>
      </c>
      <c r="G1" s="622"/>
      <c r="H1" s="622"/>
      <c r="I1" s="622"/>
      <c r="J1" s="622"/>
      <c r="K1" s="622"/>
      <c r="L1" s="196"/>
    </row>
    <row r="2" spans="1:12" ht="18.75" customHeight="1">
      <c r="A2" s="615"/>
      <c r="B2" s="616"/>
      <c r="C2" s="616"/>
      <c r="D2" s="616"/>
      <c r="E2" s="617"/>
      <c r="F2" s="623"/>
      <c r="G2" s="624"/>
      <c r="H2" s="624"/>
      <c r="I2" s="624"/>
      <c r="J2" s="624"/>
      <c r="K2" s="624"/>
      <c r="L2" s="196"/>
    </row>
    <row r="3" spans="1:12" ht="18.75" customHeight="1">
      <c r="A3" s="615"/>
      <c r="B3" s="616"/>
      <c r="C3" s="616"/>
      <c r="D3" s="616"/>
      <c r="E3" s="617"/>
      <c r="F3" s="621" t="s">
        <v>381</v>
      </c>
      <c r="G3" s="622"/>
      <c r="H3" s="622"/>
      <c r="I3" s="622"/>
      <c r="J3" s="622"/>
      <c r="K3" s="622"/>
      <c r="L3" s="196"/>
    </row>
    <row r="4" spans="1:12" ht="18.75" customHeight="1">
      <c r="A4" s="618"/>
      <c r="B4" s="619"/>
      <c r="C4" s="619"/>
      <c r="D4" s="619"/>
      <c r="E4" s="620"/>
      <c r="F4" s="623"/>
      <c r="G4" s="624"/>
      <c r="H4" s="624"/>
      <c r="I4" s="624"/>
      <c r="J4" s="624"/>
      <c r="K4" s="624"/>
      <c r="L4" s="196"/>
    </row>
    <row r="5" spans="1:12" ht="15.75" customHeight="1">
      <c r="A5" s="580" t="s">
        <v>382</v>
      </c>
      <c r="B5" s="581"/>
      <c r="C5" s="581"/>
      <c r="D5" s="581"/>
      <c r="E5" s="581"/>
      <c r="F5" s="581"/>
      <c r="G5" s="581"/>
      <c r="H5" s="581"/>
      <c r="I5" s="581"/>
      <c r="J5" s="581"/>
      <c r="K5" s="581"/>
      <c r="L5" s="602"/>
    </row>
    <row r="6" spans="1:12" ht="23.25" customHeight="1">
      <c r="A6" s="580" t="s">
        <v>383</v>
      </c>
      <c r="B6" s="581"/>
      <c r="C6" s="582"/>
      <c r="D6" s="575" t="s">
        <v>12</v>
      </c>
      <c r="E6" s="576"/>
      <c r="F6" s="576"/>
      <c r="G6" s="576"/>
      <c r="H6" s="577"/>
      <c r="I6" s="580" t="s">
        <v>384</v>
      </c>
      <c r="J6" s="582"/>
      <c r="K6" s="575" t="s">
        <v>37</v>
      </c>
      <c r="L6" s="577"/>
    </row>
    <row r="7" spans="1:12" ht="17.649999999999999" customHeight="1">
      <c r="A7" s="580" t="s">
        <v>385</v>
      </c>
      <c r="B7" s="581"/>
      <c r="C7" s="582"/>
      <c r="D7" s="575" t="s">
        <v>26</v>
      </c>
      <c r="E7" s="576"/>
      <c r="F7" s="576"/>
      <c r="G7" s="576"/>
      <c r="H7" s="577"/>
      <c r="I7" s="580" t="s">
        <v>98</v>
      </c>
      <c r="J7" s="582"/>
      <c r="K7" s="575" t="s">
        <v>15</v>
      </c>
      <c r="L7" s="577"/>
    </row>
    <row r="8" spans="1:12" ht="35.65" customHeight="1">
      <c r="A8" s="580" t="s">
        <v>386</v>
      </c>
      <c r="B8" s="581"/>
      <c r="C8" s="582"/>
      <c r="D8" s="575" t="s">
        <v>63</v>
      </c>
      <c r="E8" s="576"/>
      <c r="F8" s="576"/>
      <c r="G8" s="576"/>
      <c r="H8" s="577"/>
      <c r="I8" s="580" t="s">
        <v>387</v>
      </c>
      <c r="J8" s="582"/>
      <c r="K8" s="575" t="s">
        <v>60</v>
      </c>
      <c r="L8" s="577"/>
    </row>
    <row r="9" spans="1:12" ht="15.75" customHeight="1">
      <c r="A9" s="598" t="s">
        <v>388</v>
      </c>
      <c r="B9" s="591"/>
      <c r="C9" s="591"/>
      <c r="D9" s="591"/>
      <c r="E9" s="591"/>
      <c r="F9" s="591"/>
      <c r="G9" s="591"/>
      <c r="H9" s="591"/>
      <c r="I9" s="591"/>
      <c r="J9" s="591"/>
      <c r="K9" s="591"/>
      <c r="L9" s="599"/>
    </row>
    <row r="10" spans="1:12" ht="28.5" customHeight="1">
      <c r="A10" s="609" t="s">
        <v>221</v>
      </c>
      <c r="B10" s="609"/>
      <c r="C10" s="609"/>
      <c r="D10" s="609"/>
      <c r="E10" s="641" t="str">
        <f>+ACTIVIDAD_2!B12</f>
        <v>Apoyar 5 ejercicios de transversalización del enfoque de transformación cultural y derechos humanos de las mujeres, a otras dependencias de la Secretaria de la Mujer y entidades del distrito.</v>
      </c>
      <c r="F10" s="641"/>
      <c r="G10" s="641"/>
      <c r="H10" s="641"/>
      <c r="I10" s="641"/>
      <c r="J10" s="641"/>
      <c r="K10" s="641"/>
      <c r="L10" s="641"/>
    </row>
    <row r="11" spans="1:12" ht="34.5" customHeight="1">
      <c r="A11" s="600" t="s">
        <v>389</v>
      </c>
      <c r="B11" s="601"/>
      <c r="C11" s="601"/>
      <c r="D11" s="602"/>
      <c r="E11" s="603" t="str">
        <f>+ACTIVIDAD_2!I16</f>
        <v>Número de ejercicios de transversalización del enfoque de transformación cultural y derechos humanos de las mujeres apoyados en otras dependencias y entidades del distrito.</v>
      </c>
      <c r="F11" s="604"/>
      <c r="G11" s="604"/>
      <c r="H11" s="604"/>
      <c r="I11" s="604"/>
      <c r="J11" s="604"/>
      <c r="K11" s="604"/>
      <c r="L11" s="605"/>
    </row>
    <row r="12" spans="1:12" ht="47.25" customHeight="1">
      <c r="A12" s="580" t="s">
        <v>390</v>
      </c>
      <c r="B12" s="581"/>
      <c r="C12" s="581"/>
      <c r="D12" s="582"/>
      <c r="E12" s="606" t="s">
        <v>453</v>
      </c>
      <c r="F12" s="607"/>
      <c r="G12" s="607"/>
      <c r="H12" s="607"/>
      <c r="I12" s="607"/>
      <c r="J12" s="607"/>
      <c r="K12" s="607"/>
      <c r="L12" s="608"/>
    </row>
    <row r="13" spans="1:12" ht="28.5" customHeight="1">
      <c r="A13" s="580" t="s">
        <v>392</v>
      </c>
      <c r="B13" s="581"/>
      <c r="C13" s="582"/>
      <c r="D13" s="575" t="s">
        <v>393</v>
      </c>
      <c r="E13" s="576"/>
      <c r="F13" s="576"/>
      <c r="G13" s="576"/>
      <c r="H13" s="577"/>
      <c r="I13" s="580" t="s">
        <v>394</v>
      </c>
      <c r="J13" s="582"/>
      <c r="K13" s="575" t="s">
        <v>61</v>
      </c>
      <c r="L13" s="577"/>
    </row>
    <row r="14" spans="1:12" ht="15.75" customHeight="1">
      <c r="A14" s="580" t="s">
        <v>395</v>
      </c>
      <c r="B14" s="581"/>
      <c r="C14" s="581"/>
      <c r="D14" s="581"/>
      <c r="E14" s="581"/>
      <c r="F14" s="581"/>
      <c r="G14" s="581"/>
      <c r="H14" s="581"/>
      <c r="I14" s="581"/>
      <c r="J14" s="581"/>
      <c r="K14" s="581"/>
      <c r="L14" s="602"/>
    </row>
    <row r="15" spans="1:12" ht="25.5" customHeight="1">
      <c r="A15" s="580" t="s">
        <v>396</v>
      </c>
      <c r="B15" s="581"/>
      <c r="C15" s="582"/>
      <c r="D15" s="575" t="s">
        <v>19</v>
      </c>
      <c r="E15" s="576"/>
      <c r="F15" s="576"/>
      <c r="G15" s="576"/>
      <c r="H15" s="577"/>
      <c r="I15" s="580" t="s">
        <v>397</v>
      </c>
      <c r="J15" s="582"/>
      <c r="K15" s="575" t="s">
        <v>20</v>
      </c>
      <c r="L15" s="577"/>
    </row>
    <row r="16" spans="1:12" ht="25.5" customHeight="1">
      <c r="A16" s="580" t="s">
        <v>398</v>
      </c>
      <c r="B16" s="581"/>
      <c r="C16" s="582"/>
      <c r="D16" s="595">
        <f>+ACTIVIDAD_2!C37</f>
        <v>1.9999999999999998</v>
      </c>
      <c r="E16" s="596"/>
      <c r="F16" s="596"/>
      <c r="G16" s="596"/>
      <c r="H16" s="597"/>
      <c r="I16" s="580" t="s">
        <v>161</v>
      </c>
      <c r="J16" s="582"/>
      <c r="K16" s="575" t="s">
        <v>21</v>
      </c>
      <c r="L16" s="577"/>
    </row>
    <row r="17" spans="1:12" ht="27.6" customHeight="1">
      <c r="A17" s="580" t="s">
        <v>399</v>
      </c>
      <c r="B17" s="581"/>
      <c r="C17" s="582"/>
      <c r="D17" s="575" t="s">
        <v>454</v>
      </c>
      <c r="E17" s="576"/>
      <c r="F17" s="576"/>
      <c r="G17" s="576"/>
      <c r="H17" s="577"/>
      <c r="I17" s="578"/>
      <c r="J17" s="594"/>
      <c r="K17" s="594"/>
      <c r="L17" s="579"/>
    </row>
    <row r="18" spans="1:12" ht="12" customHeight="1">
      <c r="A18" s="203" t="s">
        <v>401</v>
      </c>
      <c r="B18" s="203" t="s">
        <v>402</v>
      </c>
      <c r="C18" s="580" t="s">
        <v>403</v>
      </c>
      <c r="D18" s="581"/>
      <c r="E18" s="581"/>
      <c r="F18" s="581"/>
      <c r="G18" s="582"/>
      <c r="H18" s="580" t="s">
        <v>229</v>
      </c>
      <c r="I18" s="582"/>
      <c r="J18" s="580" t="s">
        <v>404</v>
      </c>
      <c r="K18" s="582"/>
      <c r="L18" s="203" t="s">
        <v>405</v>
      </c>
    </row>
    <row r="19" spans="1:12" ht="69.95" customHeight="1">
      <c r="A19" s="198">
        <v>1</v>
      </c>
      <c r="B19" s="199" t="s">
        <v>393</v>
      </c>
      <c r="C19" s="575" t="s">
        <v>455</v>
      </c>
      <c r="D19" s="576"/>
      <c r="E19" s="576"/>
      <c r="F19" s="576"/>
      <c r="G19" s="577"/>
      <c r="H19" s="575" t="s">
        <v>456</v>
      </c>
      <c r="I19" s="577"/>
      <c r="J19" s="578" t="s">
        <v>22</v>
      </c>
      <c r="K19" s="579"/>
      <c r="L19" s="199" t="s">
        <v>457</v>
      </c>
    </row>
    <row r="20" spans="1:12" ht="34.15" customHeight="1">
      <c r="A20" s="198">
        <v>2</v>
      </c>
      <c r="B20" s="199" t="s">
        <v>393</v>
      </c>
      <c r="C20" s="575"/>
      <c r="D20" s="576"/>
      <c r="E20" s="576"/>
      <c r="F20" s="576"/>
      <c r="G20" s="577"/>
      <c r="H20" s="575"/>
      <c r="I20" s="577"/>
      <c r="J20" s="578"/>
      <c r="K20" s="579"/>
      <c r="L20" s="199"/>
    </row>
    <row r="21" spans="1:12" ht="34.15" customHeight="1">
      <c r="A21" s="198">
        <v>3</v>
      </c>
      <c r="B21" s="199" t="s">
        <v>393</v>
      </c>
      <c r="C21" s="575"/>
      <c r="D21" s="576"/>
      <c r="E21" s="576"/>
      <c r="F21" s="576"/>
      <c r="G21" s="577"/>
      <c r="H21" s="575"/>
      <c r="I21" s="577"/>
      <c r="J21" s="578"/>
      <c r="K21" s="579"/>
      <c r="L21" s="199"/>
    </row>
    <row r="22" spans="1:12" ht="25.5" customHeight="1">
      <c r="A22" s="203" t="s">
        <v>401</v>
      </c>
      <c r="B22" s="580" t="s">
        <v>410</v>
      </c>
      <c r="C22" s="581"/>
      <c r="D22" s="581"/>
      <c r="E22" s="581"/>
      <c r="F22" s="581"/>
      <c r="G22" s="581"/>
      <c r="H22" s="581"/>
      <c r="I22" s="581"/>
      <c r="J22" s="581"/>
      <c r="K22" s="582"/>
      <c r="L22" s="203" t="s">
        <v>411</v>
      </c>
    </row>
    <row r="23" spans="1:12" ht="28.15" customHeight="1">
      <c r="A23" s="198">
        <v>1</v>
      </c>
      <c r="B23" s="575" t="s">
        <v>458</v>
      </c>
      <c r="C23" s="576"/>
      <c r="D23" s="576"/>
      <c r="E23" s="576"/>
      <c r="F23" s="576"/>
      <c r="G23" s="576"/>
      <c r="H23" s="576"/>
      <c r="I23" s="576"/>
      <c r="J23" s="576"/>
      <c r="K23" s="577"/>
      <c r="L23" s="199" t="s">
        <v>22</v>
      </c>
    </row>
    <row r="24" spans="1:12" ht="15.75" customHeight="1">
      <c r="A24" s="580" t="s">
        <v>413</v>
      </c>
      <c r="B24" s="581"/>
      <c r="C24" s="581"/>
      <c r="D24" s="581"/>
      <c r="E24" s="581"/>
      <c r="F24" s="591"/>
      <c r="G24" s="591"/>
      <c r="H24" s="581"/>
      <c r="I24" s="591"/>
      <c r="J24" s="591"/>
      <c r="K24" s="591"/>
      <c r="L24" s="592"/>
    </row>
    <row r="25" spans="1:12" ht="39" customHeight="1">
      <c r="A25" s="580" t="s">
        <v>414</v>
      </c>
      <c r="B25" s="581"/>
      <c r="C25" s="582"/>
      <c r="D25" s="575">
        <v>0</v>
      </c>
      <c r="E25" s="576"/>
      <c r="F25" s="609" t="s">
        <v>415</v>
      </c>
      <c r="G25" s="609"/>
      <c r="H25" s="260">
        <v>2024</v>
      </c>
      <c r="I25" s="609" t="s">
        <v>416</v>
      </c>
      <c r="J25" s="609"/>
      <c r="K25" s="642" t="s">
        <v>459</v>
      </c>
      <c r="L25" s="642"/>
    </row>
    <row r="26" spans="1:12" ht="33.6" customHeight="1">
      <c r="A26" s="580" t="s">
        <v>418</v>
      </c>
      <c r="B26" s="581"/>
      <c r="C26" s="582"/>
      <c r="D26" s="606" t="s">
        <v>460</v>
      </c>
      <c r="E26" s="607"/>
      <c r="F26" s="604"/>
      <c r="G26" s="604"/>
      <c r="H26" s="607"/>
      <c r="I26" s="604"/>
      <c r="J26" s="604"/>
      <c r="K26" s="604"/>
      <c r="L26" s="605"/>
    </row>
    <row r="27" spans="1:12" ht="86.45" customHeight="1">
      <c r="A27" s="580" t="s">
        <v>420</v>
      </c>
      <c r="B27" s="581"/>
      <c r="C27" s="582"/>
      <c r="D27" s="643" t="s">
        <v>461</v>
      </c>
      <c r="E27" s="644"/>
      <c r="F27" s="644"/>
      <c r="G27" s="644"/>
      <c r="H27" s="644"/>
      <c r="I27" s="644"/>
      <c r="J27" s="644"/>
      <c r="K27" s="644"/>
      <c r="L27" s="645"/>
    </row>
    <row r="28" spans="1:12" ht="17.649999999999999" customHeight="1">
      <c r="A28" s="580" t="s">
        <v>422</v>
      </c>
      <c r="B28" s="581"/>
      <c r="C28" s="582"/>
      <c r="D28" s="575"/>
      <c r="E28" s="576"/>
      <c r="F28" s="576"/>
      <c r="G28" s="576"/>
      <c r="H28" s="576"/>
      <c r="I28" s="576"/>
      <c r="J28" s="576"/>
      <c r="K28" s="576"/>
      <c r="L28" s="577"/>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defaultColWidth="8.7109375" defaultRowHeight="12.75"/>
  <cols>
    <col min="1" max="1" width="3.28515625" style="279" customWidth="1"/>
    <col min="2" max="2" width="9.28515625" style="279" customWidth="1"/>
    <col min="3" max="3" width="5.7109375" style="279" customWidth="1"/>
    <col min="4" max="4" width="6.7109375" style="279" customWidth="1"/>
    <col min="5" max="5" width="5.7109375" style="279" customWidth="1"/>
    <col min="6" max="6" width="10.28515625" style="279" customWidth="1"/>
    <col min="7" max="7" width="2.140625" style="279" customWidth="1"/>
    <col min="8" max="8" width="18.7109375" style="279" customWidth="1"/>
    <col min="9" max="9" width="12.7109375" style="279" customWidth="1"/>
    <col min="10" max="10" width="6.7109375" style="279" customWidth="1"/>
    <col min="11" max="11" width="18.7109375" style="279" customWidth="1"/>
    <col min="12" max="12" width="25.7109375" style="279" customWidth="1"/>
    <col min="13" max="16384" width="8.7109375" style="279"/>
  </cols>
  <sheetData>
    <row r="1" spans="1:12" ht="18.75" customHeight="1">
      <c r="A1" s="612"/>
      <c r="B1" s="613"/>
      <c r="C1" s="613"/>
      <c r="D1" s="613"/>
      <c r="E1" s="614"/>
      <c r="F1" s="621" t="s">
        <v>380</v>
      </c>
      <c r="G1" s="622"/>
      <c r="H1" s="622"/>
      <c r="I1" s="622"/>
      <c r="J1" s="622"/>
      <c r="K1" s="622"/>
      <c r="L1" s="196"/>
    </row>
    <row r="2" spans="1:12" ht="18.75" customHeight="1">
      <c r="A2" s="615"/>
      <c r="B2" s="616"/>
      <c r="C2" s="616"/>
      <c r="D2" s="616"/>
      <c r="E2" s="617"/>
      <c r="F2" s="623"/>
      <c r="G2" s="624"/>
      <c r="H2" s="624"/>
      <c r="I2" s="624"/>
      <c r="J2" s="624"/>
      <c r="K2" s="624"/>
      <c r="L2" s="196"/>
    </row>
    <row r="3" spans="1:12" ht="18.75" customHeight="1">
      <c r="A3" s="615"/>
      <c r="B3" s="616"/>
      <c r="C3" s="616"/>
      <c r="D3" s="616"/>
      <c r="E3" s="617"/>
      <c r="F3" s="621" t="s">
        <v>381</v>
      </c>
      <c r="G3" s="622"/>
      <c r="H3" s="622"/>
      <c r="I3" s="622"/>
      <c r="J3" s="622"/>
      <c r="K3" s="622"/>
      <c r="L3" s="196"/>
    </row>
    <row r="4" spans="1:12" ht="18.75" customHeight="1">
      <c r="A4" s="618"/>
      <c r="B4" s="619"/>
      <c r="C4" s="619"/>
      <c r="D4" s="619"/>
      <c r="E4" s="620"/>
      <c r="F4" s="623"/>
      <c r="G4" s="624"/>
      <c r="H4" s="624"/>
      <c r="I4" s="624"/>
      <c r="J4" s="624"/>
      <c r="K4" s="624"/>
      <c r="L4" s="196"/>
    </row>
    <row r="5" spans="1:12" ht="15.75" customHeight="1">
      <c r="A5" s="580" t="s">
        <v>382</v>
      </c>
      <c r="B5" s="581"/>
      <c r="C5" s="581"/>
      <c r="D5" s="581"/>
      <c r="E5" s="581"/>
      <c r="F5" s="581"/>
      <c r="G5" s="581"/>
      <c r="H5" s="581"/>
      <c r="I5" s="581"/>
      <c r="J5" s="581"/>
      <c r="K5" s="581"/>
      <c r="L5" s="602"/>
    </row>
    <row r="6" spans="1:12" ht="23.25" customHeight="1">
      <c r="A6" s="580" t="s">
        <v>383</v>
      </c>
      <c r="B6" s="581"/>
      <c r="C6" s="582"/>
      <c r="D6" s="575" t="s">
        <v>12</v>
      </c>
      <c r="E6" s="576"/>
      <c r="F6" s="576"/>
      <c r="G6" s="576"/>
      <c r="H6" s="577"/>
      <c r="I6" s="580" t="s">
        <v>384</v>
      </c>
      <c r="J6" s="582"/>
      <c r="K6" s="575" t="s">
        <v>37</v>
      </c>
      <c r="L6" s="577"/>
    </row>
    <row r="7" spans="1:12" ht="17.649999999999999" customHeight="1">
      <c r="A7" s="580" t="s">
        <v>385</v>
      </c>
      <c r="B7" s="581"/>
      <c r="C7" s="582"/>
      <c r="D7" s="575" t="s">
        <v>26</v>
      </c>
      <c r="E7" s="576"/>
      <c r="F7" s="576"/>
      <c r="G7" s="576"/>
      <c r="H7" s="577"/>
      <c r="I7" s="580" t="s">
        <v>98</v>
      </c>
      <c r="J7" s="582"/>
      <c r="K7" s="575" t="s">
        <v>53</v>
      </c>
      <c r="L7" s="577"/>
    </row>
    <row r="8" spans="1:12" ht="35.65" customHeight="1">
      <c r="A8" s="580" t="s">
        <v>386</v>
      </c>
      <c r="B8" s="581"/>
      <c r="C8" s="582"/>
      <c r="D8" s="575" t="s">
        <v>63</v>
      </c>
      <c r="E8" s="576"/>
      <c r="F8" s="576"/>
      <c r="G8" s="576"/>
      <c r="H8" s="577"/>
      <c r="I8" s="580" t="s">
        <v>387</v>
      </c>
      <c r="J8" s="582"/>
      <c r="K8" s="575" t="s">
        <v>60</v>
      </c>
      <c r="L8" s="577"/>
    </row>
    <row r="9" spans="1:12" ht="15.75" customHeight="1">
      <c r="A9" s="598" t="s">
        <v>388</v>
      </c>
      <c r="B9" s="591"/>
      <c r="C9" s="591"/>
      <c r="D9" s="591"/>
      <c r="E9" s="581"/>
      <c r="F9" s="581"/>
      <c r="G9" s="581"/>
      <c r="H9" s="581"/>
      <c r="I9" s="581"/>
      <c r="J9" s="581"/>
      <c r="K9" s="581"/>
      <c r="L9" s="602"/>
    </row>
    <row r="10" spans="1:12" ht="27.75" customHeight="1">
      <c r="A10" s="609" t="s">
        <v>221</v>
      </c>
      <c r="B10" s="609"/>
      <c r="C10" s="609"/>
      <c r="D10" s="609"/>
      <c r="E10" s="607" t="str">
        <f>+ACTIVIDAD_3!B12</f>
        <v>Implementar 3 acciones de transformación cultural que promuevan la redistribución equitativa de las labores del cuidado en Bogotá</v>
      </c>
      <c r="F10" s="607"/>
      <c r="G10" s="607"/>
      <c r="H10" s="607"/>
      <c r="I10" s="607"/>
      <c r="J10" s="607"/>
      <c r="K10" s="607"/>
      <c r="L10" s="607"/>
    </row>
    <row r="11" spans="1:12" ht="34.5" customHeight="1">
      <c r="A11" s="600" t="s">
        <v>389</v>
      </c>
      <c r="B11" s="601"/>
      <c r="C11" s="601"/>
      <c r="D11" s="602"/>
      <c r="E11" s="606" t="str">
        <f>+ACTIVIDAD_3!I16</f>
        <v>Número de acciones de transformación cultural implementadas para la redistribución equitativa de los trabajos de cuidado a travez de mecanismos de cambio cultural y comportamental en Bogotá.</v>
      </c>
      <c r="F11" s="607"/>
      <c r="G11" s="607"/>
      <c r="H11" s="607"/>
      <c r="I11" s="607"/>
      <c r="J11" s="607"/>
      <c r="K11" s="607"/>
      <c r="L11" s="608"/>
    </row>
    <row r="12" spans="1:12" ht="47.25" customHeight="1">
      <c r="A12" s="580" t="s">
        <v>390</v>
      </c>
      <c r="B12" s="581"/>
      <c r="C12" s="581"/>
      <c r="D12" s="582"/>
      <c r="E12" s="606" t="s">
        <v>462</v>
      </c>
      <c r="F12" s="607"/>
      <c r="G12" s="607"/>
      <c r="H12" s="607"/>
      <c r="I12" s="607"/>
      <c r="J12" s="607"/>
      <c r="K12" s="607"/>
      <c r="L12" s="608"/>
    </row>
    <row r="13" spans="1:12" ht="28.5" customHeight="1">
      <c r="A13" s="580" t="s">
        <v>392</v>
      </c>
      <c r="B13" s="581"/>
      <c r="C13" s="582"/>
      <c r="D13" s="575" t="s">
        <v>393</v>
      </c>
      <c r="E13" s="576"/>
      <c r="F13" s="576"/>
      <c r="G13" s="576"/>
      <c r="H13" s="577"/>
      <c r="I13" s="580" t="s">
        <v>394</v>
      </c>
      <c r="J13" s="582"/>
      <c r="K13" s="575" t="s">
        <v>61</v>
      </c>
      <c r="L13" s="577"/>
    </row>
    <row r="14" spans="1:12" ht="15.75" customHeight="1">
      <c r="A14" s="580" t="s">
        <v>395</v>
      </c>
      <c r="B14" s="581"/>
      <c r="C14" s="581"/>
      <c r="D14" s="581"/>
      <c r="E14" s="581"/>
      <c r="F14" s="581"/>
      <c r="G14" s="581"/>
      <c r="H14" s="581"/>
      <c r="I14" s="581"/>
      <c r="J14" s="581"/>
      <c r="K14" s="581"/>
      <c r="L14" s="602"/>
    </row>
    <row r="15" spans="1:12" ht="25.5" customHeight="1">
      <c r="A15" s="580" t="s">
        <v>396</v>
      </c>
      <c r="B15" s="581"/>
      <c r="C15" s="582"/>
      <c r="D15" s="575" t="s">
        <v>19</v>
      </c>
      <c r="E15" s="576"/>
      <c r="F15" s="576"/>
      <c r="G15" s="576"/>
      <c r="H15" s="577"/>
      <c r="I15" s="580" t="s">
        <v>397</v>
      </c>
      <c r="J15" s="582"/>
      <c r="K15" s="575" t="s">
        <v>20</v>
      </c>
      <c r="L15" s="577"/>
    </row>
    <row r="16" spans="1:12" ht="25.5" customHeight="1">
      <c r="A16" s="580" t="s">
        <v>398</v>
      </c>
      <c r="B16" s="581"/>
      <c r="C16" s="582"/>
      <c r="D16" s="595">
        <f>ACTIVIDAD_3!C37</f>
        <v>1</v>
      </c>
      <c r="E16" s="596"/>
      <c r="F16" s="596"/>
      <c r="G16" s="596"/>
      <c r="H16" s="597"/>
      <c r="I16" s="580" t="s">
        <v>161</v>
      </c>
      <c r="J16" s="582"/>
      <c r="K16" s="575" t="s">
        <v>21</v>
      </c>
      <c r="L16" s="577"/>
    </row>
    <row r="17" spans="1:12" ht="27.6" customHeight="1">
      <c r="A17" s="580" t="s">
        <v>399</v>
      </c>
      <c r="B17" s="581"/>
      <c r="C17" s="582"/>
      <c r="D17" s="575" t="s">
        <v>400</v>
      </c>
      <c r="E17" s="576"/>
      <c r="F17" s="576"/>
      <c r="G17" s="576"/>
      <c r="H17" s="577"/>
      <c r="I17" s="646"/>
      <c r="J17" s="647"/>
      <c r="K17" s="647"/>
      <c r="L17" s="648"/>
    </row>
    <row r="18" spans="1:12" ht="12" customHeight="1">
      <c r="A18" s="203" t="s">
        <v>401</v>
      </c>
      <c r="B18" s="203" t="s">
        <v>402</v>
      </c>
      <c r="C18" s="580" t="s">
        <v>403</v>
      </c>
      <c r="D18" s="581"/>
      <c r="E18" s="581"/>
      <c r="F18" s="581"/>
      <c r="G18" s="582"/>
      <c r="H18" s="580" t="s">
        <v>229</v>
      </c>
      <c r="I18" s="582"/>
      <c r="J18" s="580" t="s">
        <v>404</v>
      </c>
      <c r="K18" s="582"/>
      <c r="L18" s="203" t="s">
        <v>405</v>
      </c>
    </row>
    <row r="19" spans="1:12" ht="56.25" customHeight="1">
      <c r="A19" s="198">
        <v>1</v>
      </c>
      <c r="B19" s="199" t="s">
        <v>393</v>
      </c>
      <c r="C19" s="575" t="s">
        <v>463</v>
      </c>
      <c r="D19" s="576"/>
      <c r="E19" s="576"/>
      <c r="F19" s="576"/>
      <c r="G19" s="577"/>
      <c r="H19" s="575" t="s">
        <v>464</v>
      </c>
      <c r="I19" s="577"/>
      <c r="J19" s="578" t="s">
        <v>22</v>
      </c>
      <c r="K19" s="579"/>
      <c r="L19" s="199" t="s">
        <v>465</v>
      </c>
    </row>
    <row r="20" spans="1:12" ht="34.15" customHeight="1">
      <c r="A20" s="198">
        <v>2</v>
      </c>
      <c r="B20" s="199" t="s">
        <v>393</v>
      </c>
      <c r="C20" s="575" t="s">
        <v>466</v>
      </c>
      <c r="D20" s="576"/>
      <c r="E20" s="576"/>
      <c r="F20" s="576"/>
      <c r="G20" s="577"/>
      <c r="H20" s="575" t="s">
        <v>467</v>
      </c>
      <c r="I20" s="577"/>
      <c r="J20" s="578" t="s">
        <v>22</v>
      </c>
      <c r="K20" s="579"/>
      <c r="L20" s="199" t="s">
        <v>465</v>
      </c>
    </row>
    <row r="21" spans="1:12" ht="34.15" customHeight="1">
      <c r="A21" s="198">
        <v>3</v>
      </c>
      <c r="B21" s="199" t="s">
        <v>393</v>
      </c>
      <c r="C21" s="575" t="s">
        <v>468</v>
      </c>
      <c r="D21" s="576"/>
      <c r="E21" s="576"/>
      <c r="F21" s="576"/>
      <c r="G21" s="577"/>
      <c r="H21" s="575" t="s">
        <v>469</v>
      </c>
      <c r="I21" s="577"/>
      <c r="J21" s="578" t="s">
        <v>22</v>
      </c>
      <c r="K21" s="579"/>
      <c r="L21" s="199" t="s">
        <v>470</v>
      </c>
    </row>
    <row r="22" spans="1:12" ht="25.5" customHeight="1">
      <c r="A22" s="203" t="s">
        <v>401</v>
      </c>
      <c r="B22" s="580" t="s">
        <v>410</v>
      </c>
      <c r="C22" s="581"/>
      <c r="D22" s="581"/>
      <c r="E22" s="581"/>
      <c r="F22" s="581"/>
      <c r="G22" s="581"/>
      <c r="H22" s="581"/>
      <c r="I22" s="581"/>
      <c r="J22" s="581"/>
      <c r="K22" s="582"/>
      <c r="L22" s="203" t="s">
        <v>411</v>
      </c>
    </row>
    <row r="23" spans="1:12" ht="28.15" customHeight="1">
      <c r="A23" s="198">
        <v>1</v>
      </c>
      <c r="B23" s="575" t="s">
        <v>471</v>
      </c>
      <c r="C23" s="576"/>
      <c r="D23" s="576"/>
      <c r="E23" s="576"/>
      <c r="F23" s="576"/>
      <c r="G23" s="576"/>
      <c r="H23" s="576"/>
      <c r="I23" s="576"/>
      <c r="J23" s="576"/>
      <c r="K23" s="577"/>
      <c r="L23" s="199" t="s">
        <v>22</v>
      </c>
    </row>
    <row r="24" spans="1:12" ht="15.75" customHeight="1">
      <c r="A24" s="580" t="s">
        <v>413</v>
      </c>
      <c r="B24" s="581"/>
      <c r="C24" s="581"/>
      <c r="D24" s="581"/>
      <c r="E24" s="581"/>
      <c r="F24" s="591"/>
      <c r="G24" s="591"/>
      <c r="H24" s="581"/>
      <c r="I24" s="591"/>
      <c r="J24" s="591"/>
      <c r="K24" s="581"/>
      <c r="L24" s="592"/>
    </row>
    <row r="25" spans="1:12" ht="26.25" customHeight="1">
      <c r="A25" s="580" t="s">
        <v>414</v>
      </c>
      <c r="B25" s="581"/>
      <c r="C25" s="582"/>
      <c r="D25" s="649">
        <v>1</v>
      </c>
      <c r="E25" s="650"/>
      <c r="F25" s="651" t="s">
        <v>415</v>
      </c>
      <c r="G25" s="651"/>
      <c r="H25" s="275">
        <v>2024</v>
      </c>
      <c r="I25" s="651" t="s">
        <v>416</v>
      </c>
      <c r="J25" s="651"/>
      <c r="K25" s="652" t="s">
        <v>472</v>
      </c>
      <c r="L25" s="653"/>
    </row>
    <row r="26" spans="1:12" ht="26.25" customHeight="1">
      <c r="A26" s="580" t="s">
        <v>418</v>
      </c>
      <c r="B26" s="581"/>
      <c r="C26" s="581"/>
      <c r="D26" s="654" t="s">
        <v>473</v>
      </c>
      <c r="E26" s="654"/>
      <c r="F26" s="654"/>
      <c r="G26" s="654"/>
      <c r="H26" s="654"/>
      <c r="I26" s="654"/>
      <c r="J26" s="654"/>
      <c r="K26" s="654"/>
      <c r="L26" s="654"/>
    </row>
    <row r="27" spans="1:12" ht="316.5" customHeight="1">
      <c r="A27" s="580" t="s">
        <v>420</v>
      </c>
      <c r="B27" s="581"/>
      <c r="C27" s="582"/>
      <c r="D27" s="583" t="s">
        <v>474</v>
      </c>
      <c r="E27" s="584"/>
      <c r="F27" s="584"/>
      <c r="G27" s="584"/>
      <c r="H27" s="584"/>
      <c r="I27" s="584"/>
      <c r="J27" s="584"/>
      <c r="K27" s="584"/>
      <c r="L27" s="585"/>
    </row>
    <row r="28" spans="1:12" ht="17.649999999999999" customHeight="1">
      <c r="A28" s="580" t="s">
        <v>422</v>
      </c>
      <c r="B28" s="581"/>
      <c r="C28" s="582"/>
      <c r="D28" s="575"/>
      <c r="E28" s="576"/>
      <c r="F28" s="576"/>
      <c r="G28" s="576"/>
      <c r="H28" s="576"/>
      <c r="I28" s="576"/>
      <c r="J28" s="576"/>
      <c r="K28" s="576"/>
      <c r="L28" s="577"/>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defaultColWidth="8.7109375" defaultRowHeight="12.75"/>
  <cols>
    <col min="1" max="1" width="3.28515625" style="197" customWidth="1"/>
    <col min="2" max="2" width="9.28515625" style="197" customWidth="1"/>
    <col min="3" max="3" width="5.7109375" style="197" customWidth="1"/>
    <col min="4" max="4" width="6.7109375" style="197" customWidth="1"/>
    <col min="5" max="5" width="5.7109375" style="197" customWidth="1"/>
    <col min="6" max="6" width="10.28515625" style="197" customWidth="1"/>
    <col min="7" max="7" width="2.140625" style="197" customWidth="1"/>
    <col min="8" max="8" width="18.7109375" style="197" customWidth="1"/>
    <col min="9" max="9" width="12.7109375" style="197" customWidth="1"/>
    <col min="10" max="10" width="6.7109375" style="197" customWidth="1"/>
    <col min="11" max="11" width="18.7109375" style="197" customWidth="1"/>
    <col min="12" max="12" width="25.7109375" style="197" customWidth="1"/>
    <col min="13" max="16384" width="8.7109375" style="197"/>
  </cols>
  <sheetData>
    <row r="1" spans="1:12" ht="18.75" customHeight="1">
      <c r="A1" s="612"/>
      <c r="B1" s="613"/>
      <c r="C1" s="613"/>
      <c r="D1" s="613"/>
      <c r="E1" s="614"/>
      <c r="F1" s="621" t="s">
        <v>380</v>
      </c>
      <c r="G1" s="622"/>
      <c r="H1" s="622"/>
      <c r="I1" s="622"/>
      <c r="J1" s="622"/>
      <c r="K1" s="622"/>
      <c r="L1" s="196"/>
    </row>
    <row r="2" spans="1:12" ht="18.75" customHeight="1">
      <c r="A2" s="615"/>
      <c r="B2" s="616"/>
      <c r="C2" s="616"/>
      <c r="D2" s="616"/>
      <c r="E2" s="617"/>
      <c r="F2" s="623"/>
      <c r="G2" s="624"/>
      <c r="H2" s="624"/>
      <c r="I2" s="624"/>
      <c r="J2" s="624"/>
      <c r="K2" s="624"/>
      <c r="L2" s="196"/>
    </row>
    <row r="3" spans="1:12" ht="18.75" customHeight="1">
      <c r="A3" s="615"/>
      <c r="B3" s="616"/>
      <c r="C3" s="616"/>
      <c r="D3" s="616"/>
      <c r="E3" s="617"/>
      <c r="F3" s="621" t="s">
        <v>381</v>
      </c>
      <c r="G3" s="622"/>
      <c r="H3" s="622"/>
      <c r="I3" s="622"/>
      <c r="J3" s="622"/>
      <c r="K3" s="622"/>
      <c r="L3" s="196"/>
    </row>
    <row r="4" spans="1:12" ht="18.75" customHeight="1">
      <c r="A4" s="618"/>
      <c r="B4" s="619"/>
      <c r="C4" s="619"/>
      <c r="D4" s="619"/>
      <c r="E4" s="620"/>
      <c r="F4" s="623"/>
      <c r="G4" s="624"/>
      <c r="H4" s="624"/>
      <c r="I4" s="624"/>
      <c r="J4" s="624"/>
      <c r="K4" s="624"/>
      <c r="L4" s="196"/>
    </row>
    <row r="5" spans="1:12" ht="15.75" customHeight="1">
      <c r="A5" s="580" t="s">
        <v>382</v>
      </c>
      <c r="B5" s="581"/>
      <c r="C5" s="581"/>
      <c r="D5" s="581"/>
      <c r="E5" s="581"/>
      <c r="F5" s="581"/>
      <c r="G5" s="581"/>
      <c r="H5" s="581"/>
      <c r="I5" s="581"/>
      <c r="J5" s="581"/>
      <c r="K5" s="581"/>
      <c r="L5" s="602"/>
    </row>
    <row r="6" spans="1:12" ht="23.25" customHeight="1">
      <c r="A6" s="580" t="s">
        <v>383</v>
      </c>
      <c r="B6" s="581"/>
      <c r="C6" s="582"/>
      <c r="D6" s="575" t="s">
        <v>12</v>
      </c>
      <c r="E6" s="576"/>
      <c r="F6" s="576"/>
      <c r="G6" s="576"/>
      <c r="H6" s="577"/>
      <c r="I6" s="580" t="s">
        <v>384</v>
      </c>
      <c r="J6" s="582"/>
      <c r="K6" s="575" t="s">
        <v>37</v>
      </c>
      <c r="L6" s="577"/>
    </row>
    <row r="7" spans="1:12" ht="17.649999999999999" customHeight="1">
      <c r="A7" s="580" t="s">
        <v>385</v>
      </c>
      <c r="B7" s="581"/>
      <c r="C7" s="582"/>
      <c r="D7" s="575" t="s">
        <v>26</v>
      </c>
      <c r="E7" s="576"/>
      <c r="F7" s="576"/>
      <c r="G7" s="576"/>
      <c r="H7" s="577"/>
      <c r="I7" s="580" t="s">
        <v>98</v>
      </c>
      <c r="J7" s="582"/>
      <c r="K7" s="575" t="s">
        <v>53</v>
      </c>
      <c r="L7" s="577"/>
    </row>
    <row r="8" spans="1:12" ht="35.65" customHeight="1">
      <c r="A8" s="580" t="s">
        <v>386</v>
      </c>
      <c r="B8" s="581"/>
      <c r="C8" s="582"/>
      <c r="D8" s="575" t="s">
        <v>63</v>
      </c>
      <c r="E8" s="576"/>
      <c r="F8" s="576"/>
      <c r="G8" s="576"/>
      <c r="H8" s="577"/>
      <c r="I8" s="580" t="s">
        <v>387</v>
      </c>
      <c r="J8" s="582"/>
      <c r="K8" s="575" t="s">
        <v>60</v>
      </c>
      <c r="L8" s="577"/>
    </row>
    <row r="9" spans="1:12" ht="15.75" customHeight="1">
      <c r="A9" s="598" t="s">
        <v>388</v>
      </c>
      <c r="B9" s="591"/>
      <c r="C9" s="591"/>
      <c r="D9" s="591"/>
      <c r="E9" s="591"/>
      <c r="F9" s="591"/>
      <c r="G9" s="591"/>
      <c r="H9" s="591"/>
      <c r="I9" s="591"/>
      <c r="J9" s="591"/>
      <c r="K9" s="591"/>
      <c r="L9" s="599"/>
    </row>
    <row r="10" spans="1:12" ht="15.75" customHeight="1">
      <c r="A10" s="609" t="s">
        <v>221</v>
      </c>
      <c r="B10" s="609"/>
      <c r="C10" s="609"/>
      <c r="D10" s="610"/>
      <c r="E10" s="641" t="str">
        <f>+ACTIVIDAD_4!B12</f>
        <v>Desarrollar 3 acciones de transformación cultural efectivas para prevenir las violencias contra las mujeres, incluyendo campañas educativas.</v>
      </c>
      <c r="F10" s="641"/>
      <c r="G10" s="641"/>
      <c r="H10" s="641"/>
      <c r="I10" s="641"/>
      <c r="J10" s="641"/>
      <c r="K10" s="641"/>
      <c r="L10" s="641"/>
    </row>
    <row r="11" spans="1:12" ht="34.5" customHeight="1">
      <c r="A11" s="600" t="s">
        <v>389</v>
      </c>
      <c r="B11" s="601"/>
      <c r="C11" s="601"/>
      <c r="D11" s="601"/>
      <c r="E11" s="641" t="str">
        <f>+ACTIVIDAD_4!I16</f>
        <v>Número de acciones de transformación cultural desarrolladas para prevenir las violencias contra las mujeres a través de mecanismos de cambio cultural y campañas educativas</v>
      </c>
      <c r="F11" s="641"/>
      <c r="G11" s="641"/>
      <c r="H11" s="641"/>
      <c r="I11" s="641"/>
      <c r="J11" s="641"/>
      <c r="K11" s="641"/>
      <c r="L11" s="641"/>
    </row>
    <row r="12" spans="1:12" ht="47.25" customHeight="1">
      <c r="A12" s="580" t="s">
        <v>390</v>
      </c>
      <c r="B12" s="581"/>
      <c r="C12" s="581"/>
      <c r="D12" s="582"/>
      <c r="E12" s="603" t="s">
        <v>475</v>
      </c>
      <c r="F12" s="604"/>
      <c r="G12" s="604"/>
      <c r="H12" s="604"/>
      <c r="I12" s="604"/>
      <c r="J12" s="604"/>
      <c r="K12" s="604"/>
      <c r="L12" s="605"/>
    </row>
    <row r="13" spans="1:12" ht="28.5" customHeight="1">
      <c r="A13" s="580" t="s">
        <v>392</v>
      </c>
      <c r="B13" s="581"/>
      <c r="C13" s="582"/>
      <c r="D13" s="575" t="s">
        <v>393</v>
      </c>
      <c r="E13" s="576"/>
      <c r="F13" s="576"/>
      <c r="G13" s="576"/>
      <c r="H13" s="577"/>
      <c r="I13" s="580" t="s">
        <v>394</v>
      </c>
      <c r="J13" s="582"/>
      <c r="K13" s="575" t="s">
        <v>61</v>
      </c>
      <c r="L13" s="577"/>
    </row>
    <row r="14" spans="1:12" ht="15.75" customHeight="1">
      <c r="A14" s="580" t="s">
        <v>395</v>
      </c>
      <c r="B14" s="581"/>
      <c r="C14" s="581"/>
      <c r="D14" s="581"/>
      <c r="E14" s="581"/>
      <c r="F14" s="581"/>
      <c r="G14" s="581"/>
      <c r="H14" s="581"/>
      <c r="I14" s="581"/>
      <c r="J14" s="581"/>
      <c r="K14" s="581"/>
      <c r="L14" s="602"/>
    </row>
    <row r="15" spans="1:12" ht="25.5" customHeight="1">
      <c r="A15" s="580" t="s">
        <v>396</v>
      </c>
      <c r="B15" s="581"/>
      <c r="C15" s="582"/>
      <c r="D15" s="575" t="s">
        <v>19</v>
      </c>
      <c r="E15" s="576"/>
      <c r="F15" s="576"/>
      <c r="G15" s="576"/>
      <c r="H15" s="577"/>
      <c r="I15" s="580" t="s">
        <v>397</v>
      </c>
      <c r="J15" s="582"/>
      <c r="K15" s="575" t="s">
        <v>20</v>
      </c>
      <c r="L15" s="577"/>
    </row>
    <row r="16" spans="1:12" ht="25.5" customHeight="1">
      <c r="A16" s="580" t="s">
        <v>398</v>
      </c>
      <c r="B16" s="581"/>
      <c r="C16" s="582"/>
      <c r="D16" s="655">
        <f>+ACTIVIDAD_4!C37</f>
        <v>1</v>
      </c>
      <c r="E16" s="656"/>
      <c r="F16" s="656"/>
      <c r="G16" s="656"/>
      <c r="H16" s="657"/>
      <c r="I16" s="580" t="s">
        <v>161</v>
      </c>
      <c r="J16" s="582"/>
      <c r="K16" s="575" t="s">
        <v>21</v>
      </c>
      <c r="L16" s="577"/>
    </row>
    <row r="17" spans="1:12" ht="27.6" customHeight="1">
      <c r="A17" s="580" t="s">
        <v>399</v>
      </c>
      <c r="B17" s="581"/>
      <c r="C17" s="582"/>
      <c r="D17" s="575" t="s">
        <v>476</v>
      </c>
      <c r="E17" s="576"/>
      <c r="F17" s="576"/>
      <c r="G17" s="576"/>
      <c r="H17" s="577"/>
      <c r="I17" s="578"/>
      <c r="J17" s="594"/>
      <c r="K17" s="594"/>
      <c r="L17" s="579"/>
    </row>
    <row r="18" spans="1:12" ht="12" customHeight="1">
      <c r="A18" s="203" t="s">
        <v>401</v>
      </c>
      <c r="B18" s="203" t="s">
        <v>402</v>
      </c>
      <c r="C18" s="580" t="s">
        <v>403</v>
      </c>
      <c r="D18" s="581"/>
      <c r="E18" s="581"/>
      <c r="F18" s="581"/>
      <c r="G18" s="582"/>
      <c r="H18" s="580" t="s">
        <v>229</v>
      </c>
      <c r="I18" s="582"/>
      <c r="J18" s="580" t="s">
        <v>404</v>
      </c>
      <c r="K18" s="582"/>
      <c r="L18" s="203" t="s">
        <v>405</v>
      </c>
    </row>
    <row r="19" spans="1:12" ht="80.45" customHeight="1">
      <c r="A19" s="198">
        <v>1</v>
      </c>
      <c r="B19" s="199" t="s">
        <v>393</v>
      </c>
      <c r="C19" s="575" t="s">
        <v>477</v>
      </c>
      <c r="D19" s="576"/>
      <c r="E19" s="576"/>
      <c r="F19" s="576"/>
      <c r="G19" s="577"/>
      <c r="H19" s="575" t="s">
        <v>478</v>
      </c>
      <c r="I19" s="577"/>
      <c r="J19" s="578" t="s">
        <v>22</v>
      </c>
      <c r="K19" s="579"/>
      <c r="L19" s="199" t="s">
        <v>465</v>
      </c>
    </row>
    <row r="20" spans="1:12" ht="34.15" customHeight="1">
      <c r="A20" s="198">
        <v>2</v>
      </c>
      <c r="B20" s="199" t="s">
        <v>393</v>
      </c>
      <c r="C20" s="575" t="s">
        <v>466</v>
      </c>
      <c r="D20" s="576"/>
      <c r="E20" s="576"/>
      <c r="F20" s="576"/>
      <c r="G20" s="577"/>
      <c r="H20" s="575" t="s">
        <v>479</v>
      </c>
      <c r="I20" s="577"/>
      <c r="J20" s="578" t="s">
        <v>22</v>
      </c>
      <c r="K20" s="579"/>
      <c r="L20" s="199" t="s">
        <v>465</v>
      </c>
    </row>
    <row r="21" spans="1:12" ht="56.45" customHeight="1">
      <c r="A21" s="198">
        <v>3</v>
      </c>
      <c r="B21" s="199" t="s">
        <v>393</v>
      </c>
      <c r="C21" s="575" t="s">
        <v>480</v>
      </c>
      <c r="D21" s="576"/>
      <c r="E21" s="576"/>
      <c r="F21" s="576"/>
      <c r="G21" s="577"/>
      <c r="H21" s="575" t="s">
        <v>481</v>
      </c>
      <c r="I21" s="577"/>
      <c r="J21" s="578" t="s">
        <v>22</v>
      </c>
      <c r="K21" s="579"/>
      <c r="L21" s="199" t="s">
        <v>470</v>
      </c>
    </row>
    <row r="22" spans="1:12" ht="25.5" customHeight="1">
      <c r="A22" s="203" t="s">
        <v>401</v>
      </c>
      <c r="B22" s="580" t="s">
        <v>410</v>
      </c>
      <c r="C22" s="581"/>
      <c r="D22" s="581"/>
      <c r="E22" s="581"/>
      <c r="F22" s="581"/>
      <c r="G22" s="581"/>
      <c r="H22" s="581"/>
      <c r="I22" s="581"/>
      <c r="J22" s="581"/>
      <c r="K22" s="582"/>
      <c r="L22" s="203" t="s">
        <v>411</v>
      </c>
    </row>
    <row r="23" spans="1:12" ht="28.15" customHeight="1">
      <c r="A23" s="198">
        <v>1</v>
      </c>
      <c r="B23" s="578" t="s">
        <v>482</v>
      </c>
      <c r="C23" s="576"/>
      <c r="D23" s="576"/>
      <c r="E23" s="576"/>
      <c r="F23" s="576"/>
      <c r="G23" s="576"/>
      <c r="H23" s="576"/>
      <c r="I23" s="576"/>
      <c r="J23" s="576"/>
      <c r="K23" s="577"/>
      <c r="L23" s="199" t="s">
        <v>22</v>
      </c>
    </row>
    <row r="24" spans="1:12" ht="15.75" customHeight="1">
      <c r="A24" s="580" t="s">
        <v>413</v>
      </c>
      <c r="B24" s="581"/>
      <c r="C24" s="581"/>
      <c r="D24" s="581"/>
      <c r="E24" s="581"/>
      <c r="F24" s="591"/>
      <c r="G24" s="591"/>
      <c r="H24" s="581"/>
      <c r="I24" s="591"/>
      <c r="J24" s="591"/>
      <c r="K24" s="581"/>
      <c r="L24" s="592"/>
    </row>
    <row r="25" spans="1:12" ht="54" customHeight="1">
      <c r="A25" s="580" t="s">
        <v>414</v>
      </c>
      <c r="B25" s="581"/>
      <c r="C25" s="582"/>
      <c r="D25" s="575">
        <v>1</v>
      </c>
      <c r="E25" s="576"/>
      <c r="F25" s="609" t="s">
        <v>415</v>
      </c>
      <c r="G25" s="609"/>
      <c r="H25" s="260">
        <v>2024</v>
      </c>
      <c r="I25" s="609" t="s">
        <v>416</v>
      </c>
      <c r="J25" s="609"/>
      <c r="K25" s="202" t="s">
        <v>483</v>
      </c>
      <c r="L25" s="206" t="s">
        <v>484</v>
      </c>
    </row>
    <row r="26" spans="1:12" ht="75.95" customHeight="1">
      <c r="A26" s="580" t="s">
        <v>418</v>
      </c>
      <c r="B26" s="581"/>
      <c r="C26" s="582"/>
      <c r="D26" s="606" t="s">
        <v>485</v>
      </c>
      <c r="E26" s="607"/>
      <c r="F26" s="604"/>
      <c r="G26" s="604"/>
      <c r="H26" s="607"/>
      <c r="I26" s="604"/>
      <c r="J26" s="604"/>
      <c r="K26" s="607"/>
      <c r="L26" s="605"/>
    </row>
    <row r="27" spans="1:12" ht="149.1" customHeight="1">
      <c r="A27" s="580" t="s">
        <v>420</v>
      </c>
      <c r="B27" s="581"/>
      <c r="C27" s="582"/>
      <c r="D27" s="643" t="s">
        <v>486</v>
      </c>
      <c r="E27" s="644"/>
      <c r="F27" s="644"/>
      <c r="G27" s="644"/>
      <c r="H27" s="644"/>
      <c r="I27" s="644"/>
      <c r="J27" s="644"/>
      <c r="K27" s="644"/>
      <c r="L27" s="645"/>
    </row>
    <row r="28" spans="1:12" ht="17.649999999999999" customHeight="1">
      <c r="A28" s="580" t="s">
        <v>422</v>
      </c>
      <c r="B28" s="581"/>
      <c r="C28" s="582"/>
      <c r="D28" s="575"/>
      <c r="E28" s="576"/>
      <c r="F28" s="576"/>
      <c r="G28" s="576"/>
      <c r="H28" s="576"/>
      <c r="I28" s="576"/>
      <c r="J28" s="576"/>
      <c r="K28" s="576"/>
      <c r="L28" s="577"/>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A14" zoomScale="70" zoomScaleNormal="70" workbookViewId="0">
      <selection activeCell="E27" sqref="E27:E28"/>
    </sheetView>
  </sheetViews>
  <sheetFormatPr defaultColWidth="10.85546875" defaultRowHeight="14.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4" customFormat="1" ht="22.15" customHeight="1" thickBot="1">
      <c r="A1" s="520"/>
      <c r="B1" s="500" t="s">
        <v>279</v>
      </c>
      <c r="C1" s="501"/>
      <c r="D1" s="501"/>
      <c r="E1" s="501"/>
      <c r="F1" s="501"/>
      <c r="G1" s="501"/>
      <c r="H1" s="501"/>
      <c r="I1" s="501"/>
      <c r="J1" s="501"/>
      <c r="K1" s="501"/>
      <c r="L1" s="502"/>
      <c r="M1" s="497" t="s">
        <v>280</v>
      </c>
      <c r="N1" s="498"/>
      <c r="O1" s="499"/>
    </row>
    <row r="2" spans="1:15" s="104" customFormat="1" ht="18" customHeight="1" thickBot="1">
      <c r="A2" s="521"/>
      <c r="B2" s="503" t="s">
        <v>281</v>
      </c>
      <c r="C2" s="504"/>
      <c r="D2" s="504"/>
      <c r="E2" s="504"/>
      <c r="F2" s="504"/>
      <c r="G2" s="504"/>
      <c r="H2" s="504"/>
      <c r="I2" s="504"/>
      <c r="J2" s="504"/>
      <c r="K2" s="504"/>
      <c r="L2" s="505"/>
      <c r="M2" s="497" t="s">
        <v>282</v>
      </c>
      <c r="N2" s="498"/>
      <c r="O2" s="499"/>
    </row>
    <row r="3" spans="1:15" s="104" customFormat="1" ht="19.899999999999999" customHeight="1" thickBot="1">
      <c r="A3" s="521"/>
      <c r="B3" s="503" t="s">
        <v>120</v>
      </c>
      <c r="C3" s="504"/>
      <c r="D3" s="504"/>
      <c r="E3" s="504"/>
      <c r="F3" s="504"/>
      <c r="G3" s="504"/>
      <c r="H3" s="504"/>
      <c r="I3" s="504"/>
      <c r="J3" s="504"/>
      <c r="K3" s="504"/>
      <c r="L3" s="505"/>
      <c r="M3" s="497" t="s">
        <v>283</v>
      </c>
      <c r="N3" s="498"/>
      <c r="O3" s="499"/>
    </row>
    <row r="4" spans="1:15" s="104" customFormat="1" ht="21.75" customHeight="1" thickBot="1">
      <c r="A4" s="522"/>
      <c r="B4" s="506" t="s">
        <v>284</v>
      </c>
      <c r="C4" s="507"/>
      <c r="D4" s="507"/>
      <c r="E4" s="507"/>
      <c r="F4" s="507"/>
      <c r="G4" s="507"/>
      <c r="H4" s="507"/>
      <c r="I4" s="507"/>
      <c r="J4" s="507"/>
      <c r="K4" s="507"/>
      <c r="L4" s="508"/>
      <c r="M4" s="497" t="s">
        <v>285</v>
      </c>
      <c r="N4" s="498"/>
      <c r="O4" s="499"/>
    </row>
    <row r="5" spans="1:15" s="104" customFormat="1" ht="21.75" customHeight="1" thickBot="1">
      <c r="A5" s="105"/>
      <c r="B5" s="106"/>
      <c r="C5" s="106"/>
      <c r="D5" s="106"/>
      <c r="E5" s="106"/>
      <c r="F5" s="106"/>
      <c r="G5" s="106"/>
      <c r="H5" s="106"/>
      <c r="I5" s="106"/>
      <c r="J5" s="106"/>
      <c r="K5" s="106"/>
      <c r="L5" s="106"/>
      <c r="M5" s="107"/>
      <c r="N5" s="107"/>
      <c r="O5" s="107"/>
    </row>
    <row r="6" spans="1:15" s="104" customFormat="1" ht="21.75" customHeight="1" thickBot="1">
      <c r="A6" s="89" t="s">
        <v>286</v>
      </c>
      <c r="B6" s="531" t="s">
        <v>287</v>
      </c>
      <c r="C6" s="532"/>
      <c r="D6" s="532"/>
      <c r="E6" s="532"/>
      <c r="F6" s="532"/>
      <c r="G6" s="532"/>
      <c r="H6" s="532"/>
      <c r="I6" s="532"/>
      <c r="J6" s="532"/>
      <c r="K6" s="533"/>
      <c r="L6" s="220" t="s">
        <v>288</v>
      </c>
      <c r="M6" s="534">
        <v>2024110010289</v>
      </c>
      <c r="N6" s="535"/>
      <c r="O6" s="536"/>
    </row>
    <row r="7" spans="1:15" s="104" customFormat="1" ht="21.75" customHeight="1" thickBot="1">
      <c r="A7" s="105"/>
      <c r="B7" s="106"/>
      <c r="C7" s="106"/>
      <c r="D7" s="106"/>
      <c r="E7" s="106"/>
      <c r="F7" s="106"/>
      <c r="G7" s="106"/>
      <c r="H7" s="106"/>
      <c r="I7" s="106"/>
      <c r="J7" s="106"/>
      <c r="K7" s="106"/>
      <c r="L7" s="106"/>
      <c r="M7" s="107"/>
      <c r="N7" s="107"/>
      <c r="O7" s="107"/>
    </row>
    <row r="8" spans="1:15" s="104" customFormat="1" ht="21.75" customHeight="1" thickBot="1">
      <c r="A8" s="524" t="s">
        <v>126</v>
      </c>
      <c r="B8" s="181" t="s">
        <v>289</v>
      </c>
      <c r="C8" s="145"/>
      <c r="D8" s="181" t="s">
        <v>290</v>
      </c>
      <c r="E8" s="145"/>
      <c r="F8" s="181" t="s">
        <v>291</v>
      </c>
      <c r="G8" s="145"/>
      <c r="H8" s="181" t="s">
        <v>292</v>
      </c>
      <c r="I8" s="148" t="s">
        <v>293</v>
      </c>
      <c r="J8" s="488" t="s">
        <v>128</v>
      </c>
      <c r="K8" s="523"/>
      <c r="L8" s="180" t="s">
        <v>294</v>
      </c>
      <c r="M8" s="485"/>
      <c r="N8" s="485"/>
      <c r="O8" s="485"/>
    </row>
    <row r="9" spans="1:15" s="104" customFormat="1" ht="21.75" customHeight="1" thickBot="1">
      <c r="A9" s="524"/>
      <c r="B9" s="182" t="s">
        <v>295</v>
      </c>
      <c r="C9" s="148"/>
      <c r="D9" s="181" t="s">
        <v>296</v>
      </c>
      <c r="E9" s="149"/>
      <c r="F9" s="181" t="s">
        <v>297</v>
      </c>
      <c r="G9" s="149"/>
      <c r="H9" s="181" t="s">
        <v>298</v>
      </c>
      <c r="I9" s="147"/>
      <c r="J9" s="488"/>
      <c r="K9" s="523"/>
      <c r="L9" s="180" t="s">
        <v>299</v>
      </c>
      <c r="M9" s="485"/>
      <c r="N9" s="485"/>
      <c r="O9" s="485"/>
    </row>
    <row r="10" spans="1:15" s="104" customFormat="1" ht="21.75" customHeight="1" thickBot="1">
      <c r="A10" s="524"/>
      <c r="B10" s="181" t="s">
        <v>300</v>
      </c>
      <c r="C10" s="145"/>
      <c r="D10" s="181" t="s">
        <v>301</v>
      </c>
      <c r="E10" s="149"/>
      <c r="F10" s="181" t="s">
        <v>302</v>
      </c>
      <c r="G10" s="149"/>
      <c r="H10" s="181" t="s">
        <v>303</v>
      </c>
      <c r="I10" s="147"/>
      <c r="J10" s="488"/>
      <c r="K10" s="523"/>
      <c r="L10" s="180" t="s">
        <v>304</v>
      </c>
      <c r="M10" s="485" t="s">
        <v>293</v>
      </c>
      <c r="N10" s="485"/>
      <c r="O10" s="485"/>
    </row>
    <row r="11" spans="1:15" ht="15" customHeight="1" thickBot="1">
      <c r="A11" s="42"/>
      <c r="B11" s="43"/>
      <c r="C11" s="43"/>
      <c r="D11" s="45"/>
      <c r="E11" s="44"/>
      <c r="F11" s="44"/>
      <c r="G11" s="209"/>
      <c r="H11" s="209"/>
      <c r="I11" s="46"/>
      <c r="J11" s="46"/>
      <c r="K11" s="43"/>
      <c r="L11" s="43"/>
      <c r="M11" s="43"/>
      <c r="N11" s="43"/>
      <c r="O11" s="43"/>
    </row>
    <row r="12" spans="1:15" ht="15" customHeight="1">
      <c r="A12" s="528" t="s">
        <v>305</v>
      </c>
      <c r="B12" s="509" t="s">
        <v>487</v>
      </c>
      <c r="C12" s="510"/>
      <c r="D12" s="510"/>
      <c r="E12" s="510"/>
      <c r="F12" s="510"/>
      <c r="G12" s="510"/>
      <c r="H12" s="510"/>
      <c r="I12" s="510"/>
      <c r="J12" s="510"/>
      <c r="K12" s="510"/>
      <c r="L12" s="510"/>
      <c r="M12" s="510"/>
      <c r="N12" s="510"/>
      <c r="O12" s="511"/>
    </row>
    <row r="13" spans="1:15" ht="15" customHeight="1">
      <c r="A13" s="529"/>
      <c r="B13" s="512"/>
      <c r="C13" s="513"/>
      <c r="D13" s="513"/>
      <c r="E13" s="513"/>
      <c r="F13" s="513"/>
      <c r="G13" s="513"/>
      <c r="H13" s="513"/>
      <c r="I13" s="513"/>
      <c r="J13" s="513"/>
      <c r="K13" s="513"/>
      <c r="L13" s="513"/>
      <c r="M13" s="513"/>
      <c r="N13" s="513"/>
      <c r="O13" s="514"/>
    </row>
    <row r="14" spans="1:15" ht="15" customHeight="1">
      <c r="A14" s="530"/>
      <c r="B14" s="515"/>
      <c r="C14" s="516"/>
      <c r="D14" s="516"/>
      <c r="E14" s="516"/>
      <c r="F14" s="516"/>
      <c r="G14" s="516"/>
      <c r="H14" s="516"/>
      <c r="I14" s="516"/>
      <c r="J14" s="516"/>
      <c r="K14" s="516"/>
      <c r="L14" s="516"/>
      <c r="M14" s="516"/>
      <c r="N14" s="516"/>
      <c r="O14" s="517"/>
    </row>
    <row r="15" spans="1:15" ht="9" customHeight="1">
      <c r="A15" s="47"/>
      <c r="B15" s="103"/>
      <c r="C15" s="48"/>
      <c r="D15" s="48"/>
      <c r="E15" s="48"/>
      <c r="F15" s="48"/>
      <c r="G15" s="49"/>
      <c r="H15" s="49"/>
      <c r="I15" s="49"/>
      <c r="J15" s="49"/>
      <c r="K15" s="49"/>
      <c r="L15" s="50"/>
      <c r="M15" s="50"/>
      <c r="N15" s="50"/>
      <c r="O15" s="50"/>
    </row>
    <row r="16" spans="1:15" s="51" customFormat="1" ht="37.5" customHeight="1">
      <c r="A16" s="89" t="s">
        <v>133</v>
      </c>
      <c r="B16" s="518" t="s">
        <v>488</v>
      </c>
      <c r="C16" s="518"/>
      <c r="D16" s="518"/>
      <c r="E16" s="518"/>
      <c r="F16" s="518"/>
      <c r="G16" s="524" t="s">
        <v>135</v>
      </c>
      <c r="H16" s="524"/>
      <c r="I16" s="519" t="s">
        <v>489</v>
      </c>
      <c r="J16" s="519"/>
      <c r="K16" s="519"/>
      <c r="L16" s="519"/>
      <c r="M16" s="519"/>
      <c r="N16" s="519"/>
      <c r="O16" s="519"/>
    </row>
    <row r="17" spans="1:15" ht="9" customHeight="1">
      <c r="A17" s="47"/>
      <c r="B17" s="49"/>
      <c r="C17" s="48"/>
      <c r="D17" s="48"/>
      <c r="E17" s="48"/>
      <c r="F17" s="48"/>
      <c r="G17" s="49"/>
      <c r="H17" s="49"/>
      <c r="I17" s="49"/>
      <c r="J17" s="49"/>
      <c r="K17" s="49"/>
      <c r="L17" s="50"/>
      <c r="M17" s="50"/>
      <c r="N17" s="50"/>
      <c r="O17" s="50"/>
    </row>
    <row r="18" spans="1:15" ht="56.25" customHeight="1">
      <c r="A18" s="89" t="s">
        <v>137</v>
      </c>
      <c r="B18" s="518" t="s">
        <v>309</v>
      </c>
      <c r="C18" s="518"/>
      <c r="D18" s="518"/>
      <c r="E18" s="518"/>
      <c r="F18" s="89" t="s">
        <v>139</v>
      </c>
      <c r="G18" s="525" t="s">
        <v>310</v>
      </c>
      <c r="H18" s="525"/>
      <c r="I18" s="525"/>
      <c r="J18" s="89" t="s">
        <v>141</v>
      </c>
      <c r="K18" s="518" t="s">
        <v>311</v>
      </c>
      <c r="L18" s="518"/>
      <c r="M18" s="518"/>
      <c r="N18" s="518"/>
      <c r="O18" s="518"/>
    </row>
    <row r="19" spans="1:15" ht="9" customHeight="1">
      <c r="A19" s="41"/>
      <c r="B19" s="40"/>
      <c r="C19" s="527"/>
      <c r="D19" s="527"/>
      <c r="E19" s="527"/>
      <c r="F19" s="527"/>
      <c r="G19" s="527"/>
      <c r="H19" s="527"/>
      <c r="I19" s="527"/>
      <c r="J19" s="527"/>
      <c r="K19" s="527"/>
      <c r="L19" s="527"/>
      <c r="M19" s="527"/>
      <c r="N19" s="527"/>
      <c r="O19" s="527"/>
    </row>
    <row r="21" spans="1:15" ht="16.5" customHeight="1">
      <c r="A21" s="101"/>
      <c r="B21" s="102"/>
      <c r="C21" s="102"/>
      <c r="D21" s="102"/>
      <c r="E21" s="102"/>
      <c r="F21" s="102"/>
      <c r="G21" s="102"/>
      <c r="H21" s="102"/>
      <c r="I21" s="102"/>
      <c r="J21" s="102"/>
      <c r="K21" s="102"/>
      <c r="L21" s="102"/>
      <c r="M21" s="102"/>
      <c r="N21" s="102"/>
      <c r="O21" s="102"/>
    </row>
    <row r="22" spans="1:15" ht="32.1" customHeight="1">
      <c r="A22" s="486" t="s">
        <v>143</v>
      </c>
      <c r="B22" s="487"/>
      <c r="C22" s="487"/>
      <c r="D22" s="487"/>
      <c r="E22" s="487"/>
      <c r="F22" s="487"/>
      <c r="G22" s="487"/>
      <c r="H22" s="487"/>
      <c r="I22" s="487"/>
      <c r="J22" s="487"/>
      <c r="K22" s="487"/>
      <c r="L22" s="487"/>
      <c r="M22" s="487"/>
      <c r="N22" s="487"/>
      <c r="O22" s="488"/>
    </row>
    <row r="23" spans="1:15" ht="32.1" customHeight="1">
      <c r="A23" s="486" t="s">
        <v>312</v>
      </c>
      <c r="B23" s="487"/>
      <c r="C23" s="487"/>
      <c r="D23" s="487"/>
      <c r="E23" s="487"/>
      <c r="F23" s="487"/>
      <c r="G23" s="487"/>
      <c r="H23" s="487"/>
      <c r="I23" s="487"/>
      <c r="J23" s="487"/>
      <c r="K23" s="487"/>
      <c r="L23" s="487"/>
      <c r="M23" s="487"/>
      <c r="N23" s="487"/>
      <c r="O23" s="488"/>
    </row>
    <row r="24" spans="1:15" ht="32.1" customHeight="1" thickBot="1">
      <c r="A24" s="62"/>
      <c r="B24" s="52" t="s">
        <v>289</v>
      </c>
      <c r="C24" s="52" t="s">
        <v>290</v>
      </c>
      <c r="D24" s="52" t="s">
        <v>291</v>
      </c>
      <c r="E24" s="52" t="s">
        <v>292</v>
      </c>
      <c r="F24" s="52" t="s">
        <v>295</v>
      </c>
      <c r="G24" s="52" t="s">
        <v>296</v>
      </c>
      <c r="H24" s="52" t="s">
        <v>297</v>
      </c>
      <c r="I24" s="52" t="s">
        <v>298</v>
      </c>
      <c r="J24" s="52" t="s">
        <v>300</v>
      </c>
      <c r="K24" s="52" t="s">
        <v>301</v>
      </c>
      <c r="L24" s="52" t="s">
        <v>302</v>
      </c>
      <c r="M24" s="52" t="s">
        <v>303</v>
      </c>
      <c r="N24" s="53" t="s">
        <v>313</v>
      </c>
      <c r="O24" s="53" t="s">
        <v>314</v>
      </c>
    </row>
    <row r="25" spans="1:15" ht="32.1" customHeight="1">
      <c r="A25" s="56" t="s">
        <v>144</v>
      </c>
      <c r="B25" s="286">
        <v>126771000</v>
      </c>
      <c r="C25" s="286">
        <v>122111000</v>
      </c>
      <c r="D25" s="286">
        <v>109274000</v>
      </c>
      <c r="E25" s="286">
        <v>10800000</v>
      </c>
      <c r="F25" s="287" t="s">
        <v>315</v>
      </c>
      <c r="G25" s="286">
        <v>9900000</v>
      </c>
      <c r="H25" s="288"/>
      <c r="I25" s="54"/>
      <c r="J25" s="54"/>
      <c r="K25" s="54"/>
      <c r="L25" s="54"/>
      <c r="M25" s="54"/>
      <c r="N25" s="313">
        <f>SUM(B25:M25)</f>
        <v>378856000</v>
      </c>
      <c r="O25" s="55"/>
    </row>
    <row r="26" spans="1:15" ht="32.1" customHeight="1">
      <c r="A26" s="56" t="s">
        <v>146</v>
      </c>
      <c r="B26" s="286">
        <v>126771000</v>
      </c>
      <c r="C26" s="286">
        <v>227585000</v>
      </c>
      <c r="D26" s="286">
        <v>10320000</v>
      </c>
      <c r="E26" s="286">
        <v>-11520865</v>
      </c>
      <c r="F26" s="287"/>
      <c r="G26" s="287"/>
      <c r="H26" s="287"/>
      <c r="I26" s="57"/>
      <c r="J26" s="57"/>
      <c r="K26" s="57"/>
      <c r="L26" s="57"/>
      <c r="M26" s="57"/>
      <c r="N26" s="218">
        <f t="shared" ref="N26:N30" si="0">SUM(B26:M26)</f>
        <v>353155135</v>
      </c>
      <c r="O26" s="88">
        <f>+(B26+C26+D26+E26+F26+G26+H26+I26+J26+K26+L26+M26)/N25</f>
        <v>0.93216191640095447</v>
      </c>
    </row>
    <row r="27" spans="1:15" ht="32.1" customHeight="1">
      <c r="A27" s="56" t="s">
        <v>148</v>
      </c>
      <c r="B27" s="287" t="s">
        <v>315</v>
      </c>
      <c r="C27" s="286">
        <v>1974234</v>
      </c>
      <c r="D27" s="286">
        <v>18481802</v>
      </c>
      <c r="E27" s="286">
        <v>33956000</v>
      </c>
      <c r="F27" s="287"/>
      <c r="G27" s="287"/>
      <c r="H27" s="287"/>
      <c r="I27" s="57"/>
      <c r="J27" s="57"/>
      <c r="K27" s="57"/>
      <c r="L27" s="57"/>
      <c r="M27" s="57"/>
      <c r="N27" s="218">
        <f t="shared" si="0"/>
        <v>54412036</v>
      </c>
      <c r="O27" s="88">
        <f>+N27/N26</f>
        <v>0.15407403321489294</v>
      </c>
    </row>
    <row r="28" spans="1:15" ht="32.1" customHeight="1">
      <c r="A28" s="56" t="s">
        <v>316</v>
      </c>
      <c r="B28" s="286">
        <v>37016653</v>
      </c>
      <c r="C28" s="286">
        <v>19226774</v>
      </c>
      <c r="D28" s="286">
        <v>38943204</v>
      </c>
      <c r="E28" s="287"/>
      <c r="F28" s="287"/>
      <c r="G28" s="287"/>
      <c r="H28" s="287"/>
      <c r="I28" s="57"/>
      <c r="J28" s="57"/>
      <c r="K28" s="57"/>
      <c r="L28" s="57"/>
      <c r="M28" s="57"/>
      <c r="N28" s="218">
        <f t="shared" si="0"/>
        <v>95186631</v>
      </c>
      <c r="O28" s="58"/>
    </row>
    <row r="29" spans="1:15" ht="32.1" customHeight="1">
      <c r="A29" s="56" t="s">
        <v>317</v>
      </c>
      <c r="B29" s="286">
        <v>300000</v>
      </c>
      <c r="C29" s="287" t="s">
        <v>315</v>
      </c>
      <c r="D29" s="286"/>
      <c r="E29" s="287"/>
      <c r="F29" s="287"/>
      <c r="G29" s="287"/>
      <c r="H29" s="287"/>
      <c r="I29" s="57"/>
      <c r="J29" s="57"/>
      <c r="K29" s="57"/>
      <c r="L29" s="57"/>
      <c r="M29" s="57"/>
      <c r="N29" s="218">
        <f t="shared" si="0"/>
        <v>300000</v>
      </c>
      <c r="O29" s="58"/>
    </row>
    <row r="30" spans="1:15" ht="32.1" customHeight="1" thickBot="1">
      <c r="A30" s="59" t="s">
        <v>154</v>
      </c>
      <c r="B30" s="289">
        <v>37016653</v>
      </c>
      <c r="C30" s="289">
        <v>11544833</v>
      </c>
      <c r="D30" s="289">
        <v>17095060</v>
      </c>
      <c r="E30" s="289">
        <v>22417421</v>
      </c>
      <c r="F30" s="290"/>
      <c r="G30" s="290"/>
      <c r="H30" s="290"/>
      <c r="I30" s="60"/>
      <c r="J30" s="60"/>
      <c r="K30" s="60"/>
      <c r="L30" s="60"/>
      <c r="M30" s="60"/>
      <c r="N30" s="219">
        <f t="shared" si="0"/>
        <v>88073967</v>
      </c>
      <c r="O30" s="291">
        <f>+N30/(N28-N29)</f>
        <v>0.92820206673793693</v>
      </c>
    </row>
    <row r="31" spans="1:15" s="61" customFormat="1" ht="16.5" customHeight="1"/>
    <row r="32" spans="1:15" s="61" customFormat="1" ht="17.25" customHeight="1"/>
    <row r="34" spans="1:9" ht="48" customHeight="1">
      <c r="A34" s="542" t="s">
        <v>318</v>
      </c>
      <c r="B34" s="543"/>
      <c r="C34" s="543"/>
      <c r="D34" s="543"/>
      <c r="E34" s="543"/>
      <c r="F34" s="543"/>
      <c r="G34" s="543"/>
      <c r="H34" s="543"/>
      <c r="I34" s="544"/>
    </row>
    <row r="35" spans="1:9" ht="50.25" customHeight="1">
      <c r="A35" s="73" t="s">
        <v>319</v>
      </c>
      <c r="B35" s="545" t="str">
        <f>+B12</f>
        <v>Implementar 3 acciones de transformación cultural que promuevan la redistribución equitativa de las labores del cuidado en Bogotá</v>
      </c>
      <c r="C35" s="546"/>
      <c r="D35" s="546"/>
      <c r="E35" s="546"/>
      <c r="F35" s="546"/>
      <c r="G35" s="546"/>
      <c r="H35" s="546"/>
      <c r="I35" s="547"/>
    </row>
    <row r="36" spans="1:9" ht="18.75" customHeight="1">
      <c r="A36" s="559" t="s">
        <v>159</v>
      </c>
      <c r="B36" s="110">
        <v>2024</v>
      </c>
      <c r="C36" s="110">
        <v>2025</v>
      </c>
      <c r="D36" s="110">
        <v>2026</v>
      </c>
      <c r="E36" s="110">
        <v>2027</v>
      </c>
      <c r="F36" s="110" t="s">
        <v>320</v>
      </c>
      <c r="G36" s="561" t="s">
        <v>161</v>
      </c>
      <c r="H36" s="561" t="s">
        <v>21</v>
      </c>
      <c r="I36" s="561"/>
    </row>
    <row r="37" spans="1:9" ht="50.25" customHeight="1">
      <c r="A37" s="560"/>
      <c r="B37" s="65">
        <v>1</v>
      </c>
      <c r="C37" s="301">
        <f>B40+B42+B44+B46+B48+B50+B52+B54+B56+B58+B60+B62</f>
        <v>1</v>
      </c>
      <c r="D37" s="65">
        <v>1</v>
      </c>
      <c r="E37" s="65">
        <v>0</v>
      </c>
      <c r="F37" s="110">
        <f>B37+C37+D37+E37</f>
        <v>3</v>
      </c>
      <c r="G37" s="561"/>
      <c r="H37" s="561"/>
      <c r="I37" s="561"/>
    </row>
    <row r="38" spans="1:9" ht="52.5" customHeight="1">
      <c r="A38" s="74" t="s">
        <v>163</v>
      </c>
      <c r="B38" s="548">
        <v>0.25</v>
      </c>
      <c r="C38" s="549"/>
      <c r="D38" s="554" t="s">
        <v>321</v>
      </c>
      <c r="E38" s="555"/>
      <c r="F38" s="555"/>
      <c r="G38" s="555"/>
      <c r="H38" s="555"/>
      <c r="I38" s="556"/>
    </row>
    <row r="39" spans="1:9" s="64" customFormat="1" ht="48" customHeight="1">
      <c r="A39" s="559" t="s">
        <v>322</v>
      </c>
      <c r="B39" s="74" t="s">
        <v>323</v>
      </c>
      <c r="C39" s="73" t="s">
        <v>206</v>
      </c>
      <c r="D39" s="540" t="s">
        <v>208</v>
      </c>
      <c r="E39" s="541"/>
      <c r="F39" s="540" t="s">
        <v>210</v>
      </c>
      <c r="G39" s="541"/>
      <c r="H39" s="75" t="s">
        <v>212</v>
      </c>
      <c r="I39" s="77" t="s">
        <v>213</v>
      </c>
    </row>
    <row r="40" spans="1:9" ht="120.75" customHeight="1">
      <c r="A40" s="560"/>
      <c r="B40" s="229">
        <v>0.02</v>
      </c>
      <c r="C40" s="68">
        <v>0.02</v>
      </c>
      <c r="D40" s="550" t="s">
        <v>490</v>
      </c>
      <c r="E40" s="551"/>
      <c r="F40" s="550" t="s">
        <v>491</v>
      </c>
      <c r="G40" s="551"/>
      <c r="H40" s="294" t="s">
        <v>492</v>
      </c>
      <c r="I40" s="66" t="s">
        <v>493</v>
      </c>
    </row>
    <row r="41" spans="1:9" s="64" customFormat="1" ht="54" customHeight="1">
      <c r="A41" s="559" t="s">
        <v>328</v>
      </c>
      <c r="B41" s="76" t="s">
        <v>323</v>
      </c>
      <c r="C41" s="75" t="s">
        <v>206</v>
      </c>
      <c r="D41" s="540" t="s">
        <v>208</v>
      </c>
      <c r="E41" s="541"/>
      <c r="F41" s="540" t="s">
        <v>210</v>
      </c>
      <c r="G41" s="541"/>
      <c r="H41" s="75" t="s">
        <v>212</v>
      </c>
      <c r="I41" s="77" t="s">
        <v>213</v>
      </c>
    </row>
    <row r="42" spans="1:9" ht="281.25" customHeight="1">
      <c r="A42" s="560"/>
      <c r="B42" s="229">
        <v>0.02</v>
      </c>
      <c r="C42" s="68">
        <v>0.02</v>
      </c>
      <c r="D42" s="658" t="s">
        <v>494</v>
      </c>
      <c r="E42" s="659"/>
      <c r="F42" s="658" t="s">
        <v>495</v>
      </c>
      <c r="G42" s="659"/>
      <c r="H42" s="292" t="s">
        <v>492</v>
      </c>
      <c r="I42" s="293" t="s">
        <v>496</v>
      </c>
    </row>
    <row r="43" spans="1:9" s="64" customFormat="1" ht="57" customHeight="1">
      <c r="A43" s="559" t="s">
        <v>332</v>
      </c>
      <c r="B43" s="76" t="s">
        <v>323</v>
      </c>
      <c r="C43" s="75" t="s">
        <v>206</v>
      </c>
      <c r="D43" s="540" t="s">
        <v>208</v>
      </c>
      <c r="E43" s="541"/>
      <c r="F43" s="540" t="s">
        <v>210</v>
      </c>
      <c r="G43" s="541"/>
      <c r="H43" s="75" t="s">
        <v>212</v>
      </c>
      <c r="I43" s="77" t="s">
        <v>213</v>
      </c>
    </row>
    <row r="44" spans="1:9" ht="321" customHeight="1">
      <c r="A44" s="560"/>
      <c r="B44" s="229">
        <v>0.1</v>
      </c>
      <c r="C44" s="229">
        <v>0.1</v>
      </c>
      <c r="D44" s="552" t="s">
        <v>497</v>
      </c>
      <c r="E44" s="553"/>
      <c r="F44" s="562" t="s">
        <v>498</v>
      </c>
      <c r="G44" s="553"/>
      <c r="H44" s="292" t="s">
        <v>492</v>
      </c>
      <c r="I44" s="66" t="s">
        <v>499</v>
      </c>
    </row>
    <row r="45" spans="1:9" s="64" customFormat="1" ht="35.1" customHeight="1">
      <c r="A45" s="559" t="s">
        <v>336</v>
      </c>
      <c r="B45" s="76" t="s">
        <v>323</v>
      </c>
      <c r="C45" s="76" t="s">
        <v>206</v>
      </c>
      <c r="D45" s="540" t="s">
        <v>208</v>
      </c>
      <c r="E45" s="541"/>
      <c r="F45" s="540" t="s">
        <v>210</v>
      </c>
      <c r="G45" s="541"/>
      <c r="H45" s="75" t="s">
        <v>212</v>
      </c>
      <c r="I45" s="75" t="s">
        <v>213</v>
      </c>
    </row>
    <row r="46" spans="1:9" ht="409.5" customHeight="1">
      <c r="A46" s="560"/>
      <c r="B46" s="229">
        <v>0.1</v>
      </c>
      <c r="C46" s="229">
        <v>0.1</v>
      </c>
      <c r="D46" s="552" t="s">
        <v>500</v>
      </c>
      <c r="E46" s="553"/>
      <c r="F46" s="552" t="s">
        <v>501</v>
      </c>
      <c r="G46" s="553"/>
      <c r="H46" s="292" t="s">
        <v>492</v>
      </c>
      <c r="I46" s="318" t="s">
        <v>502</v>
      </c>
    </row>
    <row r="47" spans="1:9" s="64" customFormat="1" ht="35.1" customHeight="1">
      <c r="A47" s="559" t="s">
        <v>341</v>
      </c>
      <c r="B47" s="76" t="s">
        <v>323</v>
      </c>
      <c r="C47" s="75" t="s">
        <v>206</v>
      </c>
      <c r="D47" s="540" t="s">
        <v>208</v>
      </c>
      <c r="E47" s="541"/>
      <c r="F47" s="540" t="s">
        <v>210</v>
      </c>
      <c r="G47" s="541"/>
      <c r="H47" s="75" t="s">
        <v>212</v>
      </c>
      <c r="I47" s="77" t="s">
        <v>213</v>
      </c>
    </row>
    <row r="48" spans="1:9" ht="120.75" customHeight="1">
      <c r="A48" s="560"/>
      <c r="B48" s="229">
        <v>0.1</v>
      </c>
      <c r="C48" s="68"/>
      <c r="D48" s="473"/>
      <c r="E48" s="474"/>
      <c r="F48" s="473"/>
      <c r="G48" s="474"/>
      <c r="H48" s="65"/>
      <c r="I48" s="67"/>
    </row>
    <row r="49" spans="1:9" s="64" customFormat="1" ht="35.1" customHeight="1">
      <c r="A49" s="559" t="s">
        <v>342</v>
      </c>
      <c r="B49" s="76" t="s">
        <v>323</v>
      </c>
      <c r="C49" s="75" t="s">
        <v>206</v>
      </c>
      <c r="D49" s="540" t="s">
        <v>208</v>
      </c>
      <c r="E49" s="541"/>
      <c r="F49" s="540" t="s">
        <v>210</v>
      </c>
      <c r="G49" s="541"/>
      <c r="H49" s="75" t="s">
        <v>212</v>
      </c>
      <c r="I49" s="77" t="s">
        <v>213</v>
      </c>
    </row>
    <row r="50" spans="1:9" ht="120.75" customHeight="1">
      <c r="A50" s="560"/>
      <c r="B50" s="230">
        <v>0.1</v>
      </c>
      <c r="C50" s="69"/>
      <c r="D50" s="473"/>
      <c r="E50" s="474"/>
      <c r="F50" s="473"/>
      <c r="G50" s="474"/>
      <c r="H50" s="65"/>
      <c r="I50" s="67"/>
    </row>
    <row r="51" spans="1:9" ht="35.1" customHeight="1">
      <c r="A51" s="559" t="s">
        <v>343</v>
      </c>
      <c r="B51" s="74" t="s">
        <v>323</v>
      </c>
      <c r="C51" s="73" t="s">
        <v>206</v>
      </c>
      <c r="D51" s="540" t="s">
        <v>208</v>
      </c>
      <c r="E51" s="541"/>
      <c r="F51" s="540" t="s">
        <v>210</v>
      </c>
      <c r="G51" s="541"/>
      <c r="H51" s="75" t="s">
        <v>212</v>
      </c>
      <c r="I51" s="77" t="s">
        <v>213</v>
      </c>
    </row>
    <row r="52" spans="1:9" ht="120.75" customHeight="1">
      <c r="A52" s="560"/>
      <c r="B52" s="230">
        <v>0.1</v>
      </c>
      <c r="C52" s="69"/>
      <c r="D52" s="473"/>
      <c r="E52" s="565"/>
      <c r="F52" s="473"/>
      <c r="G52" s="474"/>
      <c r="H52" s="65"/>
      <c r="I52" s="67"/>
    </row>
    <row r="53" spans="1:9" ht="35.1" customHeight="1">
      <c r="A53" s="559" t="s">
        <v>344</v>
      </c>
      <c r="B53" s="74" t="s">
        <v>323</v>
      </c>
      <c r="C53" s="73" t="s">
        <v>206</v>
      </c>
      <c r="D53" s="540" t="s">
        <v>208</v>
      </c>
      <c r="E53" s="541"/>
      <c r="F53" s="540" t="s">
        <v>210</v>
      </c>
      <c r="G53" s="541"/>
      <c r="H53" s="75" t="s">
        <v>212</v>
      </c>
      <c r="I53" s="77" t="s">
        <v>213</v>
      </c>
    </row>
    <row r="54" spans="1:9" ht="120.75" customHeight="1">
      <c r="A54" s="560"/>
      <c r="B54" s="230">
        <v>0.13</v>
      </c>
      <c r="C54" s="69"/>
      <c r="D54" s="473"/>
      <c r="E54" s="565"/>
      <c r="F54" s="473"/>
      <c r="G54" s="474"/>
      <c r="H54" s="85"/>
      <c r="I54" s="67"/>
    </row>
    <row r="55" spans="1:9" ht="35.1" customHeight="1">
      <c r="A55" s="559" t="s">
        <v>345</v>
      </c>
      <c r="B55" s="74" t="s">
        <v>323</v>
      </c>
      <c r="C55" s="73" t="s">
        <v>206</v>
      </c>
      <c r="D55" s="540" t="s">
        <v>208</v>
      </c>
      <c r="E55" s="541"/>
      <c r="F55" s="540" t="s">
        <v>210</v>
      </c>
      <c r="G55" s="541"/>
      <c r="H55" s="75" t="s">
        <v>212</v>
      </c>
      <c r="I55" s="77" t="s">
        <v>213</v>
      </c>
    </row>
    <row r="56" spans="1:9" ht="120.75" customHeight="1">
      <c r="A56" s="560"/>
      <c r="B56" s="230">
        <v>0.13</v>
      </c>
      <c r="C56" s="69"/>
      <c r="D56" s="473"/>
      <c r="E56" s="474"/>
      <c r="F56" s="473"/>
      <c r="G56" s="474"/>
      <c r="H56" s="65"/>
      <c r="I56" s="65"/>
    </row>
    <row r="57" spans="1:9" ht="35.1" customHeight="1">
      <c r="A57" s="559" t="s">
        <v>346</v>
      </c>
      <c r="B57" s="74" t="s">
        <v>323</v>
      </c>
      <c r="C57" s="73" t="s">
        <v>206</v>
      </c>
      <c r="D57" s="540" t="s">
        <v>208</v>
      </c>
      <c r="E57" s="541"/>
      <c r="F57" s="540" t="s">
        <v>210</v>
      </c>
      <c r="G57" s="541"/>
      <c r="H57" s="75" t="s">
        <v>212</v>
      </c>
      <c r="I57" s="77" t="s">
        <v>213</v>
      </c>
    </row>
    <row r="58" spans="1:9" ht="120.75" customHeight="1">
      <c r="A58" s="560"/>
      <c r="B58" s="230">
        <v>0.1</v>
      </c>
      <c r="C58" s="69"/>
      <c r="D58" s="473"/>
      <c r="E58" s="474"/>
      <c r="F58" s="473"/>
      <c r="G58" s="474"/>
      <c r="H58" s="65"/>
      <c r="I58" s="67"/>
    </row>
    <row r="59" spans="1:9" ht="35.1" customHeight="1">
      <c r="A59" s="559" t="s">
        <v>347</v>
      </c>
      <c r="B59" s="74" t="s">
        <v>323</v>
      </c>
      <c r="C59" s="73" t="s">
        <v>206</v>
      </c>
      <c r="D59" s="540" t="s">
        <v>208</v>
      </c>
      <c r="E59" s="541"/>
      <c r="F59" s="540" t="s">
        <v>210</v>
      </c>
      <c r="G59" s="541"/>
      <c r="H59" s="75" t="s">
        <v>212</v>
      </c>
      <c r="I59" s="77" t="s">
        <v>213</v>
      </c>
    </row>
    <row r="60" spans="1:9" ht="120.75" customHeight="1">
      <c r="A60" s="560"/>
      <c r="B60" s="228">
        <v>0.05</v>
      </c>
      <c r="C60" s="69"/>
      <c r="D60" s="473"/>
      <c r="E60" s="474"/>
      <c r="F60" s="565"/>
      <c r="G60" s="565"/>
      <c r="H60" s="65"/>
      <c r="I60" s="65"/>
    </row>
    <row r="61" spans="1:9" ht="35.1" customHeight="1">
      <c r="A61" s="559" t="s">
        <v>348</v>
      </c>
      <c r="B61" s="74" t="s">
        <v>323</v>
      </c>
      <c r="C61" s="73" t="s">
        <v>206</v>
      </c>
      <c r="D61" s="540" t="s">
        <v>208</v>
      </c>
      <c r="E61" s="541"/>
      <c r="F61" s="540" t="s">
        <v>210</v>
      </c>
      <c r="G61" s="541"/>
      <c r="H61" s="75" t="s">
        <v>212</v>
      </c>
      <c r="I61" s="77" t="s">
        <v>213</v>
      </c>
    </row>
    <row r="62" spans="1:9" ht="120.75" customHeight="1">
      <c r="A62" s="560"/>
      <c r="B62" s="228">
        <v>0.05</v>
      </c>
      <c r="C62" s="69"/>
      <c r="D62" s="473"/>
      <c r="E62" s="474"/>
      <c r="F62" s="473"/>
      <c r="G62" s="474"/>
      <c r="H62" s="65"/>
      <c r="I62" s="65"/>
    </row>
    <row r="65" spans="1:11">
      <c r="K65" s="300">
        <f>B40+B42+B44+B46+B48+B50+B52+B54+B56+B58+B60+B62</f>
        <v>1</v>
      </c>
    </row>
    <row r="66" spans="1:11" ht="34.5" customHeight="1">
      <c r="A66" s="489" t="s">
        <v>177</v>
      </c>
      <c r="B66" s="489"/>
      <c r="C66" s="489"/>
      <c r="D66" s="489"/>
      <c r="E66" s="489"/>
      <c r="F66" s="489"/>
      <c r="G66" s="489"/>
      <c r="H66" s="489"/>
      <c r="I66" s="489"/>
    </row>
    <row r="67" spans="1:11" ht="98.25" customHeight="1">
      <c r="A67" s="78" t="s">
        <v>178</v>
      </c>
      <c r="B67" s="490" t="s">
        <v>503</v>
      </c>
      <c r="C67" s="491"/>
      <c r="D67" s="490" t="s">
        <v>504</v>
      </c>
      <c r="E67" s="491"/>
      <c r="F67" s="490" t="s">
        <v>505</v>
      </c>
      <c r="G67" s="491"/>
      <c r="H67" s="490" t="s">
        <v>506</v>
      </c>
      <c r="I67" s="491"/>
    </row>
    <row r="68" spans="1:11" ht="40.5" customHeight="1">
      <c r="A68" s="78" t="s">
        <v>180</v>
      </c>
      <c r="B68" s="467">
        <v>7.0000000000000007E-2</v>
      </c>
      <c r="C68" s="468"/>
      <c r="D68" s="467">
        <v>0.08</v>
      </c>
      <c r="E68" s="468"/>
      <c r="F68" s="467">
        <v>0.05</v>
      </c>
      <c r="G68" s="468"/>
      <c r="H68" s="467">
        <v>0.05</v>
      </c>
      <c r="I68" s="470"/>
    </row>
    <row r="69" spans="1:11" ht="30" hidden="1" customHeight="1">
      <c r="A69" s="471" t="s">
        <v>289</v>
      </c>
      <c r="B69" s="112" t="s">
        <v>99</v>
      </c>
      <c r="C69" s="112" t="s">
        <v>206</v>
      </c>
      <c r="D69" s="112" t="s">
        <v>99</v>
      </c>
      <c r="E69" s="112" t="s">
        <v>206</v>
      </c>
      <c r="F69" s="112" t="s">
        <v>99</v>
      </c>
      <c r="G69" s="112" t="s">
        <v>206</v>
      </c>
      <c r="H69" s="112" t="s">
        <v>99</v>
      </c>
      <c r="I69" s="112" t="s">
        <v>206</v>
      </c>
    </row>
    <row r="70" spans="1:11" ht="30" hidden="1" customHeight="1">
      <c r="A70" s="472"/>
      <c r="B70" s="80">
        <v>0.05</v>
      </c>
      <c r="C70" s="81">
        <v>0.05</v>
      </c>
      <c r="D70" s="80">
        <v>0</v>
      </c>
      <c r="E70" s="81">
        <v>0</v>
      </c>
      <c r="F70" s="86">
        <v>0</v>
      </c>
      <c r="G70" s="81">
        <v>0</v>
      </c>
      <c r="H70" s="86">
        <v>0</v>
      </c>
      <c r="I70" s="81">
        <v>0</v>
      </c>
    </row>
    <row r="71" spans="1:11" ht="180" hidden="1" customHeight="1">
      <c r="A71" s="78" t="s">
        <v>353</v>
      </c>
      <c r="B71" s="493" t="s">
        <v>507</v>
      </c>
      <c r="C71" s="494"/>
      <c r="D71" s="660" t="s">
        <v>442</v>
      </c>
      <c r="E71" s="660"/>
      <c r="F71" s="660" t="s">
        <v>442</v>
      </c>
      <c r="G71" s="660"/>
      <c r="H71" s="660" t="s">
        <v>442</v>
      </c>
      <c r="I71" s="660"/>
    </row>
    <row r="72" spans="1:11" ht="80.25" hidden="1" customHeight="1">
      <c r="A72" s="78" t="s">
        <v>357</v>
      </c>
      <c r="B72" s="480" t="s">
        <v>508</v>
      </c>
      <c r="C72" s="481"/>
      <c r="D72" s="661" t="s">
        <v>406</v>
      </c>
      <c r="E72" s="661"/>
      <c r="F72" s="661" t="s">
        <v>406</v>
      </c>
      <c r="G72" s="661"/>
      <c r="H72" s="661" t="s">
        <v>406</v>
      </c>
      <c r="I72" s="661"/>
    </row>
    <row r="73" spans="1:11" ht="30.75" hidden="1" customHeight="1">
      <c r="A73" s="471" t="s">
        <v>290</v>
      </c>
      <c r="B73" s="112" t="s">
        <v>99</v>
      </c>
      <c r="C73" s="112" t="s">
        <v>206</v>
      </c>
      <c r="D73" s="112" t="s">
        <v>99</v>
      </c>
      <c r="E73" s="112" t="s">
        <v>206</v>
      </c>
      <c r="F73" s="112" t="s">
        <v>99</v>
      </c>
      <c r="G73" s="112" t="s">
        <v>206</v>
      </c>
      <c r="H73" s="112" t="s">
        <v>99</v>
      </c>
      <c r="I73" s="112" t="s">
        <v>206</v>
      </c>
    </row>
    <row r="74" spans="1:11" ht="30.75" hidden="1" customHeight="1">
      <c r="A74" s="472"/>
      <c r="B74" s="80">
        <v>0.05</v>
      </c>
      <c r="C74" s="81">
        <v>0.05</v>
      </c>
      <c r="D74" s="80">
        <v>0</v>
      </c>
      <c r="E74" s="81"/>
      <c r="F74" s="86">
        <v>0</v>
      </c>
      <c r="G74" s="82">
        <v>0</v>
      </c>
      <c r="H74" s="86">
        <v>0.09</v>
      </c>
      <c r="I74" s="82">
        <v>0.09</v>
      </c>
    </row>
    <row r="75" spans="1:11" ht="401.25" hidden="1" customHeight="1">
      <c r="A75" s="78" t="s">
        <v>353</v>
      </c>
      <c r="B75" s="493" t="s">
        <v>509</v>
      </c>
      <c r="C75" s="494"/>
      <c r="D75" s="660" t="s">
        <v>442</v>
      </c>
      <c r="E75" s="660"/>
      <c r="F75" s="566" t="s">
        <v>510</v>
      </c>
      <c r="G75" s="567"/>
      <c r="H75" s="662" t="s">
        <v>511</v>
      </c>
      <c r="I75" s="663"/>
    </row>
    <row r="76" spans="1:11" ht="181.5" hidden="1" customHeight="1">
      <c r="A76" s="78" t="s">
        <v>357</v>
      </c>
      <c r="B76" s="480" t="s">
        <v>512</v>
      </c>
      <c r="C76" s="481"/>
      <c r="D76" s="628" t="s">
        <v>406</v>
      </c>
      <c r="E76" s="482"/>
      <c r="F76" s="629" t="s">
        <v>406</v>
      </c>
      <c r="G76" s="630"/>
      <c r="H76" s="664" t="s">
        <v>513</v>
      </c>
      <c r="I76" s="631"/>
    </row>
    <row r="77" spans="1:11" ht="30.75" customHeight="1">
      <c r="A77" s="471" t="s">
        <v>291</v>
      </c>
      <c r="B77" s="112" t="s">
        <v>99</v>
      </c>
      <c r="C77" s="112" t="s">
        <v>206</v>
      </c>
      <c r="D77" s="112" t="s">
        <v>99</v>
      </c>
      <c r="E77" s="112" t="s">
        <v>206</v>
      </c>
      <c r="F77" s="112" t="s">
        <v>99</v>
      </c>
      <c r="G77" s="112" t="s">
        <v>206</v>
      </c>
      <c r="H77" s="112" t="s">
        <v>99</v>
      </c>
      <c r="I77" s="112" t="s">
        <v>206</v>
      </c>
    </row>
    <row r="78" spans="1:11" ht="30.75" customHeight="1">
      <c r="A78" s="472"/>
      <c r="B78" s="80">
        <v>0.1</v>
      </c>
      <c r="C78" s="81">
        <v>0.1</v>
      </c>
      <c r="D78" s="80">
        <v>0.1</v>
      </c>
      <c r="E78" s="81">
        <v>0.1</v>
      </c>
      <c r="F78" s="86">
        <v>0.09</v>
      </c>
      <c r="G78" s="82">
        <v>0.09</v>
      </c>
      <c r="H78" s="86">
        <v>0.09</v>
      </c>
      <c r="I78" s="82">
        <v>0.09</v>
      </c>
    </row>
    <row r="79" spans="1:11" ht="264.75" customHeight="1">
      <c r="A79" s="78" t="s">
        <v>353</v>
      </c>
      <c r="B79" s="493" t="s">
        <v>514</v>
      </c>
      <c r="C79" s="494"/>
      <c r="D79" s="493" t="s">
        <v>515</v>
      </c>
      <c r="E79" s="494"/>
      <c r="F79" s="493" t="s">
        <v>516</v>
      </c>
      <c r="G79" s="494"/>
      <c r="H79" s="493" t="s">
        <v>517</v>
      </c>
      <c r="I79" s="494"/>
    </row>
    <row r="80" spans="1:11" ht="80.25" customHeight="1">
      <c r="A80" s="78" t="s">
        <v>357</v>
      </c>
      <c r="B80" s="480" t="s">
        <v>518</v>
      </c>
      <c r="C80" s="481"/>
      <c r="D80" s="480" t="s">
        <v>519</v>
      </c>
      <c r="E80" s="481"/>
      <c r="F80" s="480" t="s">
        <v>520</v>
      </c>
      <c r="G80" s="481"/>
      <c r="H80" s="480" t="s">
        <v>521</v>
      </c>
      <c r="I80" s="481"/>
    </row>
    <row r="81" spans="1:9" ht="30.75" customHeight="1">
      <c r="A81" s="471" t="s">
        <v>292</v>
      </c>
      <c r="B81" s="112" t="s">
        <v>99</v>
      </c>
      <c r="C81" s="112" t="s">
        <v>206</v>
      </c>
      <c r="D81" s="112" t="s">
        <v>99</v>
      </c>
      <c r="E81" s="112" t="s">
        <v>206</v>
      </c>
      <c r="F81" s="112" t="s">
        <v>99</v>
      </c>
      <c r="G81" s="112" t="s">
        <v>206</v>
      </c>
      <c r="H81" s="112" t="s">
        <v>99</v>
      </c>
      <c r="I81" s="112" t="s">
        <v>206</v>
      </c>
    </row>
    <row r="82" spans="1:9" ht="30.75" customHeight="1">
      <c r="A82" s="472"/>
      <c r="B82" s="80">
        <v>0.1</v>
      </c>
      <c r="C82" s="81">
        <v>0.1</v>
      </c>
      <c r="D82" s="80">
        <v>0.1</v>
      </c>
      <c r="E82" s="81">
        <v>0.1</v>
      </c>
      <c r="F82" s="86">
        <v>0.09</v>
      </c>
      <c r="G82" s="82">
        <v>0.09</v>
      </c>
      <c r="H82" s="86">
        <v>0.09</v>
      </c>
      <c r="I82" s="82">
        <v>0.09</v>
      </c>
    </row>
    <row r="83" spans="1:9" ht="273" customHeight="1">
      <c r="A83" s="78" t="s">
        <v>353</v>
      </c>
      <c r="B83" s="629" t="s">
        <v>522</v>
      </c>
      <c r="C83" s="630"/>
      <c r="D83" s="629" t="s">
        <v>523</v>
      </c>
      <c r="E83" s="630"/>
      <c r="F83" s="629" t="s">
        <v>524</v>
      </c>
      <c r="G83" s="630"/>
      <c r="H83" s="629" t="s">
        <v>525</v>
      </c>
      <c r="I83" s="630"/>
    </row>
    <row r="84" spans="1:9" ht="80.25" customHeight="1">
      <c r="A84" s="78" t="s">
        <v>357</v>
      </c>
      <c r="B84" s="480" t="s">
        <v>526</v>
      </c>
      <c r="C84" s="481"/>
      <c r="D84" s="480" t="s">
        <v>527</v>
      </c>
      <c r="E84" s="481"/>
      <c r="F84" s="480" t="s">
        <v>528</v>
      </c>
      <c r="G84" s="481"/>
      <c r="H84" s="480" t="s">
        <v>529</v>
      </c>
      <c r="I84" s="481"/>
    </row>
    <row r="85" spans="1:9" ht="30" customHeight="1">
      <c r="A85" s="471" t="s">
        <v>295</v>
      </c>
      <c r="B85" s="112" t="s">
        <v>99</v>
      </c>
      <c r="C85" s="112" t="s">
        <v>206</v>
      </c>
      <c r="D85" s="112" t="s">
        <v>99</v>
      </c>
      <c r="E85" s="112" t="s">
        <v>206</v>
      </c>
      <c r="F85" s="112" t="s">
        <v>99</v>
      </c>
      <c r="G85" s="112" t="s">
        <v>206</v>
      </c>
      <c r="H85" s="112" t="s">
        <v>99</v>
      </c>
      <c r="I85" s="112" t="s">
        <v>206</v>
      </c>
    </row>
    <row r="86" spans="1:9" ht="30" customHeight="1">
      <c r="A86" s="472"/>
      <c r="B86" s="80">
        <v>0.15</v>
      </c>
      <c r="C86" s="81"/>
      <c r="D86" s="80">
        <v>0.1</v>
      </c>
      <c r="E86" s="81"/>
      <c r="F86" s="86">
        <v>0.1</v>
      </c>
      <c r="G86" s="82"/>
      <c r="H86" s="86">
        <v>0.09</v>
      </c>
      <c r="I86" s="82"/>
    </row>
    <row r="87" spans="1:9" ht="80.25" customHeight="1">
      <c r="A87" s="78" t="s">
        <v>353</v>
      </c>
      <c r="B87" s="537"/>
      <c r="C87" s="537"/>
      <c r="D87" s="537"/>
      <c r="E87" s="537"/>
      <c r="F87" s="537"/>
      <c r="G87" s="537"/>
      <c r="H87" s="537"/>
      <c r="I87" s="537"/>
    </row>
    <row r="88" spans="1:9" ht="80.25" customHeight="1">
      <c r="A88" s="78" t="s">
        <v>357</v>
      </c>
      <c r="B88" s="475"/>
      <c r="C88" s="476"/>
      <c r="D88" s="475"/>
      <c r="E88" s="476"/>
      <c r="F88" s="475"/>
      <c r="G88" s="476"/>
      <c r="H88" s="475"/>
      <c r="I88" s="476"/>
    </row>
    <row r="89" spans="1:9" ht="29.25" customHeight="1">
      <c r="A89" s="471" t="s">
        <v>296</v>
      </c>
      <c r="B89" s="112" t="s">
        <v>99</v>
      </c>
      <c r="C89" s="112" t="s">
        <v>206</v>
      </c>
      <c r="D89" s="112" t="s">
        <v>99</v>
      </c>
      <c r="E89" s="112" t="s">
        <v>206</v>
      </c>
      <c r="F89" s="112" t="s">
        <v>99</v>
      </c>
      <c r="G89" s="112" t="s">
        <v>206</v>
      </c>
      <c r="H89" s="112" t="s">
        <v>99</v>
      </c>
      <c r="I89" s="112" t="s">
        <v>206</v>
      </c>
    </row>
    <row r="90" spans="1:9" ht="29.25" customHeight="1">
      <c r="A90" s="472"/>
      <c r="B90" s="80">
        <v>0.15</v>
      </c>
      <c r="C90" s="83"/>
      <c r="D90" s="80">
        <v>0.15</v>
      </c>
      <c r="E90" s="81"/>
      <c r="F90" s="86">
        <v>0.08</v>
      </c>
      <c r="G90" s="82"/>
      <c r="H90" s="86">
        <v>0.09</v>
      </c>
      <c r="I90" s="82"/>
    </row>
    <row r="91" spans="1:9" ht="80.25" customHeight="1">
      <c r="A91" s="78" t="s">
        <v>353</v>
      </c>
      <c r="B91" s="479"/>
      <c r="C91" s="479"/>
      <c r="D91" s="479"/>
      <c r="E91" s="479"/>
      <c r="F91" s="479"/>
      <c r="G91" s="479"/>
      <c r="H91" s="479"/>
      <c r="I91" s="479"/>
    </row>
    <row r="92" spans="1:9" ht="80.25" customHeight="1">
      <c r="A92" s="78" t="s">
        <v>357</v>
      </c>
      <c r="B92" s="475"/>
      <c r="C92" s="476"/>
      <c r="D92" s="475"/>
      <c r="E92" s="476"/>
      <c r="F92" s="475"/>
      <c r="G92" s="476"/>
      <c r="H92" s="475"/>
      <c r="I92" s="476"/>
    </row>
    <row r="93" spans="1:9" ht="24.95" customHeight="1">
      <c r="A93" s="471" t="s">
        <v>297</v>
      </c>
      <c r="B93" s="112" t="s">
        <v>99</v>
      </c>
      <c r="C93" s="112" t="s">
        <v>206</v>
      </c>
      <c r="D93" s="112" t="s">
        <v>99</v>
      </c>
      <c r="E93" s="112" t="s">
        <v>206</v>
      </c>
      <c r="F93" s="112" t="s">
        <v>99</v>
      </c>
      <c r="G93" s="112" t="s">
        <v>206</v>
      </c>
      <c r="H93" s="112" t="s">
        <v>99</v>
      </c>
      <c r="I93" s="112" t="s">
        <v>206</v>
      </c>
    </row>
    <row r="94" spans="1:9" ht="24.95" customHeight="1">
      <c r="A94" s="472"/>
      <c r="B94" s="80">
        <v>0.1</v>
      </c>
      <c r="C94" s="83"/>
      <c r="D94" s="80">
        <v>0.15</v>
      </c>
      <c r="E94" s="81"/>
      <c r="F94" s="86">
        <v>0.08</v>
      </c>
      <c r="G94" s="82"/>
      <c r="H94" s="86">
        <v>0.09</v>
      </c>
      <c r="I94" s="82"/>
    </row>
    <row r="95" spans="1:9" ht="80.25" customHeight="1">
      <c r="A95" s="78" t="s">
        <v>353</v>
      </c>
      <c r="B95" s="479"/>
      <c r="C95" s="479"/>
      <c r="D95" s="479"/>
      <c r="E95" s="479"/>
      <c r="F95" s="479"/>
      <c r="G95" s="479"/>
      <c r="H95" s="479"/>
      <c r="I95" s="479"/>
    </row>
    <row r="96" spans="1:9" ht="80.25" customHeight="1">
      <c r="A96" s="78" t="s">
        <v>357</v>
      </c>
      <c r="B96" s="475"/>
      <c r="C96" s="476"/>
      <c r="D96" s="475"/>
      <c r="E96" s="476"/>
      <c r="F96" s="475"/>
      <c r="G96" s="476"/>
      <c r="H96" s="475"/>
      <c r="I96" s="476"/>
    </row>
    <row r="97" spans="1:9" ht="24.95" customHeight="1">
      <c r="A97" s="471" t="s">
        <v>298</v>
      </c>
      <c r="B97" s="112" t="s">
        <v>99</v>
      </c>
      <c r="C97" s="112" t="s">
        <v>206</v>
      </c>
      <c r="D97" s="112" t="s">
        <v>99</v>
      </c>
      <c r="E97" s="112" t="s">
        <v>206</v>
      </c>
      <c r="F97" s="112" t="s">
        <v>99</v>
      </c>
      <c r="G97" s="112" t="s">
        <v>206</v>
      </c>
      <c r="H97" s="112" t="s">
        <v>99</v>
      </c>
      <c r="I97" s="112" t="s">
        <v>206</v>
      </c>
    </row>
    <row r="98" spans="1:9" ht="24.95" customHeight="1">
      <c r="A98" s="472"/>
      <c r="B98" s="80">
        <v>0.1</v>
      </c>
      <c r="C98" s="83"/>
      <c r="D98" s="80">
        <v>0.15</v>
      </c>
      <c r="E98" s="81"/>
      <c r="F98" s="86">
        <v>0.09</v>
      </c>
      <c r="G98" s="82"/>
      <c r="H98" s="86">
        <v>0.09</v>
      </c>
      <c r="I98" s="82"/>
    </row>
    <row r="99" spans="1:9" ht="80.25" customHeight="1">
      <c r="A99" s="78" t="s">
        <v>353</v>
      </c>
      <c r="B99" s="479"/>
      <c r="C99" s="479"/>
      <c r="D99" s="479"/>
      <c r="E99" s="479"/>
      <c r="F99" s="479"/>
      <c r="G99" s="479"/>
      <c r="H99" s="479"/>
      <c r="I99" s="479"/>
    </row>
    <row r="100" spans="1:9" ht="80.25" customHeight="1">
      <c r="A100" s="78" t="s">
        <v>357</v>
      </c>
      <c r="B100" s="475"/>
      <c r="C100" s="476"/>
      <c r="D100" s="475"/>
      <c r="E100" s="476"/>
      <c r="F100" s="475"/>
      <c r="G100" s="476"/>
      <c r="H100" s="475"/>
      <c r="I100" s="476"/>
    </row>
    <row r="101" spans="1:9" ht="24.95" customHeight="1">
      <c r="A101" s="471" t="s">
        <v>300</v>
      </c>
      <c r="B101" s="112" t="s">
        <v>99</v>
      </c>
      <c r="C101" s="112" t="s">
        <v>206</v>
      </c>
      <c r="D101" s="112" t="s">
        <v>99</v>
      </c>
      <c r="E101" s="112" t="s">
        <v>206</v>
      </c>
      <c r="F101" s="112" t="s">
        <v>99</v>
      </c>
      <c r="G101" s="112" t="s">
        <v>206</v>
      </c>
      <c r="H101" s="112" t="s">
        <v>99</v>
      </c>
      <c r="I101" s="112" t="s">
        <v>206</v>
      </c>
    </row>
    <row r="102" spans="1:9" ht="24.95" customHeight="1">
      <c r="A102" s="472"/>
      <c r="B102" s="80">
        <v>0.05</v>
      </c>
      <c r="C102" s="83"/>
      <c r="D102" s="80">
        <v>0.1</v>
      </c>
      <c r="E102" s="81"/>
      <c r="F102" s="86">
        <v>0.09</v>
      </c>
      <c r="G102" s="82"/>
      <c r="H102" s="86">
        <v>0.09</v>
      </c>
      <c r="I102" s="82"/>
    </row>
    <row r="103" spans="1:9" ht="80.25" customHeight="1">
      <c r="A103" s="78" t="s">
        <v>353</v>
      </c>
      <c r="B103" s="479"/>
      <c r="C103" s="479"/>
      <c r="D103" s="479"/>
      <c r="E103" s="479"/>
      <c r="F103" s="479"/>
      <c r="G103" s="479"/>
      <c r="H103" s="479"/>
      <c r="I103" s="479"/>
    </row>
    <row r="104" spans="1:9" ht="80.25" customHeight="1">
      <c r="A104" s="78" t="s">
        <v>357</v>
      </c>
      <c r="B104" s="475"/>
      <c r="C104" s="476"/>
      <c r="D104" s="475"/>
      <c r="E104" s="476"/>
      <c r="F104" s="475"/>
      <c r="G104" s="476"/>
      <c r="H104" s="475"/>
      <c r="I104" s="476"/>
    </row>
    <row r="105" spans="1:9" ht="24.95" customHeight="1">
      <c r="A105" s="471" t="s">
        <v>301</v>
      </c>
      <c r="B105" s="112" t="s">
        <v>99</v>
      </c>
      <c r="C105" s="112" t="s">
        <v>206</v>
      </c>
      <c r="D105" s="112" t="s">
        <v>99</v>
      </c>
      <c r="E105" s="112" t="s">
        <v>206</v>
      </c>
      <c r="F105" s="112" t="s">
        <v>99</v>
      </c>
      <c r="G105" s="112" t="s">
        <v>206</v>
      </c>
      <c r="H105" s="112" t="s">
        <v>99</v>
      </c>
      <c r="I105" s="112" t="s">
        <v>206</v>
      </c>
    </row>
    <row r="106" spans="1:9" ht="24.95" customHeight="1">
      <c r="A106" s="472"/>
      <c r="B106" s="80">
        <v>0.05</v>
      </c>
      <c r="C106" s="83"/>
      <c r="D106" s="80">
        <v>0.1</v>
      </c>
      <c r="E106" s="81"/>
      <c r="F106" s="86">
        <v>0.1</v>
      </c>
      <c r="G106" s="82"/>
      <c r="H106" s="86">
        <v>0.09</v>
      </c>
      <c r="I106" s="82"/>
    </row>
    <row r="107" spans="1:9" ht="80.25" customHeight="1">
      <c r="A107" s="78" t="s">
        <v>353</v>
      </c>
      <c r="B107" s="479"/>
      <c r="C107" s="479"/>
      <c r="D107" s="479"/>
      <c r="E107" s="479"/>
      <c r="F107" s="479"/>
      <c r="G107" s="479"/>
      <c r="H107" s="479"/>
      <c r="I107" s="479"/>
    </row>
    <row r="108" spans="1:9" ht="80.25" customHeight="1">
      <c r="A108" s="78" t="s">
        <v>357</v>
      </c>
      <c r="B108" s="475"/>
      <c r="C108" s="476"/>
      <c r="D108" s="475"/>
      <c r="E108" s="476"/>
      <c r="F108" s="475"/>
      <c r="G108" s="476"/>
      <c r="H108" s="475"/>
      <c r="I108" s="476"/>
    </row>
    <row r="109" spans="1:9" ht="24.95" customHeight="1">
      <c r="A109" s="471" t="s">
        <v>302</v>
      </c>
      <c r="B109" s="112" t="s">
        <v>99</v>
      </c>
      <c r="C109" s="112" t="s">
        <v>206</v>
      </c>
      <c r="D109" s="112" t="s">
        <v>99</v>
      </c>
      <c r="E109" s="112" t="s">
        <v>206</v>
      </c>
      <c r="F109" s="112" t="s">
        <v>99</v>
      </c>
      <c r="G109" s="112" t="s">
        <v>206</v>
      </c>
      <c r="H109" s="112" t="s">
        <v>99</v>
      </c>
      <c r="I109" s="112" t="s">
        <v>206</v>
      </c>
    </row>
    <row r="110" spans="1:9" ht="24.95" customHeight="1">
      <c r="A110" s="472"/>
      <c r="B110" s="80">
        <v>0.05</v>
      </c>
      <c r="C110" s="83"/>
      <c r="D110" s="80">
        <v>0.05</v>
      </c>
      <c r="E110" s="81"/>
      <c r="F110" s="86">
        <v>0.13</v>
      </c>
      <c r="G110" s="82"/>
      <c r="H110" s="86">
        <v>0.09</v>
      </c>
      <c r="I110" s="82"/>
    </row>
    <row r="111" spans="1:9" ht="80.25" customHeight="1">
      <c r="A111" s="78" t="s">
        <v>353</v>
      </c>
      <c r="B111" s="479"/>
      <c r="C111" s="479"/>
      <c r="D111" s="479"/>
      <c r="E111" s="479"/>
      <c r="F111" s="479"/>
      <c r="G111" s="479"/>
      <c r="H111" s="479"/>
      <c r="I111" s="479"/>
    </row>
    <row r="112" spans="1:9" ht="80.25" customHeight="1">
      <c r="A112" s="78" t="s">
        <v>357</v>
      </c>
      <c r="B112" s="475"/>
      <c r="C112" s="476"/>
      <c r="D112" s="475"/>
      <c r="E112" s="476"/>
      <c r="F112" s="475"/>
      <c r="G112" s="476"/>
      <c r="H112" s="475"/>
      <c r="I112" s="476"/>
    </row>
    <row r="113" spans="1:9" ht="24.95" customHeight="1">
      <c r="A113" s="471" t="s">
        <v>303</v>
      </c>
      <c r="B113" s="112" t="s">
        <v>99</v>
      </c>
      <c r="C113" s="112" t="s">
        <v>206</v>
      </c>
      <c r="D113" s="112" t="s">
        <v>99</v>
      </c>
      <c r="E113" s="112" t="s">
        <v>206</v>
      </c>
      <c r="F113" s="112" t="s">
        <v>99</v>
      </c>
      <c r="G113" s="112" t="s">
        <v>206</v>
      </c>
      <c r="H113" s="112" t="s">
        <v>99</v>
      </c>
      <c r="I113" s="112" t="s">
        <v>206</v>
      </c>
    </row>
    <row r="114" spans="1:9" ht="24.95" customHeight="1">
      <c r="A114" s="472"/>
      <c r="B114" s="212">
        <v>0.05</v>
      </c>
      <c r="C114" s="204"/>
      <c r="D114" s="212">
        <v>0</v>
      </c>
      <c r="E114" s="204"/>
      <c r="F114" s="212">
        <v>0.15</v>
      </c>
      <c r="G114" s="205"/>
      <c r="H114" s="212">
        <v>0.1</v>
      </c>
      <c r="I114" s="205"/>
    </row>
    <row r="115" spans="1:9" ht="80.25" customHeight="1">
      <c r="A115" s="78" t="s">
        <v>353</v>
      </c>
      <c r="B115" s="569"/>
      <c r="C115" s="569"/>
      <c r="D115" s="569"/>
      <c r="E115" s="569"/>
      <c r="F115" s="569"/>
      <c r="G115" s="569"/>
      <c r="H115" s="569"/>
      <c r="I115" s="569"/>
    </row>
    <row r="116" spans="1:9" ht="80.25" customHeight="1">
      <c r="A116" s="78" t="s">
        <v>357</v>
      </c>
      <c r="B116" s="475"/>
      <c r="C116" s="476"/>
      <c r="D116" s="475"/>
      <c r="E116" s="476"/>
      <c r="F116" s="475"/>
      <c r="G116" s="476"/>
      <c r="H116" s="475"/>
      <c r="I116" s="476"/>
    </row>
    <row r="117" spans="1:9" ht="16.5">
      <c r="A117" s="79" t="s">
        <v>379</v>
      </c>
      <c r="B117" s="265">
        <f t="shared" ref="B117:H117" si="1">(B70+B74+B78+B82+B86+B90+B94+B98+B102+B106+B110+B114)</f>
        <v>1.0000000000000002</v>
      </c>
      <c r="C117" s="84">
        <f t="shared" si="1"/>
        <v>0.30000000000000004</v>
      </c>
      <c r="D117" s="265">
        <f t="shared" si="1"/>
        <v>1</v>
      </c>
      <c r="E117" s="84">
        <f t="shared" si="1"/>
        <v>0.2</v>
      </c>
      <c r="F117" s="265">
        <f t="shared" si="1"/>
        <v>1</v>
      </c>
      <c r="G117" s="84">
        <f t="shared" si="1"/>
        <v>0.18</v>
      </c>
      <c r="H117" s="265">
        <f t="shared" si="1"/>
        <v>0.99999999999999978</v>
      </c>
      <c r="I117" s="84">
        <f>(I70+I74+I78+I82+I86+I90+I94+I98+I102+I106+I110+I114)</f>
        <v>0.27</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8:C68"/>
    <mergeCell ref="D68:E68"/>
    <mergeCell ref="F68:G68"/>
    <mergeCell ref="H68:I68"/>
    <mergeCell ref="A61:A62"/>
    <mergeCell ref="D61:E61"/>
    <mergeCell ref="F61:G61"/>
    <mergeCell ref="D62:E62"/>
    <mergeCell ref="F62:G62"/>
    <mergeCell ref="A66:I66"/>
    <mergeCell ref="A59:A60"/>
    <mergeCell ref="D59:E59"/>
    <mergeCell ref="F59:G59"/>
    <mergeCell ref="D60:E60"/>
    <mergeCell ref="F60:G60"/>
    <mergeCell ref="B67:C67"/>
    <mergeCell ref="D67:E67"/>
    <mergeCell ref="F67:G67"/>
    <mergeCell ref="H67:I67"/>
    <mergeCell ref="A55:A56"/>
    <mergeCell ref="D55:E55"/>
    <mergeCell ref="F55:G55"/>
    <mergeCell ref="D56:E56"/>
    <mergeCell ref="F56:G56"/>
    <mergeCell ref="A57:A58"/>
    <mergeCell ref="D57:E57"/>
    <mergeCell ref="F57:G57"/>
    <mergeCell ref="D58:E58"/>
    <mergeCell ref="F58:G58"/>
    <mergeCell ref="A51:A52"/>
    <mergeCell ref="D51:E51"/>
    <mergeCell ref="F51:G51"/>
    <mergeCell ref="D52:E52"/>
    <mergeCell ref="F52:G52"/>
    <mergeCell ref="A53:A54"/>
    <mergeCell ref="D53:E53"/>
    <mergeCell ref="F53:G53"/>
    <mergeCell ref="D54:E54"/>
    <mergeCell ref="F54:G54"/>
    <mergeCell ref="A47:A48"/>
    <mergeCell ref="D47:E47"/>
    <mergeCell ref="F47:G47"/>
    <mergeCell ref="D48:E48"/>
    <mergeCell ref="F48:G48"/>
    <mergeCell ref="A49:A50"/>
    <mergeCell ref="D49:E49"/>
    <mergeCell ref="F49:G49"/>
    <mergeCell ref="D50:E50"/>
    <mergeCell ref="F50:G50"/>
    <mergeCell ref="A43:A44"/>
    <mergeCell ref="D43:E43"/>
    <mergeCell ref="F43:G43"/>
    <mergeCell ref="D44:E44"/>
    <mergeCell ref="F44:G44"/>
    <mergeCell ref="A45:A46"/>
    <mergeCell ref="D45:E45"/>
    <mergeCell ref="F45:G45"/>
    <mergeCell ref="D46:E46"/>
    <mergeCell ref="F46:G46"/>
    <mergeCell ref="A41:A42"/>
    <mergeCell ref="D41:E41"/>
    <mergeCell ref="F41:G41"/>
    <mergeCell ref="D42:E42"/>
    <mergeCell ref="F42:G42"/>
    <mergeCell ref="B38:C38"/>
    <mergeCell ref="D38:I38"/>
    <mergeCell ref="A39:A40"/>
    <mergeCell ref="D39:E39"/>
    <mergeCell ref="F39:G39"/>
    <mergeCell ref="D40:E40"/>
    <mergeCell ref="F40:G40"/>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B6:K6"/>
    <mergeCell ref="M6:O6"/>
    <mergeCell ref="A1:A4"/>
    <mergeCell ref="B1:L1"/>
    <mergeCell ref="M1:O1"/>
    <mergeCell ref="B2:L2"/>
    <mergeCell ref="M2:O2"/>
    <mergeCell ref="B3:L3"/>
    <mergeCell ref="M3:O3"/>
    <mergeCell ref="B4:L4"/>
    <mergeCell ref="M4:O4"/>
  </mergeCells>
  <phoneticPr fontId="43"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 ref="B84:C84" r:id="rId8" display="Tarea 1 - Abril" xr:uid="{134C9BB4-B062-405F-8902-C85BDB964F86}"/>
    <hyperlink ref="D84:E84" r:id="rId9" display="Anexos implementación abril" xr:uid="{6CF33D45-7285-4ED0-9409-AFF21F249C23}"/>
    <hyperlink ref="F84:G84" r:id="rId10" display="Herramientas de seguimiento a la implementación - Abril" xr:uid="{497949AB-F234-4A82-9E34-8805D307D53D}"/>
    <hyperlink ref="H84:I84" r:id="rId11" display="https://secretariadistritald.sharepoint.com/:f:/s/ContratacinSPI-2022/EhmlPC3FLMRCjvnA0Gzwv3MBCTquvDEw5myLJn8o_C2DKQ?e=HfezEq" xr:uid="{D6F8FD00-D482-49CA-8F2C-484921E379C3}"/>
  </hyperlinks>
  <pageMargins left="0.25" right="0.25" top="0.75" bottom="0.75" header="0.3" footer="0.3"/>
  <pageSetup scale="25" fitToHeight="0" orientation="landscape" r:id="rId12"/>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E45" zoomScale="85" zoomScaleNormal="85" workbookViewId="0">
      <selection activeCell="J45" sqref="J45"/>
    </sheetView>
  </sheetViews>
  <sheetFormatPr defaultColWidth="10.85546875" defaultRowHeight="14.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4" customFormat="1" ht="22.15" customHeight="1" thickBot="1">
      <c r="A1" s="520"/>
      <c r="B1" s="500" t="s">
        <v>279</v>
      </c>
      <c r="C1" s="501"/>
      <c r="D1" s="501"/>
      <c r="E1" s="501"/>
      <c r="F1" s="501"/>
      <c r="G1" s="501"/>
      <c r="H1" s="501"/>
      <c r="I1" s="501"/>
      <c r="J1" s="501"/>
      <c r="K1" s="501"/>
      <c r="L1" s="502"/>
      <c r="M1" s="497" t="s">
        <v>280</v>
      </c>
      <c r="N1" s="498"/>
      <c r="O1" s="499"/>
    </row>
    <row r="2" spans="1:15" s="104" customFormat="1" ht="18" customHeight="1" thickBot="1">
      <c r="A2" s="521"/>
      <c r="B2" s="503" t="s">
        <v>281</v>
      </c>
      <c r="C2" s="504"/>
      <c r="D2" s="504"/>
      <c r="E2" s="504"/>
      <c r="F2" s="504"/>
      <c r="G2" s="504"/>
      <c r="H2" s="504"/>
      <c r="I2" s="504"/>
      <c r="J2" s="504"/>
      <c r="K2" s="504"/>
      <c r="L2" s="505"/>
      <c r="M2" s="497" t="s">
        <v>282</v>
      </c>
      <c r="N2" s="498"/>
      <c r="O2" s="499"/>
    </row>
    <row r="3" spans="1:15" s="104" customFormat="1" ht="19.899999999999999" customHeight="1" thickBot="1">
      <c r="A3" s="521"/>
      <c r="B3" s="503" t="s">
        <v>120</v>
      </c>
      <c r="C3" s="504"/>
      <c r="D3" s="504"/>
      <c r="E3" s="504"/>
      <c r="F3" s="504"/>
      <c r="G3" s="504"/>
      <c r="H3" s="504"/>
      <c r="I3" s="504"/>
      <c r="J3" s="504"/>
      <c r="K3" s="504"/>
      <c r="L3" s="505"/>
      <c r="M3" s="497" t="s">
        <v>283</v>
      </c>
      <c r="N3" s="498"/>
      <c r="O3" s="499"/>
    </row>
    <row r="4" spans="1:15" s="104" customFormat="1" ht="21.75" customHeight="1" thickBot="1">
      <c r="A4" s="522"/>
      <c r="B4" s="506" t="s">
        <v>284</v>
      </c>
      <c r="C4" s="507"/>
      <c r="D4" s="507"/>
      <c r="E4" s="507"/>
      <c r="F4" s="507"/>
      <c r="G4" s="507"/>
      <c r="H4" s="507"/>
      <c r="I4" s="507"/>
      <c r="J4" s="507"/>
      <c r="K4" s="507"/>
      <c r="L4" s="508"/>
      <c r="M4" s="497" t="s">
        <v>285</v>
      </c>
      <c r="N4" s="498"/>
      <c r="O4" s="499"/>
    </row>
    <row r="5" spans="1:15" s="104" customFormat="1" ht="21.75" customHeight="1" thickBot="1">
      <c r="A5" s="105"/>
      <c r="B5" s="106"/>
      <c r="C5" s="106"/>
      <c r="D5" s="106"/>
      <c r="E5" s="106"/>
      <c r="F5" s="106"/>
      <c r="G5" s="106"/>
      <c r="H5" s="106"/>
      <c r="I5" s="106"/>
      <c r="J5" s="106"/>
      <c r="K5" s="106"/>
      <c r="L5" s="106"/>
      <c r="M5" s="107"/>
      <c r="N5" s="107"/>
      <c r="O5" s="107"/>
    </row>
    <row r="6" spans="1:15" s="104" customFormat="1" ht="21.75" customHeight="1" thickBot="1">
      <c r="A6" s="89" t="s">
        <v>286</v>
      </c>
      <c r="B6" s="531" t="s">
        <v>287</v>
      </c>
      <c r="C6" s="532"/>
      <c r="D6" s="532"/>
      <c r="E6" s="532"/>
      <c r="F6" s="532"/>
      <c r="G6" s="532"/>
      <c r="H6" s="532"/>
      <c r="I6" s="532"/>
      <c r="J6" s="532"/>
      <c r="K6" s="533"/>
      <c r="L6" s="220" t="s">
        <v>288</v>
      </c>
      <c r="M6" s="534">
        <v>2024110010289</v>
      </c>
      <c r="N6" s="535"/>
      <c r="O6" s="536"/>
    </row>
    <row r="7" spans="1:15" s="104" customFormat="1" ht="21.75" customHeight="1" thickBot="1">
      <c r="A7" s="105"/>
      <c r="B7" s="106"/>
      <c r="C7" s="106"/>
      <c r="D7" s="106"/>
      <c r="E7" s="106"/>
      <c r="F7" s="106"/>
      <c r="G7" s="106"/>
      <c r="H7" s="106"/>
      <c r="I7" s="106"/>
      <c r="J7" s="106"/>
      <c r="K7" s="106"/>
      <c r="L7" s="106"/>
      <c r="M7" s="107"/>
      <c r="N7" s="107"/>
      <c r="O7" s="107"/>
    </row>
    <row r="8" spans="1:15" s="104" customFormat="1" ht="21.75" customHeight="1" thickBot="1">
      <c r="A8" s="524" t="s">
        <v>126</v>
      </c>
      <c r="B8" s="181" t="s">
        <v>289</v>
      </c>
      <c r="C8" s="145"/>
      <c r="D8" s="181" t="s">
        <v>290</v>
      </c>
      <c r="E8" s="145"/>
      <c r="F8" s="181" t="s">
        <v>291</v>
      </c>
      <c r="G8" s="145"/>
      <c r="H8" s="181" t="s">
        <v>292</v>
      </c>
      <c r="I8" s="148" t="s">
        <v>293</v>
      </c>
      <c r="J8" s="488" t="s">
        <v>128</v>
      </c>
      <c r="K8" s="523"/>
      <c r="L8" s="180" t="s">
        <v>294</v>
      </c>
      <c r="M8" s="485"/>
      <c r="N8" s="485"/>
      <c r="O8" s="485"/>
    </row>
    <row r="9" spans="1:15" s="104" customFormat="1" ht="21.75" customHeight="1" thickBot="1">
      <c r="A9" s="524"/>
      <c r="B9" s="182" t="s">
        <v>295</v>
      </c>
      <c r="C9" s="148"/>
      <c r="D9" s="181" t="s">
        <v>296</v>
      </c>
      <c r="E9" s="149"/>
      <c r="F9" s="181" t="s">
        <v>297</v>
      </c>
      <c r="G9" s="149"/>
      <c r="H9" s="181" t="s">
        <v>298</v>
      </c>
      <c r="I9" s="147"/>
      <c r="J9" s="488"/>
      <c r="K9" s="523"/>
      <c r="L9" s="180" t="s">
        <v>299</v>
      </c>
      <c r="M9" s="485"/>
      <c r="N9" s="485"/>
      <c r="O9" s="485"/>
    </row>
    <row r="10" spans="1:15" s="104" customFormat="1" ht="21.75" customHeight="1" thickBot="1">
      <c r="A10" s="524"/>
      <c r="B10" s="181" t="s">
        <v>300</v>
      </c>
      <c r="C10" s="145"/>
      <c r="D10" s="181" t="s">
        <v>301</v>
      </c>
      <c r="E10" s="149"/>
      <c r="F10" s="181" t="s">
        <v>302</v>
      </c>
      <c r="G10" s="149"/>
      <c r="H10" s="181" t="s">
        <v>303</v>
      </c>
      <c r="I10" s="147"/>
      <c r="J10" s="488"/>
      <c r="K10" s="523"/>
      <c r="L10" s="180" t="s">
        <v>304</v>
      </c>
      <c r="M10" s="485" t="s">
        <v>293</v>
      </c>
      <c r="N10" s="485"/>
      <c r="O10" s="485"/>
    </row>
    <row r="11" spans="1:15" ht="15" customHeight="1" thickBot="1">
      <c r="A11" s="42"/>
      <c r="B11" s="43"/>
      <c r="C11" s="43"/>
      <c r="D11" s="45"/>
      <c r="E11" s="44"/>
      <c r="F11" s="44"/>
      <c r="G11" s="209"/>
      <c r="H11" s="209"/>
      <c r="I11" s="46"/>
      <c r="J11" s="46"/>
      <c r="K11" s="43"/>
      <c r="L11" s="43"/>
      <c r="M11" s="43"/>
      <c r="N11" s="43"/>
      <c r="O11" s="43"/>
    </row>
    <row r="12" spans="1:15" ht="15" customHeight="1">
      <c r="A12" s="528" t="s">
        <v>305</v>
      </c>
      <c r="B12" s="509" t="s">
        <v>530</v>
      </c>
      <c r="C12" s="510"/>
      <c r="D12" s="510"/>
      <c r="E12" s="510"/>
      <c r="F12" s="510"/>
      <c r="G12" s="510"/>
      <c r="H12" s="510"/>
      <c r="I12" s="510"/>
      <c r="J12" s="510"/>
      <c r="K12" s="510"/>
      <c r="L12" s="510"/>
      <c r="M12" s="510"/>
      <c r="N12" s="510"/>
      <c r="O12" s="511"/>
    </row>
    <row r="13" spans="1:15" ht="15" customHeight="1">
      <c r="A13" s="529"/>
      <c r="B13" s="512"/>
      <c r="C13" s="513"/>
      <c r="D13" s="513"/>
      <c r="E13" s="513"/>
      <c r="F13" s="513"/>
      <c r="G13" s="513"/>
      <c r="H13" s="513"/>
      <c r="I13" s="513"/>
      <c r="J13" s="513"/>
      <c r="K13" s="513"/>
      <c r="L13" s="513"/>
      <c r="M13" s="513"/>
      <c r="N13" s="513"/>
      <c r="O13" s="514"/>
    </row>
    <row r="14" spans="1:15" ht="15" customHeight="1">
      <c r="A14" s="530"/>
      <c r="B14" s="515"/>
      <c r="C14" s="516"/>
      <c r="D14" s="516"/>
      <c r="E14" s="516"/>
      <c r="F14" s="516"/>
      <c r="G14" s="516"/>
      <c r="H14" s="516"/>
      <c r="I14" s="516"/>
      <c r="J14" s="516"/>
      <c r="K14" s="516"/>
      <c r="L14" s="516"/>
      <c r="M14" s="516"/>
      <c r="N14" s="516"/>
      <c r="O14" s="517"/>
    </row>
    <row r="15" spans="1:15" ht="9" customHeight="1">
      <c r="A15" s="47"/>
      <c r="B15" s="103"/>
      <c r="C15" s="48"/>
      <c r="D15" s="48"/>
      <c r="E15" s="48"/>
      <c r="F15" s="48"/>
      <c r="G15" s="49"/>
      <c r="H15" s="49"/>
      <c r="I15" s="49"/>
      <c r="J15" s="49"/>
      <c r="K15" s="49"/>
      <c r="L15" s="50"/>
      <c r="M15" s="50"/>
      <c r="N15" s="50"/>
      <c r="O15" s="50"/>
    </row>
    <row r="16" spans="1:15" s="51" customFormat="1" ht="37.5" customHeight="1">
      <c r="A16" s="89" t="s">
        <v>133</v>
      </c>
      <c r="B16" s="523" t="s">
        <v>531</v>
      </c>
      <c r="C16" s="523"/>
      <c r="D16" s="523"/>
      <c r="E16" s="523"/>
      <c r="F16" s="523"/>
      <c r="G16" s="524" t="s">
        <v>135</v>
      </c>
      <c r="H16" s="524"/>
      <c r="I16" s="519" t="s">
        <v>532</v>
      </c>
      <c r="J16" s="519"/>
      <c r="K16" s="519"/>
      <c r="L16" s="519"/>
      <c r="M16" s="519"/>
      <c r="N16" s="519"/>
      <c r="O16" s="519"/>
    </row>
    <row r="17" spans="1:15" ht="9" customHeight="1">
      <c r="A17" s="47"/>
      <c r="B17" s="49"/>
      <c r="C17" s="48"/>
      <c r="D17" s="48"/>
      <c r="E17" s="48"/>
      <c r="F17" s="48"/>
      <c r="G17" s="49"/>
      <c r="H17" s="49"/>
      <c r="I17" s="49"/>
      <c r="J17" s="49"/>
      <c r="K17" s="49"/>
      <c r="L17" s="50"/>
      <c r="M17" s="50"/>
      <c r="N17" s="50"/>
      <c r="O17" s="50"/>
    </row>
    <row r="18" spans="1:15" ht="56.25" customHeight="1">
      <c r="A18" s="89" t="s">
        <v>137</v>
      </c>
      <c r="B18" s="518" t="s">
        <v>309</v>
      </c>
      <c r="C18" s="518"/>
      <c r="D18" s="518"/>
      <c r="E18" s="518"/>
      <c r="F18" s="89" t="s">
        <v>139</v>
      </c>
      <c r="G18" s="525" t="s">
        <v>310</v>
      </c>
      <c r="H18" s="525"/>
      <c r="I18" s="525"/>
      <c r="J18" s="89" t="s">
        <v>141</v>
      </c>
      <c r="K18" s="518" t="s">
        <v>311</v>
      </c>
      <c r="L18" s="518"/>
      <c r="M18" s="518"/>
      <c r="N18" s="518"/>
      <c r="O18" s="518"/>
    </row>
    <row r="19" spans="1:15" ht="9" customHeight="1">
      <c r="A19" s="41"/>
      <c r="B19" s="40"/>
      <c r="C19" s="527"/>
      <c r="D19" s="527"/>
      <c r="E19" s="527"/>
      <c r="F19" s="527"/>
      <c r="G19" s="527"/>
      <c r="H19" s="527"/>
      <c r="I19" s="527"/>
      <c r="J19" s="527"/>
      <c r="K19" s="527"/>
      <c r="L19" s="527"/>
      <c r="M19" s="527"/>
      <c r="N19" s="527"/>
      <c r="O19" s="527"/>
    </row>
    <row r="21" spans="1:15" ht="16.5" customHeight="1">
      <c r="A21" s="101"/>
      <c r="B21" s="102"/>
      <c r="C21" s="102"/>
      <c r="D21" s="102"/>
      <c r="E21" s="102"/>
      <c r="F21" s="102"/>
      <c r="G21" s="102"/>
      <c r="H21" s="102"/>
      <c r="I21" s="102"/>
      <c r="J21" s="102"/>
      <c r="K21" s="102"/>
      <c r="L21" s="102"/>
      <c r="M21" s="102"/>
      <c r="N21" s="102"/>
      <c r="O21" s="102"/>
    </row>
    <row r="22" spans="1:15" ht="32.1" customHeight="1">
      <c r="A22" s="486" t="s">
        <v>143</v>
      </c>
      <c r="B22" s="487"/>
      <c r="C22" s="487"/>
      <c r="D22" s="487"/>
      <c r="E22" s="487"/>
      <c r="F22" s="487"/>
      <c r="G22" s="487"/>
      <c r="H22" s="487"/>
      <c r="I22" s="487"/>
      <c r="J22" s="487"/>
      <c r="K22" s="487"/>
      <c r="L22" s="487"/>
      <c r="M22" s="487"/>
      <c r="N22" s="487"/>
      <c r="O22" s="488"/>
    </row>
    <row r="23" spans="1:15" ht="32.1" customHeight="1">
      <c r="A23" s="486" t="s">
        <v>312</v>
      </c>
      <c r="B23" s="487"/>
      <c r="C23" s="487"/>
      <c r="D23" s="487"/>
      <c r="E23" s="487"/>
      <c r="F23" s="487"/>
      <c r="G23" s="487"/>
      <c r="H23" s="487"/>
      <c r="I23" s="487"/>
      <c r="J23" s="487"/>
      <c r="K23" s="487"/>
      <c r="L23" s="487"/>
      <c r="M23" s="487"/>
      <c r="N23" s="487"/>
      <c r="O23" s="488"/>
    </row>
    <row r="24" spans="1:15" ht="32.1" customHeight="1" thickBot="1">
      <c r="A24" s="62"/>
      <c r="B24" s="52" t="s">
        <v>289</v>
      </c>
      <c r="C24" s="52" t="s">
        <v>290</v>
      </c>
      <c r="D24" s="52" t="s">
        <v>291</v>
      </c>
      <c r="E24" s="52" t="s">
        <v>292</v>
      </c>
      <c r="F24" s="52" t="s">
        <v>295</v>
      </c>
      <c r="G24" s="52" t="s">
        <v>296</v>
      </c>
      <c r="H24" s="52" t="s">
        <v>297</v>
      </c>
      <c r="I24" s="52" t="s">
        <v>298</v>
      </c>
      <c r="J24" s="52" t="s">
        <v>300</v>
      </c>
      <c r="K24" s="52" t="s">
        <v>301</v>
      </c>
      <c r="L24" s="52" t="s">
        <v>302</v>
      </c>
      <c r="M24" s="52" t="s">
        <v>303</v>
      </c>
      <c r="N24" s="53" t="s">
        <v>313</v>
      </c>
      <c r="O24" s="53" t="s">
        <v>314</v>
      </c>
    </row>
    <row r="25" spans="1:15" ht="32.1" customHeight="1">
      <c r="A25" s="56" t="s">
        <v>144</v>
      </c>
      <c r="B25" s="286">
        <v>31500000</v>
      </c>
      <c r="C25" s="286">
        <v>178871000</v>
      </c>
      <c r="D25" s="286">
        <v>122111000</v>
      </c>
      <c r="E25" s="287"/>
      <c r="F25" s="287"/>
      <c r="G25" s="286">
        <v>20700000</v>
      </c>
      <c r="H25" s="288"/>
      <c r="I25" s="288"/>
      <c r="J25" s="288"/>
      <c r="K25" s="288"/>
      <c r="L25" s="54"/>
      <c r="M25" s="54"/>
      <c r="N25" s="313">
        <f>SUM(B25:M25)</f>
        <v>353182000</v>
      </c>
      <c r="O25" s="55"/>
    </row>
    <row r="26" spans="1:15" ht="32.1" customHeight="1">
      <c r="A26" s="56" t="s">
        <v>146</v>
      </c>
      <c r="B26" s="286">
        <v>31500000</v>
      </c>
      <c r="C26" s="286">
        <v>300982000</v>
      </c>
      <c r="D26" s="286">
        <v>10320000</v>
      </c>
      <c r="E26" s="286">
        <v>-15105833</v>
      </c>
      <c r="F26" s="287"/>
      <c r="G26" s="287"/>
      <c r="H26" s="287"/>
      <c r="I26" s="287"/>
      <c r="J26" s="287"/>
      <c r="K26" s="287"/>
      <c r="L26" s="57"/>
      <c r="M26" s="57"/>
      <c r="N26" s="218">
        <f t="shared" ref="N26:N30" si="0">SUM(B26:M26)</f>
        <v>327696167</v>
      </c>
      <c r="O26" s="88">
        <f>N26/N25</f>
        <v>0.92783937743146594</v>
      </c>
    </row>
    <row r="27" spans="1:15" ht="32.1" customHeight="1">
      <c r="A27" s="56" t="s">
        <v>148</v>
      </c>
      <c r="B27" s="287"/>
      <c r="C27" s="286">
        <v>840000</v>
      </c>
      <c r="D27" s="286">
        <v>14716168</v>
      </c>
      <c r="E27" s="286">
        <v>32762000</v>
      </c>
      <c r="F27" s="287"/>
      <c r="G27" s="287"/>
      <c r="H27" s="287"/>
      <c r="I27" s="287"/>
      <c r="J27" s="287"/>
      <c r="K27" s="287"/>
      <c r="L27" s="57"/>
      <c r="M27" s="57"/>
      <c r="N27" s="218">
        <f t="shared" si="0"/>
        <v>48318168</v>
      </c>
      <c r="O27" s="88">
        <f>+N27/N26</f>
        <v>0.14744807192084122</v>
      </c>
    </row>
    <row r="28" spans="1:15" ht="32.1" customHeight="1">
      <c r="A28" s="56" t="s">
        <v>316</v>
      </c>
      <c r="B28" s="287" t="s">
        <v>315</v>
      </c>
      <c r="C28" s="287" t="s">
        <v>315</v>
      </c>
      <c r="D28" s="287"/>
      <c r="E28" s="287"/>
      <c r="F28" s="287"/>
      <c r="G28" s="287"/>
      <c r="H28" s="287"/>
      <c r="I28" s="287"/>
      <c r="J28" s="287"/>
      <c r="K28" s="287"/>
      <c r="L28" s="57"/>
      <c r="M28" s="57"/>
      <c r="N28" s="218">
        <f t="shared" si="0"/>
        <v>0</v>
      </c>
      <c r="O28" s="58"/>
    </row>
    <row r="29" spans="1:15" ht="32.1" customHeight="1">
      <c r="A29" s="56" t="s">
        <v>317</v>
      </c>
      <c r="B29" s="287" t="s">
        <v>315</v>
      </c>
      <c r="C29" s="287" t="s">
        <v>315</v>
      </c>
      <c r="D29" s="287"/>
      <c r="E29" s="287"/>
      <c r="F29" s="287"/>
      <c r="G29" s="287"/>
      <c r="H29" s="287"/>
      <c r="I29" s="287"/>
      <c r="J29" s="287"/>
      <c r="K29" s="287"/>
      <c r="L29" s="57"/>
      <c r="M29" s="57"/>
      <c r="N29" s="218">
        <f t="shared" si="0"/>
        <v>0</v>
      </c>
      <c r="O29" s="58"/>
    </row>
    <row r="30" spans="1:15" ht="32.1" customHeight="1" thickBot="1">
      <c r="A30" s="59" t="s">
        <v>154</v>
      </c>
      <c r="B30" s="290" t="s">
        <v>315</v>
      </c>
      <c r="C30" s="290" t="s">
        <v>315</v>
      </c>
      <c r="D30" s="290"/>
      <c r="E30" s="290"/>
      <c r="F30" s="290"/>
      <c r="G30" s="290"/>
      <c r="H30" s="290"/>
      <c r="I30" s="290"/>
      <c r="J30" s="290"/>
      <c r="K30" s="290"/>
      <c r="L30" s="60"/>
      <c r="M30" s="60"/>
      <c r="N30" s="219">
        <f t="shared" si="0"/>
        <v>0</v>
      </c>
      <c r="O30" s="63"/>
    </row>
    <row r="31" spans="1:15" s="61" customFormat="1" ht="16.5" customHeight="1"/>
    <row r="32" spans="1:15" s="61" customFormat="1" ht="17.25" customHeight="1"/>
    <row r="34" spans="1:9" ht="48" customHeight="1">
      <c r="A34" s="542" t="s">
        <v>318</v>
      </c>
      <c r="B34" s="543"/>
      <c r="C34" s="543"/>
      <c r="D34" s="543"/>
      <c r="E34" s="543"/>
      <c r="F34" s="543"/>
      <c r="G34" s="543"/>
      <c r="H34" s="543"/>
      <c r="I34" s="544"/>
    </row>
    <row r="35" spans="1:9" ht="50.25" customHeight="1">
      <c r="A35" s="73" t="s">
        <v>319</v>
      </c>
      <c r="B35" s="545" t="str">
        <f>+B12</f>
        <v>Desarrollar 3 acciones de transformación cultural efectivas para prevenir las violencias contra las mujeres, incluyendo campañas educativas.</v>
      </c>
      <c r="C35" s="546"/>
      <c r="D35" s="546"/>
      <c r="E35" s="546"/>
      <c r="F35" s="546"/>
      <c r="G35" s="546"/>
      <c r="H35" s="546"/>
      <c r="I35" s="547"/>
    </row>
    <row r="36" spans="1:9" ht="18.75" customHeight="1">
      <c r="A36" s="559" t="s">
        <v>159</v>
      </c>
      <c r="B36" s="110">
        <v>2024</v>
      </c>
      <c r="C36" s="110">
        <v>2025</v>
      </c>
      <c r="D36" s="110">
        <v>2026</v>
      </c>
      <c r="E36" s="110">
        <v>2027</v>
      </c>
      <c r="F36" s="110" t="s">
        <v>320</v>
      </c>
      <c r="G36" s="561" t="s">
        <v>161</v>
      </c>
      <c r="H36" s="561" t="s">
        <v>21</v>
      </c>
      <c r="I36" s="561"/>
    </row>
    <row r="37" spans="1:9" ht="50.25" customHeight="1">
      <c r="A37" s="560"/>
      <c r="B37" s="65">
        <v>1</v>
      </c>
      <c r="C37" s="65">
        <f>B40+B42+B44+B46+B48+B50+B52+B54+B56+B58+B60+B62</f>
        <v>1</v>
      </c>
      <c r="D37" s="65">
        <v>1</v>
      </c>
      <c r="E37" s="65">
        <v>0</v>
      </c>
      <c r="F37" s="110">
        <f>B37+C37+D37+E37</f>
        <v>3</v>
      </c>
      <c r="G37" s="561"/>
      <c r="H37" s="561"/>
      <c r="I37" s="561"/>
    </row>
    <row r="38" spans="1:9" ht="52.5" customHeight="1">
      <c r="A38" s="74" t="s">
        <v>163</v>
      </c>
      <c r="B38" s="548">
        <v>0.25</v>
      </c>
      <c r="C38" s="549"/>
      <c r="D38" s="554" t="s">
        <v>321</v>
      </c>
      <c r="E38" s="555"/>
      <c r="F38" s="555"/>
      <c r="G38" s="555"/>
      <c r="H38" s="555"/>
      <c r="I38" s="556"/>
    </row>
    <row r="39" spans="1:9" s="64" customFormat="1" ht="73.5" customHeight="1">
      <c r="A39" s="559" t="s">
        <v>322</v>
      </c>
      <c r="B39" s="74" t="s">
        <v>323</v>
      </c>
      <c r="C39" s="73" t="s">
        <v>206</v>
      </c>
      <c r="D39" s="540" t="s">
        <v>208</v>
      </c>
      <c r="E39" s="541"/>
      <c r="F39" s="540" t="s">
        <v>210</v>
      </c>
      <c r="G39" s="541"/>
      <c r="H39" s="75" t="s">
        <v>212</v>
      </c>
      <c r="I39" s="77" t="s">
        <v>213</v>
      </c>
    </row>
    <row r="40" spans="1:9" ht="120.75" customHeight="1">
      <c r="A40" s="560"/>
      <c r="B40" s="227">
        <v>0</v>
      </c>
      <c r="C40" s="68">
        <v>0</v>
      </c>
      <c r="D40" s="552" t="s">
        <v>533</v>
      </c>
      <c r="E40" s="553"/>
      <c r="F40" s="562" t="s">
        <v>534</v>
      </c>
      <c r="G40" s="553"/>
      <c r="H40" s="294" t="s">
        <v>326</v>
      </c>
      <c r="I40" s="66" t="s">
        <v>406</v>
      </c>
    </row>
    <row r="41" spans="1:9" s="64" customFormat="1" ht="76.5" customHeight="1">
      <c r="A41" s="559" t="s">
        <v>328</v>
      </c>
      <c r="B41" s="76" t="s">
        <v>323</v>
      </c>
      <c r="C41" s="75" t="s">
        <v>206</v>
      </c>
      <c r="D41" s="540" t="s">
        <v>208</v>
      </c>
      <c r="E41" s="541"/>
      <c r="F41" s="540" t="s">
        <v>210</v>
      </c>
      <c r="G41" s="541"/>
      <c r="H41" s="75" t="s">
        <v>212</v>
      </c>
      <c r="I41" s="77" t="s">
        <v>213</v>
      </c>
    </row>
    <row r="42" spans="1:9" ht="120.75" customHeight="1">
      <c r="A42" s="560"/>
      <c r="B42" s="229">
        <v>0</v>
      </c>
      <c r="C42" s="68">
        <v>0</v>
      </c>
      <c r="D42" s="552" t="s">
        <v>535</v>
      </c>
      <c r="E42" s="553"/>
      <c r="F42" s="552" t="s">
        <v>536</v>
      </c>
      <c r="G42" s="553"/>
      <c r="H42" s="294" t="s">
        <v>326</v>
      </c>
      <c r="I42" s="66" t="s">
        <v>406</v>
      </c>
    </row>
    <row r="43" spans="1:9" s="64" customFormat="1" ht="66.599999999999994" customHeight="1">
      <c r="A43" s="559" t="s">
        <v>332</v>
      </c>
      <c r="B43" s="76" t="s">
        <v>323</v>
      </c>
      <c r="C43" s="75" t="s">
        <v>206</v>
      </c>
      <c r="D43" s="540" t="s">
        <v>208</v>
      </c>
      <c r="E43" s="541"/>
      <c r="F43" s="540" t="s">
        <v>210</v>
      </c>
      <c r="G43" s="541"/>
      <c r="H43" s="75" t="s">
        <v>212</v>
      </c>
      <c r="I43" s="77" t="s">
        <v>213</v>
      </c>
    </row>
    <row r="44" spans="1:9" ht="131.1" customHeight="1">
      <c r="A44" s="560"/>
      <c r="B44" s="229">
        <v>0.05</v>
      </c>
      <c r="C44" s="68">
        <v>0.05</v>
      </c>
      <c r="D44" s="552" t="s">
        <v>537</v>
      </c>
      <c r="E44" s="553"/>
      <c r="F44" s="552" t="s">
        <v>538</v>
      </c>
      <c r="G44" s="553"/>
      <c r="H44" s="294" t="s">
        <v>326</v>
      </c>
      <c r="I44" s="66" t="s">
        <v>539</v>
      </c>
    </row>
    <row r="45" spans="1:9" s="64" customFormat="1" ht="35.1" customHeight="1">
      <c r="A45" s="559" t="s">
        <v>336</v>
      </c>
      <c r="B45" s="76" t="s">
        <v>323</v>
      </c>
      <c r="C45" s="76" t="s">
        <v>206</v>
      </c>
      <c r="D45" s="540" t="s">
        <v>208</v>
      </c>
      <c r="E45" s="541"/>
      <c r="F45" s="540" t="s">
        <v>210</v>
      </c>
      <c r="G45" s="541"/>
      <c r="H45" s="75" t="s">
        <v>212</v>
      </c>
      <c r="I45" s="75" t="s">
        <v>213</v>
      </c>
    </row>
    <row r="46" spans="1:9" ht="120.75" customHeight="1">
      <c r="A46" s="560"/>
      <c r="B46" s="229">
        <v>0.1</v>
      </c>
      <c r="C46" s="229">
        <v>0.1</v>
      </c>
      <c r="D46" s="626" t="s">
        <v>540</v>
      </c>
      <c r="E46" s="665"/>
      <c r="F46" s="626" t="s">
        <v>541</v>
      </c>
      <c r="G46" s="665"/>
      <c r="H46" s="294" t="s">
        <v>326</v>
      </c>
      <c r="I46" s="317" t="s">
        <v>542</v>
      </c>
    </row>
    <row r="47" spans="1:9" s="64" customFormat="1" ht="35.1" customHeight="1">
      <c r="A47" s="559" t="s">
        <v>341</v>
      </c>
      <c r="B47" s="76" t="s">
        <v>323</v>
      </c>
      <c r="C47" s="75" t="s">
        <v>206</v>
      </c>
      <c r="D47" s="540" t="s">
        <v>208</v>
      </c>
      <c r="E47" s="541"/>
      <c r="F47" s="540" t="s">
        <v>210</v>
      </c>
      <c r="G47" s="541"/>
      <c r="H47" s="75" t="s">
        <v>212</v>
      </c>
      <c r="I47" s="77" t="s">
        <v>213</v>
      </c>
    </row>
    <row r="48" spans="1:9" ht="120.75" customHeight="1">
      <c r="A48" s="560"/>
      <c r="B48" s="229">
        <v>0.1</v>
      </c>
      <c r="C48" s="68"/>
      <c r="D48" s="473"/>
      <c r="E48" s="474"/>
      <c r="F48" s="473"/>
      <c r="G48" s="474"/>
      <c r="H48" s="65"/>
      <c r="I48" s="67"/>
    </row>
    <row r="49" spans="1:9" s="64" customFormat="1" ht="35.1" customHeight="1" thickBot="1">
      <c r="A49" s="559" t="s">
        <v>342</v>
      </c>
      <c r="B49" s="231" t="s">
        <v>323</v>
      </c>
      <c r="C49" s="75" t="s">
        <v>206</v>
      </c>
      <c r="D49" s="540" t="s">
        <v>208</v>
      </c>
      <c r="E49" s="541"/>
      <c r="F49" s="540" t="s">
        <v>210</v>
      </c>
      <c r="G49" s="541"/>
      <c r="H49" s="75" t="s">
        <v>212</v>
      </c>
      <c r="I49" s="77" t="s">
        <v>213</v>
      </c>
    </row>
    <row r="50" spans="1:9" ht="120.75" customHeight="1" thickBot="1">
      <c r="A50" s="666"/>
      <c r="B50" s="261">
        <v>0.12</v>
      </c>
      <c r="C50" s="232"/>
      <c r="D50" s="473"/>
      <c r="E50" s="474"/>
      <c r="F50" s="473"/>
      <c r="G50" s="474"/>
      <c r="H50" s="65"/>
      <c r="I50" s="67"/>
    </row>
    <row r="51" spans="1:9" ht="35.1" customHeight="1" thickBot="1">
      <c r="A51" s="667" t="s">
        <v>343</v>
      </c>
      <c r="B51" s="262" t="s">
        <v>323</v>
      </c>
      <c r="C51" s="233" t="s">
        <v>206</v>
      </c>
      <c r="D51" s="540" t="s">
        <v>208</v>
      </c>
      <c r="E51" s="541"/>
      <c r="F51" s="540" t="s">
        <v>210</v>
      </c>
      <c r="G51" s="541"/>
      <c r="H51" s="75" t="s">
        <v>212</v>
      </c>
      <c r="I51" s="77" t="s">
        <v>213</v>
      </c>
    </row>
    <row r="52" spans="1:9" ht="120.75" customHeight="1" thickBot="1">
      <c r="A52" s="666"/>
      <c r="B52" s="238">
        <v>0.12</v>
      </c>
      <c r="C52" s="232"/>
      <c r="D52" s="473"/>
      <c r="E52" s="565"/>
      <c r="F52" s="473"/>
      <c r="G52" s="474"/>
      <c r="H52" s="65"/>
      <c r="I52" s="67"/>
    </row>
    <row r="53" spans="1:9" ht="35.1" customHeight="1" thickBot="1">
      <c r="A53" s="667" t="s">
        <v>344</v>
      </c>
      <c r="B53" s="262" t="s">
        <v>323</v>
      </c>
      <c r="C53" s="233" t="s">
        <v>206</v>
      </c>
      <c r="D53" s="540" t="s">
        <v>208</v>
      </c>
      <c r="E53" s="541"/>
      <c r="F53" s="540" t="s">
        <v>210</v>
      </c>
      <c r="G53" s="541"/>
      <c r="H53" s="75" t="s">
        <v>212</v>
      </c>
      <c r="I53" s="77" t="s">
        <v>213</v>
      </c>
    </row>
    <row r="54" spans="1:9" ht="120.75" customHeight="1" thickBot="1">
      <c r="A54" s="666"/>
      <c r="B54" s="238">
        <v>0.13</v>
      </c>
      <c r="C54" s="232"/>
      <c r="D54" s="473"/>
      <c r="E54" s="565"/>
      <c r="F54" s="473"/>
      <c r="G54" s="474"/>
      <c r="H54" s="85"/>
      <c r="I54" s="67"/>
    </row>
    <row r="55" spans="1:9" ht="35.1" customHeight="1" thickBot="1">
      <c r="A55" s="667" t="s">
        <v>345</v>
      </c>
      <c r="B55" s="262" t="s">
        <v>323</v>
      </c>
      <c r="C55" s="233" t="s">
        <v>206</v>
      </c>
      <c r="D55" s="540" t="s">
        <v>208</v>
      </c>
      <c r="E55" s="541"/>
      <c r="F55" s="540" t="s">
        <v>210</v>
      </c>
      <c r="G55" s="541"/>
      <c r="H55" s="75" t="s">
        <v>212</v>
      </c>
      <c r="I55" s="77" t="s">
        <v>213</v>
      </c>
    </row>
    <row r="56" spans="1:9" ht="120.75" customHeight="1" thickBot="1">
      <c r="A56" s="666"/>
      <c r="B56" s="238">
        <v>0.13</v>
      </c>
      <c r="C56" s="232"/>
      <c r="D56" s="473"/>
      <c r="E56" s="474"/>
      <c r="F56" s="473"/>
      <c r="G56" s="474"/>
      <c r="H56" s="65"/>
      <c r="I56" s="65"/>
    </row>
    <row r="57" spans="1:9" ht="35.1" customHeight="1" thickBot="1">
      <c r="A57" s="667" t="s">
        <v>346</v>
      </c>
      <c r="B57" s="262" t="s">
        <v>323</v>
      </c>
      <c r="C57" s="233" t="s">
        <v>206</v>
      </c>
      <c r="D57" s="540" t="s">
        <v>208</v>
      </c>
      <c r="E57" s="541"/>
      <c r="F57" s="540" t="s">
        <v>210</v>
      </c>
      <c r="G57" s="541"/>
      <c r="H57" s="75" t="s">
        <v>212</v>
      </c>
      <c r="I57" s="77" t="s">
        <v>213</v>
      </c>
    </row>
    <row r="58" spans="1:9" ht="120.75" customHeight="1" thickBot="1">
      <c r="A58" s="666"/>
      <c r="B58" s="238">
        <v>0.12</v>
      </c>
      <c r="C58" s="232"/>
      <c r="D58" s="473"/>
      <c r="E58" s="474"/>
      <c r="F58" s="473"/>
      <c r="G58" s="474"/>
      <c r="H58" s="65"/>
      <c r="I58" s="67"/>
    </row>
    <row r="59" spans="1:9" ht="35.1" customHeight="1" thickBot="1">
      <c r="A59" s="667" t="s">
        <v>347</v>
      </c>
      <c r="B59" s="262" t="s">
        <v>323</v>
      </c>
      <c r="C59" s="233" t="s">
        <v>206</v>
      </c>
      <c r="D59" s="540" t="s">
        <v>208</v>
      </c>
      <c r="E59" s="541"/>
      <c r="F59" s="540" t="s">
        <v>210</v>
      </c>
      <c r="G59" s="541"/>
      <c r="H59" s="75" t="s">
        <v>212</v>
      </c>
      <c r="I59" s="77" t="s">
        <v>213</v>
      </c>
    </row>
    <row r="60" spans="1:9" ht="120.75" customHeight="1" thickBot="1">
      <c r="A60" s="666"/>
      <c r="B60" s="238">
        <v>0.08</v>
      </c>
      <c r="C60" s="232"/>
      <c r="D60" s="473"/>
      <c r="E60" s="474"/>
      <c r="F60" s="565"/>
      <c r="G60" s="565"/>
      <c r="H60" s="65"/>
      <c r="I60" s="65"/>
    </row>
    <row r="61" spans="1:9" ht="35.1" customHeight="1" thickBot="1">
      <c r="A61" s="667" t="s">
        <v>348</v>
      </c>
      <c r="B61" s="262" t="s">
        <v>323</v>
      </c>
      <c r="C61" s="233" t="s">
        <v>206</v>
      </c>
      <c r="D61" s="540" t="s">
        <v>208</v>
      </c>
      <c r="E61" s="541"/>
      <c r="F61" s="540" t="s">
        <v>210</v>
      </c>
      <c r="G61" s="541"/>
      <c r="H61" s="75" t="s">
        <v>212</v>
      </c>
      <c r="I61" s="77" t="s">
        <v>213</v>
      </c>
    </row>
    <row r="62" spans="1:9" ht="120.75" customHeight="1" thickBot="1">
      <c r="A62" s="666"/>
      <c r="B62" s="238">
        <v>0.05</v>
      </c>
      <c r="C62" s="232"/>
      <c r="D62" s="473"/>
      <c r="E62" s="474"/>
      <c r="F62" s="473"/>
      <c r="G62" s="474"/>
      <c r="H62" s="65"/>
      <c r="I62" s="65"/>
    </row>
    <row r="66" spans="1:9" ht="34.5" customHeight="1">
      <c r="A66" s="489" t="s">
        <v>177</v>
      </c>
      <c r="B66" s="489"/>
      <c r="C66" s="489"/>
      <c r="D66" s="489"/>
      <c r="E66" s="489"/>
      <c r="F66" s="489"/>
      <c r="G66" s="489"/>
      <c r="H66" s="489"/>
      <c r="I66" s="489"/>
    </row>
    <row r="67" spans="1:9" ht="66" customHeight="1">
      <c r="A67" s="78" t="s">
        <v>178</v>
      </c>
      <c r="B67" s="490" t="s">
        <v>543</v>
      </c>
      <c r="C67" s="491"/>
      <c r="D67" s="490" t="s">
        <v>544</v>
      </c>
      <c r="E67" s="491"/>
      <c r="F67" s="490" t="s">
        <v>545</v>
      </c>
      <c r="G67" s="491"/>
      <c r="H67" s="492" t="s">
        <v>352</v>
      </c>
      <c r="I67" s="491"/>
    </row>
    <row r="68" spans="1:9" ht="40.5" customHeight="1">
      <c r="A68" s="78" t="s">
        <v>180</v>
      </c>
      <c r="B68" s="668">
        <v>0.08</v>
      </c>
      <c r="C68" s="669"/>
      <c r="D68" s="668">
        <v>0.12</v>
      </c>
      <c r="E68" s="669"/>
      <c r="F68" s="668">
        <v>0.05</v>
      </c>
      <c r="G68" s="669"/>
      <c r="H68" s="469"/>
      <c r="I68" s="470"/>
    </row>
    <row r="69" spans="1:9" ht="30" customHeight="1">
      <c r="A69" s="471" t="s">
        <v>289</v>
      </c>
      <c r="B69" s="112" t="s">
        <v>99</v>
      </c>
      <c r="C69" s="112" t="s">
        <v>206</v>
      </c>
      <c r="D69" s="112" t="s">
        <v>99</v>
      </c>
      <c r="E69" s="112" t="s">
        <v>206</v>
      </c>
      <c r="F69" s="112" t="s">
        <v>99</v>
      </c>
      <c r="G69" s="112" t="s">
        <v>206</v>
      </c>
      <c r="H69" s="112" t="s">
        <v>99</v>
      </c>
      <c r="I69" s="112" t="s">
        <v>206</v>
      </c>
    </row>
    <row r="70" spans="1:9" ht="30" customHeight="1">
      <c r="A70" s="472"/>
      <c r="B70" s="297">
        <v>0</v>
      </c>
      <c r="C70" s="298">
        <v>0</v>
      </c>
      <c r="D70" s="80">
        <v>0</v>
      </c>
      <c r="E70" s="81">
        <v>0</v>
      </c>
      <c r="F70" s="86">
        <v>0</v>
      </c>
      <c r="G70" s="81">
        <v>0</v>
      </c>
      <c r="H70" s="86"/>
      <c r="I70" s="81"/>
    </row>
    <row r="71" spans="1:9" ht="80.25" customHeight="1">
      <c r="A71" s="296" t="s">
        <v>353</v>
      </c>
      <c r="B71" s="660" t="s">
        <v>442</v>
      </c>
      <c r="C71" s="660"/>
      <c r="D71" s="670" t="s">
        <v>442</v>
      </c>
      <c r="E71" s="567"/>
      <c r="F71" s="566" t="s">
        <v>442</v>
      </c>
      <c r="G71" s="568"/>
      <c r="H71" s="495"/>
      <c r="I71" s="496"/>
    </row>
    <row r="72" spans="1:9" ht="80.25" customHeight="1">
      <c r="A72" s="296" t="s">
        <v>357</v>
      </c>
      <c r="B72" s="661" t="s">
        <v>406</v>
      </c>
      <c r="C72" s="661"/>
      <c r="D72" s="671" t="s">
        <v>406</v>
      </c>
      <c r="E72" s="672"/>
      <c r="F72" s="673" t="s">
        <v>406</v>
      </c>
      <c r="G72" s="672"/>
      <c r="H72" s="483"/>
      <c r="I72" s="484"/>
    </row>
    <row r="73" spans="1:9" ht="30.75" customHeight="1">
      <c r="A73" s="471" t="s">
        <v>290</v>
      </c>
      <c r="B73" s="295" t="s">
        <v>99</v>
      </c>
      <c r="C73" s="295" t="s">
        <v>206</v>
      </c>
      <c r="D73" s="112" t="s">
        <v>99</v>
      </c>
      <c r="E73" s="112" t="s">
        <v>206</v>
      </c>
      <c r="F73" s="112" t="s">
        <v>99</v>
      </c>
      <c r="G73" s="112" t="s">
        <v>206</v>
      </c>
      <c r="H73" s="112" t="s">
        <v>99</v>
      </c>
      <c r="I73" s="112" t="s">
        <v>206</v>
      </c>
    </row>
    <row r="74" spans="1:9" ht="30.75" customHeight="1">
      <c r="A74" s="472"/>
      <c r="B74" s="80">
        <v>0</v>
      </c>
      <c r="C74" s="81">
        <v>0</v>
      </c>
      <c r="D74" s="80">
        <v>0</v>
      </c>
      <c r="E74" s="80">
        <v>0</v>
      </c>
      <c r="F74" s="86">
        <v>0</v>
      </c>
      <c r="G74" s="82">
        <v>0</v>
      </c>
      <c r="H74" s="86"/>
      <c r="I74" s="82"/>
    </row>
    <row r="75" spans="1:9" ht="80.25" customHeight="1">
      <c r="A75" s="78" t="s">
        <v>353</v>
      </c>
      <c r="B75" s="660" t="s">
        <v>442</v>
      </c>
      <c r="C75" s="660"/>
      <c r="D75" s="670" t="s">
        <v>442</v>
      </c>
      <c r="E75" s="567"/>
      <c r="F75" s="566" t="s">
        <v>442</v>
      </c>
      <c r="G75" s="568"/>
      <c r="H75" s="538"/>
      <c r="I75" s="539"/>
    </row>
    <row r="76" spans="1:9" ht="80.25" customHeight="1">
      <c r="A76" s="78" t="s">
        <v>357</v>
      </c>
      <c r="B76" s="661" t="s">
        <v>406</v>
      </c>
      <c r="C76" s="661"/>
      <c r="D76" s="671" t="s">
        <v>406</v>
      </c>
      <c r="E76" s="672"/>
      <c r="F76" s="673" t="s">
        <v>406</v>
      </c>
      <c r="G76" s="672"/>
      <c r="H76" s="483"/>
      <c r="I76" s="484"/>
    </row>
    <row r="77" spans="1:9" ht="30.75" customHeight="1">
      <c r="A77" s="471" t="s">
        <v>291</v>
      </c>
      <c r="B77" s="112" t="s">
        <v>99</v>
      </c>
      <c r="C77" s="112" t="s">
        <v>206</v>
      </c>
      <c r="D77" s="112" t="s">
        <v>99</v>
      </c>
      <c r="E77" s="112" t="s">
        <v>206</v>
      </c>
      <c r="F77" s="112" t="s">
        <v>99</v>
      </c>
      <c r="G77" s="112" t="s">
        <v>206</v>
      </c>
      <c r="H77" s="112" t="s">
        <v>99</v>
      </c>
      <c r="I77" s="112" t="s">
        <v>206</v>
      </c>
    </row>
    <row r="78" spans="1:9" ht="30.75" customHeight="1">
      <c r="A78" s="472"/>
      <c r="B78" s="80">
        <v>0.04</v>
      </c>
      <c r="C78" s="81">
        <v>0.04</v>
      </c>
      <c r="D78" s="80">
        <v>0</v>
      </c>
      <c r="E78" s="81">
        <v>0</v>
      </c>
      <c r="F78" s="86">
        <v>0</v>
      </c>
      <c r="G78" s="82">
        <v>0</v>
      </c>
      <c r="H78" s="86"/>
      <c r="I78" s="82"/>
    </row>
    <row r="79" spans="1:9" ht="146.25" customHeight="1">
      <c r="A79" s="78" t="s">
        <v>353</v>
      </c>
      <c r="B79" s="493" t="s">
        <v>546</v>
      </c>
      <c r="C79" s="494"/>
      <c r="D79" s="670" t="s">
        <v>442</v>
      </c>
      <c r="E79" s="567"/>
      <c r="F79" s="670" t="s">
        <v>442</v>
      </c>
      <c r="G79" s="567"/>
      <c r="H79" s="483"/>
      <c r="I79" s="484"/>
    </row>
    <row r="80" spans="1:9" ht="80.25" customHeight="1">
      <c r="A80" s="78" t="s">
        <v>357</v>
      </c>
      <c r="B80" s="480" t="s">
        <v>547</v>
      </c>
      <c r="C80" s="481"/>
      <c r="D80" s="671" t="s">
        <v>406</v>
      </c>
      <c r="E80" s="672"/>
      <c r="F80" s="671" t="s">
        <v>406</v>
      </c>
      <c r="G80" s="672"/>
      <c r="H80" s="483"/>
      <c r="I80" s="484"/>
    </row>
    <row r="81" spans="1:9" ht="30.75" customHeight="1">
      <c r="A81" s="471" t="s">
        <v>292</v>
      </c>
      <c r="B81" s="112" t="s">
        <v>99</v>
      </c>
      <c r="C81" s="112" t="s">
        <v>206</v>
      </c>
      <c r="D81" s="112" t="s">
        <v>99</v>
      </c>
      <c r="E81" s="112" t="s">
        <v>206</v>
      </c>
      <c r="F81" s="112" t="s">
        <v>99</v>
      </c>
      <c r="G81" s="112" t="s">
        <v>206</v>
      </c>
      <c r="H81" s="112" t="s">
        <v>99</v>
      </c>
      <c r="I81" s="112" t="s">
        <v>206</v>
      </c>
    </row>
    <row r="82" spans="1:9" ht="30.75" customHeight="1">
      <c r="A82" s="472"/>
      <c r="B82" s="80">
        <v>0.05</v>
      </c>
      <c r="C82" s="81">
        <v>0.05</v>
      </c>
      <c r="D82" s="80">
        <v>0.05</v>
      </c>
      <c r="E82" s="81">
        <v>0.05</v>
      </c>
      <c r="F82" s="86">
        <v>0.05</v>
      </c>
      <c r="G82" s="82">
        <v>0.05</v>
      </c>
      <c r="H82" s="86"/>
      <c r="I82" s="82"/>
    </row>
    <row r="83" spans="1:9" ht="80.25" customHeight="1">
      <c r="A83" s="78" t="s">
        <v>353</v>
      </c>
      <c r="B83" s="629" t="s">
        <v>548</v>
      </c>
      <c r="C83" s="630"/>
      <c r="D83" s="674" t="s">
        <v>549</v>
      </c>
      <c r="E83" s="675"/>
      <c r="F83" s="676" t="s">
        <v>550</v>
      </c>
      <c r="G83" s="675"/>
      <c r="H83" s="483"/>
      <c r="I83" s="484"/>
    </row>
    <row r="84" spans="1:9" ht="80.25" customHeight="1">
      <c r="A84" s="78" t="s">
        <v>357</v>
      </c>
      <c r="B84" s="480" t="s">
        <v>551</v>
      </c>
      <c r="C84" s="481"/>
      <c r="D84" s="480" t="s">
        <v>552</v>
      </c>
      <c r="E84" s="481"/>
      <c r="F84" s="480" t="s">
        <v>553</v>
      </c>
      <c r="G84" s="481"/>
      <c r="H84" s="483"/>
      <c r="I84" s="484"/>
    </row>
    <row r="85" spans="1:9" ht="30" customHeight="1">
      <c r="A85" s="471" t="s">
        <v>295</v>
      </c>
      <c r="B85" s="112" t="s">
        <v>99</v>
      </c>
      <c r="C85" s="112" t="s">
        <v>206</v>
      </c>
      <c r="D85" s="112" t="s">
        <v>99</v>
      </c>
      <c r="E85" s="112" t="s">
        <v>206</v>
      </c>
      <c r="F85" s="112" t="s">
        <v>99</v>
      </c>
      <c r="G85" s="112" t="s">
        <v>206</v>
      </c>
      <c r="H85" s="112" t="s">
        <v>99</v>
      </c>
      <c r="I85" s="112" t="s">
        <v>206</v>
      </c>
    </row>
    <row r="86" spans="1:9" ht="30" customHeight="1">
      <c r="A86" s="472"/>
      <c r="B86" s="80">
        <v>0.15</v>
      </c>
      <c r="C86" s="81"/>
      <c r="D86" s="80">
        <v>0.05</v>
      </c>
      <c r="E86" s="81"/>
      <c r="F86" s="86">
        <v>0.05</v>
      </c>
      <c r="G86" s="82"/>
      <c r="H86" s="86"/>
      <c r="I86" s="82"/>
    </row>
    <row r="87" spans="1:9" ht="80.25" customHeight="1">
      <c r="A87" s="78" t="s">
        <v>353</v>
      </c>
      <c r="B87" s="537"/>
      <c r="C87" s="537"/>
      <c r="D87" s="537"/>
      <c r="E87" s="537"/>
      <c r="F87" s="537"/>
      <c r="G87" s="537"/>
      <c r="H87" s="537"/>
      <c r="I87" s="537"/>
    </row>
    <row r="88" spans="1:9" ht="80.25" customHeight="1">
      <c r="A88" s="78" t="s">
        <v>357</v>
      </c>
      <c r="B88" s="475"/>
      <c r="C88" s="476"/>
      <c r="D88" s="475"/>
      <c r="E88" s="476"/>
      <c r="F88" s="475"/>
      <c r="G88" s="476"/>
      <c r="H88" s="475"/>
      <c r="I88" s="476"/>
    </row>
    <row r="89" spans="1:9" ht="29.25" customHeight="1">
      <c r="A89" s="471" t="s">
        <v>296</v>
      </c>
      <c r="B89" s="112" t="s">
        <v>99</v>
      </c>
      <c r="C89" s="112" t="s">
        <v>206</v>
      </c>
      <c r="D89" s="112" t="s">
        <v>99</v>
      </c>
      <c r="E89" s="112" t="s">
        <v>206</v>
      </c>
      <c r="F89" s="112" t="s">
        <v>99</v>
      </c>
      <c r="G89" s="112" t="s">
        <v>206</v>
      </c>
      <c r="H89" s="112" t="s">
        <v>99</v>
      </c>
      <c r="I89" s="112" t="s">
        <v>206</v>
      </c>
    </row>
    <row r="90" spans="1:9" ht="29.25" customHeight="1">
      <c r="A90" s="472"/>
      <c r="B90" s="80">
        <v>0.15</v>
      </c>
      <c r="C90" s="83"/>
      <c r="D90" s="80">
        <v>0.1</v>
      </c>
      <c r="E90" s="81"/>
      <c r="F90" s="86">
        <v>0.05</v>
      </c>
      <c r="G90" s="82"/>
      <c r="H90" s="86"/>
      <c r="I90" s="82"/>
    </row>
    <row r="91" spans="1:9" ht="80.25" customHeight="1">
      <c r="A91" s="78" t="s">
        <v>353</v>
      </c>
      <c r="B91" s="479"/>
      <c r="C91" s="479"/>
      <c r="D91" s="479"/>
      <c r="E91" s="479"/>
      <c r="F91" s="479"/>
      <c r="G91" s="479"/>
      <c r="H91" s="479"/>
      <c r="I91" s="479"/>
    </row>
    <row r="92" spans="1:9" ht="80.25" customHeight="1">
      <c r="A92" s="78" t="s">
        <v>357</v>
      </c>
      <c r="B92" s="475"/>
      <c r="C92" s="476"/>
      <c r="D92" s="475"/>
      <c r="E92" s="476"/>
      <c r="F92" s="475"/>
      <c r="G92" s="476"/>
      <c r="H92" s="475"/>
      <c r="I92" s="476"/>
    </row>
    <row r="93" spans="1:9" ht="24.95" customHeight="1">
      <c r="A93" s="471" t="s">
        <v>297</v>
      </c>
      <c r="B93" s="112" t="s">
        <v>99</v>
      </c>
      <c r="C93" s="112" t="s">
        <v>206</v>
      </c>
      <c r="D93" s="112" t="s">
        <v>99</v>
      </c>
      <c r="E93" s="112" t="s">
        <v>206</v>
      </c>
      <c r="F93" s="112" t="s">
        <v>99</v>
      </c>
      <c r="G93" s="112" t="s">
        <v>206</v>
      </c>
      <c r="H93" s="112" t="s">
        <v>99</v>
      </c>
      <c r="I93" s="112" t="s">
        <v>206</v>
      </c>
    </row>
    <row r="94" spans="1:9" ht="24.95" customHeight="1">
      <c r="A94" s="472"/>
      <c r="B94" s="80">
        <v>0.15</v>
      </c>
      <c r="C94" s="83"/>
      <c r="D94" s="80">
        <v>0.1</v>
      </c>
      <c r="E94" s="81"/>
      <c r="F94" s="86">
        <v>0.05</v>
      </c>
      <c r="G94" s="82"/>
      <c r="H94" s="86"/>
      <c r="I94" s="82"/>
    </row>
    <row r="95" spans="1:9" ht="80.25" customHeight="1">
      <c r="A95" s="78" t="s">
        <v>353</v>
      </c>
      <c r="B95" s="479"/>
      <c r="C95" s="479"/>
      <c r="D95" s="479"/>
      <c r="E95" s="479"/>
      <c r="F95" s="479"/>
      <c r="G95" s="479"/>
      <c r="H95" s="479"/>
      <c r="I95" s="479"/>
    </row>
    <row r="96" spans="1:9" ht="80.25" customHeight="1">
      <c r="A96" s="78" t="s">
        <v>357</v>
      </c>
      <c r="B96" s="475"/>
      <c r="C96" s="476"/>
      <c r="D96" s="475"/>
      <c r="E96" s="476"/>
      <c r="F96" s="475"/>
      <c r="G96" s="476"/>
      <c r="H96" s="475"/>
      <c r="I96" s="476"/>
    </row>
    <row r="97" spans="1:9" ht="24.95" customHeight="1">
      <c r="A97" s="471" t="s">
        <v>298</v>
      </c>
      <c r="B97" s="112" t="s">
        <v>99</v>
      </c>
      <c r="C97" s="112" t="s">
        <v>206</v>
      </c>
      <c r="D97" s="112" t="s">
        <v>99</v>
      </c>
      <c r="E97" s="112" t="s">
        <v>206</v>
      </c>
      <c r="F97" s="112" t="s">
        <v>99</v>
      </c>
      <c r="G97" s="112" t="s">
        <v>206</v>
      </c>
      <c r="H97" s="112" t="s">
        <v>99</v>
      </c>
      <c r="I97" s="112" t="s">
        <v>206</v>
      </c>
    </row>
    <row r="98" spans="1:9" ht="24.95" customHeight="1">
      <c r="A98" s="472"/>
      <c r="B98" s="80">
        <v>0.15</v>
      </c>
      <c r="C98" s="83"/>
      <c r="D98" s="80">
        <v>0.15</v>
      </c>
      <c r="E98" s="81"/>
      <c r="F98" s="86">
        <v>0.05</v>
      </c>
      <c r="G98" s="82"/>
      <c r="H98" s="86"/>
      <c r="I98" s="82"/>
    </row>
    <row r="99" spans="1:9" ht="80.25" customHeight="1">
      <c r="A99" s="78" t="s">
        <v>353</v>
      </c>
      <c r="B99" s="479"/>
      <c r="C99" s="479"/>
      <c r="D99" s="479"/>
      <c r="E99" s="479"/>
      <c r="F99" s="479"/>
      <c r="G99" s="479"/>
      <c r="H99" s="479"/>
      <c r="I99" s="479"/>
    </row>
    <row r="100" spans="1:9" ht="80.25" customHeight="1">
      <c r="A100" s="78" t="s">
        <v>357</v>
      </c>
      <c r="B100" s="475"/>
      <c r="C100" s="476"/>
      <c r="D100" s="475"/>
      <c r="E100" s="476"/>
      <c r="F100" s="475"/>
      <c r="G100" s="476"/>
      <c r="H100" s="475"/>
      <c r="I100" s="476"/>
    </row>
    <row r="101" spans="1:9" ht="24.95" customHeight="1">
      <c r="A101" s="471" t="s">
        <v>300</v>
      </c>
      <c r="B101" s="112" t="s">
        <v>99</v>
      </c>
      <c r="C101" s="112" t="s">
        <v>206</v>
      </c>
      <c r="D101" s="112" t="s">
        <v>99</v>
      </c>
      <c r="E101" s="112" t="s">
        <v>206</v>
      </c>
      <c r="F101" s="112" t="s">
        <v>99</v>
      </c>
      <c r="G101" s="112" t="s">
        <v>206</v>
      </c>
      <c r="H101" s="112" t="s">
        <v>99</v>
      </c>
      <c r="I101" s="112" t="s">
        <v>206</v>
      </c>
    </row>
    <row r="102" spans="1:9" ht="24.95" customHeight="1">
      <c r="A102" s="472"/>
      <c r="B102" s="80">
        <v>0.1</v>
      </c>
      <c r="C102" s="83"/>
      <c r="D102" s="80">
        <v>0.2</v>
      </c>
      <c r="E102" s="81"/>
      <c r="F102" s="86">
        <v>0.1</v>
      </c>
      <c r="G102" s="82"/>
      <c r="H102" s="86"/>
      <c r="I102" s="82"/>
    </row>
    <row r="103" spans="1:9" ht="80.25" customHeight="1">
      <c r="A103" s="78" t="s">
        <v>353</v>
      </c>
      <c r="B103" s="479"/>
      <c r="C103" s="479"/>
      <c r="D103" s="479"/>
      <c r="E103" s="479"/>
      <c r="F103" s="479"/>
      <c r="G103" s="479"/>
      <c r="H103" s="479"/>
      <c r="I103" s="479"/>
    </row>
    <row r="104" spans="1:9" ht="80.25" customHeight="1">
      <c r="A104" s="78" t="s">
        <v>357</v>
      </c>
      <c r="B104" s="475"/>
      <c r="C104" s="476"/>
      <c r="D104" s="475"/>
      <c r="E104" s="476"/>
      <c r="F104" s="475"/>
      <c r="G104" s="476"/>
      <c r="H104" s="475"/>
      <c r="I104" s="476"/>
    </row>
    <row r="105" spans="1:9" ht="24.95" customHeight="1">
      <c r="A105" s="471" t="s">
        <v>301</v>
      </c>
      <c r="B105" s="112" t="s">
        <v>99</v>
      </c>
      <c r="C105" s="112" t="s">
        <v>206</v>
      </c>
      <c r="D105" s="112" t="s">
        <v>99</v>
      </c>
      <c r="E105" s="112" t="s">
        <v>206</v>
      </c>
      <c r="F105" s="112" t="s">
        <v>99</v>
      </c>
      <c r="G105" s="112" t="s">
        <v>206</v>
      </c>
      <c r="H105" s="112" t="s">
        <v>99</v>
      </c>
      <c r="I105" s="112" t="s">
        <v>206</v>
      </c>
    </row>
    <row r="106" spans="1:9" ht="24.95" customHeight="1">
      <c r="A106" s="472"/>
      <c r="B106" s="80">
        <v>0.06</v>
      </c>
      <c r="C106" s="83"/>
      <c r="D106" s="80">
        <v>0.2</v>
      </c>
      <c r="E106" s="81"/>
      <c r="F106" s="86">
        <v>0.2</v>
      </c>
      <c r="G106" s="82"/>
      <c r="H106" s="86"/>
      <c r="I106" s="82"/>
    </row>
    <row r="107" spans="1:9" ht="80.25" customHeight="1">
      <c r="A107" s="78" t="s">
        <v>353</v>
      </c>
      <c r="B107" s="479"/>
      <c r="C107" s="479"/>
      <c r="D107" s="479"/>
      <c r="E107" s="479"/>
      <c r="F107" s="479"/>
      <c r="G107" s="479"/>
      <c r="H107" s="479"/>
      <c r="I107" s="479"/>
    </row>
    <row r="108" spans="1:9" ht="80.25" customHeight="1">
      <c r="A108" s="78" t="s">
        <v>357</v>
      </c>
      <c r="B108" s="475"/>
      <c r="C108" s="476"/>
      <c r="D108" s="475"/>
      <c r="E108" s="476"/>
      <c r="F108" s="475"/>
      <c r="G108" s="476"/>
      <c r="H108" s="475"/>
      <c r="I108" s="476"/>
    </row>
    <row r="109" spans="1:9" ht="24.95" customHeight="1">
      <c r="A109" s="471" t="s">
        <v>302</v>
      </c>
      <c r="B109" s="112" t="s">
        <v>99</v>
      </c>
      <c r="C109" s="112" t="s">
        <v>206</v>
      </c>
      <c r="D109" s="112" t="s">
        <v>99</v>
      </c>
      <c r="E109" s="112" t="s">
        <v>206</v>
      </c>
      <c r="F109" s="112" t="s">
        <v>99</v>
      </c>
      <c r="G109" s="112" t="s">
        <v>206</v>
      </c>
      <c r="H109" s="112" t="s">
        <v>99</v>
      </c>
      <c r="I109" s="112" t="s">
        <v>206</v>
      </c>
    </row>
    <row r="110" spans="1:9" ht="24.95" customHeight="1">
      <c r="A110" s="472"/>
      <c r="B110" s="80">
        <v>0.05</v>
      </c>
      <c r="C110" s="83"/>
      <c r="D110" s="80">
        <v>0.1</v>
      </c>
      <c r="E110" s="81"/>
      <c r="F110" s="86">
        <v>0.2</v>
      </c>
      <c r="G110" s="82"/>
      <c r="H110" s="86"/>
      <c r="I110" s="82"/>
    </row>
    <row r="111" spans="1:9" ht="80.25" customHeight="1">
      <c r="A111" s="78" t="s">
        <v>353</v>
      </c>
      <c r="B111" s="479"/>
      <c r="C111" s="479"/>
      <c r="D111" s="479"/>
      <c r="E111" s="479"/>
      <c r="F111" s="479"/>
      <c r="G111" s="479"/>
      <c r="H111" s="479"/>
      <c r="I111" s="479"/>
    </row>
    <row r="112" spans="1:9" ht="80.25" customHeight="1">
      <c r="A112" s="78" t="s">
        <v>357</v>
      </c>
      <c r="B112" s="475"/>
      <c r="C112" s="476"/>
      <c r="D112" s="475"/>
      <c r="E112" s="476"/>
      <c r="F112" s="475"/>
      <c r="G112" s="476"/>
      <c r="H112" s="475"/>
      <c r="I112" s="476"/>
    </row>
    <row r="113" spans="1:9" ht="24.95" customHeight="1">
      <c r="A113" s="471" t="s">
        <v>303</v>
      </c>
      <c r="B113" s="112" t="s">
        <v>99</v>
      </c>
      <c r="C113" s="112" t="s">
        <v>206</v>
      </c>
      <c r="D113" s="112" t="s">
        <v>99</v>
      </c>
      <c r="E113" s="112" t="s">
        <v>206</v>
      </c>
      <c r="F113" s="112" t="s">
        <v>99</v>
      </c>
      <c r="G113" s="112" t="s">
        <v>206</v>
      </c>
      <c r="H113" s="112" t="s">
        <v>99</v>
      </c>
      <c r="I113" s="112" t="s">
        <v>206</v>
      </c>
    </row>
    <row r="114" spans="1:9" ht="24.95" customHeight="1">
      <c r="A114" s="472"/>
      <c r="B114" s="212">
        <v>0.1</v>
      </c>
      <c r="C114" s="204"/>
      <c r="D114" s="212">
        <v>0.05</v>
      </c>
      <c r="E114" s="204"/>
      <c r="F114" s="212">
        <v>0.25</v>
      </c>
      <c r="G114" s="205"/>
      <c r="H114" s="204"/>
      <c r="I114" s="205"/>
    </row>
    <row r="115" spans="1:9" ht="80.25" customHeight="1">
      <c r="A115" s="78" t="s">
        <v>353</v>
      </c>
      <c r="B115" s="569"/>
      <c r="C115" s="569"/>
      <c r="D115" s="569"/>
      <c r="E115" s="569"/>
      <c r="F115" s="569"/>
      <c r="G115" s="569"/>
      <c r="H115" s="569"/>
      <c r="I115" s="569"/>
    </row>
    <row r="116" spans="1:9" ht="80.25" customHeight="1">
      <c r="A116" s="78" t="s">
        <v>357</v>
      </c>
      <c r="B116" s="475"/>
      <c r="C116" s="476"/>
      <c r="D116" s="475"/>
      <c r="E116" s="476"/>
      <c r="F116" s="475"/>
      <c r="G116" s="476"/>
      <c r="H116" s="475"/>
      <c r="I116" s="476"/>
    </row>
    <row r="117" spans="1:9" ht="16.5">
      <c r="A117" s="79" t="s">
        <v>379</v>
      </c>
      <c r="B117" s="265">
        <f t="shared" ref="B117:I117" si="1">(B70+B74+B78+B82+B86+B90+B94+B98+B102+B106+B110+B114)</f>
        <v>1.0000000000000002</v>
      </c>
      <c r="C117" s="265">
        <f t="shared" si="1"/>
        <v>0.09</v>
      </c>
      <c r="D117" s="265">
        <f t="shared" si="1"/>
        <v>1</v>
      </c>
      <c r="E117" s="265">
        <f t="shared" si="1"/>
        <v>0.05</v>
      </c>
      <c r="F117" s="265">
        <f t="shared" si="1"/>
        <v>1</v>
      </c>
      <c r="G117" s="265">
        <f t="shared" si="1"/>
        <v>0.05</v>
      </c>
      <c r="H117" s="84">
        <f t="shared" si="1"/>
        <v>0</v>
      </c>
      <c r="I117" s="84">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8:C68"/>
    <mergeCell ref="D68:E68"/>
    <mergeCell ref="F68:G68"/>
    <mergeCell ref="H68:I68"/>
    <mergeCell ref="A61:A62"/>
    <mergeCell ref="D61:E61"/>
    <mergeCell ref="F61:G61"/>
    <mergeCell ref="D62:E62"/>
    <mergeCell ref="F62:G62"/>
    <mergeCell ref="A66:I66"/>
    <mergeCell ref="A59:A60"/>
    <mergeCell ref="D59:E59"/>
    <mergeCell ref="F59:G59"/>
    <mergeCell ref="D60:E60"/>
    <mergeCell ref="F60:G60"/>
    <mergeCell ref="B67:C67"/>
    <mergeCell ref="D67:E67"/>
    <mergeCell ref="F67:G67"/>
    <mergeCell ref="H67:I67"/>
    <mergeCell ref="A55:A56"/>
    <mergeCell ref="D55:E55"/>
    <mergeCell ref="F55:G55"/>
    <mergeCell ref="D56:E56"/>
    <mergeCell ref="F56:G56"/>
    <mergeCell ref="A57:A58"/>
    <mergeCell ref="D57:E57"/>
    <mergeCell ref="F57:G57"/>
    <mergeCell ref="D58:E58"/>
    <mergeCell ref="F58:G58"/>
    <mergeCell ref="A51:A52"/>
    <mergeCell ref="D51:E51"/>
    <mergeCell ref="F51:G51"/>
    <mergeCell ref="D52:E52"/>
    <mergeCell ref="F52:G52"/>
    <mergeCell ref="A53:A54"/>
    <mergeCell ref="D53:E53"/>
    <mergeCell ref="F53:G53"/>
    <mergeCell ref="D54:E54"/>
    <mergeCell ref="F54:G54"/>
    <mergeCell ref="A47:A48"/>
    <mergeCell ref="D47:E47"/>
    <mergeCell ref="F47:G47"/>
    <mergeCell ref="D48:E48"/>
    <mergeCell ref="F48:G48"/>
    <mergeCell ref="A49:A50"/>
    <mergeCell ref="D49:E49"/>
    <mergeCell ref="F49:G49"/>
    <mergeCell ref="D50:E50"/>
    <mergeCell ref="F50:G50"/>
    <mergeCell ref="A43:A44"/>
    <mergeCell ref="D43:E43"/>
    <mergeCell ref="F43:G43"/>
    <mergeCell ref="D44:E44"/>
    <mergeCell ref="F44:G44"/>
    <mergeCell ref="A45:A46"/>
    <mergeCell ref="D45:E45"/>
    <mergeCell ref="F45:G45"/>
    <mergeCell ref="D46:E46"/>
    <mergeCell ref="F46:G46"/>
    <mergeCell ref="A41:A42"/>
    <mergeCell ref="D41:E41"/>
    <mergeCell ref="F41:G41"/>
    <mergeCell ref="D42:E42"/>
    <mergeCell ref="F42:G42"/>
    <mergeCell ref="B38:C38"/>
    <mergeCell ref="D38:I38"/>
    <mergeCell ref="A39:A40"/>
    <mergeCell ref="D39:E39"/>
    <mergeCell ref="F39:G39"/>
    <mergeCell ref="D40:E40"/>
    <mergeCell ref="F40:G40"/>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B6:K6"/>
    <mergeCell ref="M6:O6"/>
    <mergeCell ref="A1:A4"/>
    <mergeCell ref="B1:L1"/>
    <mergeCell ref="M1:O1"/>
    <mergeCell ref="B2:L2"/>
    <mergeCell ref="M2:O2"/>
    <mergeCell ref="B3:L3"/>
    <mergeCell ref="M3:O3"/>
    <mergeCell ref="B4:L4"/>
    <mergeCell ref="M4:O4"/>
  </mergeCells>
  <phoneticPr fontId="43" type="noConversion"/>
  <hyperlinks>
    <hyperlink ref="B80:C80" r:id="rId1" display="https://secretariadistritald.sharepoint.com/:f:/s/ContratacinSPI-2022/Es-b_H1wJWFOkiMXT-fMYaoBJtg0Oh095Yjk43F76RKTvQ?e=Gg6nLS" xr:uid="{3C6F655C-F75F-48E8-9118-87E3779D7A7F}"/>
    <hyperlink ref="D84:E84" r:id="rId2" display="Propuesta de articulación para las acciones de Prevención del Feminicidio entre ETC y DEVAJ" xr:uid="{328E34E2-0098-4E59-9B41-8CE55FD54E70}"/>
    <hyperlink ref="B84:C84" r:id="rId3" display="Primera versión Matriz COMB Prevención del Feminicidio " xr:uid="{C4704E3E-5916-4ED3-901E-603D97FB51AF}"/>
    <hyperlink ref="F84:G84" r:id="rId4" display="25 04 2025 Acta de reunión entre ETC y Observatorio Nacional de Feminicidios" xr:uid="{0AEBBABD-1F32-4809-9FFD-4854C2641F30}"/>
  </hyperlinks>
  <pageMargins left="0.25" right="0.25" top="0.75" bottom="0.75" header="0.3" footer="0.3"/>
  <pageSetup scale="25" fitToHeight="0"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A75" zoomScale="70" zoomScaleNormal="70" workbookViewId="0">
      <selection activeCell="D83" sqref="D83:E83"/>
    </sheetView>
  </sheetViews>
  <sheetFormatPr defaultColWidth="10.85546875" defaultRowHeight="14.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4" customFormat="1" ht="22.15" customHeight="1" thickBot="1">
      <c r="A1" s="520"/>
      <c r="B1" s="500" t="s">
        <v>279</v>
      </c>
      <c r="C1" s="501"/>
      <c r="D1" s="501"/>
      <c r="E1" s="501"/>
      <c r="F1" s="501"/>
      <c r="G1" s="501"/>
      <c r="H1" s="501"/>
      <c r="I1" s="501"/>
      <c r="J1" s="501"/>
      <c r="K1" s="501"/>
      <c r="L1" s="502"/>
      <c r="M1" s="497" t="s">
        <v>280</v>
      </c>
      <c r="N1" s="498"/>
      <c r="O1" s="499"/>
    </row>
    <row r="2" spans="1:15" s="104" customFormat="1" ht="18" customHeight="1" thickBot="1">
      <c r="A2" s="521"/>
      <c r="B2" s="503" t="s">
        <v>281</v>
      </c>
      <c r="C2" s="504"/>
      <c r="D2" s="504"/>
      <c r="E2" s="504"/>
      <c r="F2" s="504"/>
      <c r="G2" s="504"/>
      <c r="H2" s="504"/>
      <c r="I2" s="504"/>
      <c r="J2" s="504"/>
      <c r="K2" s="504"/>
      <c r="L2" s="505"/>
      <c r="M2" s="497" t="s">
        <v>282</v>
      </c>
      <c r="N2" s="498"/>
      <c r="O2" s="499"/>
    </row>
    <row r="3" spans="1:15" s="104" customFormat="1" ht="19.899999999999999" customHeight="1" thickBot="1">
      <c r="A3" s="521"/>
      <c r="B3" s="503" t="s">
        <v>120</v>
      </c>
      <c r="C3" s="504"/>
      <c r="D3" s="504"/>
      <c r="E3" s="504"/>
      <c r="F3" s="504"/>
      <c r="G3" s="504"/>
      <c r="H3" s="504"/>
      <c r="I3" s="504"/>
      <c r="J3" s="504"/>
      <c r="K3" s="504"/>
      <c r="L3" s="505"/>
      <c r="M3" s="497" t="s">
        <v>283</v>
      </c>
      <c r="N3" s="498"/>
      <c r="O3" s="499"/>
    </row>
    <row r="4" spans="1:15" s="104" customFormat="1" ht="21.75" customHeight="1" thickBot="1">
      <c r="A4" s="522"/>
      <c r="B4" s="506" t="s">
        <v>284</v>
      </c>
      <c r="C4" s="507"/>
      <c r="D4" s="507"/>
      <c r="E4" s="507"/>
      <c r="F4" s="507"/>
      <c r="G4" s="507"/>
      <c r="H4" s="507"/>
      <c r="I4" s="507"/>
      <c r="J4" s="507"/>
      <c r="K4" s="507"/>
      <c r="L4" s="508"/>
      <c r="M4" s="497" t="s">
        <v>285</v>
      </c>
      <c r="N4" s="498"/>
      <c r="O4" s="499"/>
    </row>
    <row r="5" spans="1:15" s="104" customFormat="1" ht="21.75" customHeight="1" thickBot="1">
      <c r="A5" s="105"/>
      <c r="B5" s="106"/>
      <c r="C5" s="106"/>
      <c r="D5" s="106"/>
      <c r="E5" s="106"/>
      <c r="F5" s="106"/>
      <c r="G5" s="106"/>
      <c r="H5" s="106"/>
      <c r="I5" s="106"/>
      <c r="J5" s="106"/>
      <c r="K5" s="106"/>
      <c r="L5" s="106"/>
      <c r="M5" s="107"/>
      <c r="N5" s="107"/>
      <c r="O5" s="107"/>
    </row>
    <row r="6" spans="1:15" s="104" customFormat="1" ht="21.75" customHeight="1" thickBot="1">
      <c r="A6" s="89" t="s">
        <v>286</v>
      </c>
      <c r="B6" s="531" t="s">
        <v>287</v>
      </c>
      <c r="C6" s="532"/>
      <c r="D6" s="532"/>
      <c r="E6" s="532"/>
      <c r="F6" s="532"/>
      <c r="G6" s="532"/>
      <c r="H6" s="532"/>
      <c r="I6" s="532"/>
      <c r="J6" s="532"/>
      <c r="K6" s="533"/>
      <c r="L6" s="220" t="s">
        <v>288</v>
      </c>
      <c r="M6" s="534">
        <v>2024110010289</v>
      </c>
      <c r="N6" s="535"/>
      <c r="O6" s="536"/>
    </row>
    <row r="7" spans="1:15" s="104" customFormat="1" ht="21.75" customHeight="1" thickBot="1">
      <c r="A7" s="105"/>
      <c r="B7" s="106"/>
      <c r="C7" s="106"/>
      <c r="D7" s="106"/>
      <c r="E7" s="106"/>
      <c r="F7" s="106"/>
      <c r="G7" s="106"/>
      <c r="H7" s="106"/>
      <c r="I7" s="106"/>
      <c r="J7" s="106"/>
      <c r="K7" s="106"/>
      <c r="L7" s="106"/>
      <c r="M7" s="107"/>
      <c r="N7" s="107"/>
      <c r="O7" s="107"/>
    </row>
    <row r="8" spans="1:15" s="104" customFormat="1" ht="21.75" customHeight="1" thickBot="1">
      <c r="A8" s="524" t="s">
        <v>126</v>
      </c>
      <c r="B8" s="181" t="s">
        <v>289</v>
      </c>
      <c r="C8" s="145"/>
      <c r="D8" s="181" t="s">
        <v>290</v>
      </c>
      <c r="E8" s="145"/>
      <c r="F8" s="181" t="s">
        <v>291</v>
      </c>
      <c r="G8" s="145"/>
      <c r="H8" s="181" t="s">
        <v>292</v>
      </c>
      <c r="I8" s="148" t="s">
        <v>293</v>
      </c>
      <c r="J8" s="488" t="s">
        <v>128</v>
      </c>
      <c r="K8" s="523"/>
      <c r="L8" s="180" t="s">
        <v>294</v>
      </c>
      <c r="M8" s="485"/>
      <c r="N8" s="485"/>
      <c r="O8" s="485"/>
    </row>
    <row r="9" spans="1:15" s="104" customFormat="1" ht="21.75" customHeight="1" thickBot="1">
      <c r="A9" s="524"/>
      <c r="B9" s="182" t="s">
        <v>295</v>
      </c>
      <c r="C9" s="148"/>
      <c r="D9" s="181" t="s">
        <v>296</v>
      </c>
      <c r="E9" s="149"/>
      <c r="F9" s="181" t="s">
        <v>297</v>
      </c>
      <c r="G9" s="149"/>
      <c r="H9" s="181" t="s">
        <v>298</v>
      </c>
      <c r="I9" s="147"/>
      <c r="J9" s="488"/>
      <c r="K9" s="523"/>
      <c r="L9" s="180" t="s">
        <v>299</v>
      </c>
      <c r="M9" s="485"/>
      <c r="N9" s="485"/>
      <c r="O9" s="485"/>
    </row>
    <row r="10" spans="1:15" s="104" customFormat="1" ht="21.75" customHeight="1" thickBot="1">
      <c r="A10" s="524"/>
      <c r="B10" s="181" t="s">
        <v>300</v>
      </c>
      <c r="C10" s="145"/>
      <c r="D10" s="181" t="s">
        <v>301</v>
      </c>
      <c r="E10" s="149"/>
      <c r="F10" s="181" t="s">
        <v>302</v>
      </c>
      <c r="G10" s="149"/>
      <c r="H10" s="181" t="s">
        <v>303</v>
      </c>
      <c r="I10" s="147"/>
      <c r="J10" s="488"/>
      <c r="K10" s="523"/>
      <c r="L10" s="180" t="s">
        <v>304</v>
      </c>
      <c r="M10" s="485" t="s">
        <v>293</v>
      </c>
      <c r="N10" s="485"/>
      <c r="O10" s="485"/>
    </row>
    <row r="11" spans="1:15" ht="15" customHeight="1" thickBot="1">
      <c r="A11" s="42"/>
      <c r="B11" s="43"/>
      <c r="C11" s="43"/>
      <c r="D11" s="45"/>
      <c r="E11" s="44"/>
      <c r="F11" s="44"/>
      <c r="G11" s="209"/>
      <c r="H11" s="209"/>
      <c r="I11" s="46"/>
      <c r="J11" s="46"/>
      <c r="K11" s="43"/>
      <c r="L11" s="43"/>
      <c r="M11" s="43"/>
      <c r="N11" s="43"/>
      <c r="O11" s="43"/>
    </row>
    <row r="12" spans="1:15" ht="15" customHeight="1">
      <c r="A12" s="528" t="s">
        <v>305</v>
      </c>
      <c r="B12" s="509" t="s">
        <v>554</v>
      </c>
      <c r="C12" s="510"/>
      <c r="D12" s="510"/>
      <c r="E12" s="510"/>
      <c r="F12" s="510"/>
      <c r="G12" s="510"/>
      <c r="H12" s="510"/>
      <c r="I12" s="510"/>
      <c r="J12" s="510"/>
      <c r="K12" s="510"/>
      <c r="L12" s="510"/>
      <c r="M12" s="510"/>
      <c r="N12" s="510"/>
      <c r="O12" s="511"/>
    </row>
    <row r="13" spans="1:15" ht="15" customHeight="1">
      <c r="A13" s="529"/>
      <c r="B13" s="512"/>
      <c r="C13" s="513"/>
      <c r="D13" s="513"/>
      <c r="E13" s="513"/>
      <c r="F13" s="513"/>
      <c r="G13" s="513"/>
      <c r="H13" s="513"/>
      <c r="I13" s="513"/>
      <c r="J13" s="513"/>
      <c r="K13" s="513"/>
      <c r="L13" s="513"/>
      <c r="M13" s="513"/>
      <c r="N13" s="513"/>
      <c r="O13" s="514"/>
    </row>
    <row r="14" spans="1:15" ht="15" customHeight="1">
      <c r="A14" s="530"/>
      <c r="B14" s="515"/>
      <c r="C14" s="516"/>
      <c r="D14" s="516"/>
      <c r="E14" s="516"/>
      <c r="F14" s="516"/>
      <c r="G14" s="516"/>
      <c r="H14" s="516"/>
      <c r="I14" s="516"/>
      <c r="J14" s="516"/>
      <c r="K14" s="516"/>
      <c r="L14" s="516"/>
      <c r="M14" s="516"/>
      <c r="N14" s="516"/>
      <c r="O14" s="517"/>
    </row>
    <row r="15" spans="1:15" ht="9" customHeight="1">
      <c r="A15" s="47"/>
      <c r="B15" s="103"/>
      <c r="C15" s="48"/>
      <c r="D15" s="48"/>
      <c r="E15" s="48"/>
      <c r="F15" s="48"/>
      <c r="G15" s="49"/>
      <c r="H15" s="49"/>
      <c r="I15" s="49"/>
      <c r="J15" s="49"/>
      <c r="K15" s="49"/>
      <c r="L15" s="50"/>
      <c r="M15" s="50"/>
      <c r="N15" s="50"/>
      <c r="O15" s="50"/>
    </row>
    <row r="16" spans="1:15" s="51" customFormat="1" ht="37.5" customHeight="1">
      <c r="A16" s="89" t="s">
        <v>133</v>
      </c>
      <c r="B16" s="518" t="s">
        <v>531</v>
      </c>
      <c r="C16" s="518"/>
      <c r="D16" s="518"/>
      <c r="E16" s="518"/>
      <c r="F16" s="518"/>
      <c r="G16" s="524" t="s">
        <v>135</v>
      </c>
      <c r="H16" s="524"/>
      <c r="I16" s="519" t="s">
        <v>555</v>
      </c>
      <c r="J16" s="519"/>
      <c r="K16" s="519"/>
      <c r="L16" s="519"/>
      <c r="M16" s="519"/>
      <c r="N16" s="519"/>
      <c r="O16" s="519"/>
    </row>
    <row r="17" spans="1:15" ht="9" customHeight="1">
      <c r="A17" s="47"/>
      <c r="B17" s="49"/>
      <c r="C17" s="48"/>
      <c r="D17" s="48"/>
      <c r="E17" s="48"/>
      <c r="F17" s="48"/>
      <c r="G17" s="49"/>
      <c r="H17" s="49"/>
      <c r="I17" s="49"/>
      <c r="J17" s="49"/>
      <c r="K17" s="49"/>
      <c r="L17" s="50"/>
      <c r="M17" s="50"/>
      <c r="N17" s="50"/>
      <c r="O17" s="50"/>
    </row>
    <row r="18" spans="1:15" ht="56.25" customHeight="1">
      <c r="A18" s="89" t="s">
        <v>137</v>
      </c>
      <c r="B18" s="518" t="s">
        <v>309</v>
      </c>
      <c r="C18" s="518"/>
      <c r="D18" s="518"/>
      <c r="E18" s="518"/>
      <c r="F18" s="89" t="s">
        <v>139</v>
      </c>
      <c r="G18" s="525" t="s">
        <v>310</v>
      </c>
      <c r="H18" s="525"/>
      <c r="I18" s="525"/>
      <c r="J18" s="89" t="s">
        <v>141</v>
      </c>
      <c r="K18" s="518" t="s">
        <v>311</v>
      </c>
      <c r="L18" s="518"/>
      <c r="M18" s="518"/>
      <c r="N18" s="518"/>
      <c r="O18" s="518"/>
    </row>
    <row r="19" spans="1:15" ht="9" customHeight="1">
      <c r="A19" s="41"/>
      <c r="B19" s="40"/>
      <c r="C19" s="527"/>
      <c r="D19" s="527"/>
      <c r="E19" s="527"/>
      <c r="F19" s="527"/>
      <c r="G19" s="527"/>
      <c r="H19" s="527"/>
      <c r="I19" s="527"/>
      <c r="J19" s="527"/>
      <c r="K19" s="527"/>
      <c r="L19" s="527"/>
      <c r="M19" s="527"/>
      <c r="N19" s="527"/>
      <c r="O19" s="527"/>
    </row>
    <row r="21" spans="1:15" ht="16.5" customHeight="1">
      <c r="A21" s="101"/>
      <c r="B21" s="102"/>
      <c r="C21" s="102"/>
      <c r="D21" s="102"/>
      <c r="E21" s="102"/>
      <c r="F21" s="102"/>
      <c r="G21" s="102"/>
      <c r="H21" s="102"/>
      <c r="I21" s="102"/>
      <c r="J21" s="102"/>
      <c r="K21" s="102"/>
      <c r="L21" s="102"/>
      <c r="M21" s="102"/>
      <c r="N21" s="102"/>
      <c r="O21" s="102"/>
    </row>
    <row r="22" spans="1:15" ht="32.1" customHeight="1">
      <c r="A22" s="486" t="s">
        <v>143</v>
      </c>
      <c r="B22" s="487"/>
      <c r="C22" s="487"/>
      <c r="D22" s="487"/>
      <c r="E22" s="487"/>
      <c r="F22" s="487"/>
      <c r="G22" s="487"/>
      <c r="H22" s="487"/>
      <c r="I22" s="487"/>
      <c r="J22" s="487"/>
      <c r="K22" s="487"/>
      <c r="L22" s="487"/>
      <c r="M22" s="487"/>
      <c r="N22" s="487"/>
      <c r="O22" s="488"/>
    </row>
    <row r="23" spans="1:15" ht="32.1" customHeight="1">
      <c r="A23" s="486" t="s">
        <v>312</v>
      </c>
      <c r="B23" s="487"/>
      <c r="C23" s="487"/>
      <c r="D23" s="487"/>
      <c r="E23" s="487"/>
      <c r="F23" s="487"/>
      <c r="G23" s="487"/>
      <c r="H23" s="487"/>
      <c r="I23" s="487"/>
      <c r="J23" s="487"/>
      <c r="K23" s="487"/>
      <c r="L23" s="487"/>
      <c r="M23" s="487"/>
      <c r="N23" s="487"/>
      <c r="O23" s="488"/>
    </row>
    <row r="24" spans="1:15" ht="32.1" customHeight="1" thickBot="1">
      <c r="A24" s="62"/>
      <c r="B24" s="52" t="s">
        <v>289</v>
      </c>
      <c r="C24" s="52" t="s">
        <v>290</v>
      </c>
      <c r="D24" s="52" t="s">
        <v>291</v>
      </c>
      <c r="E24" s="52" t="s">
        <v>292</v>
      </c>
      <c r="F24" s="52" t="s">
        <v>295</v>
      </c>
      <c r="G24" s="52" t="s">
        <v>296</v>
      </c>
      <c r="H24" s="52" t="s">
        <v>297</v>
      </c>
      <c r="I24" s="52" t="s">
        <v>298</v>
      </c>
      <c r="J24" s="52" t="s">
        <v>300</v>
      </c>
      <c r="K24" s="52" t="s">
        <v>301</v>
      </c>
      <c r="L24" s="52" t="s">
        <v>302</v>
      </c>
      <c r="M24" s="52" t="s">
        <v>303</v>
      </c>
      <c r="N24" s="53" t="s">
        <v>313</v>
      </c>
      <c r="O24" s="53" t="s">
        <v>314</v>
      </c>
    </row>
    <row r="25" spans="1:15" ht="32.1" customHeight="1">
      <c r="A25" s="56" t="s">
        <v>144</v>
      </c>
      <c r="B25" s="286">
        <v>31500000</v>
      </c>
      <c r="C25" s="286">
        <v>318274000</v>
      </c>
      <c r="D25" s="286">
        <v>88100000</v>
      </c>
      <c r="E25" s="287"/>
      <c r="F25" s="287"/>
      <c r="G25" s="286">
        <v>16200000</v>
      </c>
      <c r="H25" s="288"/>
      <c r="I25" s="288"/>
      <c r="J25" s="288"/>
      <c r="K25" s="288"/>
      <c r="L25" s="288"/>
      <c r="M25" s="288"/>
      <c r="N25" s="313">
        <f>SUM(B25:M25)</f>
        <v>454074000</v>
      </c>
      <c r="O25" s="55"/>
    </row>
    <row r="26" spans="1:15" ht="32.1" customHeight="1">
      <c r="A26" s="56" t="s">
        <v>146</v>
      </c>
      <c r="B26" s="286">
        <v>31500000</v>
      </c>
      <c r="C26" s="286">
        <v>401874000</v>
      </c>
      <c r="D26" s="286">
        <v>10320000</v>
      </c>
      <c r="E26" s="286">
        <v>-21453598</v>
      </c>
      <c r="F26" s="287"/>
      <c r="G26" s="287"/>
      <c r="H26" s="287"/>
      <c r="I26" s="287"/>
      <c r="J26" s="287"/>
      <c r="K26" s="287"/>
      <c r="L26" s="287"/>
      <c r="M26" s="287"/>
      <c r="N26" s="218">
        <f t="shared" ref="N26:N30" si="0">SUM(B26:M26)</f>
        <v>422240402</v>
      </c>
      <c r="O26" s="88">
        <f>+(B26+C26+D26+E26+F26+G26+H26+I26+J26+K26+L26+M26)/N25</f>
        <v>0.92989336980315984</v>
      </c>
    </row>
    <row r="27" spans="1:15" ht="32.1" customHeight="1">
      <c r="A27" s="56" t="s">
        <v>148</v>
      </c>
      <c r="B27" s="287"/>
      <c r="C27" s="286">
        <v>840000</v>
      </c>
      <c r="D27" s="286">
        <v>18680402</v>
      </c>
      <c r="E27" s="286">
        <v>36994000</v>
      </c>
      <c r="F27" s="287"/>
      <c r="G27" s="287"/>
      <c r="H27" s="287"/>
      <c r="I27" s="287"/>
      <c r="J27" s="287"/>
      <c r="K27" s="287"/>
      <c r="L27" s="287"/>
      <c r="M27" s="287"/>
      <c r="N27" s="218">
        <f t="shared" si="0"/>
        <v>56514402</v>
      </c>
      <c r="O27" s="88">
        <f>+N27/N26</f>
        <v>0.13384413649738805</v>
      </c>
    </row>
    <row r="28" spans="1:15" ht="32.1" customHeight="1">
      <c r="A28" s="56" t="s">
        <v>316</v>
      </c>
      <c r="B28" s="287" t="s">
        <v>315</v>
      </c>
      <c r="C28" s="286">
        <v>3209344</v>
      </c>
      <c r="D28" s="286">
        <v>5881007</v>
      </c>
      <c r="E28" s="287"/>
      <c r="F28" s="287"/>
      <c r="G28" s="287"/>
      <c r="H28" s="287"/>
      <c r="I28" s="287"/>
      <c r="J28" s="287"/>
      <c r="K28" s="287"/>
      <c r="L28" s="287"/>
      <c r="M28" s="287"/>
      <c r="N28" s="218">
        <f t="shared" si="0"/>
        <v>9090351</v>
      </c>
      <c r="O28" s="58"/>
    </row>
    <row r="29" spans="1:15" ht="32.1" customHeight="1">
      <c r="A29" s="56" t="s">
        <v>317</v>
      </c>
      <c r="B29" s="287" t="s">
        <v>315</v>
      </c>
      <c r="C29" s="287" t="s">
        <v>315</v>
      </c>
      <c r="D29" s="286"/>
      <c r="E29" s="287"/>
      <c r="F29" s="287"/>
      <c r="G29" s="287"/>
      <c r="H29" s="287"/>
      <c r="I29" s="287"/>
      <c r="J29" s="287"/>
      <c r="K29" s="287"/>
      <c r="L29" s="287"/>
      <c r="M29" s="287"/>
      <c r="N29" s="218">
        <f t="shared" si="0"/>
        <v>0</v>
      </c>
      <c r="O29" s="58"/>
    </row>
    <row r="30" spans="1:15" ht="32.1" customHeight="1" thickBot="1">
      <c r="A30" s="59" t="s">
        <v>154</v>
      </c>
      <c r="B30" s="290" t="s">
        <v>315</v>
      </c>
      <c r="C30" s="290" t="s">
        <v>315</v>
      </c>
      <c r="D30" s="290" t="s">
        <v>315</v>
      </c>
      <c r="E30" s="289">
        <v>9090351</v>
      </c>
      <c r="F30" s="290"/>
      <c r="G30" s="290"/>
      <c r="H30" s="290"/>
      <c r="I30" s="290"/>
      <c r="J30" s="290"/>
      <c r="K30" s="290"/>
      <c r="L30" s="290"/>
      <c r="M30" s="290"/>
      <c r="N30" s="219">
        <f t="shared" si="0"/>
        <v>9090351</v>
      </c>
      <c r="O30" s="63"/>
    </row>
    <row r="31" spans="1:15" s="61" customFormat="1" ht="16.5" customHeight="1"/>
    <row r="32" spans="1:15" s="61" customFormat="1" ht="17.25" customHeight="1"/>
    <row r="33" spans="1:14">
      <c r="N33" s="217"/>
    </row>
    <row r="34" spans="1:14" ht="48" customHeight="1">
      <c r="A34" s="542" t="s">
        <v>318</v>
      </c>
      <c r="B34" s="543"/>
      <c r="C34" s="543"/>
      <c r="D34" s="543"/>
      <c r="E34" s="543"/>
      <c r="F34" s="543"/>
      <c r="G34" s="543"/>
      <c r="H34" s="543"/>
      <c r="I34" s="544"/>
    </row>
    <row r="35" spans="1:14" ht="50.25" customHeight="1">
      <c r="A35" s="73" t="s">
        <v>319</v>
      </c>
      <c r="B35" s="545" t="str">
        <f>+B12</f>
        <v>Implementar 3 acciones de transformación cultural que promuevan y garanticen el libre ejercicio de los derechos de las mujeres y la equidad de género a través de mecanismos de cambio cultural y comportamental desarrollados con las comunidades</v>
      </c>
      <c r="C35" s="546"/>
      <c r="D35" s="546"/>
      <c r="E35" s="546"/>
      <c r="F35" s="546"/>
      <c r="G35" s="546"/>
      <c r="H35" s="546"/>
      <c r="I35" s="547"/>
    </row>
    <row r="36" spans="1:14" ht="18.75" customHeight="1">
      <c r="A36" s="559" t="s">
        <v>159</v>
      </c>
      <c r="B36" s="110">
        <v>2024</v>
      </c>
      <c r="C36" s="110">
        <v>2025</v>
      </c>
      <c r="D36" s="110">
        <v>2026</v>
      </c>
      <c r="E36" s="110">
        <v>2027</v>
      </c>
      <c r="F36" s="110" t="s">
        <v>320</v>
      </c>
      <c r="G36" s="561" t="s">
        <v>161</v>
      </c>
      <c r="H36" s="561"/>
      <c r="I36" s="561"/>
    </row>
    <row r="37" spans="1:14" ht="50.25" customHeight="1">
      <c r="A37" s="560"/>
      <c r="B37" s="65">
        <v>1</v>
      </c>
      <c r="C37" s="239">
        <f>B40+B42+B44+B46+B48+B50+B52+B54+B58+B56+B60+B62</f>
        <v>1.0000000000000002</v>
      </c>
      <c r="D37" s="65">
        <v>1</v>
      </c>
      <c r="E37" s="65">
        <v>0</v>
      </c>
      <c r="F37" s="110">
        <f>B37+C37+D37+E37</f>
        <v>3</v>
      </c>
      <c r="G37" s="561"/>
      <c r="H37" s="561"/>
      <c r="I37" s="561"/>
    </row>
    <row r="38" spans="1:14" ht="52.5" customHeight="1">
      <c r="A38" s="74" t="s">
        <v>163</v>
      </c>
      <c r="B38" s="548">
        <v>0.2</v>
      </c>
      <c r="C38" s="549"/>
      <c r="D38" s="554" t="s">
        <v>321</v>
      </c>
      <c r="E38" s="555"/>
      <c r="F38" s="555"/>
      <c r="G38" s="555"/>
      <c r="H38" s="555"/>
      <c r="I38" s="556"/>
    </row>
    <row r="39" spans="1:14" s="64" customFormat="1" ht="75.599999999999994" customHeight="1">
      <c r="A39" s="559" t="s">
        <v>322</v>
      </c>
      <c r="B39" s="74" t="s">
        <v>323</v>
      </c>
      <c r="C39" s="73" t="s">
        <v>206</v>
      </c>
      <c r="D39" s="540" t="s">
        <v>208</v>
      </c>
      <c r="E39" s="541"/>
      <c r="F39" s="540" t="s">
        <v>210</v>
      </c>
      <c r="G39" s="541"/>
      <c r="H39" s="75" t="s">
        <v>212</v>
      </c>
      <c r="I39" s="77" t="s">
        <v>213</v>
      </c>
    </row>
    <row r="40" spans="1:14" ht="120.75" customHeight="1">
      <c r="A40" s="560"/>
      <c r="B40" s="227">
        <v>0</v>
      </c>
      <c r="C40" s="68">
        <v>0</v>
      </c>
      <c r="D40" s="550" t="s">
        <v>556</v>
      </c>
      <c r="E40" s="551"/>
      <c r="F40" s="626" t="s">
        <v>557</v>
      </c>
      <c r="G40" s="551"/>
      <c r="H40" s="65"/>
      <c r="I40" s="66"/>
    </row>
    <row r="41" spans="1:14" s="64" customFormat="1" ht="85.5" customHeight="1">
      <c r="A41" s="559" t="s">
        <v>328</v>
      </c>
      <c r="B41" s="76" t="s">
        <v>323</v>
      </c>
      <c r="C41" s="75" t="s">
        <v>206</v>
      </c>
      <c r="D41" s="540" t="s">
        <v>208</v>
      </c>
      <c r="E41" s="541"/>
      <c r="F41" s="540" t="s">
        <v>210</v>
      </c>
      <c r="G41" s="541"/>
      <c r="H41" s="75" t="s">
        <v>212</v>
      </c>
      <c r="I41" s="77" t="s">
        <v>213</v>
      </c>
    </row>
    <row r="42" spans="1:14" ht="203.25" customHeight="1">
      <c r="A42" s="560"/>
      <c r="B42" s="227">
        <v>0.02</v>
      </c>
      <c r="C42" s="68">
        <v>0.02</v>
      </c>
      <c r="D42" s="562" t="s">
        <v>558</v>
      </c>
      <c r="E42" s="553"/>
      <c r="F42" s="562" t="s">
        <v>558</v>
      </c>
      <c r="G42" s="553"/>
      <c r="H42" s="294" t="s">
        <v>492</v>
      </c>
      <c r="I42" s="66" t="s">
        <v>559</v>
      </c>
    </row>
    <row r="43" spans="1:14" s="64" customFormat="1" ht="83.1" customHeight="1">
      <c r="A43" s="559" t="s">
        <v>332</v>
      </c>
      <c r="B43" s="76" t="s">
        <v>323</v>
      </c>
      <c r="C43" s="75" t="s">
        <v>206</v>
      </c>
      <c r="D43" s="540" t="s">
        <v>208</v>
      </c>
      <c r="E43" s="541"/>
      <c r="F43" s="540" t="s">
        <v>210</v>
      </c>
      <c r="G43" s="541"/>
      <c r="H43" s="75" t="s">
        <v>212</v>
      </c>
      <c r="I43" s="77" t="s">
        <v>213</v>
      </c>
    </row>
    <row r="44" spans="1:14" ht="120.75" customHeight="1">
      <c r="A44" s="560"/>
      <c r="B44" s="227">
        <v>0</v>
      </c>
      <c r="C44" s="68"/>
      <c r="D44" s="552" t="s">
        <v>560</v>
      </c>
      <c r="E44" s="553"/>
      <c r="F44" s="552" t="s">
        <v>561</v>
      </c>
      <c r="G44" s="553"/>
      <c r="H44" s="294" t="s">
        <v>492</v>
      </c>
      <c r="I44" s="66" t="s">
        <v>559</v>
      </c>
    </row>
    <row r="45" spans="1:14" s="64" customFormat="1" ht="35.1" customHeight="1">
      <c r="A45" s="559" t="s">
        <v>336</v>
      </c>
      <c r="B45" s="76" t="s">
        <v>323</v>
      </c>
      <c r="C45" s="76" t="s">
        <v>206</v>
      </c>
      <c r="D45" s="540" t="s">
        <v>208</v>
      </c>
      <c r="E45" s="541"/>
      <c r="F45" s="540" t="s">
        <v>210</v>
      </c>
      <c r="G45" s="541"/>
      <c r="H45" s="75" t="s">
        <v>212</v>
      </c>
      <c r="I45" s="75" t="s">
        <v>213</v>
      </c>
    </row>
    <row r="46" spans="1:14" ht="120.75" customHeight="1">
      <c r="A46" s="560"/>
      <c r="B46" s="227">
        <v>0.05</v>
      </c>
      <c r="C46" s="68"/>
      <c r="D46" s="552" t="s">
        <v>562</v>
      </c>
      <c r="E46" s="553"/>
      <c r="F46" s="552" t="s">
        <v>563</v>
      </c>
      <c r="G46" s="553"/>
      <c r="H46" s="294" t="s">
        <v>492</v>
      </c>
      <c r="I46" s="66" t="s">
        <v>559</v>
      </c>
    </row>
    <row r="47" spans="1:14" s="64" customFormat="1" ht="35.1" customHeight="1">
      <c r="A47" s="559" t="s">
        <v>341</v>
      </c>
      <c r="B47" s="76" t="s">
        <v>323</v>
      </c>
      <c r="C47" s="75" t="s">
        <v>206</v>
      </c>
      <c r="D47" s="540" t="s">
        <v>208</v>
      </c>
      <c r="E47" s="541"/>
      <c r="F47" s="540" t="s">
        <v>210</v>
      </c>
      <c r="G47" s="541"/>
      <c r="H47" s="75" t="s">
        <v>212</v>
      </c>
      <c r="I47" s="77" t="s">
        <v>213</v>
      </c>
    </row>
    <row r="48" spans="1:14" ht="120.75" customHeight="1">
      <c r="A48" s="560"/>
      <c r="B48" s="227">
        <v>0.05</v>
      </c>
      <c r="C48" s="68"/>
      <c r="D48" s="473"/>
      <c r="E48" s="474"/>
      <c r="F48" s="473"/>
      <c r="G48" s="474"/>
      <c r="H48" s="65"/>
      <c r="I48" s="67"/>
    </row>
    <row r="49" spans="1:9" s="64" customFormat="1" ht="35.1" customHeight="1">
      <c r="A49" s="559" t="s">
        <v>342</v>
      </c>
      <c r="B49" s="231" t="s">
        <v>323</v>
      </c>
      <c r="C49" s="75" t="s">
        <v>206</v>
      </c>
      <c r="D49" s="540" t="s">
        <v>208</v>
      </c>
      <c r="E49" s="541"/>
      <c r="F49" s="540" t="s">
        <v>210</v>
      </c>
      <c r="G49" s="541"/>
      <c r="H49" s="75" t="s">
        <v>212</v>
      </c>
      <c r="I49" s="77" t="s">
        <v>213</v>
      </c>
    </row>
    <row r="50" spans="1:9" ht="120.75" customHeight="1">
      <c r="A50" s="666"/>
      <c r="B50" s="234">
        <v>0.1</v>
      </c>
      <c r="C50" s="232"/>
      <c r="D50" s="473"/>
      <c r="E50" s="474"/>
      <c r="F50" s="473"/>
      <c r="G50" s="474"/>
      <c r="H50" s="65"/>
      <c r="I50" s="67"/>
    </row>
    <row r="51" spans="1:9" ht="35.1" customHeight="1">
      <c r="A51" s="559" t="s">
        <v>343</v>
      </c>
      <c r="B51" s="237" t="s">
        <v>323</v>
      </c>
      <c r="C51" s="73" t="s">
        <v>206</v>
      </c>
      <c r="D51" s="540" t="s">
        <v>208</v>
      </c>
      <c r="E51" s="541"/>
      <c r="F51" s="540" t="s">
        <v>210</v>
      </c>
      <c r="G51" s="541"/>
      <c r="H51" s="75" t="s">
        <v>212</v>
      </c>
      <c r="I51" s="77" t="s">
        <v>213</v>
      </c>
    </row>
    <row r="52" spans="1:9" ht="120.75" customHeight="1">
      <c r="A52" s="666"/>
      <c r="B52" s="234">
        <v>0.1</v>
      </c>
      <c r="C52" s="232"/>
      <c r="D52" s="473"/>
      <c r="E52" s="565"/>
      <c r="F52" s="473"/>
      <c r="G52" s="474"/>
      <c r="H52" s="65"/>
      <c r="I52" s="67"/>
    </row>
    <row r="53" spans="1:9" ht="35.1" customHeight="1">
      <c r="A53" s="667" t="s">
        <v>344</v>
      </c>
      <c r="B53" s="235" t="s">
        <v>323</v>
      </c>
      <c r="C53" s="233" t="s">
        <v>206</v>
      </c>
      <c r="D53" s="540" t="s">
        <v>208</v>
      </c>
      <c r="E53" s="541"/>
      <c r="F53" s="540" t="s">
        <v>210</v>
      </c>
      <c r="G53" s="541"/>
      <c r="H53" s="75" t="s">
        <v>212</v>
      </c>
      <c r="I53" s="77" t="s">
        <v>213</v>
      </c>
    </row>
    <row r="54" spans="1:9" ht="120.75" customHeight="1">
      <c r="A54" s="666"/>
      <c r="B54" s="236">
        <v>0.13</v>
      </c>
      <c r="C54" s="232"/>
      <c r="D54" s="473"/>
      <c r="E54" s="565"/>
      <c r="F54" s="473"/>
      <c r="G54" s="474"/>
      <c r="H54" s="85"/>
      <c r="I54" s="67"/>
    </row>
    <row r="55" spans="1:9" ht="35.1" customHeight="1">
      <c r="A55" s="559" t="s">
        <v>345</v>
      </c>
      <c r="B55" s="237" t="s">
        <v>323</v>
      </c>
      <c r="C55" s="73" t="s">
        <v>206</v>
      </c>
      <c r="D55" s="540" t="s">
        <v>208</v>
      </c>
      <c r="E55" s="541"/>
      <c r="F55" s="540" t="s">
        <v>210</v>
      </c>
      <c r="G55" s="541"/>
      <c r="H55" s="75" t="s">
        <v>212</v>
      </c>
      <c r="I55" s="77" t="s">
        <v>213</v>
      </c>
    </row>
    <row r="56" spans="1:9" ht="120.75" customHeight="1">
      <c r="A56" s="666"/>
      <c r="B56" s="238">
        <v>0.15</v>
      </c>
      <c r="C56" s="232"/>
      <c r="D56" s="473"/>
      <c r="E56" s="474"/>
      <c r="F56" s="473"/>
      <c r="G56" s="474"/>
      <c r="H56" s="65"/>
      <c r="I56" s="65"/>
    </row>
    <row r="57" spans="1:9" ht="35.1" customHeight="1">
      <c r="A57" s="559" t="s">
        <v>346</v>
      </c>
      <c r="B57" s="237" t="s">
        <v>323</v>
      </c>
      <c r="C57" s="73" t="s">
        <v>206</v>
      </c>
      <c r="D57" s="540" t="s">
        <v>208</v>
      </c>
      <c r="E57" s="541"/>
      <c r="F57" s="540" t="s">
        <v>210</v>
      </c>
      <c r="G57" s="541"/>
      <c r="H57" s="75" t="s">
        <v>212</v>
      </c>
      <c r="I57" s="77" t="s">
        <v>213</v>
      </c>
    </row>
    <row r="58" spans="1:9" ht="120.75" customHeight="1">
      <c r="A58" s="666"/>
      <c r="B58" s="234">
        <v>0.2</v>
      </c>
      <c r="C58" s="232"/>
      <c r="D58" s="473"/>
      <c r="E58" s="474"/>
      <c r="F58" s="473"/>
      <c r="G58" s="474"/>
      <c r="H58" s="65"/>
      <c r="I58" s="67"/>
    </row>
    <row r="59" spans="1:9" ht="35.1" customHeight="1">
      <c r="A59" s="559" t="s">
        <v>347</v>
      </c>
      <c r="B59" s="237" t="s">
        <v>323</v>
      </c>
      <c r="C59" s="73" t="s">
        <v>206</v>
      </c>
      <c r="D59" s="540" t="s">
        <v>208</v>
      </c>
      <c r="E59" s="541"/>
      <c r="F59" s="540" t="s">
        <v>210</v>
      </c>
      <c r="G59" s="541"/>
      <c r="H59" s="75" t="s">
        <v>212</v>
      </c>
      <c r="I59" s="77" t="s">
        <v>213</v>
      </c>
    </row>
    <row r="60" spans="1:9" ht="120.75" customHeight="1">
      <c r="A60" s="666"/>
      <c r="B60" s="238">
        <v>0.15</v>
      </c>
      <c r="C60" s="232"/>
      <c r="D60" s="473"/>
      <c r="E60" s="474"/>
      <c r="F60" s="565"/>
      <c r="G60" s="565"/>
      <c r="H60" s="65"/>
      <c r="I60" s="65"/>
    </row>
    <row r="61" spans="1:9" ht="35.1" customHeight="1">
      <c r="A61" s="559" t="s">
        <v>348</v>
      </c>
      <c r="B61" s="74" t="s">
        <v>323</v>
      </c>
      <c r="C61" s="73" t="s">
        <v>206</v>
      </c>
      <c r="D61" s="540" t="s">
        <v>208</v>
      </c>
      <c r="E61" s="541"/>
      <c r="F61" s="540" t="s">
        <v>210</v>
      </c>
      <c r="G61" s="541"/>
      <c r="H61" s="75" t="s">
        <v>212</v>
      </c>
      <c r="I61" s="77" t="s">
        <v>213</v>
      </c>
    </row>
    <row r="62" spans="1:9" ht="120.75" customHeight="1">
      <c r="A62" s="560"/>
      <c r="B62" s="228">
        <v>0.05</v>
      </c>
      <c r="C62" s="69"/>
      <c r="D62" s="473"/>
      <c r="E62" s="474"/>
      <c r="F62" s="473"/>
      <c r="G62" s="474"/>
      <c r="H62" s="65"/>
      <c r="I62" s="65"/>
    </row>
    <row r="66" spans="1:11" ht="34.5" customHeight="1">
      <c r="A66" s="689" t="s">
        <v>177</v>
      </c>
      <c r="B66" s="689"/>
      <c r="C66" s="689"/>
      <c r="D66" s="689"/>
      <c r="E66" s="689"/>
      <c r="F66" s="689"/>
      <c r="G66" s="689"/>
      <c r="H66" s="689"/>
      <c r="I66" s="689"/>
      <c r="J66" s="241"/>
      <c r="K66" s="241"/>
    </row>
    <row r="67" spans="1:11" ht="123.75" customHeight="1">
      <c r="A67" s="248" t="s">
        <v>178</v>
      </c>
      <c r="B67" s="688" t="s">
        <v>564</v>
      </c>
      <c r="C67" s="688"/>
      <c r="D67" s="688" t="s">
        <v>565</v>
      </c>
      <c r="E67" s="688"/>
      <c r="F67" s="688" t="s">
        <v>566</v>
      </c>
      <c r="G67" s="688"/>
      <c r="H67" s="688" t="s">
        <v>567</v>
      </c>
      <c r="I67" s="688"/>
      <c r="J67" s="680"/>
      <c r="K67" s="680"/>
    </row>
    <row r="68" spans="1:11" ht="40.5" customHeight="1">
      <c r="A68" s="248" t="s">
        <v>568</v>
      </c>
      <c r="B68" s="684">
        <v>0.04</v>
      </c>
      <c r="C68" s="684"/>
      <c r="D68" s="684">
        <v>0.06</v>
      </c>
      <c r="E68" s="684"/>
      <c r="F68" s="684">
        <v>0.05</v>
      </c>
      <c r="G68" s="684"/>
      <c r="H68" s="684">
        <v>0.05</v>
      </c>
      <c r="I68" s="684"/>
      <c r="J68" s="681"/>
      <c r="K68" s="681"/>
    </row>
    <row r="69" spans="1:11" ht="30" customHeight="1">
      <c r="A69" s="690" t="s">
        <v>289</v>
      </c>
      <c r="B69" s="249" t="s">
        <v>99</v>
      </c>
      <c r="C69" s="249" t="s">
        <v>206</v>
      </c>
      <c r="D69" s="249" t="s">
        <v>99</v>
      </c>
      <c r="E69" s="249" t="s">
        <v>206</v>
      </c>
      <c r="F69" s="249" t="s">
        <v>99</v>
      </c>
      <c r="G69" s="249" t="s">
        <v>206</v>
      </c>
      <c r="H69" s="249" t="s">
        <v>99</v>
      </c>
      <c r="I69" s="249" t="s">
        <v>206</v>
      </c>
      <c r="J69" s="242"/>
      <c r="K69" s="242"/>
    </row>
    <row r="70" spans="1:11" ht="30" customHeight="1">
      <c r="A70" s="690"/>
      <c r="B70" s="250">
        <v>0</v>
      </c>
      <c r="C70" s="251">
        <v>0</v>
      </c>
      <c r="D70" s="250">
        <v>0</v>
      </c>
      <c r="E70" s="251">
        <v>0</v>
      </c>
      <c r="F70" s="252">
        <v>0</v>
      </c>
      <c r="G70" s="251">
        <v>0</v>
      </c>
      <c r="H70" s="252">
        <v>0</v>
      </c>
      <c r="I70" s="251">
        <v>0</v>
      </c>
      <c r="J70" s="243"/>
      <c r="K70" s="244"/>
    </row>
    <row r="71" spans="1:11" ht="80.25" customHeight="1">
      <c r="A71" s="248" t="s">
        <v>353</v>
      </c>
      <c r="B71" s="691" t="s">
        <v>556</v>
      </c>
      <c r="C71" s="691"/>
      <c r="D71" s="692" t="s">
        <v>556</v>
      </c>
      <c r="E71" s="692"/>
      <c r="F71" s="692" t="s">
        <v>556</v>
      </c>
      <c r="G71" s="692"/>
      <c r="H71" s="692" t="s">
        <v>557</v>
      </c>
      <c r="I71" s="693"/>
      <c r="J71" s="682"/>
      <c r="K71" s="682"/>
    </row>
    <row r="72" spans="1:11" ht="80.25" customHeight="1">
      <c r="A72" s="248" t="s">
        <v>357</v>
      </c>
      <c r="B72" s="660" t="s">
        <v>406</v>
      </c>
      <c r="C72" s="660"/>
      <c r="D72" s="660" t="s">
        <v>406</v>
      </c>
      <c r="E72" s="660"/>
      <c r="F72" s="660" t="s">
        <v>406</v>
      </c>
      <c r="G72" s="660"/>
      <c r="H72" s="660" t="s">
        <v>406</v>
      </c>
      <c r="I72" s="660"/>
      <c r="J72" s="677"/>
      <c r="K72" s="677"/>
    </row>
    <row r="73" spans="1:11" ht="30.75" customHeight="1">
      <c r="A73" s="690" t="s">
        <v>290</v>
      </c>
      <c r="B73" s="249" t="s">
        <v>99</v>
      </c>
      <c r="C73" s="249" t="s">
        <v>206</v>
      </c>
      <c r="D73" s="249" t="s">
        <v>99</v>
      </c>
      <c r="E73" s="249" t="s">
        <v>206</v>
      </c>
      <c r="F73" s="249" t="s">
        <v>99</v>
      </c>
      <c r="G73" s="249" t="s">
        <v>206</v>
      </c>
      <c r="H73" s="249" t="s">
        <v>99</v>
      </c>
      <c r="I73" s="249" t="s">
        <v>206</v>
      </c>
      <c r="J73" s="242"/>
      <c r="K73" s="242"/>
    </row>
    <row r="74" spans="1:11" ht="30.75" customHeight="1">
      <c r="A74" s="690"/>
      <c r="B74" s="250">
        <v>0</v>
      </c>
      <c r="C74" s="251">
        <v>0</v>
      </c>
      <c r="D74" s="250">
        <v>0</v>
      </c>
      <c r="E74" s="251">
        <v>0</v>
      </c>
      <c r="F74" s="252">
        <v>0.09</v>
      </c>
      <c r="G74" s="253">
        <v>0.09</v>
      </c>
      <c r="H74" s="252">
        <v>0.09</v>
      </c>
      <c r="I74" s="253">
        <v>0.09</v>
      </c>
      <c r="J74" s="243"/>
      <c r="K74" s="245"/>
    </row>
    <row r="75" spans="1:11" ht="156.75" customHeight="1">
      <c r="A75" s="248" t="s">
        <v>353</v>
      </c>
      <c r="B75" s="691" t="s">
        <v>556</v>
      </c>
      <c r="C75" s="691"/>
      <c r="D75" s="694" t="s">
        <v>556</v>
      </c>
      <c r="E75" s="694"/>
      <c r="F75" s="691" t="s">
        <v>569</v>
      </c>
      <c r="G75" s="691"/>
      <c r="H75" s="695" t="s">
        <v>570</v>
      </c>
      <c r="I75" s="695"/>
      <c r="J75" s="683"/>
      <c r="K75" s="683"/>
    </row>
    <row r="76" spans="1:11" ht="80.25" customHeight="1">
      <c r="A76" s="248" t="s">
        <v>357</v>
      </c>
      <c r="B76" s="660" t="s">
        <v>406</v>
      </c>
      <c r="C76" s="660"/>
      <c r="D76" s="660" t="s">
        <v>406</v>
      </c>
      <c r="E76" s="660"/>
      <c r="F76" s="696" t="s">
        <v>571</v>
      </c>
      <c r="G76" s="696"/>
      <c r="H76" s="696" t="s">
        <v>572</v>
      </c>
      <c r="I76" s="696"/>
      <c r="J76" s="677"/>
      <c r="K76" s="677"/>
    </row>
    <row r="77" spans="1:11" ht="30.75" customHeight="1">
      <c r="A77" s="690" t="s">
        <v>291</v>
      </c>
      <c r="B77" s="249" t="s">
        <v>99</v>
      </c>
      <c r="C77" s="249" t="s">
        <v>206</v>
      </c>
      <c r="D77" s="249" t="s">
        <v>99</v>
      </c>
      <c r="E77" s="249" t="s">
        <v>206</v>
      </c>
      <c r="F77" s="249" t="s">
        <v>99</v>
      </c>
      <c r="G77" s="249" t="s">
        <v>206</v>
      </c>
      <c r="H77" s="249" t="s">
        <v>99</v>
      </c>
      <c r="I77" s="249" t="s">
        <v>206</v>
      </c>
      <c r="J77" s="242"/>
      <c r="K77" s="242"/>
    </row>
    <row r="78" spans="1:11" ht="30.75" customHeight="1">
      <c r="A78" s="690"/>
      <c r="B78" s="250">
        <v>0</v>
      </c>
      <c r="C78" s="251" t="s">
        <v>573</v>
      </c>
      <c r="D78" s="250">
        <v>0</v>
      </c>
      <c r="E78" s="251" t="s">
        <v>573</v>
      </c>
      <c r="F78" s="252">
        <v>0.09</v>
      </c>
      <c r="G78" s="253">
        <v>0.09</v>
      </c>
      <c r="H78" s="252">
        <v>0.09</v>
      </c>
      <c r="I78" s="253">
        <v>0.09</v>
      </c>
      <c r="J78" s="243"/>
      <c r="K78" s="245"/>
    </row>
    <row r="79" spans="1:11" ht="80.25" customHeight="1">
      <c r="A79" s="248" t="s">
        <v>353</v>
      </c>
      <c r="B79" s="691" t="s">
        <v>556</v>
      </c>
      <c r="C79" s="691"/>
      <c r="D79" s="694" t="s">
        <v>556</v>
      </c>
      <c r="E79" s="694"/>
      <c r="F79" s="691" t="s">
        <v>574</v>
      </c>
      <c r="G79" s="691"/>
      <c r="H79" s="691" t="s">
        <v>575</v>
      </c>
      <c r="I79" s="691"/>
      <c r="J79" s="677"/>
      <c r="K79" s="677"/>
    </row>
    <row r="80" spans="1:11" ht="80.25" customHeight="1">
      <c r="A80" s="248" t="s">
        <v>357</v>
      </c>
      <c r="B80" s="660" t="s">
        <v>406</v>
      </c>
      <c r="C80" s="660"/>
      <c r="D80" s="660" t="s">
        <v>406</v>
      </c>
      <c r="E80" s="660"/>
      <c r="F80" s="696" t="s">
        <v>576</v>
      </c>
      <c r="G80" s="696"/>
      <c r="H80" s="696" t="s">
        <v>577</v>
      </c>
      <c r="I80" s="696"/>
      <c r="J80" s="677"/>
      <c r="K80" s="677"/>
    </row>
    <row r="81" spans="1:11" ht="30.75" customHeight="1">
      <c r="A81" s="690" t="s">
        <v>292</v>
      </c>
      <c r="B81" s="249" t="s">
        <v>99</v>
      </c>
      <c r="C81" s="249" t="s">
        <v>206</v>
      </c>
      <c r="D81" s="249" t="s">
        <v>99</v>
      </c>
      <c r="E81" s="249" t="s">
        <v>206</v>
      </c>
      <c r="F81" s="249" t="s">
        <v>99</v>
      </c>
      <c r="G81" s="249" t="s">
        <v>206</v>
      </c>
      <c r="H81" s="249" t="s">
        <v>99</v>
      </c>
      <c r="I81" s="249" t="s">
        <v>206</v>
      </c>
      <c r="J81" s="242"/>
      <c r="K81" s="242"/>
    </row>
    <row r="82" spans="1:11" ht="30.75" customHeight="1">
      <c r="A82" s="690"/>
      <c r="B82" s="250">
        <v>0.05</v>
      </c>
      <c r="C82" s="251">
        <v>0.05</v>
      </c>
      <c r="D82" s="250">
        <v>0</v>
      </c>
      <c r="E82" s="251"/>
      <c r="F82" s="252">
        <v>0.09</v>
      </c>
      <c r="G82" s="253">
        <v>0.09</v>
      </c>
      <c r="H82" s="252">
        <v>0.09</v>
      </c>
      <c r="I82" s="253">
        <v>0.09</v>
      </c>
      <c r="J82" s="243"/>
      <c r="K82" s="245"/>
    </row>
    <row r="83" spans="1:11" ht="80.25" customHeight="1">
      <c r="A83" s="248" t="s">
        <v>353</v>
      </c>
      <c r="B83" s="697" t="s">
        <v>578</v>
      </c>
      <c r="C83" s="698"/>
      <c r="D83" s="699" t="s">
        <v>556</v>
      </c>
      <c r="E83" s="700"/>
      <c r="F83" s="699" t="s">
        <v>579</v>
      </c>
      <c r="G83" s="700"/>
      <c r="H83" s="699" t="s">
        <v>580</v>
      </c>
      <c r="I83" s="700"/>
      <c r="J83" s="677"/>
      <c r="K83" s="677"/>
    </row>
    <row r="84" spans="1:11" ht="80.25" customHeight="1">
      <c r="A84" s="248" t="s">
        <v>357</v>
      </c>
      <c r="B84" s="696" t="s">
        <v>581</v>
      </c>
      <c r="C84" s="696"/>
      <c r="D84" s="660" t="s">
        <v>406</v>
      </c>
      <c r="E84" s="660"/>
      <c r="F84" s="696" t="s">
        <v>582</v>
      </c>
      <c r="G84" s="696"/>
      <c r="H84" s="696" t="s">
        <v>583</v>
      </c>
      <c r="I84" s="696"/>
      <c r="J84" s="677"/>
      <c r="K84" s="677"/>
    </row>
    <row r="85" spans="1:11" ht="30" customHeight="1">
      <c r="A85" s="690" t="s">
        <v>295</v>
      </c>
      <c r="B85" s="249" t="s">
        <v>99</v>
      </c>
      <c r="C85" s="249" t="s">
        <v>206</v>
      </c>
      <c r="D85" s="249" t="s">
        <v>99</v>
      </c>
      <c r="E85" s="249" t="s">
        <v>206</v>
      </c>
      <c r="F85" s="249" t="s">
        <v>99</v>
      </c>
      <c r="G85" s="249" t="s">
        <v>206</v>
      </c>
      <c r="H85" s="249" t="s">
        <v>99</v>
      </c>
      <c r="I85" s="249" t="s">
        <v>206</v>
      </c>
      <c r="J85" s="242"/>
      <c r="K85" s="242"/>
    </row>
    <row r="86" spans="1:11" ht="30" customHeight="1">
      <c r="A86" s="690"/>
      <c r="B86" s="250">
        <v>0.05</v>
      </c>
      <c r="C86" s="251"/>
      <c r="D86" s="250">
        <v>0</v>
      </c>
      <c r="E86" s="251"/>
      <c r="F86" s="252">
        <v>0.09</v>
      </c>
      <c r="G86" s="253"/>
      <c r="H86" s="252">
        <v>0.09</v>
      </c>
      <c r="I86" s="253"/>
      <c r="J86" s="243"/>
      <c r="K86" s="245"/>
    </row>
    <row r="87" spans="1:11" ht="80.25" customHeight="1">
      <c r="A87" s="248" t="s">
        <v>353</v>
      </c>
      <c r="B87" s="686"/>
      <c r="C87" s="686"/>
      <c r="D87" s="686"/>
      <c r="E87" s="686"/>
      <c r="F87" s="686"/>
      <c r="G87" s="686"/>
      <c r="H87" s="686"/>
      <c r="I87" s="686"/>
      <c r="J87" s="678"/>
      <c r="K87" s="678"/>
    </row>
    <row r="88" spans="1:11" ht="80.25" customHeight="1">
      <c r="A88" s="248" t="s">
        <v>357</v>
      </c>
      <c r="B88" s="686"/>
      <c r="C88" s="686"/>
      <c r="D88" s="686"/>
      <c r="E88" s="686"/>
      <c r="F88" s="686"/>
      <c r="G88" s="686"/>
      <c r="H88" s="686"/>
      <c r="I88" s="686"/>
      <c r="J88" s="678"/>
      <c r="K88" s="678"/>
    </row>
    <row r="89" spans="1:11" ht="29.25" customHeight="1">
      <c r="A89" s="690" t="s">
        <v>296</v>
      </c>
      <c r="B89" s="249" t="s">
        <v>99</v>
      </c>
      <c r="C89" s="249" t="s">
        <v>206</v>
      </c>
      <c r="D89" s="249" t="s">
        <v>99</v>
      </c>
      <c r="E89" s="249" t="s">
        <v>206</v>
      </c>
      <c r="F89" s="249" t="s">
        <v>99</v>
      </c>
      <c r="G89" s="249" t="s">
        <v>206</v>
      </c>
      <c r="H89" s="249" t="s">
        <v>99</v>
      </c>
      <c r="I89" s="249" t="s">
        <v>206</v>
      </c>
      <c r="J89" s="242"/>
      <c r="K89" s="242"/>
    </row>
    <row r="90" spans="1:11" ht="29.25" customHeight="1">
      <c r="A90" s="690"/>
      <c r="B90" s="250">
        <v>0.05</v>
      </c>
      <c r="C90" s="254"/>
      <c r="D90" s="250">
        <v>0.05</v>
      </c>
      <c r="E90" s="251"/>
      <c r="F90" s="252">
        <v>0.09</v>
      </c>
      <c r="G90" s="253"/>
      <c r="H90" s="252">
        <v>0.09</v>
      </c>
      <c r="I90" s="253"/>
      <c r="J90" s="243"/>
      <c r="K90" s="245"/>
    </row>
    <row r="91" spans="1:11" ht="80.25" customHeight="1">
      <c r="A91" s="248" t="s">
        <v>353</v>
      </c>
      <c r="B91" s="685"/>
      <c r="C91" s="685"/>
      <c r="D91" s="685"/>
      <c r="E91" s="685"/>
      <c r="F91" s="685"/>
      <c r="G91" s="685"/>
      <c r="H91" s="685"/>
      <c r="I91" s="685"/>
      <c r="J91" s="679"/>
      <c r="K91" s="679"/>
    </row>
    <row r="92" spans="1:11" ht="80.25" customHeight="1">
      <c r="A92" s="248" t="s">
        <v>357</v>
      </c>
      <c r="B92" s="686"/>
      <c r="C92" s="686"/>
      <c r="D92" s="686"/>
      <c r="E92" s="686"/>
      <c r="F92" s="686"/>
      <c r="G92" s="686"/>
      <c r="H92" s="686"/>
      <c r="I92" s="686"/>
      <c r="J92" s="678"/>
      <c r="K92" s="678"/>
    </row>
    <row r="93" spans="1:11" ht="24.95" customHeight="1">
      <c r="A93" s="690" t="s">
        <v>297</v>
      </c>
      <c r="B93" s="249" t="s">
        <v>99</v>
      </c>
      <c r="C93" s="249" t="s">
        <v>206</v>
      </c>
      <c r="D93" s="249" t="s">
        <v>99</v>
      </c>
      <c r="E93" s="249" t="s">
        <v>206</v>
      </c>
      <c r="F93" s="249" t="s">
        <v>99</v>
      </c>
      <c r="G93" s="249" t="s">
        <v>206</v>
      </c>
      <c r="H93" s="249" t="s">
        <v>99</v>
      </c>
      <c r="I93" s="249" t="s">
        <v>206</v>
      </c>
      <c r="J93" s="242"/>
      <c r="K93" s="242"/>
    </row>
    <row r="94" spans="1:11" ht="24.95" customHeight="1">
      <c r="A94" s="690"/>
      <c r="B94" s="250">
        <v>0.1</v>
      </c>
      <c r="C94" s="254"/>
      <c r="D94" s="250">
        <v>0.05</v>
      </c>
      <c r="E94" s="251"/>
      <c r="F94" s="252">
        <v>0.09</v>
      </c>
      <c r="G94" s="253"/>
      <c r="H94" s="252">
        <v>0.09</v>
      </c>
      <c r="I94" s="253"/>
      <c r="J94" s="243"/>
      <c r="K94" s="245"/>
    </row>
    <row r="95" spans="1:11" ht="80.25" customHeight="1">
      <c r="A95" s="248" t="s">
        <v>353</v>
      </c>
      <c r="B95" s="685"/>
      <c r="C95" s="685"/>
      <c r="D95" s="685"/>
      <c r="E95" s="685"/>
      <c r="F95" s="685"/>
      <c r="G95" s="685"/>
      <c r="H95" s="685"/>
      <c r="I95" s="685"/>
      <c r="J95" s="679"/>
      <c r="K95" s="679"/>
    </row>
    <row r="96" spans="1:11" ht="80.25" customHeight="1">
      <c r="A96" s="248" t="s">
        <v>357</v>
      </c>
      <c r="B96" s="686"/>
      <c r="C96" s="686"/>
      <c r="D96" s="686"/>
      <c r="E96" s="686"/>
      <c r="F96" s="686"/>
      <c r="G96" s="686"/>
      <c r="H96" s="686"/>
      <c r="I96" s="686"/>
      <c r="J96" s="678"/>
      <c r="K96" s="678"/>
    </row>
    <row r="97" spans="1:11" ht="24.95" customHeight="1">
      <c r="A97" s="690" t="s">
        <v>298</v>
      </c>
      <c r="B97" s="249" t="s">
        <v>99</v>
      </c>
      <c r="C97" s="249" t="s">
        <v>206</v>
      </c>
      <c r="D97" s="249" t="s">
        <v>99</v>
      </c>
      <c r="E97" s="249" t="s">
        <v>206</v>
      </c>
      <c r="F97" s="249" t="s">
        <v>99</v>
      </c>
      <c r="G97" s="249" t="s">
        <v>206</v>
      </c>
      <c r="H97" s="249" t="s">
        <v>99</v>
      </c>
      <c r="I97" s="249" t="s">
        <v>206</v>
      </c>
      <c r="J97" s="242"/>
      <c r="K97" s="242"/>
    </row>
    <row r="98" spans="1:11" ht="24.95" customHeight="1">
      <c r="A98" s="690"/>
      <c r="B98" s="250">
        <v>0.1</v>
      </c>
      <c r="C98" s="254"/>
      <c r="D98" s="250">
        <v>0.1</v>
      </c>
      <c r="E98" s="251"/>
      <c r="F98" s="252">
        <v>0.09</v>
      </c>
      <c r="G98" s="253"/>
      <c r="H98" s="252">
        <v>0.09</v>
      </c>
      <c r="I98" s="253"/>
      <c r="J98" s="243"/>
      <c r="K98" s="245"/>
    </row>
    <row r="99" spans="1:11" ht="80.25" customHeight="1">
      <c r="A99" s="248" t="s">
        <v>353</v>
      </c>
      <c r="B99" s="685"/>
      <c r="C99" s="685"/>
      <c r="D99" s="685"/>
      <c r="E99" s="685"/>
      <c r="F99" s="685"/>
      <c r="G99" s="685"/>
      <c r="H99" s="685"/>
      <c r="I99" s="685"/>
      <c r="J99" s="679"/>
      <c r="K99" s="679"/>
    </row>
    <row r="100" spans="1:11" ht="80.25" customHeight="1">
      <c r="A100" s="248" t="s">
        <v>357</v>
      </c>
      <c r="B100" s="686"/>
      <c r="C100" s="686"/>
      <c r="D100" s="686"/>
      <c r="E100" s="686"/>
      <c r="F100" s="686"/>
      <c r="G100" s="686"/>
      <c r="H100" s="686"/>
      <c r="I100" s="686"/>
      <c r="J100" s="678"/>
      <c r="K100" s="678"/>
    </row>
    <row r="101" spans="1:11" ht="24.95" customHeight="1">
      <c r="A101" s="690" t="s">
        <v>300</v>
      </c>
      <c r="B101" s="249" t="s">
        <v>99</v>
      </c>
      <c r="C101" s="249" t="s">
        <v>206</v>
      </c>
      <c r="D101" s="249" t="s">
        <v>99</v>
      </c>
      <c r="E101" s="249" t="s">
        <v>206</v>
      </c>
      <c r="F101" s="249" t="s">
        <v>99</v>
      </c>
      <c r="G101" s="249" t="s">
        <v>206</v>
      </c>
      <c r="H101" s="249" t="s">
        <v>99</v>
      </c>
      <c r="I101" s="249" t="s">
        <v>206</v>
      </c>
      <c r="J101" s="242"/>
      <c r="K101" s="242"/>
    </row>
    <row r="102" spans="1:11" ht="24.95" customHeight="1">
      <c r="A102" s="690"/>
      <c r="B102" s="250">
        <v>0.15</v>
      </c>
      <c r="C102" s="254"/>
      <c r="D102" s="250">
        <v>0.1</v>
      </c>
      <c r="E102" s="251"/>
      <c r="F102" s="252">
        <v>0.09</v>
      </c>
      <c r="G102" s="253"/>
      <c r="H102" s="252">
        <v>0.09</v>
      </c>
      <c r="I102" s="253"/>
      <c r="J102" s="243"/>
      <c r="K102" s="245"/>
    </row>
    <row r="103" spans="1:11" ht="80.25" customHeight="1">
      <c r="A103" s="248" t="s">
        <v>353</v>
      </c>
      <c r="B103" s="685"/>
      <c r="C103" s="685"/>
      <c r="D103" s="685"/>
      <c r="E103" s="685"/>
      <c r="F103" s="685"/>
      <c r="G103" s="685"/>
      <c r="H103" s="685"/>
      <c r="I103" s="685"/>
      <c r="J103" s="679"/>
      <c r="K103" s="679"/>
    </row>
    <row r="104" spans="1:11" ht="80.25" customHeight="1">
      <c r="A104" s="248" t="s">
        <v>357</v>
      </c>
      <c r="B104" s="686"/>
      <c r="C104" s="686"/>
      <c r="D104" s="686"/>
      <c r="E104" s="686"/>
      <c r="F104" s="686"/>
      <c r="G104" s="686"/>
      <c r="H104" s="686"/>
      <c r="I104" s="686"/>
      <c r="J104" s="678"/>
      <c r="K104" s="678"/>
    </row>
    <row r="105" spans="1:11" ht="24.95" customHeight="1">
      <c r="A105" s="690" t="s">
        <v>301</v>
      </c>
      <c r="B105" s="249" t="s">
        <v>99</v>
      </c>
      <c r="C105" s="249" t="s">
        <v>206</v>
      </c>
      <c r="D105" s="249" t="s">
        <v>99</v>
      </c>
      <c r="E105" s="249" t="s">
        <v>206</v>
      </c>
      <c r="F105" s="249" t="s">
        <v>99</v>
      </c>
      <c r="G105" s="249" t="s">
        <v>206</v>
      </c>
      <c r="H105" s="249" t="s">
        <v>99</v>
      </c>
      <c r="I105" s="249" t="s">
        <v>206</v>
      </c>
      <c r="J105" s="242"/>
      <c r="K105" s="242"/>
    </row>
    <row r="106" spans="1:11" ht="24.95" customHeight="1">
      <c r="A106" s="690"/>
      <c r="B106" s="250">
        <v>0.2</v>
      </c>
      <c r="C106" s="254"/>
      <c r="D106" s="250">
        <v>0.2</v>
      </c>
      <c r="E106" s="251"/>
      <c r="F106" s="252">
        <v>0.09</v>
      </c>
      <c r="G106" s="253"/>
      <c r="H106" s="252">
        <v>0.09</v>
      </c>
      <c r="I106" s="253"/>
      <c r="J106" s="243"/>
      <c r="K106" s="245"/>
    </row>
    <row r="107" spans="1:11" ht="80.25" customHeight="1">
      <c r="A107" s="248" t="s">
        <v>353</v>
      </c>
      <c r="B107" s="685"/>
      <c r="C107" s="685"/>
      <c r="D107" s="685"/>
      <c r="E107" s="685"/>
      <c r="F107" s="685"/>
      <c r="G107" s="685"/>
      <c r="H107" s="685"/>
      <c r="I107" s="685"/>
      <c r="J107" s="679"/>
      <c r="K107" s="679"/>
    </row>
    <row r="108" spans="1:11" ht="80.25" customHeight="1">
      <c r="A108" s="248" t="s">
        <v>357</v>
      </c>
      <c r="B108" s="686"/>
      <c r="C108" s="686"/>
      <c r="D108" s="686"/>
      <c r="E108" s="686"/>
      <c r="F108" s="686"/>
      <c r="G108" s="686"/>
      <c r="H108" s="686"/>
      <c r="I108" s="686"/>
      <c r="J108" s="678"/>
      <c r="K108" s="678"/>
    </row>
    <row r="109" spans="1:11" ht="24.95" customHeight="1">
      <c r="A109" s="690" t="s">
        <v>302</v>
      </c>
      <c r="B109" s="249" t="s">
        <v>99</v>
      </c>
      <c r="C109" s="249" t="s">
        <v>206</v>
      </c>
      <c r="D109" s="249" t="s">
        <v>99</v>
      </c>
      <c r="E109" s="249" t="s">
        <v>206</v>
      </c>
      <c r="F109" s="249" t="s">
        <v>99</v>
      </c>
      <c r="G109" s="249" t="s">
        <v>206</v>
      </c>
      <c r="H109" s="249" t="s">
        <v>99</v>
      </c>
      <c r="I109" s="249" t="s">
        <v>206</v>
      </c>
      <c r="J109" s="242"/>
      <c r="K109" s="242"/>
    </row>
    <row r="110" spans="1:11" ht="24.95" customHeight="1">
      <c r="A110" s="690"/>
      <c r="B110" s="250">
        <v>0.15</v>
      </c>
      <c r="C110" s="254"/>
      <c r="D110" s="250">
        <v>0.2</v>
      </c>
      <c r="E110" s="251"/>
      <c r="F110" s="252">
        <v>0.09</v>
      </c>
      <c r="G110" s="253"/>
      <c r="H110" s="252">
        <v>0.09</v>
      </c>
      <c r="I110" s="253"/>
      <c r="J110" s="243"/>
      <c r="K110" s="245"/>
    </row>
    <row r="111" spans="1:11" ht="80.25" customHeight="1">
      <c r="A111" s="248" t="s">
        <v>353</v>
      </c>
      <c r="B111" s="685"/>
      <c r="C111" s="685"/>
      <c r="D111" s="685"/>
      <c r="E111" s="685"/>
      <c r="F111" s="685"/>
      <c r="G111" s="685"/>
      <c r="H111" s="685"/>
      <c r="I111" s="685"/>
      <c r="J111" s="679"/>
      <c r="K111" s="679"/>
    </row>
    <row r="112" spans="1:11" ht="80.25" customHeight="1">
      <c r="A112" s="248" t="s">
        <v>357</v>
      </c>
      <c r="B112" s="686"/>
      <c r="C112" s="686"/>
      <c r="D112" s="686"/>
      <c r="E112" s="686"/>
      <c r="F112" s="686"/>
      <c r="G112" s="686"/>
      <c r="H112" s="686"/>
      <c r="I112" s="686"/>
      <c r="J112" s="678"/>
      <c r="K112" s="678"/>
    </row>
    <row r="113" spans="1:11" ht="24.95" customHeight="1">
      <c r="A113" s="690" t="s">
        <v>303</v>
      </c>
      <c r="B113" s="249" t="s">
        <v>99</v>
      </c>
      <c r="C113" s="249" t="s">
        <v>206</v>
      </c>
      <c r="D113" s="249" t="s">
        <v>99</v>
      </c>
      <c r="E113" s="249" t="s">
        <v>206</v>
      </c>
      <c r="F113" s="249" t="s">
        <v>99</v>
      </c>
      <c r="G113" s="249" t="s">
        <v>206</v>
      </c>
      <c r="H113" s="249" t="s">
        <v>99</v>
      </c>
      <c r="I113" s="249" t="s">
        <v>206</v>
      </c>
      <c r="J113" s="242"/>
      <c r="K113" s="242"/>
    </row>
    <row r="114" spans="1:11" ht="24.95" customHeight="1">
      <c r="A114" s="690"/>
      <c r="B114" s="255">
        <v>0.15</v>
      </c>
      <c r="C114" s="256"/>
      <c r="D114" s="255">
        <v>0.3</v>
      </c>
      <c r="E114" s="256"/>
      <c r="F114" s="255">
        <v>0.1</v>
      </c>
      <c r="G114" s="257"/>
      <c r="H114" s="255">
        <v>0.1</v>
      </c>
      <c r="I114" s="257"/>
      <c r="J114" s="246"/>
      <c r="K114" s="247"/>
    </row>
    <row r="115" spans="1:11" ht="80.25" customHeight="1">
      <c r="A115" s="248" t="s">
        <v>353</v>
      </c>
      <c r="B115" s="701"/>
      <c r="C115" s="701"/>
      <c r="D115" s="701"/>
      <c r="E115" s="701"/>
      <c r="F115" s="701"/>
      <c r="G115" s="701"/>
      <c r="H115" s="701"/>
      <c r="I115" s="701"/>
      <c r="J115" s="687"/>
      <c r="K115" s="687"/>
    </row>
    <row r="116" spans="1:11" ht="80.25" customHeight="1">
      <c r="A116" s="248" t="s">
        <v>357</v>
      </c>
      <c r="B116" s="686"/>
      <c r="C116" s="686"/>
      <c r="D116" s="686"/>
      <c r="E116" s="686"/>
      <c r="F116" s="686"/>
      <c r="G116" s="686"/>
      <c r="H116" s="686"/>
      <c r="I116" s="686"/>
      <c r="J116" s="678"/>
      <c r="K116" s="678"/>
    </row>
    <row r="117" spans="1:11" ht="16.5">
      <c r="A117" s="258" t="s">
        <v>379</v>
      </c>
      <c r="B117" s="268">
        <f t="shared" ref="B117:I117" si="1">(B70+B74+B78+B82+B86+B90+B94+B98+B102+B106+B110+B114)</f>
        <v>1</v>
      </c>
      <c r="C117" s="268" t="e">
        <f t="shared" si="1"/>
        <v>#VALUE!</v>
      </c>
      <c r="D117" s="268">
        <f t="shared" si="1"/>
        <v>1</v>
      </c>
      <c r="E117" s="268" t="e">
        <f t="shared" si="1"/>
        <v>#VALUE!</v>
      </c>
      <c r="F117" s="268">
        <f t="shared" si="1"/>
        <v>0.99999999999999978</v>
      </c>
      <c r="G117" s="268">
        <f t="shared" si="1"/>
        <v>0.27</v>
      </c>
      <c r="H117" s="268">
        <f t="shared" si="1"/>
        <v>0.99999999999999978</v>
      </c>
      <c r="I117" s="259">
        <f t="shared" si="1"/>
        <v>0.27</v>
      </c>
      <c r="J117" s="240"/>
      <c r="K117" s="240"/>
    </row>
  </sheetData>
  <mergeCells count="237">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A113:A114"/>
    <mergeCell ref="B115:C115"/>
    <mergeCell ref="D115:E115"/>
    <mergeCell ref="F115:G115"/>
    <mergeCell ref="H115:I115"/>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A59:A60"/>
    <mergeCell ref="D59:E59"/>
    <mergeCell ref="F59:G59"/>
    <mergeCell ref="D60:E60"/>
    <mergeCell ref="F60:G60"/>
    <mergeCell ref="B67:C67"/>
    <mergeCell ref="D67:E67"/>
    <mergeCell ref="F67:G67"/>
    <mergeCell ref="H67:I67"/>
    <mergeCell ref="A61:A62"/>
    <mergeCell ref="D61:E61"/>
    <mergeCell ref="F61:G61"/>
    <mergeCell ref="D62:E62"/>
    <mergeCell ref="F62:G62"/>
    <mergeCell ref="A66:I66"/>
    <mergeCell ref="A55:A56"/>
    <mergeCell ref="D55:E55"/>
    <mergeCell ref="F55:G55"/>
    <mergeCell ref="D56:E56"/>
    <mergeCell ref="F56:G56"/>
    <mergeCell ref="A57:A58"/>
    <mergeCell ref="D57:E57"/>
    <mergeCell ref="F57:G57"/>
    <mergeCell ref="D58:E58"/>
    <mergeCell ref="F58:G58"/>
    <mergeCell ref="A51:A52"/>
    <mergeCell ref="D51:E51"/>
    <mergeCell ref="F51:G51"/>
    <mergeCell ref="D52:E52"/>
    <mergeCell ref="F52:G52"/>
    <mergeCell ref="A53:A54"/>
    <mergeCell ref="D53:E53"/>
    <mergeCell ref="F53:G53"/>
    <mergeCell ref="D54:E54"/>
    <mergeCell ref="F54:G54"/>
    <mergeCell ref="A47:A48"/>
    <mergeCell ref="D47:E47"/>
    <mergeCell ref="F47:G47"/>
    <mergeCell ref="D48:E48"/>
    <mergeCell ref="F48:G48"/>
    <mergeCell ref="A49:A50"/>
    <mergeCell ref="D49:E49"/>
    <mergeCell ref="F49:G49"/>
    <mergeCell ref="D50:E50"/>
    <mergeCell ref="F50:G50"/>
    <mergeCell ref="A43:A44"/>
    <mergeCell ref="D43:E43"/>
    <mergeCell ref="F43:G43"/>
    <mergeCell ref="D44:E44"/>
    <mergeCell ref="F44:G44"/>
    <mergeCell ref="A45:A46"/>
    <mergeCell ref="D45:E45"/>
    <mergeCell ref="F45:G45"/>
    <mergeCell ref="D46:E46"/>
    <mergeCell ref="F46:G46"/>
    <mergeCell ref="A41:A42"/>
    <mergeCell ref="D41:E41"/>
    <mergeCell ref="F41:G41"/>
    <mergeCell ref="D42:E42"/>
    <mergeCell ref="F42:G42"/>
    <mergeCell ref="B38:C38"/>
    <mergeCell ref="D38:I38"/>
    <mergeCell ref="A39:A40"/>
    <mergeCell ref="D39:E39"/>
    <mergeCell ref="F39:G39"/>
    <mergeCell ref="D40:E40"/>
    <mergeCell ref="F40:G40"/>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1:A4"/>
    <mergeCell ref="B1:L1"/>
    <mergeCell ref="M1:O1"/>
    <mergeCell ref="B2:L2"/>
    <mergeCell ref="M2:O2"/>
    <mergeCell ref="B3:L3"/>
    <mergeCell ref="M3:O3"/>
    <mergeCell ref="B4:L4"/>
    <mergeCell ref="M4:O4"/>
    <mergeCell ref="J115:K115"/>
    <mergeCell ref="J116:K116"/>
    <mergeCell ref="J84:K84"/>
    <mergeCell ref="J87:K87"/>
    <mergeCell ref="J88:K88"/>
    <mergeCell ref="J91:K91"/>
    <mergeCell ref="J92:K92"/>
    <mergeCell ref="J95:K95"/>
    <mergeCell ref="J96:K96"/>
    <mergeCell ref="J99:K99"/>
    <mergeCell ref="J100:K100"/>
    <mergeCell ref="J103:K103"/>
    <mergeCell ref="J104:K104"/>
    <mergeCell ref="J107:K107"/>
    <mergeCell ref="J79:K79"/>
    <mergeCell ref="J80:K80"/>
    <mergeCell ref="J83:K83"/>
    <mergeCell ref="B6:K6"/>
    <mergeCell ref="M6:O6"/>
    <mergeCell ref="J108:K108"/>
    <mergeCell ref="J111:K111"/>
    <mergeCell ref="J112:K112"/>
    <mergeCell ref="J67:K67"/>
    <mergeCell ref="J68:K68"/>
    <mergeCell ref="J71:K71"/>
    <mergeCell ref="J72:K72"/>
    <mergeCell ref="J75:K75"/>
    <mergeCell ref="J76:K76"/>
    <mergeCell ref="B68:C68"/>
    <mergeCell ref="D68:E68"/>
    <mergeCell ref="F68:G68"/>
    <mergeCell ref="H68:I68"/>
    <mergeCell ref="H107:I107"/>
    <mergeCell ref="B108:C108"/>
    <mergeCell ref="D108:E108"/>
    <mergeCell ref="F108:G108"/>
    <mergeCell ref="H108:I108"/>
  </mergeCells>
  <phoneticPr fontId="43"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 ref="B84:C84" r:id="rId6" display="Tarea 1-Actividad 5" xr:uid="{AE215976-C737-43D9-BC31-59851A85F432}"/>
    <hyperlink ref="F84:G84" r:id="rId7" display="https://secretariadistritald.sharepoint.com/:f:/s/ContratacinSPI-2022/ErsUk_dV3-tHjxr0Cvd4CRABJNUFhydBs7DOlv8puWYQoA?e=THS3dF" xr:uid="{817F4E70-9F18-41DF-8019-1143B72CA954}"/>
    <hyperlink ref="H84:I84" r:id="rId8" display="https://secretariadistritald.sharepoint.com/:f:/s/ContratacinSPI-2022/EjsblzJXLnlKqoDEh3J__ygBHE4nsMkZ0NnJ2ISbWIbD1Q?e=gnQbxl" xr:uid="{3A7285C0-9CC1-4727-A5A0-BBCCCCE199D7}"/>
  </hyperlinks>
  <pageMargins left="0.25" right="0.25" top="0.75" bottom="0.75" header="0.3" footer="0.3"/>
  <pageSetup scale="25" fitToHeight="0" orientation="landscape" r:id="rId9"/>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defaultColWidth="8.7109375" defaultRowHeight="12.75"/>
  <cols>
    <col min="1" max="1" width="3.28515625" style="197" customWidth="1"/>
    <col min="2" max="2" width="9.28515625" style="197" customWidth="1"/>
    <col min="3" max="3" width="5.7109375" style="197" customWidth="1"/>
    <col min="4" max="4" width="6.7109375" style="197" customWidth="1"/>
    <col min="5" max="5" width="5.7109375" style="197" customWidth="1"/>
    <col min="6" max="6" width="10.28515625" style="197" customWidth="1"/>
    <col min="7" max="7" width="2.140625" style="197" customWidth="1"/>
    <col min="8" max="8" width="18.7109375" style="197" customWidth="1"/>
    <col min="9" max="9" width="12.7109375" style="197" customWidth="1"/>
    <col min="10" max="10" width="6.7109375" style="197" customWidth="1"/>
    <col min="11" max="11" width="18.7109375" style="197" customWidth="1"/>
    <col min="12" max="12" width="25.7109375" style="197" customWidth="1"/>
    <col min="13" max="16384" width="8.7109375" style="197"/>
  </cols>
  <sheetData>
    <row r="1" spans="1:12" ht="18.75" customHeight="1">
      <c r="A1" s="612"/>
      <c r="B1" s="613"/>
      <c r="C1" s="613"/>
      <c r="D1" s="613"/>
      <c r="E1" s="614"/>
      <c r="F1" s="621" t="s">
        <v>380</v>
      </c>
      <c r="G1" s="622"/>
      <c r="H1" s="622"/>
      <c r="I1" s="622"/>
      <c r="J1" s="622"/>
      <c r="K1" s="622"/>
      <c r="L1" s="196"/>
    </row>
    <row r="2" spans="1:12" ht="18.75" customHeight="1">
      <c r="A2" s="615"/>
      <c r="B2" s="616"/>
      <c r="C2" s="616"/>
      <c r="D2" s="616"/>
      <c r="E2" s="617"/>
      <c r="F2" s="623"/>
      <c r="G2" s="624"/>
      <c r="H2" s="624"/>
      <c r="I2" s="624"/>
      <c r="J2" s="624"/>
      <c r="K2" s="624"/>
      <c r="L2" s="196"/>
    </row>
    <row r="3" spans="1:12" ht="18.75" customHeight="1">
      <c r="A3" s="615"/>
      <c r="B3" s="616"/>
      <c r="C3" s="616"/>
      <c r="D3" s="616"/>
      <c r="E3" s="617"/>
      <c r="F3" s="621" t="s">
        <v>381</v>
      </c>
      <c r="G3" s="622"/>
      <c r="H3" s="622"/>
      <c r="I3" s="622"/>
      <c r="J3" s="622"/>
      <c r="K3" s="622"/>
      <c r="L3" s="196"/>
    </row>
    <row r="4" spans="1:12" ht="18.75" customHeight="1">
      <c r="A4" s="618"/>
      <c r="B4" s="619"/>
      <c r="C4" s="619"/>
      <c r="D4" s="619"/>
      <c r="E4" s="620"/>
      <c r="F4" s="623"/>
      <c r="G4" s="624"/>
      <c r="H4" s="624"/>
      <c r="I4" s="624"/>
      <c r="J4" s="624"/>
      <c r="K4" s="624"/>
      <c r="L4" s="196"/>
    </row>
    <row r="5" spans="1:12" ht="15.75" customHeight="1">
      <c r="A5" s="580" t="s">
        <v>382</v>
      </c>
      <c r="B5" s="581"/>
      <c r="C5" s="581"/>
      <c r="D5" s="581"/>
      <c r="E5" s="581"/>
      <c r="F5" s="581"/>
      <c r="G5" s="581"/>
      <c r="H5" s="581"/>
      <c r="I5" s="581"/>
      <c r="J5" s="581"/>
      <c r="K5" s="581"/>
      <c r="L5" s="602"/>
    </row>
    <row r="6" spans="1:12" ht="23.25" customHeight="1">
      <c r="A6" s="580" t="s">
        <v>383</v>
      </c>
      <c r="B6" s="581"/>
      <c r="C6" s="582"/>
      <c r="D6" s="575" t="s">
        <v>12</v>
      </c>
      <c r="E6" s="576"/>
      <c r="F6" s="576"/>
      <c r="G6" s="576"/>
      <c r="H6" s="577"/>
      <c r="I6" s="580" t="s">
        <v>384</v>
      </c>
      <c r="J6" s="582"/>
      <c r="K6" s="575" t="s">
        <v>37</v>
      </c>
      <c r="L6" s="577"/>
    </row>
    <row r="7" spans="1:12" ht="17.649999999999999" customHeight="1">
      <c r="A7" s="580" t="s">
        <v>385</v>
      </c>
      <c r="B7" s="581"/>
      <c r="C7" s="582"/>
      <c r="D7" s="575" t="s">
        <v>26</v>
      </c>
      <c r="E7" s="576"/>
      <c r="F7" s="576"/>
      <c r="G7" s="576"/>
      <c r="H7" s="577"/>
      <c r="I7" s="580" t="s">
        <v>98</v>
      </c>
      <c r="J7" s="582"/>
      <c r="K7" s="575" t="s">
        <v>53</v>
      </c>
      <c r="L7" s="577"/>
    </row>
    <row r="8" spans="1:12" ht="35.65" customHeight="1">
      <c r="A8" s="580" t="s">
        <v>386</v>
      </c>
      <c r="B8" s="581"/>
      <c r="C8" s="582"/>
      <c r="D8" s="575" t="s">
        <v>63</v>
      </c>
      <c r="E8" s="576"/>
      <c r="F8" s="576"/>
      <c r="G8" s="576"/>
      <c r="H8" s="577"/>
      <c r="I8" s="580" t="s">
        <v>387</v>
      </c>
      <c r="J8" s="582"/>
      <c r="K8" s="575" t="s">
        <v>60</v>
      </c>
      <c r="L8" s="577"/>
    </row>
    <row r="9" spans="1:12" ht="15.75" customHeight="1">
      <c r="A9" s="598" t="s">
        <v>388</v>
      </c>
      <c r="B9" s="591"/>
      <c r="C9" s="591"/>
      <c r="D9" s="591"/>
      <c r="E9" s="581"/>
      <c r="F9" s="581"/>
      <c r="G9" s="581"/>
      <c r="H9" s="581"/>
      <c r="I9" s="581"/>
      <c r="J9" s="581"/>
      <c r="K9" s="581"/>
      <c r="L9" s="602"/>
    </row>
    <row r="10" spans="1:12" ht="33.75" customHeight="1">
      <c r="A10" s="609" t="s">
        <v>221</v>
      </c>
      <c r="B10" s="609"/>
      <c r="C10" s="609"/>
      <c r="D10" s="609"/>
      <c r="E10" s="607"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07"/>
      <c r="G10" s="607"/>
      <c r="H10" s="607"/>
      <c r="I10" s="607"/>
      <c r="J10" s="607"/>
      <c r="K10" s="607"/>
      <c r="L10" s="607"/>
    </row>
    <row r="11" spans="1:12" ht="34.5" customHeight="1">
      <c r="A11" s="600" t="s">
        <v>389</v>
      </c>
      <c r="B11" s="601"/>
      <c r="C11" s="601"/>
      <c r="D11" s="602"/>
      <c r="E11" s="606" t="str">
        <f>+ACTIVIDAD_5!I16</f>
        <v>Número de acciones de transformación cultural que promuevan la eliminación de estereotipos negativos, y garanticen el libre ejercicio de los derechos de las mujeres implementadas, desarrolladas con las comunidades</v>
      </c>
      <c r="F11" s="607"/>
      <c r="G11" s="607"/>
      <c r="H11" s="607"/>
      <c r="I11" s="607"/>
      <c r="J11" s="607"/>
      <c r="K11" s="607"/>
      <c r="L11" s="608"/>
    </row>
    <row r="12" spans="1:12" ht="47.25" customHeight="1">
      <c r="A12" s="580" t="s">
        <v>390</v>
      </c>
      <c r="B12" s="581"/>
      <c r="C12" s="581"/>
      <c r="D12" s="582"/>
      <c r="E12" s="606" t="s">
        <v>584</v>
      </c>
      <c r="F12" s="607"/>
      <c r="G12" s="607"/>
      <c r="H12" s="607"/>
      <c r="I12" s="607"/>
      <c r="J12" s="607"/>
      <c r="K12" s="607"/>
      <c r="L12" s="608"/>
    </row>
    <row r="13" spans="1:12" ht="28.5" customHeight="1">
      <c r="A13" s="580" t="s">
        <v>392</v>
      </c>
      <c r="B13" s="581"/>
      <c r="C13" s="582"/>
      <c r="D13" s="575" t="s">
        <v>393</v>
      </c>
      <c r="E13" s="576"/>
      <c r="F13" s="576"/>
      <c r="G13" s="576"/>
      <c r="H13" s="577"/>
      <c r="I13" s="580" t="s">
        <v>394</v>
      </c>
      <c r="J13" s="582"/>
      <c r="K13" s="575" t="s">
        <v>61</v>
      </c>
      <c r="L13" s="577"/>
    </row>
    <row r="14" spans="1:12" ht="15.75" customHeight="1">
      <c r="A14" s="580" t="s">
        <v>395</v>
      </c>
      <c r="B14" s="581"/>
      <c r="C14" s="581"/>
      <c r="D14" s="581"/>
      <c r="E14" s="581"/>
      <c r="F14" s="581"/>
      <c r="G14" s="581"/>
      <c r="H14" s="581"/>
      <c r="I14" s="581"/>
      <c r="J14" s="581"/>
      <c r="K14" s="581"/>
      <c r="L14" s="602"/>
    </row>
    <row r="15" spans="1:12" ht="25.5" customHeight="1">
      <c r="A15" s="580" t="s">
        <v>396</v>
      </c>
      <c r="B15" s="581"/>
      <c r="C15" s="582"/>
      <c r="D15" s="575" t="s">
        <v>19</v>
      </c>
      <c r="E15" s="576"/>
      <c r="F15" s="576"/>
      <c r="G15" s="576"/>
      <c r="H15" s="577"/>
      <c r="I15" s="580" t="s">
        <v>397</v>
      </c>
      <c r="J15" s="582"/>
      <c r="K15" s="575" t="s">
        <v>20</v>
      </c>
      <c r="L15" s="577"/>
    </row>
    <row r="16" spans="1:12" ht="25.5" customHeight="1">
      <c r="A16" s="580" t="s">
        <v>398</v>
      </c>
      <c r="B16" s="581"/>
      <c r="C16" s="582"/>
      <c r="D16" s="655">
        <f>+ACTIVIDAD_5!C37</f>
        <v>1.0000000000000002</v>
      </c>
      <c r="E16" s="656"/>
      <c r="F16" s="656"/>
      <c r="G16" s="656"/>
      <c r="H16" s="657"/>
      <c r="I16" s="580" t="s">
        <v>161</v>
      </c>
      <c r="J16" s="582"/>
      <c r="K16" s="575" t="s">
        <v>21</v>
      </c>
      <c r="L16" s="577"/>
    </row>
    <row r="17" spans="1:12" ht="27.6" customHeight="1">
      <c r="A17" s="580" t="s">
        <v>399</v>
      </c>
      <c r="B17" s="581"/>
      <c r="C17" s="582"/>
      <c r="D17" s="575" t="s">
        <v>476</v>
      </c>
      <c r="E17" s="576"/>
      <c r="F17" s="576"/>
      <c r="G17" s="576"/>
      <c r="H17" s="577"/>
      <c r="I17" s="578"/>
      <c r="J17" s="594"/>
      <c r="K17" s="594"/>
      <c r="L17" s="579"/>
    </row>
    <row r="18" spans="1:12" ht="12" customHeight="1">
      <c r="A18" s="203" t="s">
        <v>401</v>
      </c>
      <c r="B18" s="203" t="s">
        <v>402</v>
      </c>
      <c r="C18" s="580" t="s">
        <v>403</v>
      </c>
      <c r="D18" s="581"/>
      <c r="E18" s="581"/>
      <c r="F18" s="581"/>
      <c r="G18" s="582"/>
      <c r="H18" s="580" t="s">
        <v>229</v>
      </c>
      <c r="I18" s="582"/>
      <c r="J18" s="580" t="s">
        <v>404</v>
      </c>
      <c r="K18" s="582"/>
      <c r="L18" s="203" t="s">
        <v>405</v>
      </c>
    </row>
    <row r="19" spans="1:12" ht="81.599999999999994" customHeight="1">
      <c r="A19" s="198">
        <v>1</v>
      </c>
      <c r="B19" s="199" t="s">
        <v>393</v>
      </c>
      <c r="C19" s="575" t="s">
        <v>585</v>
      </c>
      <c r="D19" s="576"/>
      <c r="E19" s="576"/>
      <c r="F19" s="576"/>
      <c r="G19" s="577"/>
      <c r="H19" s="575" t="s">
        <v>586</v>
      </c>
      <c r="I19" s="577"/>
      <c r="J19" s="578" t="s">
        <v>22</v>
      </c>
      <c r="K19" s="579"/>
      <c r="L19" s="199" t="s">
        <v>465</v>
      </c>
    </row>
    <row r="20" spans="1:12" ht="34.15" customHeight="1">
      <c r="A20" s="198">
        <v>2</v>
      </c>
      <c r="B20" s="199" t="s">
        <v>393</v>
      </c>
      <c r="C20" s="575" t="s">
        <v>587</v>
      </c>
      <c r="D20" s="576"/>
      <c r="E20" s="576"/>
      <c r="F20" s="576"/>
      <c r="G20" s="577"/>
      <c r="H20" s="575" t="s">
        <v>588</v>
      </c>
      <c r="I20" s="577"/>
      <c r="J20" s="578" t="s">
        <v>22</v>
      </c>
      <c r="K20" s="579"/>
      <c r="L20" s="199" t="s">
        <v>589</v>
      </c>
    </row>
    <row r="21" spans="1:12" ht="81.95" customHeight="1">
      <c r="A21" s="198">
        <v>3</v>
      </c>
      <c r="B21" s="199" t="s">
        <v>393</v>
      </c>
      <c r="C21" s="575" t="s">
        <v>590</v>
      </c>
      <c r="D21" s="576"/>
      <c r="E21" s="576"/>
      <c r="F21" s="576"/>
      <c r="G21" s="577"/>
      <c r="H21" s="575" t="s">
        <v>591</v>
      </c>
      <c r="I21" s="577"/>
      <c r="J21" s="578" t="s">
        <v>22</v>
      </c>
      <c r="K21" s="579"/>
      <c r="L21" s="199" t="s">
        <v>592</v>
      </c>
    </row>
    <row r="22" spans="1:12" ht="25.5" customHeight="1">
      <c r="A22" s="203" t="s">
        <v>401</v>
      </c>
      <c r="B22" s="580" t="s">
        <v>410</v>
      </c>
      <c r="C22" s="581"/>
      <c r="D22" s="581"/>
      <c r="E22" s="581"/>
      <c r="F22" s="581"/>
      <c r="G22" s="581"/>
      <c r="H22" s="581"/>
      <c r="I22" s="581"/>
      <c r="J22" s="581"/>
      <c r="K22" s="582"/>
      <c r="L22" s="203" t="s">
        <v>411</v>
      </c>
    </row>
    <row r="23" spans="1:12" ht="28.15" customHeight="1">
      <c r="A23" s="198">
        <v>1</v>
      </c>
      <c r="B23" s="575" t="s">
        <v>593</v>
      </c>
      <c r="C23" s="576"/>
      <c r="D23" s="576"/>
      <c r="E23" s="576"/>
      <c r="F23" s="576"/>
      <c r="G23" s="576"/>
      <c r="H23" s="576"/>
      <c r="I23" s="576"/>
      <c r="J23" s="576"/>
      <c r="K23" s="577"/>
      <c r="L23" s="199" t="s">
        <v>22</v>
      </c>
    </row>
    <row r="24" spans="1:12" ht="15.75" customHeight="1">
      <c r="A24" s="580" t="s">
        <v>413</v>
      </c>
      <c r="B24" s="581"/>
      <c r="C24" s="581"/>
      <c r="D24" s="581"/>
      <c r="E24" s="581"/>
      <c r="F24" s="591"/>
      <c r="G24" s="591"/>
      <c r="H24" s="581"/>
      <c r="I24" s="591"/>
      <c r="J24" s="591"/>
      <c r="K24" s="591"/>
      <c r="L24" s="592"/>
    </row>
    <row r="25" spans="1:12" ht="26.25" customHeight="1">
      <c r="A25" s="580" t="s">
        <v>414</v>
      </c>
      <c r="B25" s="581"/>
      <c r="C25" s="582"/>
      <c r="D25" s="575">
        <v>1</v>
      </c>
      <c r="E25" s="576"/>
      <c r="F25" s="609" t="s">
        <v>415</v>
      </c>
      <c r="G25" s="609"/>
      <c r="H25" s="260">
        <v>2024</v>
      </c>
      <c r="I25" s="609" t="s">
        <v>416</v>
      </c>
      <c r="J25" s="609"/>
      <c r="K25" s="654" t="s">
        <v>594</v>
      </c>
      <c r="L25" s="654"/>
    </row>
    <row r="26" spans="1:12" ht="38.25" customHeight="1">
      <c r="A26" s="580" t="s">
        <v>418</v>
      </c>
      <c r="B26" s="581"/>
      <c r="C26" s="582"/>
      <c r="D26" s="575" t="s">
        <v>595</v>
      </c>
      <c r="E26" s="576"/>
      <c r="F26" s="702"/>
      <c r="G26" s="702"/>
      <c r="H26" s="576"/>
      <c r="I26" s="702"/>
      <c r="J26" s="702"/>
      <c r="K26" s="702"/>
      <c r="L26" s="703"/>
    </row>
    <row r="27" spans="1:12" ht="78.599999999999994" customHeight="1">
      <c r="A27" s="580" t="s">
        <v>420</v>
      </c>
      <c r="B27" s="581"/>
      <c r="C27" s="582"/>
      <c r="D27" s="643" t="s">
        <v>596</v>
      </c>
      <c r="E27" s="644"/>
      <c r="F27" s="644"/>
      <c r="G27" s="644"/>
      <c r="H27" s="644"/>
      <c r="I27" s="644"/>
      <c r="J27" s="644"/>
      <c r="K27" s="644"/>
      <c r="L27" s="645"/>
    </row>
    <row r="28" spans="1:12" ht="17.649999999999999" customHeight="1">
      <c r="A28" s="580" t="s">
        <v>422</v>
      </c>
      <c r="B28" s="581"/>
      <c r="C28" s="582"/>
      <c r="D28" s="575"/>
      <c r="E28" s="576"/>
      <c r="F28" s="576"/>
      <c r="G28" s="576"/>
      <c r="H28" s="576"/>
      <c r="I28" s="576"/>
      <c r="J28" s="576"/>
      <c r="K28" s="576"/>
      <c r="L28" s="577"/>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abSelected="1" topLeftCell="A16" zoomScale="85" zoomScaleNormal="85" workbookViewId="0">
      <selection activeCell="E24" sqref="E24"/>
    </sheetView>
  </sheetViews>
  <sheetFormatPr defaultColWidth="10.85546875" defaultRowHeight="14.25"/>
  <cols>
    <col min="1" max="1" width="42.42578125" style="39" customWidth="1"/>
    <col min="2" max="6" width="35.7109375" style="39" customWidth="1"/>
    <col min="7" max="7" width="41" style="39" customWidth="1"/>
    <col min="8" max="13" width="35.7109375" style="39" customWidth="1"/>
    <col min="14" max="21" width="18.140625" style="39" customWidth="1"/>
    <col min="22" max="22" width="22.7109375" style="39" customWidth="1"/>
    <col min="23" max="23" width="19" style="39" customWidth="1"/>
    <col min="24" max="24" width="19.42578125" style="39" customWidth="1"/>
    <col min="25" max="25" width="20.42578125" style="39" customWidth="1"/>
    <col min="26" max="26" width="22.85546875" style="39" customWidth="1"/>
    <col min="27" max="27" width="18.42578125" style="39" bestFit="1" customWidth="1"/>
    <col min="28" max="28" width="8.42578125" style="39" customWidth="1"/>
    <col min="29" max="29" width="18.42578125" style="39" bestFit="1" customWidth="1"/>
    <col min="30" max="30" width="5.7109375" style="39" customWidth="1"/>
    <col min="31" max="31" width="18.42578125" style="39" bestFit="1" customWidth="1"/>
    <col min="32" max="32" width="4.7109375" style="39" customWidth="1"/>
    <col min="33" max="33" width="23" style="39" bestFit="1" customWidth="1"/>
    <col min="34" max="34" width="10.85546875" style="39"/>
    <col min="35" max="35" width="18.42578125" style="39" bestFit="1" customWidth="1"/>
    <col min="36" max="36" width="16.140625" style="39" customWidth="1"/>
    <col min="37" max="16384" width="10.85546875" style="39"/>
  </cols>
  <sheetData>
    <row r="1" spans="1:24" ht="24" customHeight="1" thickBot="1">
      <c r="A1" s="719"/>
      <c r="B1" s="500" t="s">
        <v>279</v>
      </c>
      <c r="C1" s="501"/>
      <c r="D1" s="501"/>
      <c r="E1" s="501"/>
      <c r="F1" s="501"/>
      <c r="G1" s="501"/>
      <c r="H1" s="502"/>
      <c r="I1" s="89" t="s">
        <v>597</v>
      </c>
      <c r="J1" s="497" t="s">
        <v>280</v>
      </c>
      <c r="K1" s="498"/>
      <c r="L1" s="499"/>
      <c r="M1" s="109"/>
    </row>
    <row r="2" spans="1:24" ht="24" customHeight="1" thickBot="1">
      <c r="A2" s="720"/>
      <c r="B2" s="503" t="s">
        <v>281</v>
      </c>
      <c r="C2" s="504"/>
      <c r="D2" s="504"/>
      <c r="E2" s="504"/>
      <c r="F2" s="504"/>
      <c r="G2" s="504"/>
      <c r="H2" s="505"/>
      <c r="I2" s="89" t="s">
        <v>598</v>
      </c>
      <c r="J2" s="497" t="s">
        <v>282</v>
      </c>
      <c r="K2" s="498"/>
      <c r="L2" s="499"/>
      <c r="M2" s="109"/>
    </row>
    <row r="3" spans="1:24" ht="24" customHeight="1" thickBot="1">
      <c r="A3" s="720"/>
      <c r="B3" s="503" t="s">
        <v>120</v>
      </c>
      <c r="C3" s="504"/>
      <c r="D3" s="504"/>
      <c r="E3" s="504"/>
      <c r="F3" s="504"/>
      <c r="G3" s="504"/>
      <c r="H3" s="505"/>
      <c r="I3" s="89" t="s">
        <v>599</v>
      </c>
      <c r="J3" s="497" t="s">
        <v>283</v>
      </c>
      <c r="K3" s="498"/>
      <c r="L3" s="499"/>
      <c r="M3" s="109"/>
    </row>
    <row r="4" spans="1:24" ht="24" customHeight="1" thickBot="1">
      <c r="A4" s="721"/>
      <c r="B4" s="506" t="s">
        <v>600</v>
      </c>
      <c r="C4" s="507"/>
      <c r="D4" s="507"/>
      <c r="E4" s="507"/>
      <c r="F4" s="507"/>
      <c r="G4" s="507"/>
      <c r="H4" s="508"/>
      <c r="I4" s="89" t="s">
        <v>601</v>
      </c>
      <c r="J4" s="497" t="s">
        <v>602</v>
      </c>
      <c r="K4" s="498"/>
      <c r="L4" s="499"/>
      <c r="M4" s="109"/>
    </row>
    <row r="6" spans="1:24" ht="12.95" customHeight="1">
      <c r="A6" s="724" t="s">
        <v>124</v>
      </c>
      <c r="B6" s="727" t="s">
        <v>287</v>
      </c>
      <c r="C6" s="727"/>
      <c r="D6" s="727"/>
      <c r="E6" s="727"/>
      <c r="F6" s="727"/>
      <c r="G6" s="727"/>
      <c r="H6" s="727"/>
      <c r="I6" s="724" t="s">
        <v>288</v>
      </c>
      <c r="J6" s="728">
        <v>2024110010289</v>
      </c>
      <c r="K6" s="43"/>
      <c r="L6" s="43"/>
      <c r="M6" s="43"/>
      <c r="N6" s="43"/>
      <c r="O6" s="43"/>
      <c r="P6" s="43"/>
      <c r="Q6" s="43"/>
      <c r="R6" s="43"/>
      <c r="S6" s="43"/>
      <c r="T6" s="43"/>
      <c r="U6" s="43"/>
      <c r="V6" s="43"/>
      <c r="W6" s="43"/>
      <c r="X6" s="43"/>
    </row>
    <row r="7" spans="1:24" ht="12.95" customHeight="1">
      <c r="A7" s="724"/>
      <c r="B7" s="727"/>
      <c r="C7" s="727"/>
      <c r="D7" s="727"/>
      <c r="E7" s="727"/>
      <c r="F7" s="727"/>
      <c r="G7" s="727"/>
      <c r="H7" s="727"/>
      <c r="I7" s="724"/>
      <c r="J7" s="728"/>
      <c r="K7" s="43"/>
      <c r="L7" s="43"/>
      <c r="M7" s="43"/>
      <c r="N7" s="43"/>
      <c r="O7" s="43"/>
      <c r="P7" s="43"/>
      <c r="Q7" s="43"/>
      <c r="R7" s="43"/>
      <c r="S7" s="43"/>
      <c r="T7" s="43"/>
      <c r="U7" s="43"/>
      <c r="V7" s="43"/>
      <c r="W7" s="43"/>
      <c r="X7" s="43"/>
    </row>
    <row r="8" spans="1:24" ht="12.95" customHeight="1">
      <c r="A8" s="724"/>
      <c r="B8" s="727"/>
      <c r="C8" s="727"/>
      <c r="D8" s="727"/>
      <c r="E8" s="727"/>
      <c r="F8" s="727"/>
      <c r="G8" s="727"/>
      <c r="H8" s="727"/>
      <c r="I8" s="724"/>
      <c r="J8" s="728"/>
      <c r="K8" s="43"/>
      <c r="L8" s="43"/>
      <c r="M8" s="43"/>
      <c r="N8" s="43"/>
      <c r="O8" s="43"/>
      <c r="P8" s="43"/>
      <c r="Q8" s="43"/>
      <c r="R8" s="43"/>
      <c r="S8" s="43"/>
      <c r="T8" s="43"/>
      <c r="U8" s="43"/>
      <c r="V8" s="43"/>
      <c r="W8" s="43"/>
      <c r="X8" s="43"/>
    </row>
    <row r="9" spans="1:24" ht="12.95" customHeight="1">
      <c r="A9" s="724"/>
      <c r="B9" s="727"/>
      <c r="C9" s="727"/>
      <c r="D9" s="727"/>
      <c r="E9" s="727"/>
      <c r="F9" s="727"/>
      <c r="G9" s="727"/>
      <c r="H9" s="727"/>
      <c r="I9" s="724"/>
      <c r="J9" s="728"/>
      <c r="K9" s="43"/>
      <c r="L9" s="43"/>
      <c r="M9" s="43"/>
      <c r="N9" s="43"/>
      <c r="O9" s="43"/>
      <c r="P9" s="43"/>
      <c r="Q9" s="43"/>
      <c r="R9" s="43"/>
      <c r="S9" s="43"/>
      <c r="T9" s="43"/>
      <c r="U9" s="43"/>
      <c r="V9" s="43"/>
      <c r="W9" s="43"/>
      <c r="X9" s="43"/>
    </row>
    <row r="10" spans="1:24" ht="9" customHeight="1" thickBot="1">
      <c r="A10" s="47"/>
      <c r="B10" s="103"/>
      <c r="C10" s="43"/>
      <c r="D10" s="43"/>
      <c r="E10" s="43"/>
      <c r="F10" s="43"/>
      <c r="G10" s="43"/>
      <c r="H10" s="43"/>
      <c r="I10" s="43"/>
      <c r="J10" s="43"/>
      <c r="K10" s="43"/>
      <c r="L10" s="43"/>
      <c r="M10" s="43"/>
      <c r="N10" s="43"/>
      <c r="O10" s="43"/>
      <c r="P10" s="43"/>
      <c r="Q10" s="43"/>
      <c r="R10" s="43"/>
      <c r="S10" s="43"/>
      <c r="T10" s="43"/>
      <c r="U10" s="43"/>
      <c r="V10" s="43"/>
      <c r="W10" s="43"/>
      <c r="X10" s="43"/>
    </row>
    <row r="11" spans="1:24" s="104" customFormat="1" ht="21.75" customHeight="1" thickBot="1">
      <c r="A11" s="524" t="s">
        <v>126</v>
      </c>
      <c r="B11" s="163" t="s">
        <v>289</v>
      </c>
      <c r="C11" s="183"/>
      <c r="D11" s="163" t="s">
        <v>290</v>
      </c>
      <c r="E11" s="183"/>
      <c r="F11" s="163" t="s">
        <v>291</v>
      </c>
      <c r="G11" s="183"/>
      <c r="H11" s="163" t="s">
        <v>292</v>
      </c>
      <c r="I11" s="111" t="s">
        <v>293</v>
      </c>
    </row>
    <row r="12" spans="1:24" s="104" customFormat="1" ht="21.75" customHeight="1" thickBot="1">
      <c r="A12" s="524"/>
      <c r="B12" s="164" t="s">
        <v>295</v>
      </c>
      <c r="C12" s="111"/>
      <c r="D12" s="163" t="s">
        <v>296</v>
      </c>
      <c r="E12" s="90"/>
      <c r="F12" s="163" t="s">
        <v>297</v>
      </c>
      <c r="G12" s="90"/>
      <c r="H12" s="163" t="s">
        <v>298</v>
      </c>
      <c r="I12" s="184"/>
    </row>
    <row r="13" spans="1:24" s="104" customFormat="1" ht="21.75" customHeight="1" thickBot="1">
      <c r="A13" s="524"/>
      <c r="B13" s="163" t="s">
        <v>300</v>
      </c>
      <c r="C13" s="183"/>
      <c r="D13" s="163" t="s">
        <v>301</v>
      </c>
      <c r="E13" s="90"/>
      <c r="F13" s="163" t="s">
        <v>302</v>
      </c>
      <c r="G13" s="90"/>
      <c r="H13" s="163" t="s">
        <v>303</v>
      </c>
      <c r="I13" s="184"/>
    </row>
    <row r="14" spans="1:24" s="104" customFormat="1" ht="21.75" customHeight="1" thickBot="1">
      <c r="A14" s="39"/>
      <c r="B14" s="39"/>
      <c r="C14" s="39"/>
      <c r="D14" s="39"/>
      <c r="E14" s="39"/>
      <c r="F14" s="39"/>
      <c r="G14" s="39"/>
      <c r="H14" s="39"/>
      <c r="I14" s="39"/>
      <c r="J14" s="39"/>
      <c r="K14" s="39"/>
      <c r="L14" s="113"/>
      <c r="M14" s="114"/>
      <c r="N14" s="114"/>
      <c r="O14" s="114"/>
    </row>
    <row r="15" spans="1:24" s="104" customFormat="1" ht="21.75" customHeight="1" thickBot="1">
      <c r="A15" s="523" t="s">
        <v>128</v>
      </c>
      <c r="B15" s="523"/>
      <c r="C15" s="180" t="s">
        <v>294</v>
      </c>
      <c r="D15" s="485"/>
      <c r="E15" s="485"/>
      <c r="F15" s="485"/>
      <c r="G15" s="39"/>
      <c r="H15" s="39"/>
      <c r="I15" s="39"/>
      <c r="J15" s="39"/>
      <c r="K15" s="39"/>
      <c r="L15" s="113"/>
      <c r="M15" s="114"/>
      <c r="N15" s="114"/>
      <c r="O15" s="114"/>
    </row>
    <row r="16" spans="1:24" s="104" customFormat="1" ht="21.75" customHeight="1">
      <c r="A16" s="523"/>
      <c r="B16" s="523"/>
      <c r="C16" s="180" t="s">
        <v>299</v>
      </c>
      <c r="D16" s="485"/>
      <c r="E16" s="485"/>
      <c r="F16" s="485"/>
      <c r="G16" s="39"/>
      <c r="H16" s="39"/>
      <c r="I16" s="39"/>
      <c r="J16" s="39"/>
      <c r="K16" s="39"/>
      <c r="L16" s="113"/>
      <c r="M16" s="114"/>
      <c r="N16" s="114"/>
      <c r="O16" s="114"/>
    </row>
    <row r="17" spans="1:15" s="104" customFormat="1" ht="21.75" customHeight="1" thickBot="1">
      <c r="A17" s="523"/>
      <c r="B17" s="523"/>
      <c r="C17" s="180" t="s">
        <v>304</v>
      </c>
      <c r="D17" s="485" t="s">
        <v>293</v>
      </c>
      <c r="E17" s="485"/>
      <c r="F17" s="485"/>
      <c r="G17" s="39"/>
      <c r="H17" s="39"/>
      <c r="I17" s="39"/>
      <c r="J17" s="39"/>
      <c r="K17" s="39"/>
      <c r="L17" s="113"/>
      <c r="M17" s="114"/>
      <c r="N17" s="114"/>
      <c r="O17" s="114"/>
    </row>
    <row r="18" spans="1:15" s="104" customFormat="1" ht="21.75" customHeight="1">
      <c r="A18" s="39"/>
      <c r="B18" s="39"/>
      <c r="C18" s="39"/>
      <c r="D18" s="39"/>
      <c r="E18" s="39"/>
      <c r="F18" s="39"/>
      <c r="G18" s="39"/>
      <c r="H18" s="39"/>
      <c r="I18" s="39"/>
      <c r="J18" s="39"/>
      <c r="K18" s="39"/>
      <c r="L18" s="113"/>
      <c r="M18" s="114"/>
      <c r="N18" s="114"/>
      <c r="O18" s="114"/>
    </row>
    <row r="19" spans="1:15" s="61" customFormat="1" ht="16.5" customHeight="1"/>
    <row r="20" spans="1:15" ht="5.25" customHeight="1" thickBot="1"/>
    <row r="21" spans="1:15" ht="48" customHeight="1" thickBot="1">
      <c r="A21" s="736" t="s">
        <v>603</v>
      </c>
      <c r="B21" s="736"/>
      <c r="C21" s="736"/>
      <c r="D21" s="736"/>
      <c r="E21" s="736"/>
      <c r="F21" s="736"/>
      <c r="G21" s="736"/>
      <c r="H21" s="736"/>
      <c r="I21" s="736"/>
      <c r="J21" s="736"/>
    </row>
    <row r="22" spans="1:15" ht="69.95" customHeight="1" thickBot="1">
      <c r="A22" s="167" t="s">
        <v>141</v>
      </c>
      <c r="B22" s="722" t="s">
        <v>604</v>
      </c>
      <c r="C22" s="722"/>
      <c r="D22" s="722"/>
      <c r="E22" s="168" t="s">
        <v>192</v>
      </c>
      <c r="F22" s="169" t="s">
        <v>605</v>
      </c>
      <c r="G22" s="168" t="s">
        <v>194</v>
      </c>
      <c r="H22" s="725" t="s">
        <v>606</v>
      </c>
      <c r="I22" s="725"/>
      <c r="J22" s="726"/>
    </row>
    <row r="23" spans="1:15" ht="50.25" customHeight="1">
      <c r="A23" s="331" t="s">
        <v>196</v>
      </c>
      <c r="B23" s="722" t="s">
        <v>607</v>
      </c>
      <c r="C23" s="722"/>
      <c r="D23" s="722"/>
      <c r="E23" s="722"/>
      <c r="F23" s="722"/>
      <c r="G23" s="722"/>
      <c r="H23" s="722"/>
      <c r="I23" s="722"/>
      <c r="J23" s="723"/>
    </row>
    <row r="24" spans="1:15" ht="50.25" customHeight="1" thickBot="1">
      <c r="A24" s="729" t="s">
        <v>198</v>
      </c>
      <c r="B24" s="170">
        <v>2024</v>
      </c>
      <c r="C24" s="171">
        <v>2025</v>
      </c>
      <c r="D24" s="171">
        <v>2026</v>
      </c>
      <c r="E24" s="171">
        <v>2027</v>
      </c>
      <c r="F24" s="172" t="s">
        <v>93</v>
      </c>
      <c r="G24" s="173" t="s">
        <v>200</v>
      </c>
      <c r="H24" s="737" t="s">
        <v>202</v>
      </c>
      <c r="I24" s="737"/>
      <c r="J24" s="738"/>
    </row>
    <row r="25" spans="1:15" ht="50.25" customHeight="1" thickBot="1">
      <c r="A25" s="729"/>
      <c r="B25" s="307">
        <v>7.4999999999999997E-2</v>
      </c>
      <c r="C25" s="174" t="s">
        <v>608</v>
      </c>
      <c r="D25" s="174" t="s">
        <v>609</v>
      </c>
      <c r="E25" s="174" t="s">
        <v>610</v>
      </c>
      <c r="F25" s="175">
        <f>B25+C25+D25+E25</f>
        <v>0.75</v>
      </c>
      <c r="G25" s="308">
        <f>B25</f>
        <v>7.4999999999999997E-2</v>
      </c>
      <c r="H25" s="722" t="s">
        <v>21</v>
      </c>
      <c r="I25" s="722"/>
      <c r="J25" s="723"/>
    </row>
    <row r="26" spans="1:15" ht="52.5" customHeight="1" thickBot="1">
      <c r="A26" s="331"/>
      <c r="B26" s="739" t="s">
        <v>611</v>
      </c>
      <c r="C26" s="739"/>
      <c r="D26" s="739"/>
      <c r="E26" s="739"/>
      <c r="F26" s="739"/>
      <c r="G26" s="739"/>
      <c r="H26" s="739"/>
      <c r="I26" s="739"/>
      <c r="J26" s="740"/>
    </row>
    <row r="27" spans="1:15" s="64" customFormat="1" ht="56.25" customHeight="1" thickBot="1">
      <c r="A27" s="729" t="s">
        <v>322</v>
      </c>
      <c r="B27" s="167" t="s">
        <v>323</v>
      </c>
      <c r="C27" s="167" t="s">
        <v>206</v>
      </c>
      <c r="D27" s="705" t="s">
        <v>208</v>
      </c>
      <c r="E27" s="705"/>
      <c r="F27" s="705" t="s">
        <v>210</v>
      </c>
      <c r="G27" s="705"/>
      <c r="H27" s="144" t="s">
        <v>212</v>
      </c>
      <c r="I27" s="143" t="s">
        <v>213</v>
      </c>
      <c r="J27" s="143" t="s">
        <v>215</v>
      </c>
    </row>
    <row r="28" spans="1:15" ht="297" customHeight="1" thickBot="1">
      <c r="A28" s="729"/>
      <c r="B28" s="273">
        <v>3.0000000000000001E-3</v>
      </c>
      <c r="C28" s="334">
        <f>+B58</f>
        <v>0.3</v>
      </c>
      <c r="D28" s="725" t="s">
        <v>612</v>
      </c>
      <c r="E28" s="725"/>
      <c r="F28" s="725" t="s">
        <v>613</v>
      </c>
      <c r="G28" s="725"/>
      <c r="H28" s="327"/>
      <c r="I28" s="176"/>
      <c r="J28" s="176"/>
    </row>
    <row r="29" spans="1:15" s="64" customFormat="1" ht="45" customHeight="1" thickBot="1">
      <c r="A29" s="729" t="s">
        <v>328</v>
      </c>
      <c r="B29" s="329" t="s">
        <v>323</v>
      </c>
      <c r="C29" s="144" t="s">
        <v>206</v>
      </c>
      <c r="D29" s="705" t="s">
        <v>208</v>
      </c>
      <c r="E29" s="705"/>
      <c r="F29" s="705" t="s">
        <v>210</v>
      </c>
      <c r="G29" s="705"/>
      <c r="H29" s="144" t="s">
        <v>212</v>
      </c>
      <c r="I29" s="143" t="s">
        <v>213</v>
      </c>
      <c r="J29" s="143" t="s">
        <v>215</v>
      </c>
    </row>
    <row r="30" spans="1:15" ht="353.1" customHeight="1" thickBot="1">
      <c r="A30" s="729"/>
      <c r="B30" s="273">
        <v>6.0000000000000001E-3</v>
      </c>
      <c r="C30" s="334">
        <f>+C58</f>
        <v>0.6</v>
      </c>
      <c r="D30" s="725" t="s">
        <v>614</v>
      </c>
      <c r="E30" s="725"/>
      <c r="F30" s="731" t="s">
        <v>615</v>
      </c>
      <c r="G30" s="731"/>
      <c r="H30" s="327"/>
      <c r="I30" s="176"/>
      <c r="J30" s="176"/>
    </row>
    <row r="31" spans="1:15" s="64" customFormat="1" ht="45" customHeight="1" thickBot="1">
      <c r="A31" s="729" t="s">
        <v>332</v>
      </c>
      <c r="B31" s="329" t="s">
        <v>323</v>
      </c>
      <c r="C31" s="144" t="s">
        <v>206</v>
      </c>
      <c r="D31" s="705" t="s">
        <v>208</v>
      </c>
      <c r="E31" s="705"/>
      <c r="F31" s="732" t="s">
        <v>210</v>
      </c>
      <c r="G31" s="733"/>
      <c r="H31" s="143" t="s">
        <v>212</v>
      </c>
      <c r="I31" s="143" t="s">
        <v>213</v>
      </c>
      <c r="J31" s="143" t="s">
        <v>215</v>
      </c>
    </row>
    <row r="32" spans="1:15" ht="350.1" customHeight="1">
      <c r="A32" s="729"/>
      <c r="B32" s="305">
        <v>1.125E-2</v>
      </c>
      <c r="C32" s="305">
        <v>1.125E-2</v>
      </c>
      <c r="D32" s="730" t="s">
        <v>616</v>
      </c>
      <c r="E32" s="725"/>
      <c r="F32" s="734" t="s">
        <v>617</v>
      </c>
      <c r="G32" s="735"/>
      <c r="H32" s="309"/>
      <c r="I32" s="310"/>
      <c r="J32" s="311" t="s">
        <v>618</v>
      </c>
    </row>
    <row r="33" spans="1:10" s="64" customFormat="1" ht="47.25" customHeight="1" thickBot="1">
      <c r="A33" s="729" t="s">
        <v>336</v>
      </c>
      <c r="B33" s="329" t="s">
        <v>323</v>
      </c>
      <c r="C33" s="329" t="s">
        <v>206</v>
      </c>
      <c r="D33" s="705" t="s">
        <v>208</v>
      </c>
      <c r="E33" s="705"/>
      <c r="F33" s="711" t="s">
        <v>210</v>
      </c>
      <c r="G33" s="712"/>
      <c r="H33" s="143" t="s">
        <v>212</v>
      </c>
      <c r="I33" s="144" t="s">
        <v>213</v>
      </c>
      <c r="J33" s="143" t="s">
        <v>215</v>
      </c>
    </row>
    <row r="34" spans="1:10" ht="406.5" customHeight="1">
      <c r="A34" s="729"/>
      <c r="B34" s="269">
        <v>2.2499999999999999E-2</v>
      </c>
      <c r="C34" s="334">
        <f>+E58</f>
        <v>2.2499999999999999E-2</v>
      </c>
      <c r="D34" s="730" t="s">
        <v>619</v>
      </c>
      <c r="E34" s="730"/>
      <c r="F34" s="713" t="s">
        <v>620</v>
      </c>
      <c r="G34" s="714"/>
      <c r="H34" s="304"/>
      <c r="I34" s="177"/>
      <c r="J34" s="426" t="s">
        <v>618</v>
      </c>
    </row>
    <row r="35" spans="1:10" s="64" customFormat="1" ht="47.25" customHeight="1" thickBot="1">
      <c r="A35" s="729" t="s">
        <v>341</v>
      </c>
      <c r="B35" s="329" t="s">
        <v>323</v>
      </c>
      <c r="C35" s="144" t="s">
        <v>206</v>
      </c>
      <c r="D35" s="705" t="s">
        <v>208</v>
      </c>
      <c r="E35" s="705"/>
      <c r="F35" s="715" t="s">
        <v>210</v>
      </c>
      <c r="G35" s="715"/>
      <c r="H35" s="144" t="s">
        <v>212</v>
      </c>
      <c r="I35" s="143" t="s">
        <v>213</v>
      </c>
      <c r="J35" s="143" t="s">
        <v>215</v>
      </c>
    </row>
    <row r="36" spans="1:10" ht="114" customHeight="1" thickBot="1">
      <c r="A36" s="729"/>
      <c r="B36" s="273">
        <v>2.7E-2</v>
      </c>
      <c r="C36" s="334">
        <f>+F58</f>
        <v>0</v>
      </c>
      <c r="D36" s="706"/>
      <c r="E36" s="706"/>
      <c r="F36" s="716"/>
      <c r="G36" s="717"/>
      <c r="H36" s="178"/>
      <c r="I36" s="178"/>
      <c r="J36" s="178"/>
    </row>
    <row r="37" spans="1:10" s="64" customFormat="1" ht="48.75" customHeight="1" thickBot="1">
      <c r="A37" s="729" t="s">
        <v>342</v>
      </c>
      <c r="B37" s="328" t="s">
        <v>323</v>
      </c>
      <c r="C37" s="144" t="s">
        <v>206</v>
      </c>
      <c r="D37" s="705" t="s">
        <v>208</v>
      </c>
      <c r="E37" s="705"/>
      <c r="F37" s="710" t="s">
        <v>210</v>
      </c>
      <c r="G37" s="710"/>
      <c r="H37" s="144" t="s">
        <v>212</v>
      </c>
      <c r="I37" s="143" t="s">
        <v>213</v>
      </c>
      <c r="J37" s="143" t="s">
        <v>215</v>
      </c>
    </row>
    <row r="38" spans="1:10" ht="111" customHeight="1" thickBot="1">
      <c r="A38" s="729"/>
      <c r="B38" s="271">
        <v>3.15E-2</v>
      </c>
      <c r="C38" s="270">
        <f>+G58</f>
        <v>0</v>
      </c>
      <c r="D38" s="706"/>
      <c r="E38" s="706"/>
      <c r="F38" s="706"/>
      <c r="G38" s="706"/>
      <c r="H38" s="327"/>
      <c r="I38" s="178"/>
      <c r="J38" s="178"/>
    </row>
    <row r="39" spans="1:10" ht="46.5" customHeight="1" thickBot="1">
      <c r="A39" s="704" t="s">
        <v>343</v>
      </c>
      <c r="B39" s="272" t="s">
        <v>323</v>
      </c>
      <c r="C39" s="264" t="s">
        <v>206</v>
      </c>
      <c r="D39" s="705" t="s">
        <v>208</v>
      </c>
      <c r="E39" s="705"/>
      <c r="F39" s="705" t="s">
        <v>210</v>
      </c>
      <c r="G39" s="705"/>
      <c r="H39" s="144" t="s">
        <v>212</v>
      </c>
      <c r="I39" s="143" t="s">
        <v>213</v>
      </c>
      <c r="J39" s="143" t="s">
        <v>215</v>
      </c>
    </row>
    <row r="40" spans="1:10" ht="111.75" customHeight="1" thickBot="1">
      <c r="A40" s="704"/>
      <c r="B40" s="271">
        <v>3.15E-2</v>
      </c>
      <c r="C40" s="270">
        <f>+H58</f>
        <v>0</v>
      </c>
      <c r="D40" s="706"/>
      <c r="E40" s="706"/>
      <c r="F40" s="706"/>
      <c r="G40" s="706"/>
      <c r="H40" s="327"/>
      <c r="I40" s="178"/>
      <c r="J40" s="178"/>
    </row>
    <row r="41" spans="1:10" ht="48.75" customHeight="1" thickBot="1">
      <c r="A41" s="704" t="s">
        <v>344</v>
      </c>
      <c r="B41" s="272" t="s">
        <v>323</v>
      </c>
      <c r="C41" s="264" t="s">
        <v>206</v>
      </c>
      <c r="D41" s="705" t="s">
        <v>208</v>
      </c>
      <c r="E41" s="705"/>
      <c r="F41" s="704" t="s">
        <v>210</v>
      </c>
      <c r="G41" s="704"/>
      <c r="H41" s="144" t="s">
        <v>212</v>
      </c>
      <c r="I41" s="143" t="s">
        <v>213</v>
      </c>
      <c r="J41" s="143" t="s">
        <v>215</v>
      </c>
    </row>
    <row r="42" spans="1:10" ht="113.25" customHeight="1" thickBot="1">
      <c r="A42" s="704"/>
      <c r="B42" s="274">
        <v>2.7E-2</v>
      </c>
      <c r="C42" s="270">
        <f>+I58</f>
        <v>0</v>
      </c>
      <c r="D42" s="706"/>
      <c r="E42" s="706"/>
      <c r="F42" s="707"/>
      <c r="G42" s="708"/>
      <c r="H42" s="179"/>
      <c r="I42" s="327"/>
      <c r="J42" s="178"/>
    </row>
    <row r="43" spans="1:10" ht="42.75" customHeight="1" thickBot="1">
      <c r="A43" s="704" t="s">
        <v>345</v>
      </c>
      <c r="B43" s="272" t="s">
        <v>323</v>
      </c>
      <c r="C43" s="264" t="s">
        <v>206</v>
      </c>
      <c r="D43" s="705" t="s">
        <v>208</v>
      </c>
      <c r="E43" s="705"/>
      <c r="F43" s="710" t="s">
        <v>210</v>
      </c>
      <c r="G43" s="710"/>
      <c r="H43" s="144" t="s">
        <v>212</v>
      </c>
      <c r="I43" s="143" t="s">
        <v>213</v>
      </c>
      <c r="J43" s="143" t="s">
        <v>215</v>
      </c>
    </row>
    <row r="44" spans="1:10" ht="109.5" customHeight="1" thickBot="1">
      <c r="A44" s="704"/>
      <c r="B44" s="271">
        <v>2.2499999999999999E-2</v>
      </c>
      <c r="C44" s="270">
        <f>+J58</f>
        <v>0</v>
      </c>
      <c r="D44" s="706"/>
      <c r="E44" s="706"/>
      <c r="F44" s="706"/>
      <c r="G44" s="706"/>
      <c r="H44" s="327"/>
      <c r="I44" s="327"/>
      <c r="J44" s="327"/>
    </row>
    <row r="45" spans="1:10" ht="45" customHeight="1" thickBot="1">
      <c r="A45" s="704" t="s">
        <v>346</v>
      </c>
      <c r="B45" s="272" t="s">
        <v>323</v>
      </c>
      <c r="C45" s="264" t="s">
        <v>206</v>
      </c>
      <c r="D45" s="705" t="s">
        <v>208</v>
      </c>
      <c r="E45" s="705"/>
      <c r="F45" s="705" t="s">
        <v>210</v>
      </c>
      <c r="G45" s="705"/>
      <c r="H45" s="144" t="s">
        <v>212</v>
      </c>
      <c r="I45" s="143" t="s">
        <v>213</v>
      </c>
      <c r="J45" s="143" t="s">
        <v>215</v>
      </c>
    </row>
    <row r="46" spans="1:10" ht="110.25" customHeight="1" thickBot="1">
      <c r="A46" s="704"/>
      <c r="B46" s="274">
        <v>1.7999999999999999E-2</v>
      </c>
      <c r="C46" s="270">
        <f>+K58</f>
        <v>0</v>
      </c>
      <c r="D46" s="706"/>
      <c r="E46" s="706"/>
      <c r="F46" s="706"/>
      <c r="G46" s="706"/>
      <c r="H46" s="327"/>
      <c r="I46" s="178"/>
      <c r="J46" s="178"/>
    </row>
    <row r="47" spans="1:10" ht="46.5" customHeight="1" thickBot="1">
      <c r="A47" s="704" t="s">
        <v>347</v>
      </c>
      <c r="B47" s="272" t="s">
        <v>323</v>
      </c>
      <c r="C47" s="264" t="s">
        <v>206</v>
      </c>
      <c r="D47" s="705" t="s">
        <v>208</v>
      </c>
      <c r="E47" s="705"/>
      <c r="F47" s="715" t="s">
        <v>210</v>
      </c>
      <c r="G47" s="715"/>
      <c r="H47" s="144" t="s">
        <v>212</v>
      </c>
      <c r="I47" s="143" t="s">
        <v>213</v>
      </c>
      <c r="J47" s="143" t="s">
        <v>215</v>
      </c>
    </row>
    <row r="48" spans="1:10" ht="114" customHeight="1" thickBot="1">
      <c r="A48" s="704"/>
      <c r="B48" s="271">
        <v>1.35E-2</v>
      </c>
      <c r="C48" s="270">
        <f>+L58</f>
        <v>0</v>
      </c>
      <c r="D48" s="706"/>
      <c r="E48" s="706"/>
      <c r="F48" s="718"/>
      <c r="G48" s="718"/>
      <c r="H48" s="327"/>
      <c r="I48" s="327"/>
      <c r="J48" s="327"/>
    </row>
    <row r="49" spans="1:36" ht="48.75" customHeight="1" thickBot="1">
      <c r="A49" s="704" t="s">
        <v>348</v>
      </c>
      <c r="B49" s="272" t="s">
        <v>323</v>
      </c>
      <c r="C49" s="264" t="s">
        <v>206</v>
      </c>
      <c r="D49" s="705" t="s">
        <v>208</v>
      </c>
      <c r="E49" s="705"/>
      <c r="F49" s="705" t="s">
        <v>210</v>
      </c>
      <c r="G49" s="705"/>
      <c r="H49" s="144" t="s">
        <v>212</v>
      </c>
      <c r="I49" s="143" t="s">
        <v>213</v>
      </c>
      <c r="J49" s="143" t="s">
        <v>215</v>
      </c>
    </row>
    <row r="50" spans="1:36" ht="105" customHeight="1" thickBot="1">
      <c r="A50" s="705"/>
      <c r="B50" s="358">
        <v>1.125E-2</v>
      </c>
      <c r="C50" s="270">
        <f>+M58</f>
        <v>0</v>
      </c>
      <c r="D50" s="706"/>
      <c r="E50" s="706"/>
      <c r="F50" s="706"/>
      <c r="G50" s="706"/>
      <c r="H50" s="327"/>
      <c r="I50" s="327"/>
      <c r="J50" s="327"/>
    </row>
    <row r="52" spans="1:36" s="283" customForma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8">
      <c r="A54" s="87" t="s">
        <v>621</v>
      </c>
    </row>
    <row r="55" spans="1:36" ht="57.75" customHeight="1">
      <c r="A55" s="70"/>
    </row>
    <row r="57" spans="1:36" ht="23.25">
      <c r="A57" s="709" t="s">
        <v>622</v>
      </c>
      <c r="B57" s="71" t="s">
        <v>289</v>
      </c>
      <c r="C57" s="71" t="s">
        <v>290</v>
      </c>
      <c r="D57" s="71" t="s">
        <v>291</v>
      </c>
      <c r="E57" s="71" t="s">
        <v>292</v>
      </c>
      <c r="F57" s="71" t="s">
        <v>295</v>
      </c>
      <c r="G57" s="71" t="s">
        <v>296</v>
      </c>
      <c r="H57" s="71" t="s">
        <v>297</v>
      </c>
      <c r="I57" s="71" t="s">
        <v>298</v>
      </c>
      <c r="J57" s="71" t="s">
        <v>300</v>
      </c>
      <c r="K57" s="71" t="s">
        <v>301</v>
      </c>
      <c r="L57" s="71" t="s">
        <v>302</v>
      </c>
      <c r="M57" s="71" t="s">
        <v>303</v>
      </c>
    </row>
    <row r="58" spans="1:36" ht="24.75" customHeight="1">
      <c r="A58" s="709"/>
      <c r="B58" s="72">
        <v>0.3</v>
      </c>
      <c r="C58" s="72">
        <v>0.6</v>
      </c>
      <c r="D58" s="306">
        <f>C32</f>
        <v>1.125E-2</v>
      </c>
      <c r="E58" s="325">
        <v>2.2499999999999999E-2</v>
      </c>
      <c r="F58" s="72"/>
      <c r="G58" s="72"/>
      <c r="H58" s="72"/>
      <c r="I58" s="72"/>
      <c r="J58" s="72"/>
      <c r="K58" s="72"/>
      <c r="L58" s="72"/>
      <c r="M58" s="72"/>
    </row>
    <row r="59" spans="1:36" s="283" customFormat="1" ht="24.75" customHeight="1">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284" customFormat="1" ht="30" customHeight="1">
      <c r="A60" s="39"/>
      <c r="B60" s="39"/>
      <c r="C60" s="39"/>
      <c r="D60" s="39"/>
      <c r="E60" s="39"/>
      <c r="F60" s="39"/>
      <c r="G60" s="39"/>
      <c r="H60" s="39"/>
      <c r="I60" s="39"/>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row>
    <row r="61" spans="1:36" ht="15" thickBot="1"/>
    <row r="62" spans="1:36" ht="66.599999999999994" customHeight="1" thickBot="1">
      <c r="A62" s="359" t="s">
        <v>623</v>
      </c>
      <c r="B62" s="360" t="s">
        <v>624</v>
      </c>
      <c r="C62" s="185"/>
      <c r="D62" s="361" t="s">
        <v>625</v>
      </c>
      <c r="E62" s="360" t="s">
        <v>624</v>
      </c>
      <c r="F62" s="185"/>
      <c r="G62" s="361" t="s">
        <v>626</v>
      </c>
      <c r="H62" s="360" t="s">
        <v>627</v>
      </c>
      <c r="I62" s="330"/>
      <c r="J62" s="178"/>
    </row>
    <row r="63" spans="1:36" ht="15.75" thickBot="1">
      <c r="A63" s="362"/>
      <c r="B63" s="360" t="s">
        <v>628</v>
      </c>
      <c r="C63" s="185"/>
      <c r="D63" s="363"/>
      <c r="E63" s="360" t="s">
        <v>628</v>
      </c>
      <c r="F63" s="185"/>
      <c r="G63" s="363"/>
      <c r="H63" s="360" t="s">
        <v>629</v>
      </c>
      <c r="I63" s="364"/>
      <c r="J63" s="178"/>
    </row>
    <row r="64" spans="1:36" ht="15.75" thickBot="1">
      <c r="A64" s="362"/>
      <c r="B64" s="360" t="s">
        <v>630</v>
      </c>
      <c r="C64" s="185"/>
      <c r="D64" s="363"/>
      <c r="E64" s="360" t="s">
        <v>630</v>
      </c>
      <c r="F64" s="185"/>
      <c r="G64" s="363"/>
      <c r="H64" s="360" t="s">
        <v>631</v>
      </c>
      <c r="I64" s="364"/>
      <c r="J64" s="178"/>
    </row>
    <row r="65" spans="1:10" ht="39.75" customHeight="1" thickBot="1">
      <c r="A65" s="362"/>
      <c r="B65" s="360" t="s">
        <v>624</v>
      </c>
      <c r="C65" s="185"/>
      <c r="D65" s="363"/>
      <c r="E65" s="360" t="s">
        <v>624</v>
      </c>
      <c r="F65" s="185"/>
      <c r="G65" s="363"/>
      <c r="H65" s="360" t="s">
        <v>627</v>
      </c>
      <c r="I65" s="330"/>
      <c r="J65" s="178"/>
    </row>
    <row r="66" spans="1:10" ht="15.75" thickBot="1">
      <c r="A66" s="362"/>
      <c r="B66" s="360" t="s">
        <v>628</v>
      </c>
      <c r="C66" s="185"/>
      <c r="D66" s="363"/>
      <c r="E66" s="360" t="s">
        <v>628</v>
      </c>
      <c r="F66" s="185"/>
      <c r="G66" s="363"/>
      <c r="H66" s="360" t="s">
        <v>629</v>
      </c>
      <c r="I66" s="330"/>
      <c r="J66" s="178"/>
    </row>
    <row r="67" spans="1:10" ht="34.5" customHeight="1" thickBot="1">
      <c r="A67" s="365"/>
      <c r="B67" s="360" t="s">
        <v>630</v>
      </c>
      <c r="C67" s="185"/>
      <c r="D67" s="366"/>
      <c r="E67" s="360" t="s">
        <v>630</v>
      </c>
      <c r="F67" s="278"/>
      <c r="G67" s="366"/>
      <c r="H67" s="360" t="s">
        <v>631</v>
      </c>
      <c r="I67" s="330"/>
      <c r="J67" s="178"/>
    </row>
  </sheetData>
  <mergeCells count="87">
    <mergeCell ref="J1:L1"/>
    <mergeCell ref="J2:L2"/>
    <mergeCell ref="J3:L3"/>
    <mergeCell ref="J4:L4"/>
    <mergeCell ref="A39:A40"/>
    <mergeCell ref="D39:E39"/>
    <mergeCell ref="F39:G39"/>
    <mergeCell ref="D40:E40"/>
    <mergeCell ref="F40:G40"/>
    <mergeCell ref="A35:A36"/>
    <mergeCell ref="D35:E35"/>
    <mergeCell ref="A37:A38"/>
    <mergeCell ref="D37:E37"/>
    <mergeCell ref="F37:G37"/>
    <mergeCell ref="D38:E38"/>
    <mergeCell ref="F38:G38"/>
    <mergeCell ref="D17:F17"/>
    <mergeCell ref="A21:J21"/>
    <mergeCell ref="D28:E28"/>
    <mergeCell ref="F28:G28"/>
    <mergeCell ref="A24:A25"/>
    <mergeCell ref="H24:J24"/>
    <mergeCell ref="H25:J25"/>
    <mergeCell ref="B26:J26"/>
    <mergeCell ref="A27:A28"/>
    <mergeCell ref="D27:E27"/>
    <mergeCell ref="A33:A34"/>
    <mergeCell ref="A31:A32"/>
    <mergeCell ref="D31:E31"/>
    <mergeCell ref="D34:E34"/>
    <mergeCell ref="F27:G27"/>
    <mergeCell ref="A29:A30"/>
    <mergeCell ref="D29:E29"/>
    <mergeCell ref="F29:G29"/>
    <mergeCell ref="D30:E30"/>
    <mergeCell ref="F30:G30"/>
    <mergeCell ref="F31:G31"/>
    <mergeCell ref="D32:E32"/>
    <mergeCell ref="F32:G32"/>
    <mergeCell ref="D33:E33"/>
    <mergeCell ref="A1:A4"/>
    <mergeCell ref="B23:J23"/>
    <mergeCell ref="A6:A9"/>
    <mergeCell ref="H22:J22"/>
    <mergeCell ref="A11:A13"/>
    <mergeCell ref="B1:H1"/>
    <mergeCell ref="B2:H2"/>
    <mergeCell ref="B3:H3"/>
    <mergeCell ref="D15:F15"/>
    <mergeCell ref="D16:F16"/>
    <mergeCell ref="B4:H4"/>
    <mergeCell ref="B22:D22"/>
    <mergeCell ref="B6:H9"/>
    <mergeCell ref="I6:I9"/>
    <mergeCell ref="J6:J9"/>
    <mergeCell ref="A15:B17"/>
    <mergeCell ref="F49:G49"/>
    <mergeCell ref="D50:E50"/>
    <mergeCell ref="F50:G50"/>
    <mergeCell ref="F33:G33"/>
    <mergeCell ref="D45:E45"/>
    <mergeCell ref="F45:G45"/>
    <mergeCell ref="D46:E46"/>
    <mergeCell ref="F34:G34"/>
    <mergeCell ref="F35:G35"/>
    <mergeCell ref="F36:G36"/>
    <mergeCell ref="F46:G46"/>
    <mergeCell ref="F47:G47"/>
    <mergeCell ref="F48:G48"/>
    <mergeCell ref="D36:E36"/>
    <mergeCell ref="A43:A44"/>
    <mergeCell ref="D43:E43"/>
    <mergeCell ref="F43:G43"/>
    <mergeCell ref="D44:E44"/>
    <mergeCell ref="F44:G44"/>
    <mergeCell ref="A57:A58"/>
    <mergeCell ref="A45:A46"/>
    <mergeCell ref="A47:A48"/>
    <mergeCell ref="D47:E47"/>
    <mergeCell ref="D48:E48"/>
    <mergeCell ref="A49:A50"/>
    <mergeCell ref="D49:E49"/>
    <mergeCell ref="A41:A42"/>
    <mergeCell ref="D41:E41"/>
    <mergeCell ref="F41:G41"/>
    <mergeCell ref="D42:E42"/>
    <mergeCell ref="F42:G42"/>
  </mergeCells>
  <printOptions horizontalCentered="1" verticalCentered="1"/>
  <pageMargins left="0.23622047244094491" right="0.23622047244094491" top="0.23622047244094491" bottom="0.23622047244094491" header="0.31496062992125984" footer="0.11811023622047245"/>
  <pageSetup scale="2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defaultColWidth="9.85546875" defaultRowHeight="12.75"/>
  <cols>
    <col min="1" max="1" width="3.85546875" style="197" customWidth="1"/>
    <col min="2" max="2" width="10.7109375" style="197" customWidth="1"/>
    <col min="3" max="3" width="6.42578125" style="197" customWidth="1"/>
    <col min="4" max="4" width="7.5703125" style="197" customWidth="1"/>
    <col min="5" max="5" width="6.42578125" style="197" customWidth="1"/>
    <col min="6" max="6" width="11.85546875" style="197" customWidth="1"/>
    <col min="7" max="7" width="2.42578125" style="197" customWidth="1"/>
    <col min="8" max="8" width="21.28515625" style="197" customWidth="1"/>
    <col min="9" max="9" width="14.42578125" style="197" customWidth="1"/>
    <col min="10" max="10" width="7.5703125" style="197" customWidth="1"/>
    <col min="11" max="11" width="21.28515625" style="197" customWidth="1"/>
    <col min="12" max="12" width="29.28515625" style="197" customWidth="1"/>
    <col min="13" max="16384" width="9.85546875" style="197"/>
  </cols>
  <sheetData>
    <row r="1" spans="1:12" ht="18" customHeight="1">
      <c r="A1" s="612"/>
      <c r="B1" s="613"/>
      <c r="C1" s="613"/>
      <c r="D1" s="613"/>
      <c r="E1" s="614"/>
      <c r="F1" s="621" t="s">
        <v>380</v>
      </c>
      <c r="G1" s="622"/>
      <c r="H1" s="622"/>
      <c r="I1" s="622"/>
      <c r="J1" s="622"/>
      <c r="K1" s="622"/>
      <c r="L1" s="196"/>
    </row>
    <row r="2" spans="1:12" ht="18" customHeight="1">
      <c r="A2" s="615"/>
      <c r="B2" s="616"/>
      <c r="C2" s="616"/>
      <c r="D2" s="616"/>
      <c r="E2" s="617"/>
      <c r="F2" s="623"/>
      <c r="G2" s="624"/>
      <c r="H2" s="624"/>
      <c r="I2" s="624"/>
      <c r="J2" s="624"/>
      <c r="K2" s="624"/>
      <c r="L2" s="196"/>
    </row>
    <row r="3" spans="1:12" ht="18" customHeight="1">
      <c r="A3" s="615"/>
      <c r="B3" s="616"/>
      <c r="C3" s="616"/>
      <c r="D3" s="616"/>
      <c r="E3" s="617"/>
      <c r="F3" s="621" t="s">
        <v>381</v>
      </c>
      <c r="G3" s="622"/>
      <c r="H3" s="622"/>
      <c r="I3" s="622"/>
      <c r="J3" s="622"/>
      <c r="K3" s="622"/>
      <c r="L3" s="196"/>
    </row>
    <row r="4" spans="1:12" ht="18" customHeight="1">
      <c r="A4" s="618"/>
      <c r="B4" s="619"/>
      <c r="C4" s="619"/>
      <c r="D4" s="619"/>
      <c r="E4" s="620"/>
      <c r="F4" s="623"/>
      <c r="G4" s="624"/>
      <c r="H4" s="624"/>
      <c r="I4" s="624"/>
      <c r="J4" s="624"/>
      <c r="K4" s="624"/>
      <c r="L4" s="196"/>
    </row>
    <row r="5" spans="1:12">
      <c r="A5" s="741" t="s">
        <v>382</v>
      </c>
      <c r="B5" s="742"/>
      <c r="C5" s="742"/>
      <c r="D5" s="742"/>
      <c r="E5" s="742"/>
      <c r="F5" s="742"/>
      <c r="G5" s="742"/>
      <c r="H5" s="742"/>
      <c r="I5" s="742"/>
      <c r="J5" s="742"/>
      <c r="K5" s="742"/>
      <c r="L5" s="743"/>
    </row>
    <row r="6" spans="1:12" ht="24.75" customHeight="1">
      <c r="A6" s="741" t="s">
        <v>383</v>
      </c>
      <c r="B6" s="742"/>
      <c r="C6" s="744"/>
      <c r="D6" s="575" t="s">
        <v>12</v>
      </c>
      <c r="E6" s="576"/>
      <c r="F6" s="576"/>
      <c r="G6" s="576"/>
      <c r="H6" s="577"/>
      <c r="I6" s="741" t="s">
        <v>384</v>
      </c>
      <c r="J6" s="744"/>
      <c r="K6" s="575" t="s">
        <v>37</v>
      </c>
      <c r="L6" s="577"/>
    </row>
    <row r="7" spans="1:12" ht="24.75" customHeight="1">
      <c r="A7" s="741" t="s">
        <v>385</v>
      </c>
      <c r="B7" s="742"/>
      <c r="C7" s="744"/>
      <c r="D7" s="575" t="s">
        <v>26</v>
      </c>
      <c r="E7" s="576"/>
      <c r="F7" s="576"/>
      <c r="G7" s="576"/>
      <c r="H7" s="577"/>
      <c r="I7" s="741" t="s">
        <v>98</v>
      </c>
      <c r="J7" s="744"/>
      <c r="K7" s="575" t="s">
        <v>15</v>
      </c>
      <c r="L7" s="577"/>
    </row>
    <row r="8" spans="1:12" ht="24.75" customHeight="1">
      <c r="A8" s="741" t="s">
        <v>386</v>
      </c>
      <c r="B8" s="742"/>
      <c r="C8" s="744"/>
      <c r="D8" s="575" t="s">
        <v>68</v>
      </c>
      <c r="E8" s="576"/>
      <c r="F8" s="576"/>
      <c r="G8" s="576"/>
      <c r="H8" s="577"/>
      <c r="I8" s="741" t="s">
        <v>387</v>
      </c>
      <c r="J8" s="744"/>
      <c r="K8" s="575" t="s">
        <v>69</v>
      </c>
      <c r="L8" s="577"/>
    </row>
    <row r="9" spans="1:12" ht="24.75" customHeight="1">
      <c r="A9" s="745" t="s">
        <v>388</v>
      </c>
      <c r="B9" s="746"/>
      <c r="C9" s="746"/>
      <c r="D9" s="746"/>
      <c r="E9" s="746"/>
      <c r="F9" s="746"/>
      <c r="G9" s="746"/>
      <c r="H9" s="746"/>
      <c r="I9" s="746"/>
      <c r="J9" s="746"/>
      <c r="K9" s="746"/>
      <c r="L9" s="747"/>
    </row>
    <row r="10" spans="1:12" ht="24.75" customHeight="1">
      <c r="A10" s="748" t="s">
        <v>141</v>
      </c>
      <c r="B10" s="748"/>
      <c r="C10" s="748"/>
      <c r="D10" s="748"/>
      <c r="E10" s="641" t="s">
        <v>604</v>
      </c>
      <c r="F10" s="641"/>
      <c r="G10" s="641"/>
      <c r="H10" s="641"/>
      <c r="I10" s="641"/>
      <c r="J10" s="641"/>
      <c r="K10" s="641"/>
      <c r="L10" s="641"/>
    </row>
    <row r="11" spans="1:12" ht="24.75" customHeight="1">
      <c r="A11" s="749" t="s">
        <v>389</v>
      </c>
      <c r="B11" s="750"/>
      <c r="C11" s="750"/>
      <c r="D11" s="743"/>
      <c r="E11" s="641" t="s">
        <v>632</v>
      </c>
      <c r="F11" s="641"/>
      <c r="G11" s="641"/>
      <c r="H11" s="641"/>
      <c r="I11" s="641"/>
      <c r="J11" s="641"/>
      <c r="K11" s="641"/>
      <c r="L11" s="641"/>
    </row>
    <row r="12" spans="1:12" ht="24.75" customHeight="1">
      <c r="A12" s="741" t="s">
        <v>390</v>
      </c>
      <c r="B12" s="742"/>
      <c r="C12" s="742"/>
      <c r="D12" s="744"/>
      <c r="E12" s="606" t="s">
        <v>633</v>
      </c>
      <c r="F12" s="607"/>
      <c r="G12" s="607"/>
      <c r="H12" s="607"/>
      <c r="I12" s="607"/>
      <c r="J12" s="607"/>
      <c r="K12" s="607"/>
      <c r="L12" s="608"/>
    </row>
    <row r="13" spans="1:12" ht="24.75" customHeight="1">
      <c r="A13" s="741" t="s">
        <v>392</v>
      </c>
      <c r="B13" s="742"/>
      <c r="C13" s="744"/>
      <c r="D13" s="575">
        <v>3969</v>
      </c>
      <c r="E13" s="576"/>
      <c r="F13" s="576"/>
      <c r="G13" s="576"/>
      <c r="H13" s="577"/>
      <c r="I13" s="741" t="s">
        <v>394</v>
      </c>
      <c r="J13" s="744"/>
      <c r="K13" s="575" t="s">
        <v>18</v>
      </c>
      <c r="L13" s="577"/>
    </row>
    <row r="14" spans="1:12">
      <c r="A14" s="741" t="s">
        <v>395</v>
      </c>
      <c r="B14" s="742"/>
      <c r="C14" s="742"/>
      <c r="D14" s="742"/>
      <c r="E14" s="742"/>
      <c r="F14" s="742"/>
      <c r="G14" s="742"/>
      <c r="H14" s="742"/>
      <c r="I14" s="742"/>
      <c r="J14" s="742"/>
      <c r="K14" s="742"/>
      <c r="L14" s="743"/>
    </row>
    <row r="15" spans="1:12" ht="17.25" customHeight="1">
      <c r="A15" s="741" t="s">
        <v>396</v>
      </c>
      <c r="B15" s="742"/>
      <c r="C15" s="744"/>
      <c r="D15" s="575" t="s">
        <v>19</v>
      </c>
      <c r="E15" s="576"/>
      <c r="F15" s="576"/>
      <c r="G15" s="576"/>
      <c r="H15" s="577"/>
      <c r="I15" s="741" t="s">
        <v>397</v>
      </c>
      <c r="J15" s="744"/>
      <c r="K15" s="575" t="s">
        <v>20</v>
      </c>
      <c r="L15" s="577"/>
    </row>
    <row r="16" spans="1:12" ht="17.25" customHeight="1">
      <c r="A16" s="741" t="s">
        <v>398</v>
      </c>
      <c r="B16" s="742"/>
      <c r="C16" s="744"/>
      <c r="D16" s="751">
        <v>30</v>
      </c>
      <c r="E16" s="752"/>
      <c r="F16" s="752"/>
      <c r="G16" s="752"/>
      <c r="H16" s="753"/>
      <c r="I16" s="741" t="s">
        <v>161</v>
      </c>
      <c r="J16" s="744"/>
      <c r="K16" s="575" t="s">
        <v>21</v>
      </c>
      <c r="L16" s="577"/>
    </row>
    <row r="17" spans="1:12" ht="17.25" customHeight="1">
      <c r="A17" s="741" t="s">
        <v>399</v>
      </c>
      <c r="B17" s="742"/>
      <c r="C17" s="744"/>
      <c r="D17" s="575" t="s">
        <v>634</v>
      </c>
      <c r="E17" s="576"/>
      <c r="F17" s="576"/>
      <c r="G17" s="576"/>
      <c r="H17" s="577"/>
      <c r="I17" s="578"/>
      <c r="J17" s="594"/>
      <c r="K17" s="594"/>
      <c r="L17" s="579"/>
    </row>
    <row r="18" spans="1:12">
      <c r="A18" s="277" t="s">
        <v>401</v>
      </c>
      <c r="B18" s="277" t="s">
        <v>402</v>
      </c>
      <c r="C18" s="741" t="s">
        <v>403</v>
      </c>
      <c r="D18" s="742"/>
      <c r="E18" s="742"/>
      <c r="F18" s="742"/>
      <c r="G18" s="744"/>
      <c r="H18" s="741" t="s">
        <v>229</v>
      </c>
      <c r="I18" s="744"/>
      <c r="J18" s="741" t="s">
        <v>404</v>
      </c>
      <c r="K18" s="744"/>
      <c r="L18" s="277" t="s">
        <v>405</v>
      </c>
    </row>
    <row r="19" spans="1:12" ht="73.5" customHeight="1">
      <c r="A19" s="198">
        <v>1</v>
      </c>
      <c r="B19" s="199" t="s">
        <v>635</v>
      </c>
      <c r="C19" s="575" t="s">
        <v>636</v>
      </c>
      <c r="D19" s="576"/>
      <c r="E19" s="576"/>
      <c r="F19" s="576"/>
      <c r="G19" s="577"/>
      <c r="H19" s="575" t="s">
        <v>637</v>
      </c>
      <c r="I19" s="577"/>
      <c r="J19" s="578" t="s">
        <v>34</v>
      </c>
      <c r="K19" s="579"/>
      <c r="L19" s="199" t="s">
        <v>638</v>
      </c>
    </row>
    <row r="20" spans="1:12" ht="73.5" customHeight="1">
      <c r="A20" s="198">
        <v>2</v>
      </c>
      <c r="B20" s="199" t="s">
        <v>635</v>
      </c>
      <c r="C20" s="575" t="s">
        <v>639</v>
      </c>
      <c r="D20" s="576"/>
      <c r="E20" s="576"/>
      <c r="F20" s="576"/>
      <c r="G20" s="577"/>
      <c r="H20" s="575" t="s">
        <v>637</v>
      </c>
      <c r="I20" s="577"/>
      <c r="J20" s="578" t="s">
        <v>34</v>
      </c>
      <c r="K20" s="579"/>
      <c r="L20" s="199" t="s">
        <v>638</v>
      </c>
    </row>
    <row r="21" spans="1:12">
      <c r="A21" s="277" t="s">
        <v>401</v>
      </c>
      <c r="B21" s="741" t="s">
        <v>410</v>
      </c>
      <c r="C21" s="742"/>
      <c r="D21" s="742"/>
      <c r="E21" s="742"/>
      <c r="F21" s="742"/>
      <c r="G21" s="742"/>
      <c r="H21" s="742"/>
      <c r="I21" s="742"/>
      <c r="J21" s="742"/>
      <c r="K21" s="744"/>
      <c r="L21" s="277" t="s">
        <v>411</v>
      </c>
    </row>
    <row r="22" spans="1:12" ht="21.75" customHeight="1">
      <c r="A22" s="198">
        <v>1</v>
      </c>
      <c r="B22" s="575" t="s">
        <v>640</v>
      </c>
      <c r="C22" s="576"/>
      <c r="D22" s="576"/>
      <c r="E22" s="576"/>
      <c r="F22" s="576"/>
      <c r="G22" s="576"/>
      <c r="H22" s="576"/>
      <c r="I22" s="576"/>
      <c r="J22" s="576"/>
      <c r="K22" s="577"/>
      <c r="L22" s="199" t="s">
        <v>34</v>
      </c>
    </row>
    <row r="23" spans="1:12">
      <c r="A23" s="741" t="s">
        <v>413</v>
      </c>
      <c r="B23" s="742"/>
      <c r="C23" s="742"/>
      <c r="D23" s="742"/>
      <c r="E23" s="742"/>
      <c r="F23" s="746"/>
      <c r="G23" s="746"/>
      <c r="H23" s="742"/>
      <c r="I23" s="746"/>
      <c r="J23" s="746"/>
      <c r="K23" s="742"/>
      <c r="L23" s="754"/>
    </row>
    <row r="24" spans="1:12" ht="42" customHeight="1">
      <c r="A24" s="741" t="s">
        <v>414</v>
      </c>
      <c r="B24" s="742"/>
      <c r="C24" s="744"/>
      <c r="D24" s="575">
        <v>10</v>
      </c>
      <c r="E24" s="576"/>
      <c r="F24" s="748" t="s">
        <v>415</v>
      </c>
      <c r="G24" s="748"/>
      <c r="H24" s="207">
        <v>2024</v>
      </c>
      <c r="I24" s="748" t="s">
        <v>416</v>
      </c>
      <c r="J24" s="748"/>
      <c r="L24" s="199" t="s">
        <v>638</v>
      </c>
    </row>
    <row r="25" spans="1:12" ht="42" customHeight="1">
      <c r="A25" s="741" t="s">
        <v>418</v>
      </c>
      <c r="B25" s="742"/>
      <c r="C25" s="744"/>
      <c r="D25" s="606" t="s">
        <v>641</v>
      </c>
      <c r="E25" s="607"/>
      <c r="F25" s="604"/>
      <c r="G25" s="604"/>
      <c r="H25" s="607"/>
      <c r="I25" s="604"/>
      <c r="J25" s="604"/>
      <c r="K25" s="607"/>
      <c r="L25" s="605"/>
    </row>
    <row r="26" spans="1:12" ht="65.25" customHeight="1">
      <c r="A26" s="741" t="s">
        <v>420</v>
      </c>
      <c r="B26" s="742"/>
      <c r="C26" s="744"/>
      <c r="D26" s="643" t="s">
        <v>642</v>
      </c>
      <c r="E26" s="644"/>
      <c r="F26" s="644"/>
      <c r="G26" s="644"/>
      <c r="H26" s="644"/>
      <c r="I26" s="644"/>
      <c r="J26" s="644"/>
      <c r="K26" s="644"/>
      <c r="L26" s="645"/>
    </row>
    <row r="27" spans="1:12" ht="96.75" customHeight="1">
      <c r="A27" s="741" t="s">
        <v>422</v>
      </c>
      <c r="B27" s="742"/>
      <c r="C27" s="744"/>
      <c r="D27" s="643" t="s">
        <v>643</v>
      </c>
      <c r="E27" s="644"/>
      <c r="F27" s="644"/>
      <c r="G27" s="644"/>
      <c r="H27" s="644"/>
      <c r="I27" s="644"/>
      <c r="J27" s="644"/>
      <c r="K27" s="644"/>
      <c r="L27" s="645"/>
    </row>
  </sheetData>
  <mergeCells count="61">
    <mergeCell ref="A26:C26"/>
    <mergeCell ref="D26:L26"/>
    <mergeCell ref="A27:C27"/>
    <mergeCell ref="D27:L27"/>
    <mergeCell ref="A24:C24"/>
    <mergeCell ref="D24:E24"/>
    <mergeCell ref="F24:G24"/>
    <mergeCell ref="I24:J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topLeftCell="A22" zoomScale="85" zoomScaleNormal="85" workbookViewId="0">
      <selection activeCell="E28" sqref="E28:E29"/>
    </sheetView>
  </sheetViews>
  <sheetFormatPr defaultColWidth="10.85546875" defaultRowHeight="14.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24" s="104" customFormat="1" ht="32.25" customHeight="1" thickBot="1">
      <c r="A1" s="520"/>
      <c r="B1" s="500" t="s">
        <v>279</v>
      </c>
      <c r="C1" s="501"/>
      <c r="D1" s="501"/>
      <c r="E1" s="501"/>
      <c r="F1" s="501"/>
      <c r="G1" s="501"/>
      <c r="H1" s="501"/>
      <c r="I1" s="502"/>
      <c r="J1" s="497" t="s">
        <v>280</v>
      </c>
      <c r="K1" s="498"/>
      <c r="L1" s="499"/>
    </row>
    <row r="2" spans="1:24" s="104" customFormat="1" ht="30.75" customHeight="1" thickBot="1">
      <c r="A2" s="521"/>
      <c r="B2" s="503" t="s">
        <v>281</v>
      </c>
      <c r="C2" s="504"/>
      <c r="D2" s="504"/>
      <c r="E2" s="504"/>
      <c r="F2" s="504"/>
      <c r="G2" s="504"/>
      <c r="H2" s="504"/>
      <c r="I2" s="505"/>
      <c r="J2" s="497" t="s">
        <v>282</v>
      </c>
      <c r="K2" s="498"/>
      <c r="L2" s="499"/>
    </row>
    <row r="3" spans="1:24" s="104" customFormat="1" ht="24" customHeight="1" thickBot="1">
      <c r="A3" s="521"/>
      <c r="B3" s="503" t="s">
        <v>120</v>
      </c>
      <c r="C3" s="504"/>
      <c r="D3" s="504"/>
      <c r="E3" s="504"/>
      <c r="F3" s="504"/>
      <c r="G3" s="504"/>
      <c r="H3" s="504"/>
      <c r="I3" s="505"/>
      <c r="J3" s="497" t="s">
        <v>283</v>
      </c>
      <c r="K3" s="498"/>
      <c r="L3" s="499"/>
    </row>
    <row r="4" spans="1:24" s="104" customFormat="1" ht="21.75" customHeight="1" thickBot="1">
      <c r="A4" s="522"/>
      <c r="B4" s="506" t="s">
        <v>644</v>
      </c>
      <c r="C4" s="507"/>
      <c r="D4" s="507"/>
      <c r="E4" s="507"/>
      <c r="F4" s="507"/>
      <c r="G4" s="507"/>
      <c r="H4" s="507"/>
      <c r="I4" s="508"/>
      <c r="J4" s="497" t="s">
        <v>645</v>
      </c>
      <c r="K4" s="498"/>
      <c r="L4" s="499"/>
    </row>
    <row r="5" spans="1:24" s="104" customFormat="1" ht="21.75" customHeight="1">
      <c r="A5" s="105"/>
      <c r="B5" s="106"/>
      <c r="C5" s="106"/>
      <c r="D5" s="106"/>
      <c r="E5" s="106"/>
      <c r="F5" s="106"/>
      <c r="G5" s="106"/>
      <c r="H5" s="106"/>
      <c r="I5" s="106"/>
      <c r="J5" s="107"/>
      <c r="K5" s="107"/>
      <c r="L5" s="107"/>
    </row>
    <row r="6" spans="1:24" ht="9" customHeight="1">
      <c r="A6" s="724" t="s">
        <v>124</v>
      </c>
      <c r="B6" s="727" t="s">
        <v>287</v>
      </c>
      <c r="C6" s="727"/>
      <c r="D6" s="727"/>
      <c r="E6" s="727"/>
      <c r="F6" s="727"/>
      <c r="G6" s="727"/>
      <c r="H6" s="727"/>
      <c r="I6" s="727"/>
      <c r="J6" s="727"/>
      <c r="K6" s="724" t="s">
        <v>288</v>
      </c>
      <c r="L6" s="728">
        <v>2024110010289</v>
      </c>
      <c r="M6" s="43"/>
      <c r="N6" s="43"/>
      <c r="O6" s="43"/>
      <c r="P6" s="43"/>
      <c r="Q6" s="43"/>
      <c r="R6" s="43"/>
      <c r="S6" s="43"/>
      <c r="T6" s="43"/>
      <c r="U6" s="43"/>
      <c r="V6" s="43"/>
      <c r="W6" s="43"/>
      <c r="X6" s="43"/>
    </row>
    <row r="7" spans="1:24" ht="9" customHeight="1">
      <c r="A7" s="724"/>
      <c r="B7" s="727"/>
      <c r="C7" s="727"/>
      <c r="D7" s="727"/>
      <c r="E7" s="727"/>
      <c r="F7" s="727"/>
      <c r="G7" s="727"/>
      <c r="H7" s="727"/>
      <c r="I7" s="727"/>
      <c r="J7" s="727"/>
      <c r="K7" s="724"/>
      <c r="L7" s="728"/>
      <c r="M7" s="43"/>
      <c r="N7" s="43"/>
      <c r="O7" s="43"/>
      <c r="P7" s="43"/>
      <c r="Q7" s="43"/>
      <c r="R7" s="43"/>
      <c r="S7" s="43"/>
      <c r="T7" s="43"/>
      <c r="U7" s="43"/>
      <c r="V7" s="43"/>
      <c r="W7" s="43"/>
      <c r="X7" s="43"/>
    </row>
    <row r="8" spans="1:24" ht="9" customHeight="1">
      <c r="A8" s="724"/>
      <c r="B8" s="727"/>
      <c r="C8" s="727"/>
      <c r="D8" s="727"/>
      <c r="E8" s="727"/>
      <c r="F8" s="727"/>
      <c r="G8" s="727"/>
      <c r="H8" s="727"/>
      <c r="I8" s="727"/>
      <c r="J8" s="727"/>
      <c r="K8" s="724"/>
      <c r="L8" s="728"/>
      <c r="M8" s="43"/>
      <c r="N8" s="43"/>
      <c r="O8" s="43"/>
      <c r="P8" s="43"/>
      <c r="Q8" s="43"/>
      <c r="R8" s="43"/>
      <c r="S8" s="43"/>
      <c r="T8" s="43"/>
      <c r="U8" s="43"/>
      <c r="V8" s="43"/>
      <c r="W8" s="43"/>
      <c r="X8" s="43"/>
    </row>
    <row r="9" spans="1:24" ht="9" customHeight="1">
      <c r="A9" s="724"/>
      <c r="B9" s="727"/>
      <c r="C9" s="727"/>
      <c r="D9" s="727"/>
      <c r="E9" s="727"/>
      <c r="F9" s="727"/>
      <c r="G9" s="727"/>
      <c r="H9" s="727"/>
      <c r="I9" s="727"/>
      <c r="J9" s="727"/>
      <c r="K9" s="724"/>
      <c r="L9" s="728"/>
      <c r="M9" s="43"/>
      <c r="N9" s="43"/>
      <c r="O9" s="43"/>
      <c r="P9" s="43"/>
      <c r="Q9" s="43"/>
      <c r="R9" s="43"/>
      <c r="S9" s="43"/>
      <c r="T9" s="43"/>
      <c r="U9" s="43"/>
      <c r="V9" s="43"/>
      <c r="W9" s="43"/>
      <c r="X9" s="43"/>
    </row>
    <row r="10" spans="1:24" s="104" customFormat="1" ht="21.75" customHeight="1" thickBot="1">
      <c r="A10" s="105"/>
      <c r="B10" s="106"/>
      <c r="C10" s="106"/>
      <c r="D10" s="106"/>
      <c r="E10" s="106"/>
      <c r="F10" s="106"/>
      <c r="G10" s="106"/>
      <c r="H10" s="106"/>
      <c r="I10" s="106"/>
      <c r="J10" s="106"/>
      <c r="K10" s="106"/>
      <c r="L10" s="106"/>
      <c r="M10" s="107"/>
      <c r="N10" s="107"/>
      <c r="O10" s="107"/>
    </row>
    <row r="11" spans="1:24" s="104" customFormat="1" ht="21.75" customHeight="1">
      <c r="A11" s="773" t="s">
        <v>126</v>
      </c>
      <c r="B11" s="181" t="s">
        <v>289</v>
      </c>
      <c r="C11" s="145"/>
      <c r="D11" s="181" t="s">
        <v>290</v>
      </c>
      <c r="E11" s="146"/>
      <c r="F11" s="181" t="s">
        <v>291</v>
      </c>
      <c r="G11" s="146"/>
      <c r="H11" s="181" t="s">
        <v>292</v>
      </c>
      <c r="I11" s="147" t="s">
        <v>293</v>
      </c>
      <c r="J11" s="785" t="s">
        <v>128</v>
      </c>
      <c r="K11" s="180" t="s">
        <v>294</v>
      </c>
      <c r="L11" s="263"/>
      <c r="M11" s="755"/>
      <c r="N11" s="755"/>
      <c r="O11" s="755"/>
    </row>
    <row r="12" spans="1:24" s="104" customFormat="1" ht="21.75" customHeight="1" thickBot="1">
      <c r="A12" s="773"/>
      <c r="B12" s="182" t="s">
        <v>295</v>
      </c>
      <c r="C12" s="148"/>
      <c r="D12" s="181" t="s">
        <v>296</v>
      </c>
      <c r="E12" s="149"/>
      <c r="F12" s="181" t="s">
        <v>297</v>
      </c>
      <c r="G12" s="149"/>
      <c r="H12" s="181" t="s">
        <v>298</v>
      </c>
      <c r="I12" s="147"/>
      <c r="J12" s="785"/>
      <c r="K12" s="180" t="s">
        <v>299</v>
      </c>
      <c r="L12" s="108"/>
      <c r="M12" s="755"/>
      <c r="N12" s="755"/>
      <c r="O12" s="755"/>
    </row>
    <row r="13" spans="1:24" s="104" customFormat="1" ht="21.75" customHeight="1" thickBot="1">
      <c r="A13" s="773"/>
      <c r="B13" s="181" t="s">
        <v>300</v>
      </c>
      <c r="C13" s="145"/>
      <c r="D13" s="181" t="s">
        <v>301</v>
      </c>
      <c r="E13" s="149"/>
      <c r="F13" s="181" t="s">
        <v>302</v>
      </c>
      <c r="G13" s="149"/>
      <c r="H13" s="181" t="s">
        <v>303</v>
      </c>
      <c r="I13" s="147"/>
      <c r="J13" s="785"/>
      <c r="K13" s="180" t="s">
        <v>304</v>
      </c>
      <c r="L13" s="263" t="s">
        <v>293</v>
      </c>
      <c r="M13" s="755"/>
      <c r="N13" s="755"/>
      <c r="O13" s="755"/>
    </row>
    <row r="14" spans="1:24" ht="16.5" customHeight="1" thickBot="1">
      <c r="A14" s="101"/>
      <c r="B14" s="102"/>
      <c r="C14" s="102"/>
      <c r="D14" s="102"/>
      <c r="E14" s="102"/>
      <c r="F14" s="102"/>
      <c r="G14" s="102"/>
      <c r="H14" s="102"/>
      <c r="I14" s="102"/>
      <c r="J14" s="102"/>
      <c r="K14" s="102"/>
      <c r="L14" s="102"/>
      <c r="M14" s="102"/>
    </row>
    <row r="15" spans="1:24" ht="32.1" customHeight="1">
      <c r="A15" s="774" t="s">
        <v>646</v>
      </c>
      <c r="B15" s="775"/>
      <c r="C15" s="775"/>
      <c r="D15" s="775"/>
      <c r="E15" s="775"/>
      <c r="F15" s="775"/>
      <c r="G15" s="775"/>
      <c r="H15" s="775"/>
      <c r="I15" s="775"/>
      <c r="J15" s="775"/>
      <c r="K15" s="775"/>
      <c r="L15" s="776"/>
    </row>
    <row r="16" spans="1:24" ht="32.1" customHeight="1">
      <c r="A16" s="766" t="s">
        <v>647</v>
      </c>
      <c r="B16" s="768" t="s">
        <v>221</v>
      </c>
      <c r="C16" s="780" t="s">
        <v>133</v>
      </c>
      <c r="D16" s="782" t="s">
        <v>322</v>
      </c>
      <c r="E16" s="783"/>
      <c r="F16" s="784"/>
      <c r="G16" s="782" t="s">
        <v>328</v>
      </c>
      <c r="H16" s="783"/>
      <c r="I16" s="784"/>
      <c r="J16" s="486" t="s">
        <v>332</v>
      </c>
      <c r="K16" s="487"/>
      <c r="L16" s="802"/>
    </row>
    <row r="17" spans="1:13" ht="32.1" customHeight="1">
      <c r="A17" s="767"/>
      <c r="B17" s="769"/>
      <c r="C17" s="798"/>
      <c r="D17" s="142" t="s">
        <v>146</v>
      </c>
      <c r="E17" s="140" t="s">
        <v>148</v>
      </c>
      <c r="F17" s="141" t="s">
        <v>226</v>
      </c>
      <c r="G17" s="142" t="s">
        <v>146</v>
      </c>
      <c r="H17" s="140" t="s">
        <v>148</v>
      </c>
      <c r="I17" s="141" t="s">
        <v>226</v>
      </c>
      <c r="J17" s="142" t="s">
        <v>146</v>
      </c>
      <c r="K17" s="140" t="s">
        <v>148</v>
      </c>
      <c r="L17" s="214" t="s">
        <v>226</v>
      </c>
    </row>
    <row r="18" spans="1:13" ht="119.25" customHeight="1">
      <c r="A18" s="805" t="s">
        <v>648</v>
      </c>
      <c r="B18" s="216" t="s">
        <v>306</v>
      </c>
      <c r="C18" s="803" t="s">
        <v>649</v>
      </c>
      <c r="D18" s="756">
        <f>ACTIVIDAD_1!B26+ACTIVIDAD_2!B26</f>
        <v>395502000</v>
      </c>
      <c r="E18" s="758">
        <v>0</v>
      </c>
      <c r="F18" s="760">
        <v>0</v>
      </c>
      <c r="G18" s="756">
        <f>+ACTIVIDAD_1!C26+ACTIVIDAD_2!C26</f>
        <v>309757000</v>
      </c>
      <c r="H18" s="758">
        <f>+ACTIVIDAD_1!C27+ACTIVIDAD_2!C27</f>
        <v>4014233</v>
      </c>
      <c r="I18" s="760">
        <v>0</v>
      </c>
      <c r="J18" s="762">
        <f>ACTIVIDAD_1!D26+ACTIVIDAD_2!D26</f>
        <v>20640000</v>
      </c>
      <c r="K18" s="764">
        <f>ACTIVIDAD_1!D27+ACTIVIDAD_2!D27</f>
        <v>37251464</v>
      </c>
      <c r="L18" s="760">
        <v>0</v>
      </c>
    </row>
    <row r="19" spans="1:13" ht="94.5" customHeight="1">
      <c r="A19" s="806"/>
      <c r="B19" s="139" t="s">
        <v>650</v>
      </c>
      <c r="C19" s="804"/>
      <c r="D19" s="757"/>
      <c r="E19" s="759"/>
      <c r="F19" s="761"/>
      <c r="G19" s="757"/>
      <c r="H19" s="759"/>
      <c r="I19" s="761"/>
      <c r="J19" s="763"/>
      <c r="K19" s="765"/>
      <c r="L19" s="761"/>
    </row>
    <row r="20" spans="1:13" ht="69" customHeight="1">
      <c r="A20" s="806"/>
      <c r="B20" s="213" t="s">
        <v>487</v>
      </c>
      <c r="C20" s="808" t="s">
        <v>651</v>
      </c>
      <c r="D20" s="795">
        <f>+ACTIVIDAD_3!B26+ACTIVIDAD_4!B26+ACTIVIDAD_5!B26</f>
        <v>189771000</v>
      </c>
      <c r="E20" s="786">
        <v>0</v>
      </c>
      <c r="F20" s="789">
        <v>0</v>
      </c>
      <c r="G20" s="795">
        <f>+ACTIVIDAD_3!C26+ACTIVIDAD_4!C26+ACTIVIDAD_5!C26</f>
        <v>930441000</v>
      </c>
      <c r="H20" s="786">
        <f>+ACTIVIDAD_3!C27+ACTIVIDAD_4!C27+ACTIVIDAD_5!C27</f>
        <v>3654234</v>
      </c>
      <c r="I20" s="789">
        <v>0</v>
      </c>
      <c r="J20" s="811">
        <f>ACTIVIDAD_3!D26+ACTIVIDAD_4!D26+ACTIVIDAD_5!D26</f>
        <v>30960000</v>
      </c>
      <c r="K20" s="792">
        <f>ACTIVIDAD_3!D27+ACTIVIDAD_4!D27+ACTIVIDAD_5!D27</f>
        <v>51878372</v>
      </c>
      <c r="L20" s="789">
        <v>0</v>
      </c>
    </row>
    <row r="21" spans="1:13" ht="72.75" customHeight="1">
      <c r="A21" s="806"/>
      <c r="B21" s="213" t="s">
        <v>652</v>
      </c>
      <c r="C21" s="809"/>
      <c r="D21" s="796"/>
      <c r="E21" s="787"/>
      <c r="F21" s="790"/>
      <c r="G21" s="796"/>
      <c r="H21" s="787"/>
      <c r="I21" s="790"/>
      <c r="J21" s="812"/>
      <c r="K21" s="793"/>
      <c r="L21" s="790"/>
    </row>
    <row r="22" spans="1:13" ht="127.5" customHeight="1">
      <c r="A22" s="807"/>
      <c r="B22" s="215" t="s">
        <v>554</v>
      </c>
      <c r="C22" s="810"/>
      <c r="D22" s="797"/>
      <c r="E22" s="788"/>
      <c r="F22" s="791"/>
      <c r="G22" s="797"/>
      <c r="H22" s="788"/>
      <c r="I22" s="791"/>
      <c r="J22" s="813"/>
      <c r="K22" s="794"/>
      <c r="L22" s="791"/>
    </row>
    <row r="23" spans="1:13" s="61" customFormat="1" ht="16.5" customHeight="1">
      <c r="E23" s="61">
        <v>0</v>
      </c>
      <c r="M23" s="39"/>
    </row>
    <row r="24" spans="1:13" ht="15" thickBot="1"/>
    <row r="25" spans="1:13" ht="35.1" customHeight="1" thickBot="1">
      <c r="A25" s="799" t="s">
        <v>653</v>
      </c>
      <c r="B25" s="800"/>
      <c r="C25" s="800"/>
      <c r="D25" s="800"/>
      <c r="E25" s="800"/>
      <c r="F25" s="800"/>
      <c r="G25" s="800"/>
      <c r="H25" s="800"/>
      <c r="I25" s="800"/>
      <c r="J25" s="800"/>
      <c r="K25" s="800"/>
      <c r="L25" s="801"/>
    </row>
    <row r="26" spans="1:13" ht="35.1" customHeight="1">
      <c r="A26" s="770" t="s">
        <v>647</v>
      </c>
      <c r="B26" s="768" t="s">
        <v>221</v>
      </c>
      <c r="C26" s="780" t="s">
        <v>133</v>
      </c>
      <c r="D26" s="782" t="s">
        <v>336</v>
      </c>
      <c r="E26" s="783"/>
      <c r="F26" s="784"/>
      <c r="G26" s="782" t="s">
        <v>341</v>
      </c>
      <c r="H26" s="783"/>
      <c r="I26" s="784"/>
      <c r="J26" s="782" t="s">
        <v>342</v>
      </c>
      <c r="K26" s="783"/>
      <c r="L26" s="784"/>
    </row>
    <row r="27" spans="1:13" ht="35.1" customHeight="1">
      <c r="A27" s="771"/>
      <c r="B27" s="772"/>
      <c r="C27" s="781"/>
      <c r="D27" s="142" t="s">
        <v>146</v>
      </c>
      <c r="E27" s="140" t="s">
        <v>148</v>
      </c>
      <c r="F27" s="141" t="s">
        <v>226</v>
      </c>
      <c r="G27" s="142" t="s">
        <v>146</v>
      </c>
      <c r="H27" s="140" t="s">
        <v>148</v>
      </c>
      <c r="I27" s="141" t="s">
        <v>226</v>
      </c>
      <c r="J27" s="142" t="s">
        <v>146</v>
      </c>
      <c r="K27" s="140" t="s">
        <v>148</v>
      </c>
      <c r="L27" s="141" t="s">
        <v>226</v>
      </c>
    </row>
    <row r="28" spans="1:13" ht="132.6" customHeight="1">
      <c r="A28" s="805" t="s">
        <v>648</v>
      </c>
      <c r="B28" s="216" t="s">
        <v>306</v>
      </c>
      <c r="C28" s="803" t="s">
        <v>649</v>
      </c>
      <c r="D28" s="756">
        <v>-29574534</v>
      </c>
      <c r="E28" s="758">
        <v>71886067</v>
      </c>
      <c r="F28" s="760"/>
      <c r="G28" s="756"/>
      <c r="H28" s="758"/>
      <c r="I28" s="760"/>
      <c r="J28" s="756"/>
      <c r="K28" s="758"/>
      <c r="L28" s="760"/>
    </row>
    <row r="29" spans="1:13" ht="85.5">
      <c r="A29" s="806"/>
      <c r="B29" s="139" t="s">
        <v>650</v>
      </c>
      <c r="C29" s="804"/>
      <c r="D29" s="757"/>
      <c r="E29" s="759"/>
      <c r="F29" s="761"/>
      <c r="G29" s="757"/>
      <c r="H29" s="759"/>
      <c r="I29" s="761"/>
      <c r="J29" s="757"/>
      <c r="K29" s="759"/>
      <c r="L29" s="761"/>
    </row>
    <row r="30" spans="1:13" ht="80.45" customHeight="1">
      <c r="A30" s="806"/>
      <c r="B30" s="213" t="s">
        <v>487</v>
      </c>
      <c r="C30" s="808" t="s">
        <v>651</v>
      </c>
      <c r="D30" s="795">
        <v>-40080296</v>
      </c>
      <c r="E30" s="786">
        <v>103712000</v>
      </c>
      <c r="F30" s="789"/>
      <c r="G30" s="795"/>
      <c r="H30" s="786"/>
      <c r="I30" s="789"/>
      <c r="J30" s="795"/>
      <c r="K30" s="786"/>
      <c r="L30" s="789"/>
    </row>
    <row r="31" spans="1:13" ht="71.25">
      <c r="A31" s="806"/>
      <c r="B31" s="213" t="s">
        <v>652</v>
      </c>
      <c r="C31" s="809"/>
      <c r="D31" s="796"/>
      <c r="E31" s="787"/>
      <c r="F31" s="790"/>
      <c r="G31" s="796"/>
      <c r="H31" s="787"/>
      <c r="I31" s="790"/>
      <c r="J31" s="796"/>
      <c r="K31" s="787"/>
      <c r="L31" s="790"/>
    </row>
    <row r="32" spans="1:13" ht="116.45" customHeight="1" thickBot="1">
      <c r="A32" s="807"/>
      <c r="B32" s="215" t="s">
        <v>554</v>
      </c>
      <c r="C32" s="810"/>
      <c r="D32" s="797"/>
      <c r="E32" s="788"/>
      <c r="F32" s="791"/>
      <c r="G32" s="797"/>
      <c r="H32" s="788"/>
      <c r="I32" s="791"/>
      <c r="J32" s="797"/>
      <c r="K32" s="788"/>
      <c r="L32" s="791"/>
    </row>
    <row r="34" spans="1:12" ht="15" thickBot="1"/>
    <row r="35" spans="1:12" ht="35.1" customHeight="1" thickBot="1">
      <c r="A35" s="777" t="s">
        <v>654</v>
      </c>
      <c r="B35" s="778"/>
      <c r="C35" s="778"/>
      <c r="D35" s="778"/>
      <c r="E35" s="778"/>
      <c r="F35" s="778"/>
      <c r="G35" s="778"/>
      <c r="H35" s="778"/>
      <c r="I35" s="778"/>
      <c r="J35" s="778"/>
      <c r="K35" s="778"/>
      <c r="L35" s="779"/>
    </row>
    <row r="36" spans="1:12" ht="35.1" customHeight="1">
      <c r="A36" s="770" t="s">
        <v>647</v>
      </c>
      <c r="B36" s="768" t="s">
        <v>221</v>
      </c>
      <c r="C36" s="780" t="s">
        <v>133</v>
      </c>
      <c r="D36" s="782" t="s">
        <v>343</v>
      </c>
      <c r="E36" s="783"/>
      <c r="F36" s="784"/>
      <c r="G36" s="782" t="s">
        <v>344</v>
      </c>
      <c r="H36" s="783"/>
      <c r="I36" s="784"/>
      <c r="J36" s="782" t="s">
        <v>345</v>
      </c>
      <c r="K36" s="783"/>
      <c r="L36" s="784"/>
    </row>
    <row r="37" spans="1:12" ht="35.1" customHeight="1">
      <c r="A37" s="771"/>
      <c r="B37" s="772"/>
      <c r="C37" s="781"/>
      <c r="D37" s="142" t="s">
        <v>146</v>
      </c>
      <c r="E37" s="140" t="s">
        <v>148</v>
      </c>
      <c r="F37" s="141" t="s">
        <v>226</v>
      </c>
      <c r="G37" s="142" t="s">
        <v>146</v>
      </c>
      <c r="H37" s="140" t="s">
        <v>148</v>
      </c>
      <c r="I37" s="141" t="s">
        <v>226</v>
      </c>
      <c r="J37" s="142" t="s">
        <v>146</v>
      </c>
      <c r="K37" s="140" t="s">
        <v>148</v>
      </c>
      <c r="L37" s="141" t="s">
        <v>226</v>
      </c>
    </row>
    <row r="38" spans="1:12" ht="126" customHeight="1">
      <c r="A38" s="805" t="s">
        <v>648</v>
      </c>
      <c r="B38" s="216" t="s">
        <v>306</v>
      </c>
      <c r="C38" s="803" t="s">
        <v>649</v>
      </c>
      <c r="D38" s="756"/>
      <c r="E38" s="758"/>
      <c r="F38" s="760"/>
      <c r="G38" s="756"/>
      <c r="H38" s="758"/>
      <c r="I38" s="760"/>
      <c r="J38" s="756"/>
      <c r="K38" s="758"/>
      <c r="L38" s="760"/>
    </row>
    <row r="39" spans="1:12" ht="85.5">
      <c r="A39" s="806"/>
      <c r="B39" s="139" t="s">
        <v>650</v>
      </c>
      <c r="C39" s="804"/>
      <c r="D39" s="757"/>
      <c r="E39" s="759"/>
      <c r="F39" s="761"/>
      <c r="G39" s="757"/>
      <c r="H39" s="759"/>
      <c r="I39" s="761"/>
      <c r="J39" s="757"/>
      <c r="K39" s="759"/>
      <c r="L39" s="761"/>
    </row>
    <row r="40" spans="1:12" ht="71.25">
      <c r="A40" s="806"/>
      <c r="B40" s="213" t="s">
        <v>487</v>
      </c>
      <c r="C40" s="808" t="s">
        <v>651</v>
      </c>
      <c r="D40" s="795"/>
      <c r="E40" s="786"/>
      <c r="F40" s="789"/>
      <c r="G40" s="795"/>
      <c r="H40" s="786"/>
      <c r="I40" s="789"/>
      <c r="J40" s="795"/>
      <c r="K40" s="786"/>
      <c r="L40" s="789"/>
    </row>
    <row r="41" spans="1:12" ht="71.25">
      <c r="A41" s="806"/>
      <c r="B41" s="213" t="s">
        <v>652</v>
      </c>
      <c r="C41" s="809"/>
      <c r="D41" s="796"/>
      <c r="E41" s="787"/>
      <c r="F41" s="790"/>
      <c r="G41" s="796"/>
      <c r="H41" s="787"/>
      <c r="I41" s="790"/>
      <c r="J41" s="796"/>
      <c r="K41" s="787"/>
      <c r="L41" s="790"/>
    </row>
    <row r="42" spans="1:12" ht="124.5" customHeight="1" thickBot="1">
      <c r="A42" s="807"/>
      <c r="B42" s="215" t="s">
        <v>554</v>
      </c>
      <c r="C42" s="810"/>
      <c r="D42" s="797"/>
      <c r="E42" s="788"/>
      <c r="F42" s="791"/>
      <c r="G42" s="797"/>
      <c r="H42" s="788"/>
      <c r="I42" s="791"/>
      <c r="J42" s="797"/>
      <c r="K42" s="788"/>
      <c r="L42" s="791"/>
    </row>
    <row r="44" spans="1:12" ht="15" thickBot="1"/>
    <row r="45" spans="1:12" ht="35.1" customHeight="1" thickBot="1">
      <c r="A45" s="777" t="s">
        <v>655</v>
      </c>
      <c r="B45" s="778"/>
      <c r="C45" s="778"/>
      <c r="D45" s="778"/>
      <c r="E45" s="778"/>
      <c r="F45" s="778"/>
      <c r="G45" s="778"/>
      <c r="H45" s="778"/>
      <c r="I45" s="778"/>
      <c r="J45" s="778"/>
      <c r="K45" s="778"/>
      <c r="L45" s="779"/>
    </row>
    <row r="46" spans="1:12" ht="35.1" customHeight="1">
      <c r="A46" s="770" t="s">
        <v>647</v>
      </c>
      <c r="B46" s="768" t="s">
        <v>221</v>
      </c>
      <c r="C46" s="780" t="s">
        <v>133</v>
      </c>
      <c r="D46" s="782" t="s">
        <v>346</v>
      </c>
      <c r="E46" s="783"/>
      <c r="F46" s="784"/>
      <c r="G46" s="782" t="s">
        <v>656</v>
      </c>
      <c r="H46" s="783"/>
      <c r="I46" s="784"/>
      <c r="J46" s="782" t="s">
        <v>348</v>
      </c>
      <c r="K46" s="783"/>
      <c r="L46" s="784"/>
    </row>
    <row r="47" spans="1:12" ht="35.1" customHeight="1">
      <c r="A47" s="771"/>
      <c r="B47" s="772"/>
      <c r="C47" s="781"/>
      <c r="D47" s="142" t="s">
        <v>146</v>
      </c>
      <c r="E47" s="140" t="s">
        <v>148</v>
      </c>
      <c r="F47" s="141" t="s">
        <v>226</v>
      </c>
      <c r="G47" s="142" t="s">
        <v>146</v>
      </c>
      <c r="H47" s="140" t="s">
        <v>148</v>
      </c>
      <c r="I47" s="141" t="s">
        <v>226</v>
      </c>
      <c r="J47" s="142" t="s">
        <v>146</v>
      </c>
      <c r="K47" s="140" t="s">
        <v>148</v>
      </c>
      <c r="L47" s="141" t="s">
        <v>226</v>
      </c>
    </row>
    <row r="48" spans="1:12" ht="117.95" customHeight="1">
      <c r="A48" s="805" t="s">
        <v>648</v>
      </c>
      <c r="B48" s="216" t="s">
        <v>306</v>
      </c>
      <c r="C48" s="803" t="s">
        <v>649</v>
      </c>
      <c r="D48" s="756"/>
      <c r="E48" s="758"/>
      <c r="F48" s="760"/>
      <c r="G48" s="756"/>
      <c r="H48" s="758"/>
      <c r="I48" s="760"/>
      <c r="J48" s="756"/>
      <c r="K48" s="758"/>
      <c r="L48" s="760"/>
    </row>
    <row r="49" spans="1:12" ht="85.5">
      <c r="A49" s="806"/>
      <c r="B49" s="139" t="s">
        <v>650</v>
      </c>
      <c r="C49" s="804"/>
      <c r="D49" s="757"/>
      <c r="E49" s="759"/>
      <c r="F49" s="761"/>
      <c r="G49" s="757"/>
      <c r="H49" s="759"/>
      <c r="I49" s="761"/>
      <c r="J49" s="757"/>
      <c r="K49" s="759"/>
      <c r="L49" s="761"/>
    </row>
    <row r="50" spans="1:12" ht="65.099999999999994" customHeight="1">
      <c r="A50" s="806"/>
      <c r="B50" s="213" t="s">
        <v>487</v>
      </c>
      <c r="C50" s="808" t="s">
        <v>651</v>
      </c>
      <c r="D50" s="795"/>
      <c r="E50" s="786"/>
      <c r="F50" s="789"/>
      <c r="G50" s="795"/>
      <c r="H50" s="786"/>
      <c r="I50" s="789"/>
      <c r="J50" s="795"/>
      <c r="K50" s="786"/>
      <c r="L50" s="789"/>
    </row>
    <row r="51" spans="1:12" ht="78" customHeight="1">
      <c r="A51" s="806"/>
      <c r="B51" s="213" t="s">
        <v>652</v>
      </c>
      <c r="C51" s="809"/>
      <c r="D51" s="796"/>
      <c r="E51" s="787"/>
      <c r="F51" s="790"/>
      <c r="G51" s="796"/>
      <c r="H51" s="787"/>
      <c r="I51" s="790"/>
      <c r="J51" s="796"/>
      <c r="K51" s="787"/>
      <c r="L51" s="790"/>
    </row>
    <row r="52" spans="1:12" ht="126.6" customHeight="1" thickBot="1">
      <c r="A52" s="807"/>
      <c r="B52" s="215" t="s">
        <v>554</v>
      </c>
      <c r="C52" s="810"/>
      <c r="D52" s="797"/>
      <c r="E52" s="788"/>
      <c r="F52" s="791"/>
      <c r="G52" s="797"/>
      <c r="H52" s="788"/>
      <c r="I52" s="791"/>
      <c r="J52" s="797"/>
      <c r="K52" s="788"/>
      <c r="L52" s="791"/>
    </row>
  </sheetData>
  <mergeCells count="130">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 ref="A18:A22"/>
    <mergeCell ref="C20:C22"/>
    <mergeCell ref="D20:D22"/>
    <mergeCell ref="I40:I42"/>
    <mergeCell ref="J40:J42"/>
    <mergeCell ref="G20:G22"/>
    <mergeCell ref="H20:H22"/>
    <mergeCell ref="I20:I22"/>
    <mergeCell ref="J20:J22"/>
    <mergeCell ref="J28:J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M11:O11"/>
    <mergeCell ref="M12:O12"/>
    <mergeCell ref="M13:O13"/>
    <mergeCell ref="G18:G19"/>
    <mergeCell ref="H18:H19"/>
    <mergeCell ref="I18:I19"/>
    <mergeCell ref="J18:J19"/>
    <mergeCell ref="K18:K19"/>
    <mergeCell ref="L18:L19"/>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34B6-689D-42A4-A639-A6AF8B9C12E1}">
  <sheetPr>
    <tabColor rgb="FFFFC000"/>
  </sheetPr>
  <dimension ref="A1:BJ68"/>
  <sheetViews>
    <sheetView topLeftCell="F3" zoomScale="55" zoomScaleNormal="55" workbookViewId="0">
      <selection activeCell="U43" sqref="U43"/>
    </sheetView>
  </sheetViews>
  <sheetFormatPr defaultColWidth="10.85546875" defaultRowHeight="14.25"/>
  <cols>
    <col min="1" max="1" width="25.42578125" style="370" customWidth="1"/>
    <col min="2" max="2" width="29.85546875" style="370" customWidth="1"/>
    <col min="3" max="3" width="21.42578125" style="370" customWidth="1"/>
    <col min="4" max="4" width="21.7109375" style="370" customWidth="1"/>
    <col min="5" max="5" width="20.7109375" style="370" bestFit="1" customWidth="1"/>
    <col min="6" max="6" width="21.85546875" style="370" customWidth="1"/>
    <col min="7" max="7" width="20.7109375" style="370" bestFit="1" customWidth="1"/>
    <col min="8" max="8" width="21.42578125" style="370" customWidth="1"/>
    <col min="9" max="9" width="20.7109375" style="370" bestFit="1" customWidth="1"/>
    <col min="10" max="10" width="22.28515625" style="370" customWidth="1"/>
    <col min="11" max="11" width="20.7109375" style="370" bestFit="1" customWidth="1"/>
    <col min="12" max="12" width="23" style="370" customWidth="1"/>
    <col min="13" max="13" width="20.7109375" style="370" bestFit="1" customWidth="1"/>
    <col min="14" max="14" width="22.28515625" style="370" customWidth="1"/>
    <col min="15" max="15" width="20.7109375" style="370" bestFit="1" customWidth="1"/>
    <col min="16" max="17" width="20.42578125" style="370" customWidth="1"/>
    <col min="18" max="18" width="17.28515625" style="370" bestFit="1" customWidth="1"/>
    <col min="19" max="19" width="20.7109375" style="370" bestFit="1" customWidth="1"/>
    <col min="20" max="20" width="21.140625" style="370" customWidth="1"/>
    <col min="21" max="21" width="20.7109375" style="370" bestFit="1" customWidth="1"/>
    <col min="22" max="22" width="19.85546875" style="370" bestFit="1" customWidth="1"/>
    <col min="23" max="23" width="21.85546875" style="370" customWidth="1"/>
    <col min="24" max="24" width="17.28515625" style="370" bestFit="1" customWidth="1"/>
    <col min="25" max="25" width="20.7109375" style="370" bestFit="1" customWidth="1"/>
    <col min="26" max="26" width="20.42578125" style="370" customWidth="1"/>
    <col min="27" max="27" width="17.42578125" style="370" customWidth="1"/>
    <col min="28" max="28" width="20.5703125" style="370" customWidth="1"/>
    <col min="29" max="29" width="22.85546875" style="370" customWidth="1"/>
    <col min="30" max="30" width="17" style="370" customWidth="1"/>
    <col min="31" max="31" width="19.85546875" style="370" bestFit="1" customWidth="1"/>
    <col min="32" max="32" width="22" style="370" customWidth="1"/>
    <col min="33" max="36" width="20.42578125" style="370" bestFit="1" customWidth="1"/>
    <col min="37" max="16384" width="10.85546875" style="370"/>
  </cols>
  <sheetData>
    <row r="1" spans="1:62" s="371" customFormat="1" ht="20.25" customHeight="1">
      <c r="A1" s="814"/>
      <c r="B1" s="817" t="s">
        <v>657</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9"/>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row>
    <row r="2" spans="1:62" s="371" customFormat="1" ht="18.75" customHeight="1">
      <c r="A2" s="815"/>
      <c r="B2" s="820"/>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2"/>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row>
    <row r="3" spans="1:62" s="371" customFormat="1" ht="14.25" customHeight="1">
      <c r="A3" s="815"/>
      <c r="B3" s="820"/>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2"/>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row>
    <row r="4" spans="1:62" s="371" customFormat="1" ht="33" customHeight="1" thickBot="1">
      <c r="A4" s="816"/>
      <c r="B4" s="823"/>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5"/>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row>
    <row r="5" spans="1:62" s="371" customFormat="1" ht="15">
      <c r="B5" s="115"/>
      <c r="C5" s="115"/>
      <c r="D5" s="115"/>
      <c r="E5" s="115"/>
      <c r="F5" s="115"/>
      <c r="G5" s="115"/>
      <c r="H5" s="115"/>
      <c r="I5" s="115"/>
      <c r="J5" s="115"/>
      <c r="K5" s="372"/>
      <c r="L5" s="372"/>
      <c r="M5" s="372"/>
      <c r="N5" s="372"/>
      <c r="O5" s="372"/>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row>
    <row r="6" spans="1:62" s="371" customFormat="1" ht="9" customHeight="1">
      <c r="A6" s="41"/>
      <c r="B6" s="115"/>
      <c r="C6" s="115"/>
      <c r="D6" s="115"/>
      <c r="E6" s="115"/>
      <c r="F6" s="115"/>
      <c r="G6" s="115"/>
      <c r="H6" s="115"/>
      <c r="I6" s="115"/>
      <c r="J6" s="115"/>
      <c r="K6" s="115"/>
      <c r="L6" s="115"/>
      <c r="M6" s="115"/>
      <c r="N6" s="115"/>
      <c r="O6" s="115"/>
      <c r="P6" s="40"/>
      <c r="Q6" s="40"/>
      <c r="R6" s="367"/>
      <c r="S6" s="367"/>
      <c r="T6" s="40"/>
      <c r="U6" s="40"/>
      <c r="V6" s="40"/>
      <c r="W6" s="370"/>
      <c r="X6" s="368"/>
      <c r="Y6" s="368"/>
      <c r="Z6" s="368"/>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row>
    <row r="7" spans="1:62" s="371" customFormat="1" ht="15" customHeight="1" thickBot="1">
      <c r="A7" s="42"/>
      <c r="B7" s="115"/>
      <c r="C7" s="115"/>
      <c r="D7" s="115"/>
      <c r="E7" s="115"/>
      <c r="F7" s="115"/>
      <c r="G7" s="115"/>
      <c r="H7" s="115"/>
      <c r="I7" s="115"/>
      <c r="J7" s="115"/>
      <c r="K7" s="115"/>
      <c r="L7" s="115"/>
      <c r="M7" s="115"/>
      <c r="N7" s="115"/>
      <c r="O7" s="115"/>
      <c r="P7" s="40"/>
      <c r="Q7" s="40"/>
      <c r="R7" s="367"/>
      <c r="S7" s="367"/>
      <c r="T7" s="40"/>
      <c r="U7" s="40"/>
      <c r="V7" s="40"/>
      <c r="W7" s="370"/>
      <c r="X7" s="368"/>
      <c r="Y7" s="368"/>
      <c r="Z7" s="369"/>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row>
    <row r="8" spans="1:62" s="371" customFormat="1" ht="15" customHeight="1" thickBot="1">
      <c r="A8" s="826" t="s">
        <v>124</v>
      </c>
      <c r="B8" s="829" t="s">
        <v>287</v>
      </c>
      <c r="C8" s="830"/>
      <c r="D8" s="830"/>
      <c r="E8" s="830"/>
      <c r="F8" s="830"/>
      <c r="G8" s="830"/>
      <c r="H8" s="830"/>
      <c r="I8" s="830"/>
      <c r="J8" s="830"/>
      <c r="K8" s="830"/>
      <c r="L8" s="830"/>
      <c r="M8" s="830"/>
      <c r="N8" s="830"/>
      <c r="O8" s="830"/>
      <c r="P8" s="830"/>
      <c r="Q8" s="830"/>
      <c r="R8" s="830"/>
      <c r="S8" s="830"/>
      <c r="T8" s="830"/>
      <c r="U8" s="830"/>
      <c r="V8" s="830"/>
      <c r="W8" s="830"/>
      <c r="X8" s="830"/>
      <c r="Y8" s="830"/>
      <c r="Z8" s="830"/>
      <c r="AA8" s="835" t="s">
        <v>288</v>
      </c>
      <c r="AB8" s="838">
        <v>2024110010289</v>
      </c>
      <c r="AC8" s="841" t="s">
        <v>597</v>
      </c>
      <c r="AD8" s="842"/>
      <c r="AE8" s="843" t="s">
        <v>280</v>
      </c>
      <c r="AF8" s="844"/>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row>
    <row r="9" spans="1:62" s="371" customFormat="1" ht="15" customHeight="1" thickBot="1">
      <c r="A9" s="827"/>
      <c r="B9" s="831"/>
      <c r="C9" s="832"/>
      <c r="D9" s="832"/>
      <c r="E9" s="832"/>
      <c r="F9" s="832"/>
      <c r="G9" s="832"/>
      <c r="H9" s="832"/>
      <c r="I9" s="832"/>
      <c r="J9" s="832"/>
      <c r="K9" s="832"/>
      <c r="L9" s="832"/>
      <c r="M9" s="832"/>
      <c r="N9" s="832"/>
      <c r="O9" s="832"/>
      <c r="P9" s="832"/>
      <c r="Q9" s="832"/>
      <c r="R9" s="832"/>
      <c r="S9" s="832"/>
      <c r="T9" s="832"/>
      <c r="U9" s="832"/>
      <c r="V9" s="832"/>
      <c r="W9" s="832"/>
      <c r="X9" s="832"/>
      <c r="Y9" s="832"/>
      <c r="Z9" s="832"/>
      <c r="AA9" s="836"/>
      <c r="AB9" s="839"/>
      <c r="AC9" s="841" t="s">
        <v>598</v>
      </c>
      <c r="AD9" s="842"/>
      <c r="AE9" s="843" t="s">
        <v>282</v>
      </c>
      <c r="AF9" s="844"/>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row>
    <row r="10" spans="1:62" s="371" customFormat="1" ht="15" customHeight="1" thickBot="1">
      <c r="A10" s="827"/>
      <c r="B10" s="831"/>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6"/>
      <c r="AB10" s="839"/>
      <c r="AC10" s="841" t="s">
        <v>599</v>
      </c>
      <c r="AD10" s="842"/>
      <c r="AE10" s="845" t="s">
        <v>283</v>
      </c>
      <c r="AF10" s="846"/>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row>
    <row r="11" spans="1:62" s="371" customFormat="1" ht="15" customHeight="1" thickBot="1">
      <c r="A11" s="828"/>
      <c r="B11" s="833"/>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7"/>
      <c r="AB11" s="840"/>
      <c r="AC11" s="841" t="s">
        <v>601</v>
      </c>
      <c r="AD11" s="842"/>
      <c r="AE11" s="843" t="s">
        <v>658</v>
      </c>
      <c r="AF11" s="844"/>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row>
    <row r="12" spans="1:62" s="371" customFormat="1" ht="9" customHeight="1">
      <c r="A12" s="47"/>
      <c r="B12" s="373"/>
      <c r="C12" s="373"/>
      <c r="D12" s="373"/>
      <c r="E12" s="373"/>
      <c r="F12" s="373"/>
      <c r="G12" s="373"/>
      <c r="H12" s="373"/>
      <c r="I12" s="381"/>
      <c r="J12" s="381"/>
      <c r="K12" s="381"/>
      <c r="L12" s="381"/>
      <c r="M12" s="381"/>
      <c r="N12" s="381"/>
      <c r="O12" s="381"/>
      <c r="P12" s="381"/>
      <c r="Q12" s="381"/>
      <c r="R12" s="373"/>
      <c r="S12" s="373"/>
      <c r="T12" s="373"/>
      <c r="U12" s="373"/>
      <c r="V12" s="373"/>
      <c r="W12" s="373"/>
      <c r="X12" s="373"/>
      <c r="Y12" s="373"/>
      <c r="Z12" s="373"/>
      <c r="AA12" s="373"/>
      <c r="AB12" s="373"/>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row>
    <row r="13" spans="1:62" s="374" customFormat="1" ht="16.5" customHeight="1" thickBot="1">
      <c r="C13" s="375"/>
      <c r="D13" s="375"/>
      <c r="E13" s="375"/>
      <c r="F13" s="375"/>
      <c r="G13" s="375"/>
      <c r="H13" s="375"/>
      <c r="I13" s="381"/>
      <c r="J13" s="381"/>
      <c r="K13" s="381"/>
      <c r="L13" s="381"/>
      <c r="M13" s="381"/>
      <c r="N13" s="381"/>
      <c r="O13" s="381"/>
      <c r="P13" s="381"/>
      <c r="Q13" s="381"/>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row>
    <row r="14" spans="1:62" s="382" customFormat="1" ht="21.75" customHeight="1" thickBot="1">
      <c r="A14" s="524" t="s">
        <v>126</v>
      </c>
      <c r="B14" s="181" t="s">
        <v>289</v>
      </c>
      <c r="C14" s="377"/>
      <c r="D14" s="181" t="s">
        <v>290</v>
      </c>
      <c r="E14" s="378"/>
      <c r="F14" s="181" t="s">
        <v>291</v>
      </c>
      <c r="G14" s="378"/>
      <c r="H14" s="181" t="s">
        <v>292</v>
      </c>
      <c r="I14" s="147" t="s">
        <v>293</v>
      </c>
      <c r="J14" s="379"/>
      <c r="K14" s="523" t="s">
        <v>128</v>
      </c>
      <c r="L14" s="523"/>
      <c r="M14" s="847" t="s">
        <v>294</v>
      </c>
      <c r="N14" s="847"/>
      <c r="O14" s="847"/>
      <c r="P14" s="380"/>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row>
    <row r="15" spans="1:62" s="382" customFormat="1" ht="21.75" customHeight="1" thickBot="1">
      <c r="A15" s="524"/>
      <c r="B15" s="383" t="s">
        <v>295</v>
      </c>
      <c r="C15" s="148"/>
      <c r="D15" s="181" t="s">
        <v>296</v>
      </c>
      <c r="E15" s="149"/>
      <c r="F15" s="181" t="s">
        <v>297</v>
      </c>
      <c r="G15" s="149"/>
      <c r="H15" s="181" t="s">
        <v>298</v>
      </c>
      <c r="I15" s="147"/>
      <c r="J15" s="379"/>
      <c r="K15" s="523"/>
      <c r="L15" s="523"/>
      <c r="M15" s="847" t="s">
        <v>299</v>
      </c>
      <c r="N15" s="847"/>
      <c r="O15" s="847"/>
      <c r="P15" s="380"/>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row>
    <row r="16" spans="1:62" s="382" customFormat="1" ht="21.75" customHeight="1" thickBot="1">
      <c r="A16" s="524"/>
      <c r="B16" s="181" t="s">
        <v>300</v>
      </c>
      <c r="C16" s="377"/>
      <c r="D16" s="181" t="s">
        <v>301</v>
      </c>
      <c r="E16" s="149"/>
      <c r="F16" s="181" t="s">
        <v>302</v>
      </c>
      <c r="G16" s="149"/>
      <c r="H16" s="181" t="s">
        <v>303</v>
      </c>
      <c r="I16" s="147"/>
      <c r="K16" s="523"/>
      <c r="L16" s="523"/>
      <c r="M16" s="847" t="s">
        <v>304</v>
      </c>
      <c r="N16" s="847"/>
      <c r="O16" s="847"/>
      <c r="P16" s="414" t="s">
        <v>293</v>
      </c>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row>
    <row r="17" spans="1:62" s="382" customFormat="1" ht="21.75" customHeight="1" thickBot="1">
      <c r="A17" s="371"/>
      <c r="B17" s="371"/>
      <c r="C17" s="371"/>
      <c r="D17" s="371"/>
      <c r="E17" s="371"/>
      <c r="F17" s="371"/>
      <c r="G17" s="379"/>
      <c r="H17" s="379"/>
      <c r="I17" s="379"/>
      <c r="J17" s="379"/>
      <c r="K17" s="384"/>
      <c r="L17" s="384"/>
      <c r="M17" s="375"/>
      <c r="N17" s="375"/>
      <c r="O17" s="375"/>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row>
    <row r="18" spans="1:62" s="371" customFormat="1" ht="48" customHeight="1" thickBot="1">
      <c r="A18" s="848" t="s">
        <v>659</v>
      </c>
      <c r="B18" s="849"/>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50"/>
      <c r="AG18" s="381"/>
      <c r="AH18" s="381"/>
      <c r="AI18" s="381"/>
      <c r="AJ18" s="381"/>
      <c r="AK18" s="381"/>
      <c r="AL18" s="381"/>
      <c r="AM18" s="381"/>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row>
    <row r="19" spans="1:62" s="371" customFormat="1" ht="50.25" customHeight="1" thickBot="1">
      <c r="A19" s="851" t="s">
        <v>660</v>
      </c>
      <c r="B19" s="852"/>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4"/>
      <c r="AG19" s="381"/>
      <c r="AH19" s="381"/>
      <c r="AI19" s="381"/>
      <c r="AJ19" s="381"/>
      <c r="AK19" s="381"/>
      <c r="AL19" s="381"/>
      <c r="AM19" s="381"/>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row>
    <row r="20" spans="1:62" s="387" customFormat="1" ht="21.75" customHeight="1" thickBot="1">
      <c r="A20" s="855" t="s">
        <v>661</v>
      </c>
      <c r="B20" s="858" t="s">
        <v>662</v>
      </c>
      <c r="C20" s="859" t="s">
        <v>99</v>
      </c>
      <c r="D20" s="860"/>
      <c r="E20" s="860"/>
      <c r="F20" s="860"/>
      <c r="G20" s="860"/>
      <c r="H20" s="860"/>
      <c r="I20" s="860"/>
      <c r="J20" s="860"/>
      <c r="K20" s="860"/>
      <c r="L20" s="860"/>
      <c r="M20" s="860"/>
      <c r="N20" s="861"/>
      <c r="O20" s="862" t="s">
        <v>206</v>
      </c>
      <c r="P20" s="863"/>
      <c r="Q20" s="863"/>
      <c r="R20" s="863"/>
      <c r="S20" s="863"/>
      <c r="T20" s="863"/>
      <c r="U20" s="863"/>
      <c r="V20" s="863"/>
      <c r="W20" s="863"/>
      <c r="X20" s="863"/>
      <c r="Y20" s="863"/>
      <c r="Z20" s="863"/>
      <c r="AA20" s="863"/>
      <c r="AB20" s="863"/>
      <c r="AC20" s="863"/>
      <c r="AD20" s="863"/>
      <c r="AE20" s="863"/>
      <c r="AF20" s="864"/>
      <c r="AG20" s="381"/>
      <c r="AH20" s="381"/>
      <c r="AI20" s="381"/>
      <c r="AJ20" s="381"/>
      <c r="AK20" s="381"/>
      <c r="AL20" s="381"/>
      <c r="AM20" s="381"/>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row>
    <row r="21" spans="1:62" s="387" customFormat="1" ht="21.75" customHeight="1" thickBot="1">
      <c r="A21" s="856"/>
      <c r="B21" s="858"/>
      <c r="C21" s="865" t="s">
        <v>322</v>
      </c>
      <c r="D21" s="866"/>
      <c r="E21" s="865" t="s">
        <v>328</v>
      </c>
      <c r="F21" s="866"/>
      <c r="G21" s="865" t="s">
        <v>332</v>
      </c>
      <c r="H21" s="866"/>
      <c r="I21" s="865" t="s">
        <v>336</v>
      </c>
      <c r="J21" s="866"/>
      <c r="K21" s="865" t="s">
        <v>341</v>
      </c>
      <c r="L21" s="866"/>
      <c r="M21" s="865" t="s">
        <v>342</v>
      </c>
      <c r="N21" s="866"/>
      <c r="O21" s="862" t="s">
        <v>322</v>
      </c>
      <c r="P21" s="863"/>
      <c r="Q21" s="864"/>
      <c r="R21" s="867" t="s">
        <v>328</v>
      </c>
      <c r="S21" s="868"/>
      <c r="T21" s="869"/>
      <c r="U21" s="867" t="s">
        <v>332</v>
      </c>
      <c r="V21" s="868"/>
      <c r="W21" s="869"/>
      <c r="X21" s="867" t="s">
        <v>336</v>
      </c>
      <c r="Y21" s="868"/>
      <c r="Z21" s="869"/>
      <c r="AA21" s="867" t="s">
        <v>341</v>
      </c>
      <c r="AB21" s="868"/>
      <c r="AC21" s="869"/>
      <c r="AD21" s="867" t="s">
        <v>342</v>
      </c>
      <c r="AE21" s="868"/>
      <c r="AF21" s="869"/>
      <c r="AG21" s="381"/>
      <c r="AH21" s="381"/>
      <c r="AI21" s="381"/>
      <c r="AJ21" s="381"/>
      <c r="AK21" s="381"/>
      <c r="AL21" s="381"/>
      <c r="AM21" s="381"/>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row>
    <row r="22" spans="1:62" s="387" customFormat="1" ht="28.5" customHeight="1" thickBot="1">
      <c r="A22" s="856"/>
      <c r="B22" s="858"/>
      <c r="C22" s="388" t="s">
        <v>100</v>
      </c>
      <c r="D22" s="388" t="s">
        <v>663</v>
      </c>
      <c r="E22" s="388" t="s">
        <v>100</v>
      </c>
      <c r="F22" s="388" t="s">
        <v>663</v>
      </c>
      <c r="G22" s="388" t="s">
        <v>100</v>
      </c>
      <c r="H22" s="388" t="s">
        <v>663</v>
      </c>
      <c r="I22" s="388" t="s">
        <v>100</v>
      </c>
      <c r="J22" s="388" t="s">
        <v>663</v>
      </c>
      <c r="K22" s="388" t="s">
        <v>100</v>
      </c>
      <c r="L22" s="388" t="s">
        <v>663</v>
      </c>
      <c r="M22" s="388" t="s">
        <v>100</v>
      </c>
      <c r="N22" s="388" t="s">
        <v>663</v>
      </c>
      <c r="O22" s="389" t="s">
        <v>100</v>
      </c>
      <c r="P22" s="389" t="s">
        <v>664</v>
      </c>
      <c r="Q22" s="389" t="s">
        <v>148</v>
      </c>
      <c r="R22" s="389" t="s">
        <v>100</v>
      </c>
      <c r="S22" s="389" t="s">
        <v>664</v>
      </c>
      <c r="T22" s="389" t="s">
        <v>148</v>
      </c>
      <c r="U22" s="389" t="s">
        <v>100</v>
      </c>
      <c r="V22" s="389" t="s">
        <v>664</v>
      </c>
      <c r="W22" s="389" t="s">
        <v>148</v>
      </c>
      <c r="X22" s="389" t="s">
        <v>100</v>
      </c>
      <c r="Y22" s="389" t="s">
        <v>664</v>
      </c>
      <c r="Z22" s="389" t="s">
        <v>148</v>
      </c>
      <c r="AA22" s="389" t="s">
        <v>100</v>
      </c>
      <c r="AB22" s="389" t="s">
        <v>664</v>
      </c>
      <c r="AC22" s="389" t="s">
        <v>148</v>
      </c>
      <c r="AD22" s="389" t="s">
        <v>100</v>
      </c>
      <c r="AE22" s="389" t="s">
        <v>664</v>
      </c>
      <c r="AF22" s="389" t="s">
        <v>148</v>
      </c>
      <c r="AG22" s="381"/>
      <c r="AH22" s="381"/>
      <c r="AI22" s="381"/>
      <c r="AJ22" s="381"/>
      <c r="AK22" s="381"/>
      <c r="AL22" s="381"/>
      <c r="AM22" s="381"/>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row>
    <row r="23" spans="1:62" s="387" customFormat="1" ht="15.75" customHeight="1">
      <c r="A23" s="856"/>
      <c r="B23" s="390" t="s">
        <v>665</v>
      </c>
      <c r="C23" s="393">
        <v>0</v>
      </c>
      <c r="D23" s="392"/>
      <c r="E23" s="391">
        <v>8</v>
      </c>
      <c r="F23" s="392"/>
      <c r="G23" s="391">
        <v>16</v>
      </c>
      <c r="H23" s="392"/>
      <c r="I23" s="391">
        <v>16</v>
      </c>
      <c r="J23" s="392"/>
      <c r="K23" s="391">
        <v>16</v>
      </c>
      <c r="L23" s="392"/>
      <c r="M23" s="391">
        <v>14</v>
      </c>
      <c r="N23" s="392"/>
      <c r="O23" s="393">
        <v>0</v>
      </c>
      <c r="P23" s="392"/>
      <c r="Q23" s="392"/>
      <c r="R23" s="393">
        <v>0</v>
      </c>
      <c r="S23" s="392"/>
      <c r="T23" s="392"/>
      <c r="U23" s="393">
        <v>0</v>
      </c>
      <c r="V23" s="392"/>
      <c r="W23" s="392"/>
      <c r="X23" s="393">
        <v>0</v>
      </c>
      <c r="Y23" s="392"/>
      <c r="Z23" s="392"/>
      <c r="AA23" s="393"/>
      <c r="AB23" s="392"/>
      <c r="AC23" s="392"/>
      <c r="AD23" s="393"/>
      <c r="AE23" s="394"/>
      <c r="AF23" s="395"/>
      <c r="AG23" s="381"/>
      <c r="AH23" s="381"/>
      <c r="AI23" s="381"/>
      <c r="AJ23" s="381"/>
      <c r="AK23" s="381"/>
      <c r="AL23" s="381"/>
      <c r="AM23" s="381"/>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row>
    <row r="24" spans="1:62" s="387" customFormat="1" ht="15.75" customHeight="1">
      <c r="A24" s="856"/>
      <c r="B24" s="396" t="s">
        <v>666</v>
      </c>
      <c r="C24" s="393">
        <v>0</v>
      </c>
      <c r="D24" s="392"/>
      <c r="E24" s="393">
        <v>5</v>
      </c>
      <c r="F24" s="392"/>
      <c r="G24" s="393">
        <v>10</v>
      </c>
      <c r="H24" s="392"/>
      <c r="I24" s="393">
        <v>10</v>
      </c>
      <c r="J24" s="392"/>
      <c r="K24" s="393">
        <v>10</v>
      </c>
      <c r="L24" s="392"/>
      <c r="M24" s="393">
        <v>10</v>
      </c>
      <c r="N24" s="392"/>
      <c r="O24" s="393">
        <v>0</v>
      </c>
      <c r="P24" s="392"/>
      <c r="Q24" s="392"/>
      <c r="R24" s="393">
        <v>0</v>
      </c>
      <c r="S24" s="392"/>
      <c r="T24" s="392"/>
      <c r="U24" s="393">
        <v>0</v>
      </c>
      <c r="V24" s="392"/>
      <c r="W24" s="392"/>
      <c r="X24" s="393">
        <v>0</v>
      </c>
      <c r="Y24" s="392"/>
      <c r="Z24" s="392"/>
      <c r="AA24" s="393"/>
      <c r="AB24" s="392"/>
      <c r="AC24" s="392"/>
      <c r="AD24" s="393"/>
      <c r="AE24" s="394"/>
      <c r="AF24" s="395"/>
      <c r="AG24" s="381"/>
      <c r="AH24" s="381"/>
      <c r="AI24" s="381"/>
      <c r="AJ24" s="381"/>
      <c r="AK24" s="381"/>
      <c r="AL24" s="381"/>
      <c r="AM24" s="381"/>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row>
    <row r="25" spans="1:62" s="387" customFormat="1" ht="15.75" customHeight="1">
      <c r="A25" s="856"/>
      <c r="B25" s="396" t="s">
        <v>667</v>
      </c>
      <c r="C25" s="393">
        <v>0</v>
      </c>
      <c r="D25" s="392"/>
      <c r="E25" s="393">
        <v>6</v>
      </c>
      <c r="F25" s="392"/>
      <c r="G25" s="393">
        <v>12</v>
      </c>
      <c r="H25" s="392"/>
      <c r="I25" s="393">
        <v>12</v>
      </c>
      <c r="J25" s="392"/>
      <c r="K25" s="393">
        <v>12</v>
      </c>
      <c r="L25" s="392"/>
      <c r="M25" s="393">
        <v>12</v>
      </c>
      <c r="N25" s="392"/>
      <c r="O25" s="393">
        <v>0</v>
      </c>
      <c r="P25" s="392"/>
      <c r="Q25" s="392"/>
      <c r="R25" s="393">
        <v>0</v>
      </c>
      <c r="S25" s="392"/>
      <c r="T25" s="392"/>
      <c r="U25" s="393">
        <v>0</v>
      </c>
      <c r="V25" s="392"/>
      <c r="W25" s="392"/>
      <c r="X25" s="393">
        <v>130</v>
      </c>
      <c r="Y25" s="392"/>
      <c r="Z25" s="392"/>
      <c r="AA25" s="393"/>
      <c r="AB25" s="392"/>
      <c r="AC25" s="392"/>
      <c r="AD25" s="393"/>
      <c r="AE25" s="394"/>
      <c r="AF25" s="395"/>
      <c r="AG25" s="381"/>
      <c r="AH25" s="381"/>
      <c r="AI25" s="381"/>
      <c r="AJ25" s="381"/>
      <c r="AK25" s="381"/>
      <c r="AL25" s="381"/>
      <c r="AM25" s="381"/>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row>
    <row r="26" spans="1:62" s="387" customFormat="1" ht="15.75" customHeight="1">
      <c r="A26" s="856"/>
      <c r="B26" s="396" t="s">
        <v>668</v>
      </c>
      <c r="C26" s="393">
        <v>0</v>
      </c>
      <c r="D26" s="392"/>
      <c r="E26" s="393">
        <v>9</v>
      </c>
      <c r="F26" s="392"/>
      <c r="G26" s="393">
        <v>13</v>
      </c>
      <c r="H26" s="392"/>
      <c r="I26" s="393">
        <v>13</v>
      </c>
      <c r="J26" s="392"/>
      <c r="K26" s="393">
        <v>13</v>
      </c>
      <c r="L26" s="392"/>
      <c r="M26" s="393">
        <v>13</v>
      </c>
      <c r="N26" s="392"/>
      <c r="O26" s="393">
        <v>0</v>
      </c>
      <c r="P26" s="392"/>
      <c r="Q26" s="392"/>
      <c r="R26" s="393">
        <v>0</v>
      </c>
      <c r="S26" s="392"/>
      <c r="T26" s="392"/>
      <c r="U26" s="393">
        <v>0</v>
      </c>
      <c r="V26" s="392"/>
      <c r="W26" s="392"/>
      <c r="X26" s="393">
        <v>0</v>
      </c>
      <c r="Y26" s="392"/>
      <c r="Z26" s="392"/>
      <c r="AA26" s="393"/>
      <c r="AB26" s="392"/>
      <c r="AC26" s="392"/>
      <c r="AD26" s="393"/>
      <c r="AE26" s="394"/>
      <c r="AF26" s="395"/>
      <c r="AG26" s="381"/>
      <c r="AH26" s="381"/>
      <c r="AI26" s="381"/>
      <c r="AJ26" s="381"/>
      <c r="AK26" s="381"/>
      <c r="AL26" s="381"/>
      <c r="AM26" s="381"/>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row>
    <row r="27" spans="1:62" s="387" customFormat="1" ht="15.75" customHeight="1">
      <c r="A27" s="856"/>
      <c r="B27" s="396" t="s">
        <v>669</v>
      </c>
      <c r="C27" s="393">
        <v>0</v>
      </c>
      <c r="D27" s="392"/>
      <c r="E27" s="393">
        <v>9</v>
      </c>
      <c r="F27" s="392"/>
      <c r="G27" s="393">
        <v>15</v>
      </c>
      <c r="H27" s="392"/>
      <c r="I27" s="393">
        <v>15</v>
      </c>
      <c r="J27" s="392"/>
      <c r="K27" s="393">
        <v>15</v>
      </c>
      <c r="L27" s="392"/>
      <c r="M27" s="393">
        <v>15</v>
      </c>
      <c r="N27" s="392"/>
      <c r="O27" s="393">
        <v>0</v>
      </c>
      <c r="P27" s="392"/>
      <c r="Q27" s="392"/>
      <c r="R27" s="393">
        <v>0</v>
      </c>
      <c r="S27" s="392"/>
      <c r="T27" s="392"/>
      <c r="U27" s="393">
        <v>0</v>
      </c>
      <c r="V27" s="392"/>
      <c r="W27" s="392"/>
      <c r="X27" s="393">
        <v>0</v>
      </c>
      <c r="Y27" s="392"/>
      <c r="Z27" s="392"/>
      <c r="AA27" s="393"/>
      <c r="AB27" s="392"/>
      <c r="AC27" s="392"/>
      <c r="AD27" s="393"/>
      <c r="AE27" s="394"/>
      <c r="AF27" s="395"/>
      <c r="AG27" s="381"/>
      <c r="AH27" s="381"/>
      <c r="AI27" s="381"/>
      <c r="AJ27" s="381"/>
      <c r="AK27" s="381"/>
      <c r="AL27" s="381"/>
      <c r="AM27" s="381"/>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row>
    <row r="28" spans="1:62" s="387" customFormat="1" ht="15.75" customHeight="1">
      <c r="A28" s="856"/>
      <c r="B28" s="396" t="s">
        <v>670</v>
      </c>
      <c r="C28" s="393">
        <v>0</v>
      </c>
      <c r="D28" s="392"/>
      <c r="E28" s="393">
        <v>5</v>
      </c>
      <c r="F28" s="392"/>
      <c r="G28" s="393">
        <v>11</v>
      </c>
      <c r="H28" s="392"/>
      <c r="I28" s="393">
        <v>11</v>
      </c>
      <c r="J28" s="392"/>
      <c r="K28" s="393">
        <v>11</v>
      </c>
      <c r="L28" s="392"/>
      <c r="M28" s="393">
        <v>11</v>
      </c>
      <c r="N28" s="392"/>
      <c r="O28" s="393">
        <v>0</v>
      </c>
      <c r="P28" s="392"/>
      <c r="Q28" s="392"/>
      <c r="R28" s="393">
        <v>0</v>
      </c>
      <c r="S28" s="392"/>
      <c r="T28" s="392"/>
      <c r="U28" s="393">
        <v>36</v>
      </c>
      <c r="V28" s="392"/>
      <c r="W28" s="392"/>
      <c r="X28" s="393">
        <v>0</v>
      </c>
      <c r="Y28" s="392"/>
      <c r="Z28" s="392"/>
      <c r="AA28" s="393"/>
      <c r="AB28" s="392"/>
      <c r="AC28" s="392"/>
      <c r="AD28" s="393"/>
      <c r="AE28" s="394"/>
      <c r="AF28" s="395"/>
      <c r="AG28" s="381"/>
      <c r="AH28" s="381"/>
      <c r="AI28" s="381"/>
      <c r="AJ28" s="381"/>
      <c r="AK28" s="381"/>
      <c r="AL28" s="381"/>
      <c r="AM28" s="381"/>
      <c r="AN28" s="386"/>
      <c r="AO28" s="386"/>
      <c r="AP28" s="386"/>
      <c r="AQ28" s="386"/>
      <c r="AR28" s="386"/>
      <c r="AS28" s="386"/>
      <c r="AT28" s="386"/>
      <c r="AU28" s="386"/>
      <c r="AV28" s="386"/>
      <c r="AW28" s="386"/>
      <c r="AX28" s="386"/>
      <c r="AY28" s="386"/>
      <c r="AZ28" s="386"/>
      <c r="BA28" s="386"/>
      <c r="BB28" s="386"/>
      <c r="BC28" s="386"/>
      <c r="BD28" s="386"/>
      <c r="BE28" s="386"/>
      <c r="BF28" s="386"/>
      <c r="BG28" s="386"/>
      <c r="BH28" s="386"/>
      <c r="BI28" s="386"/>
      <c r="BJ28" s="386"/>
    </row>
    <row r="29" spans="1:62" s="387" customFormat="1" ht="15.75" customHeight="1">
      <c r="A29" s="856"/>
      <c r="B29" s="396" t="s">
        <v>671</v>
      </c>
      <c r="C29" s="393">
        <v>0</v>
      </c>
      <c r="D29" s="392"/>
      <c r="E29" s="393">
        <v>10</v>
      </c>
      <c r="F29" s="392"/>
      <c r="G29" s="393">
        <v>30</v>
      </c>
      <c r="H29" s="392"/>
      <c r="I29" s="393">
        <v>30</v>
      </c>
      <c r="J29" s="392"/>
      <c r="K29" s="393">
        <v>30</v>
      </c>
      <c r="L29" s="392"/>
      <c r="M29" s="393">
        <v>30</v>
      </c>
      <c r="N29" s="392"/>
      <c r="O29" s="393">
        <v>0</v>
      </c>
      <c r="P29" s="392"/>
      <c r="Q29" s="392"/>
      <c r="R29" s="393">
        <v>0</v>
      </c>
      <c r="S29" s="392"/>
      <c r="T29" s="392"/>
      <c r="U29" s="393">
        <v>0</v>
      </c>
      <c r="V29" s="392"/>
      <c r="W29" s="392"/>
      <c r="X29" s="393">
        <v>0</v>
      </c>
      <c r="Y29" s="392"/>
      <c r="Z29" s="392"/>
      <c r="AA29" s="393"/>
      <c r="AC29" s="392"/>
      <c r="AD29" s="393"/>
      <c r="AE29" s="394"/>
      <c r="AF29" s="395"/>
      <c r="AG29" s="381"/>
      <c r="AH29" s="381"/>
      <c r="AI29" s="381"/>
      <c r="AJ29" s="381"/>
      <c r="AK29" s="381"/>
      <c r="AL29" s="381"/>
      <c r="AM29" s="381"/>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row>
    <row r="30" spans="1:62" s="387" customFormat="1" ht="15.75" customHeight="1">
      <c r="A30" s="856"/>
      <c r="B30" s="396" t="s">
        <v>672</v>
      </c>
      <c r="C30" s="393">
        <v>0</v>
      </c>
      <c r="D30" s="392"/>
      <c r="E30" s="393">
        <v>13</v>
      </c>
      <c r="F30" s="392"/>
      <c r="G30" s="393">
        <v>20</v>
      </c>
      <c r="H30" s="392"/>
      <c r="I30" s="393">
        <v>20</v>
      </c>
      <c r="J30" s="392"/>
      <c r="K30" s="393">
        <v>20</v>
      </c>
      <c r="L30" s="392"/>
      <c r="M30" s="393">
        <v>20</v>
      </c>
      <c r="N30" s="392"/>
      <c r="O30" s="393">
        <v>0</v>
      </c>
      <c r="P30" s="392"/>
      <c r="Q30" s="392"/>
      <c r="R30" s="393">
        <v>0</v>
      </c>
      <c r="S30" s="392"/>
      <c r="T30" s="392"/>
      <c r="U30" s="393">
        <v>0</v>
      </c>
      <c r="V30" s="392"/>
      <c r="W30" s="392"/>
      <c r="X30" s="393">
        <v>0</v>
      </c>
      <c r="Y30" s="392"/>
      <c r="Z30" s="392"/>
      <c r="AA30" s="393"/>
      <c r="AB30" s="392"/>
      <c r="AC30" s="392"/>
      <c r="AD30" s="393"/>
      <c r="AE30" s="394"/>
      <c r="AF30" s="395"/>
      <c r="AG30" s="381"/>
      <c r="AH30" s="381"/>
      <c r="AI30" s="381"/>
      <c r="AJ30" s="381"/>
      <c r="AK30" s="381"/>
      <c r="AL30" s="381"/>
      <c r="AM30" s="381"/>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row>
    <row r="31" spans="1:62" s="387" customFormat="1" ht="15.75" customHeight="1">
      <c r="A31" s="856"/>
      <c r="B31" s="396" t="s">
        <v>673</v>
      </c>
      <c r="C31" s="393">
        <v>0</v>
      </c>
      <c r="D31" s="392"/>
      <c r="E31" s="393">
        <v>8</v>
      </c>
      <c r="F31" s="392"/>
      <c r="G31" s="393">
        <v>17</v>
      </c>
      <c r="H31" s="392"/>
      <c r="I31" s="393">
        <v>17</v>
      </c>
      <c r="J31" s="392"/>
      <c r="K31" s="393">
        <v>17</v>
      </c>
      <c r="L31" s="392"/>
      <c r="M31" s="393">
        <v>17</v>
      </c>
      <c r="N31" s="392"/>
      <c r="O31" s="393">
        <v>0</v>
      </c>
      <c r="P31" s="392"/>
      <c r="Q31" s="392"/>
      <c r="R31" s="393">
        <v>0</v>
      </c>
      <c r="S31" s="392"/>
      <c r="T31" s="392"/>
      <c r="U31" s="393">
        <v>0</v>
      </c>
      <c r="V31" s="392"/>
      <c r="W31" s="392"/>
      <c r="X31" s="393">
        <v>0</v>
      </c>
      <c r="Y31" s="392"/>
      <c r="Z31" s="392"/>
      <c r="AA31" s="393"/>
      <c r="AB31" s="392"/>
      <c r="AC31" s="392"/>
      <c r="AD31" s="393"/>
      <c r="AE31" s="394"/>
      <c r="AF31" s="395"/>
      <c r="AG31" s="381"/>
      <c r="AH31" s="381"/>
      <c r="AI31" s="381"/>
      <c r="AJ31" s="381"/>
      <c r="AK31" s="381"/>
      <c r="AL31" s="381"/>
      <c r="AM31" s="381"/>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row>
    <row r="32" spans="1:62" s="387" customFormat="1" ht="15.75" customHeight="1">
      <c r="A32" s="856"/>
      <c r="B32" s="396" t="s">
        <v>674</v>
      </c>
      <c r="C32" s="393">
        <v>0</v>
      </c>
      <c r="D32" s="392"/>
      <c r="E32" s="393">
        <v>15</v>
      </c>
      <c r="F32" s="392"/>
      <c r="G32" s="393">
        <v>34</v>
      </c>
      <c r="H32" s="392"/>
      <c r="I32" s="393">
        <v>34</v>
      </c>
      <c r="J32" s="392"/>
      <c r="K32" s="393">
        <v>34</v>
      </c>
      <c r="L32" s="392"/>
      <c r="M32" s="393">
        <v>34</v>
      </c>
      <c r="N32" s="392"/>
      <c r="O32" s="393">
        <v>0</v>
      </c>
      <c r="P32" s="392"/>
      <c r="Q32" s="392"/>
      <c r="R32" s="393">
        <v>0</v>
      </c>
      <c r="S32" s="392"/>
      <c r="T32" s="392"/>
      <c r="U32" s="393">
        <v>0</v>
      </c>
      <c r="V32" s="392"/>
      <c r="W32" s="392"/>
      <c r="X32" s="393">
        <v>39</v>
      </c>
      <c r="Y32" s="392"/>
      <c r="Z32" s="392"/>
      <c r="AA32" s="393"/>
      <c r="AB32" s="392"/>
      <c r="AC32" s="392"/>
      <c r="AD32" s="393"/>
      <c r="AE32" s="394"/>
      <c r="AF32" s="395"/>
      <c r="AG32" s="381"/>
      <c r="AH32" s="381"/>
      <c r="AI32" s="381"/>
      <c r="AJ32" s="381"/>
      <c r="AK32" s="381"/>
      <c r="AL32" s="381"/>
      <c r="AM32" s="381"/>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row>
    <row r="33" spans="1:62" s="387" customFormat="1" ht="15.75" customHeight="1">
      <c r="A33" s="856"/>
      <c r="B33" s="396" t="s">
        <v>675</v>
      </c>
      <c r="C33" s="393">
        <v>0</v>
      </c>
      <c r="D33" s="392"/>
      <c r="E33" s="393">
        <v>20</v>
      </c>
      <c r="F33" s="392"/>
      <c r="G33" s="393">
        <v>35</v>
      </c>
      <c r="H33" s="392"/>
      <c r="I33" s="393">
        <v>35</v>
      </c>
      <c r="J33" s="392"/>
      <c r="K33" s="393">
        <v>35</v>
      </c>
      <c r="L33" s="392"/>
      <c r="M33" s="393">
        <v>35</v>
      </c>
      <c r="N33" s="392"/>
      <c r="O33" s="393">
        <v>0</v>
      </c>
      <c r="P33" s="392"/>
      <c r="Q33" s="392"/>
      <c r="R33" s="393">
        <v>0</v>
      </c>
      <c r="S33" s="392"/>
      <c r="T33" s="392"/>
      <c r="U33" s="393">
        <v>0</v>
      </c>
      <c r="V33" s="392"/>
      <c r="W33" s="392"/>
      <c r="X33" s="393">
        <v>0</v>
      </c>
      <c r="Y33" s="392"/>
      <c r="Z33" s="392"/>
      <c r="AA33" s="393"/>
      <c r="AB33" s="392"/>
      <c r="AC33" s="392"/>
      <c r="AD33" s="393"/>
      <c r="AE33" s="394"/>
      <c r="AF33" s="395"/>
      <c r="AG33" s="381"/>
      <c r="AH33" s="381"/>
      <c r="AI33" s="381"/>
      <c r="AJ33" s="381"/>
      <c r="AK33" s="381"/>
      <c r="AL33" s="381"/>
      <c r="AM33" s="381"/>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row>
    <row r="34" spans="1:62" s="387" customFormat="1" ht="15.75" customHeight="1">
      <c r="A34" s="856"/>
      <c r="B34" s="396" t="s">
        <v>676</v>
      </c>
      <c r="C34" s="393">
        <v>0</v>
      </c>
      <c r="D34" s="392"/>
      <c r="E34" s="393">
        <v>5</v>
      </c>
      <c r="F34" s="392"/>
      <c r="G34" s="393">
        <v>10</v>
      </c>
      <c r="H34" s="392"/>
      <c r="I34" s="393">
        <v>10</v>
      </c>
      <c r="J34" s="392"/>
      <c r="K34" s="393">
        <v>10</v>
      </c>
      <c r="L34" s="392"/>
      <c r="M34" s="393">
        <v>10</v>
      </c>
      <c r="N34" s="392"/>
      <c r="O34" s="393">
        <v>0</v>
      </c>
      <c r="P34" s="392"/>
      <c r="Q34" s="392"/>
      <c r="R34" s="393">
        <v>0</v>
      </c>
      <c r="S34" s="392"/>
      <c r="T34" s="392"/>
      <c r="U34" s="393">
        <v>0</v>
      </c>
      <c r="V34" s="392"/>
      <c r="W34" s="392"/>
      <c r="X34" s="393">
        <v>0</v>
      </c>
      <c r="Y34" s="392"/>
      <c r="Z34" s="392"/>
      <c r="AA34" s="393"/>
      <c r="AB34" s="392"/>
      <c r="AC34" s="392"/>
      <c r="AD34" s="393"/>
      <c r="AE34" s="394"/>
      <c r="AF34" s="395"/>
      <c r="AG34" s="381"/>
      <c r="AH34" s="381"/>
      <c r="AI34" s="381"/>
      <c r="AJ34" s="381"/>
      <c r="AK34" s="381"/>
      <c r="AL34" s="381"/>
      <c r="AM34" s="381"/>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row>
    <row r="35" spans="1:62" s="387" customFormat="1" ht="15.75" customHeight="1">
      <c r="A35" s="856"/>
      <c r="B35" s="396" t="s">
        <v>677</v>
      </c>
      <c r="C35" s="393">
        <v>0</v>
      </c>
      <c r="D35" s="392"/>
      <c r="E35" s="393">
        <v>4</v>
      </c>
      <c r="F35" s="392"/>
      <c r="G35" s="393">
        <v>9</v>
      </c>
      <c r="H35" s="392"/>
      <c r="I35" s="393">
        <v>9</v>
      </c>
      <c r="J35" s="392"/>
      <c r="K35" s="393">
        <v>9</v>
      </c>
      <c r="L35" s="392"/>
      <c r="M35" s="393">
        <v>9</v>
      </c>
      <c r="N35" s="392"/>
      <c r="O35" s="393">
        <v>0</v>
      </c>
      <c r="P35" s="392"/>
      <c r="Q35" s="392"/>
      <c r="R35" s="393">
        <v>0</v>
      </c>
      <c r="S35" s="392"/>
      <c r="T35" s="392"/>
      <c r="U35" s="393">
        <v>0</v>
      </c>
      <c r="V35" s="392"/>
      <c r="W35" s="392"/>
      <c r="X35" s="393">
        <v>0</v>
      </c>
      <c r="Y35" s="392"/>
      <c r="Z35" s="392"/>
      <c r="AA35" s="393"/>
      <c r="AB35" s="392"/>
      <c r="AC35" s="392"/>
      <c r="AD35" s="393"/>
      <c r="AE35" s="394"/>
      <c r="AF35" s="395"/>
      <c r="AG35" s="381"/>
      <c r="AH35" s="381"/>
      <c r="AI35" s="381"/>
      <c r="AJ35" s="381"/>
      <c r="AK35" s="381"/>
      <c r="AL35" s="381"/>
      <c r="AM35" s="381"/>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row>
    <row r="36" spans="1:62" s="387" customFormat="1" ht="15.75" customHeight="1">
      <c r="A36" s="856"/>
      <c r="B36" s="396" t="s">
        <v>678</v>
      </c>
      <c r="C36" s="393">
        <v>0</v>
      </c>
      <c r="D36" s="392"/>
      <c r="E36" s="393">
        <v>4</v>
      </c>
      <c r="F36" s="392"/>
      <c r="G36" s="393">
        <v>9</v>
      </c>
      <c r="H36" s="392"/>
      <c r="I36" s="393">
        <v>9</v>
      </c>
      <c r="J36" s="392"/>
      <c r="K36" s="393">
        <v>9</v>
      </c>
      <c r="L36" s="392"/>
      <c r="M36" s="393">
        <v>9</v>
      </c>
      <c r="N36" s="392"/>
      <c r="O36" s="393">
        <v>0</v>
      </c>
      <c r="P36" s="392"/>
      <c r="Q36" s="392"/>
      <c r="R36" s="393">
        <v>0</v>
      </c>
      <c r="S36" s="392"/>
      <c r="T36" s="392"/>
      <c r="U36" s="393">
        <v>0</v>
      </c>
      <c r="V36" s="392"/>
      <c r="W36" s="392"/>
      <c r="X36" s="393">
        <v>0</v>
      </c>
      <c r="Y36" s="392"/>
      <c r="Z36" s="392"/>
      <c r="AA36" s="393"/>
      <c r="AB36" s="392"/>
      <c r="AC36" s="392"/>
      <c r="AD36" s="393"/>
      <c r="AE36" s="394"/>
      <c r="AF36" s="395"/>
      <c r="AG36" s="381"/>
      <c r="AH36" s="381"/>
      <c r="AI36" s="381"/>
      <c r="AJ36" s="381"/>
      <c r="AK36" s="381"/>
      <c r="AL36" s="381"/>
      <c r="AM36" s="381"/>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row>
    <row r="37" spans="1:62" s="387" customFormat="1" ht="15.75" customHeight="1">
      <c r="A37" s="856"/>
      <c r="B37" s="396" t="s">
        <v>679</v>
      </c>
      <c r="C37" s="393">
        <v>0</v>
      </c>
      <c r="D37" s="392"/>
      <c r="E37" s="393">
        <v>3</v>
      </c>
      <c r="F37" s="392"/>
      <c r="G37" s="393">
        <v>7</v>
      </c>
      <c r="H37" s="392"/>
      <c r="I37" s="393">
        <v>7</v>
      </c>
      <c r="J37" s="392"/>
      <c r="K37" s="393">
        <v>7</v>
      </c>
      <c r="L37" s="392"/>
      <c r="M37" s="393">
        <v>7</v>
      </c>
      <c r="N37" s="392"/>
      <c r="O37" s="393">
        <v>0</v>
      </c>
      <c r="P37" s="392"/>
      <c r="Q37" s="392"/>
      <c r="R37" s="393">
        <v>0</v>
      </c>
      <c r="S37" s="392"/>
      <c r="T37" s="392"/>
      <c r="U37" s="393">
        <v>0</v>
      </c>
      <c r="V37" s="392"/>
      <c r="W37" s="392"/>
      <c r="X37" s="393">
        <v>0</v>
      </c>
      <c r="Y37" s="392"/>
      <c r="Z37" s="392"/>
      <c r="AA37" s="393"/>
      <c r="AB37" s="392"/>
      <c r="AC37" s="392"/>
      <c r="AD37" s="393"/>
      <c r="AE37" s="394"/>
      <c r="AF37" s="395"/>
      <c r="AG37" s="381"/>
      <c r="AH37" s="381"/>
      <c r="AI37" s="381"/>
      <c r="AJ37" s="381"/>
      <c r="AK37" s="381"/>
      <c r="AL37" s="381"/>
      <c r="AM37" s="381"/>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row>
    <row r="38" spans="1:62" s="387" customFormat="1" ht="15.75" customHeight="1">
      <c r="A38" s="856"/>
      <c r="B38" s="396" t="s">
        <v>680</v>
      </c>
      <c r="C38" s="393">
        <v>0</v>
      </c>
      <c r="D38" s="392"/>
      <c r="E38" s="393">
        <v>8</v>
      </c>
      <c r="F38" s="392"/>
      <c r="G38" s="393">
        <v>15</v>
      </c>
      <c r="H38" s="392"/>
      <c r="I38" s="393">
        <v>15</v>
      </c>
      <c r="J38" s="392"/>
      <c r="K38" s="393">
        <v>15</v>
      </c>
      <c r="L38" s="392"/>
      <c r="M38" s="393">
        <v>15</v>
      </c>
      <c r="N38" s="392"/>
      <c r="O38" s="393">
        <v>0</v>
      </c>
      <c r="P38" s="392"/>
      <c r="Q38" s="392"/>
      <c r="R38" s="393">
        <v>0</v>
      </c>
      <c r="S38" s="392"/>
      <c r="T38" s="392"/>
      <c r="U38" s="393">
        <v>8</v>
      </c>
      <c r="V38" s="392"/>
      <c r="W38" s="392"/>
      <c r="X38" s="393">
        <v>0</v>
      </c>
      <c r="Y38" s="392"/>
      <c r="Z38" s="392"/>
      <c r="AA38" s="393"/>
      <c r="AB38" s="392"/>
      <c r="AC38" s="392"/>
      <c r="AD38" s="393"/>
      <c r="AE38" s="394"/>
      <c r="AF38" s="395"/>
      <c r="AG38" s="381"/>
      <c r="AH38" s="381"/>
      <c r="AI38" s="381"/>
      <c r="AJ38" s="381"/>
      <c r="AK38" s="381"/>
      <c r="AL38" s="381"/>
      <c r="AM38" s="381"/>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row>
    <row r="39" spans="1:62" s="387" customFormat="1" ht="15.75" customHeight="1">
      <c r="A39" s="856"/>
      <c r="B39" s="396" t="s">
        <v>681</v>
      </c>
      <c r="C39" s="393">
        <v>0</v>
      </c>
      <c r="D39" s="392"/>
      <c r="E39" s="393">
        <v>2</v>
      </c>
      <c r="F39" s="392"/>
      <c r="G39" s="393">
        <v>5</v>
      </c>
      <c r="H39" s="392"/>
      <c r="I39" s="393">
        <v>5</v>
      </c>
      <c r="J39" s="392"/>
      <c r="K39" s="393">
        <v>5</v>
      </c>
      <c r="L39" s="392"/>
      <c r="M39" s="393">
        <v>4</v>
      </c>
      <c r="N39" s="392"/>
      <c r="O39" s="393">
        <v>0</v>
      </c>
      <c r="P39" s="392"/>
      <c r="Q39" s="392"/>
      <c r="R39" s="393">
        <v>0</v>
      </c>
      <c r="S39" s="392"/>
      <c r="T39" s="392"/>
      <c r="U39" s="393">
        <v>0</v>
      </c>
      <c r="V39" s="392"/>
      <c r="W39" s="392"/>
      <c r="X39" s="393">
        <v>0</v>
      </c>
      <c r="Y39" s="392"/>
      <c r="Z39" s="392"/>
      <c r="AA39" s="393"/>
      <c r="AB39" s="392"/>
      <c r="AC39" s="392"/>
      <c r="AD39" s="393"/>
      <c r="AE39" s="394"/>
      <c r="AF39" s="395"/>
      <c r="AG39" s="381"/>
      <c r="AH39" s="381"/>
      <c r="AI39" s="381"/>
      <c r="AJ39" s="381"/>
      <c r="AK39" s="381"/>
      <c r="AL39" s="381"/>
      <c r="AM39" s="381"/>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row>
    <row r="40" spans="1:62" s="387" customFormat="1" ht="15.75" customHeight="1">
      <c r="A40" s="856"/>
      <c r="B40" s="396" t="s">
        <v>682</v>
      </c>
      <c r="C40" s="393">
        <v>0</v>
      </c>
      <c r="D40" s="392"/>
      <c r="E40" s="393">
        <v>6</v>
      </c>
      <c r="F40" s="392"/>
      <c r="G40" s="393">
        <v>17</v>
      </c>
      <c r="H40" s="392"/>
      <c r="I40" s="393">
        <v>17</v>
      </c>
      <c r="J40" s="392"/>
      <c r="K40" s="393">
        <v>17</v>
      </c>
      <c r="L40" s="392"/>
      <c r="M40" s="393">
        <v>15</v>
      </c>
      <c r="N40" s="392"/>
      <c r="O40" s="393">
        <v>0</v>
      </c>
      <c r="P40" s="392"/>
      <c r="Q40" s="392"/>
      <c r="R40" s="393">
        <v>0</v>
      </c>
      <c r="S40" s="392"/>
      <c r="T40" s="392"/>
      <c r="U40" s="393">
        <v>0</v>
      </c>
      <c r="V40" s="392"/>
      <c r="W40" s="392"/>
      <c r="X40" s="393">
        <v>295</v>
      </c>
      <c r="Y40" s="392"/>
      <c r="Z40" s="392"/>
      <c r="AA40" s="393"/>
      <c r="AB40" s="392"/>
      <c r="AC40" s="392"/>
      <c r="AD40" s="393"/>
      <c r="AE40" s="394"/>
      <c r="AF40" s="395"/>
      <c r="AG40" s="381"/>
      <c r="AH40" s="381"/>
      <c r="AI40" s="381"/>
      <c r="AJ40" s="381"/>
      <c r="AK40" s="381"/>
      <c r="AL40" s="381"/>
      <c r="AM40" s="381"/>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row>
    <row r="41" spans="1:62" s="387" customFormat="1" ht="15.75" customHeight="1">
      <c r="A41" s="856"/>
      <c r="B41" s="396" t="s">
        <v>683</v>
      </c>
      <c r="C41" s="393">
        <v>0</v>
      </c>
      <c r="D41" s="392"/>
      <c r="E41" s="393">
        <v>10</v>
      </c>
      <c r="F41" s="392"/>
      <c r="G41" s="393">
        <v>15</v>
      </c>
      <c r="H41" s="392"/>
      <c r="I41" s="393">
        <v>15</v>
      </c>
      <c r="J41" s="392"/>
      <c r="K41" s="393">
        <v>15</v>
      </c>
      <c r="L41" s="392"/>
      <c r="M41" s="393">
        <v>15</v>
      </c>
      <c r="N41" s="392"/>
      <c r="O41" s="393">
        <v>0</v>
      </c>
      <c r="P41" s="392"/>
      <c r="Q41" s="392"/>
      <c r="R41" s="393">
        <v>0</v>
      </c>
      <c r="S41" s="392"/>
      <c r="T41" s="392"/>
      <c r="U41" s="393">
        <v>39</v>
      </c>
      <c r="V41" s="392"/>
      <c r="W41" s="392"/>
      <c r="X41" s="393">
        <v>80</v>
      </c>
      <c r="Y41" s="392"/>
      <c r="Z41" s="392"/>
      <c r="AA41" s="393"/>
      <c r="AB41" s="392"/>
      <c r="AC41" s="392"/>
      <c r="AD41" s="393"/>
      <c r="AE41" s="394"/>
      <c r="AF41" s="395"/>
      <c r="AG41" s="381"/>
      <c r="AH41" s="381"/>
      <c r="AI41" s="381"/>
      <c r="AJ41" s="381"/>
      <c r="AK41" s="381"/>
      <c r="AL41" s="381"/>
      <c r="AM41" s="381"/>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row>
    <row r="42" spans="1:62" s="387" customFormat="1" ht="15.75" customHeight="1">
      <c r="A42" s="856"/>
      <c r="B42" s="396" t="s">
        <v>684</v>
      </c>
      <c r="C42" s="406">
        <v>0</v>
      </c>
      <c r="D42" s="392"/>
      <c r="E42" s="393">
        <v>0</v>
      </c>
      <c r="F42" s="392"/>
      <c r="G42" s="393">
        <v>0</v>
      </c>
      <c r="H42" s="392"/>
      <c r="I42" s="393">
        <v>0</v>
      </c>
      <c r="J42" s="392"/>
      <c r="K42" s="393">
        <v>0</v>
      </c>
      <c r="L42" s="392"/>
      <c r="M42" s="393">
        <v>5</v>
      </c>
      <c r="N42" s="392"/>
      <c r="O42" s="393">
        <v>0</v>
      </c>
      <c r="P42" s="392"/>
      <c r="Q42" s="392"/>
      <c r="R42" s="393">
        <v>0</v>
      </c>
      <c r="S42" s="392"/>
      <c r="T42" s="392"/>
      <c r="U42" s="393">
        <v>0</v>
      </c>
      <c r="V42" s="392"/>
      <c r="W42" s="392"/>
      <c r="X42" s="393">
        <v>0</v>
      </c>
      <c r="Y42" s="392"/>
      <c r="Z42" s="392"/>
      <c r="AA42" s="393"/>
      <c r="AB42" s="392"/>
      <c r="AC42" s="392"/>
      <c r="AD42" s="393"/>
      <c r="AE42" s="394"/>
      <c r="AF42" s="395"/>
      <c r="AG42" s="381"/>
      <c r="AH42" s="381"/>
      <c r="AI42" s="381"/>
      <c r="AJ42" s="381"/>
      <c r="AK42" s="381"/>
      <c r="AL42" s="381"/>
      <c r="AM42" s="381"/>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row>
    <row r="43" spans="1:62" s="387" customFormat="1" ht="29.25" customHeight="1" thickBot="1">
      <c r="A43" s="857"/>
      <c r="B43" s="397" t="s">
        <v>93</v>
      </c>
      <c r="C43" s="415">
        <f>SUM(C23:C42)</f>
        <v>0</v>
      </c>
      <c r="D43" s="399"/>
      <c r="E43" s="415">
        <f>SUM(E23:E42)</f>
        <v>150</v>
      </c>
      <c r="F43" s="399"/>
      <c r="G43" s="415">
        <f>SUM(G23:G42)</f>
        <v>300</v>
      </c>
      <c r="H43" s="399"/>
      <c r="I43" s="415">
        <f>SUM(I23:I42)</f>
        <v>300</v>
      </c>
      <c r="J43" s="399"/>
      <c r="K43" s="415">
        <f>SUM(K23:K42)</f>
        <v>300</v>
      </c>
      <c r="L43" s="399"/>
      <c r="M43" s="415">
        <f>SUM(M23:M42)</f>
        <v>300</v>
      </c>
      <c r="N43" s="399"/>
      <c r="O43" s="398">
        <f>SUM(O23:O42)</f>
        <v>0</v>
      </c>
      <c r="P43" s="399"/>
      <c r="Q43" s="399"/>
      <c r="R43" s="398">
        <f>SUM(R23:R42)</f>
        <v>0</v>
      </c>
      <c r="S43" s="399"/>
      <c r="T43" s="399"/>
      <c r="U43" s="398">
        <f>SUM(U23:U42)</f>
        <v>83</v>
      </c>
      <c r="V43" s="399"/>
      <c r="W43" s="399"/>
      <c r="X43" s="398">
        <f>SUM(X23:X42)</f>
        <v>544</v>
      </c>
      <c r="Y43" s="399"/>
      <c r="Z43" s="399"/>
      <c r="AA43" s="398"/>
      <c r="AB43" s="399"/>
      <c r="AC43" s="399"/>
      <c r="AD43" s="398"/>
      <c r="AE43" s="400"/>
      <c r="AF43" s="401"/>
      <c r="AG43" s="381"/>
      <c r="AH43" s="381"/>
      <c r="AI43" s="381"/>
      <c r="AJ43" s="381"/>
      <c r="AK43" s="381"/>
      <c r="AL43" s="381"/>
      <c r="AM43" s="381"/>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row>
    <row r="44" spans="1:62" s="371" customFormat="1" ht="24" customHeight="1" thickBot="1">
      <c r="K44" s="372"/>
      <c r="L44" s="372"/>
      <c r="M44" s="372"/>
      <c r="N44" s="372"/>
      <c r="O44" s="372"/>
      <c r="AG44" s="381"/>
      <c r="AH44" s="381"/>
      <c r="AI44" s="381"/>
      <c r="AJ44" s="381"/>
      <c r="AK44" s="381"/>
      <c r="AL44" s="381"/>
      <c r="AM44" s="381"/>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row>
    <row r="45" spans="1:62" s="371" customFormat="1" ht="24" customHeight="1" thickBot="1">
      <c r="A45" s="855" t="s">
        <v>685</v>
      </c>
      <c r="B45" s="870" t="s">
        <v>662</v>
      </c>
      <c r="C45" s="859" t="s">
        <v>99</v>
      </c>
      <c r="D45" s="860"/>
      <c r="E45" s="860"/>
      <c r="F45" s="860"/>
      <c r="G45" s="860"/>
      <c r="H45" s="860"/>
      <c r="I45" s="860"/>
      <c r="J45" s="860"/>
      <c r="K45" s="860"/>
      <c r="L45" s="860"/>
      <c r="M45" s="860"/>
      <c r="N45" s="861"/>
      <c r="O45" s="862" t="s">
        <v>206</v>
      </c>
      <c r="P45" s="863"/>
      <c r="Q45" s="863"/>
      <c r="R45" s="863"/>
      <c r="S45" s="863"/>
      <c r="T45" s="863"/>
      <c r="U45" s="863"/>
      <c r="V45" s="863"/>
      <c r="W45" s="863"/>
      <c r="X45" s="863"/>
      <c r="Y45" s="863"/>
      <c r="Z45" s="863"/>
      <c r="AA45" s="863"/>
      <c r="AB45" s="863"/>
      <c r="AC45" s="863"/>
      <c r="AD45" s="863"/>
      <c r="AE45" s="863"/>
      <c r="AF45" s="864"/>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row>
    <row r="46" spans="1:62" s="371" customFormat="1" ht="24" customHeight="1" thickBot="1">
      <c r="A46" s="856"/>
      <c r="B46" s="871"/>
      <c r="C46" s="859" t="s">
        <v>343</v>
      </c>
      <c r="D46" s="861"/>
      <c r="E46" s="859" t="s">
        <v>344</v>
      </c>
      <c r="F46" s="861"/>
      <c r="G46" s="859" t="s">
        <v>345</v>
      </c>
      <c r="H46" s="861"/>
      <c r="I46" s="859" t="s">
        <v>346</v>
      </c>
      <c r="J46" s="861"/>
      <c r="K46" s="859" t="s">
        <v>656</v>
      </c>
      <c r="L46" s="861"/>
      <c r="M46" s="859" t="s">
        <v>348</v>
      </c>
      <c r="N46" s="861"/>
      <c r="O46" s="862" t="s">
        <v>343</v>
      </c>
      <c r="P46" s="863"/>
      <c r="Q46" s="864"/>
      <c r="R46" s="862" t="s">
        <v>344</v>
      </c>
      <c r="S46" s="863"/>
      <c r="T46" s="864"/>
      <c r="U46" s="862" t="s">
        <v>345</v>
      </c>
      <c r="V46" s="863"/>
      <c r="W46" s="864"/>
      <c r="X46" s="862" t="s">
        <v>346</v>
      </c>
      <c r="Y46" s="863"/>
      <c r="Z46" s="864"/>
      <c r="AA46" s="862" t="s">
        <v>656</v>
      </c>
      <c r="AB46" s="863"/>
      <c r="AC46" s="864"/>
      <c r="AD46" s="862" t="s">
        <v>348</v>
      </c>
      <c r="AE46" s="863"/>
      <c r="AF46" s="864"/>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row>
    <row r="47" spans="1:62" s="371" customFormat="1" ht="29.25" customHeight="1" thickBot="1">
      <c r="A47" s="856"/>
      <c r="B47" s="872"/>
      <c r="C47" s="402" t="s">
        <v>100</v>
      </c>
      <c r="D47" s="385" t="s">
        <v>663</v>
      </c>
      <c r="E47" s="402" t="s">
        <v>100</v>
      </c>
      <c r="F47" s="385" t="s">
        <v>663</v>
      </c>
      <c r="G47" s="402" t="s">
        <v>100</v>
      </c>
      <c r="H47" s="385" t="s">
        <v>663</v>
      </c>
      <c r="I47" s="402" t="s">
        <v>100</v>
      </c>
      <c r="J47" s="385" t="s">
        <v>663</v>
      </c>
      <c r="K47" s="402" t="s">
        <v>100</v>
      </c>
      <c r="L47" s="385" t="s">
        <v>663</v>
      </c>
      <c r="M47" s="402" t="s">
        <v>100</v>
      </c>
      <c r="N47" s="385" t="s">
        <v>663</v>
      </c>
      <c r="O47" s="389" t="s">
        <v>100</v>
      </c>
      <c r="P47" s="389" t="s">
        <v>664</v>
      </c>
      <c r="Q47" s="389" t="s">
        <v>148</v>
      </c>
      <c r="R47" s="389" t="s">
        <v>100</v>
      </c>
      <c r="S47" s="389" t="s">
        <v>664</v>
      </c>
      <c r="T47" s="389" t="s">
        <v>148</v>
      </c>
      <c r="U47" s="389" t="s">
        <v>100</v>
      </c>
      <c r="V47" s="389" t="s">
        <v>664</v>
      </c>
      <c r="W47" s="389" t="s">
        <v>148</v>
      </c>
      <c r="X47" s="389" t="s">
        <v>100</v>
      </c>
      <c r="Y47" s="389" t="s">
        <v>664</v>
      </c>
      <c r="Z47" s="389" t="s">
        <v>148</v>
      </c>
      <c r="AA47" s="389" t="s">
        <v>100</v>
      </c>
      <c r="AB47" s="389" t="s">
        <v>664</v>
      </c>
      <c r="AC47" s="389" t="s">
        <v>148</v>
      </c>
      <c r="AD47" s="389" t="s">
        <v>100</v>
      </c>
      <c r="AE47" s="389" t="s">
        <v>664</v>
      </c>
      <c r="AF47" s="389" t="s">
        <v>148</v>
      </c>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row>
    <row r="48" spans="1:62" s="371" customFormat="1" ht="16.5">
      <c r="A48" s="856"/>
      <c r="B48" s="403" t="s">
        <v>665</v>
      </c>
      <c r="C48" s="393">
        <v>14</v>
      </c>
      <c r="D48" s="395"/>
      <c r="E48" s="393">
        <v>14</v>
      </c>
      <c r="F48" s="395"/>
      <c r="G48" s="393">
        <v>14</v>
      </c>
      <c r="H48" s="395"/>
      <c r="I48" s="393">
        <v>14</v>
      </c>
      <c r="J48" s="395"/>
      <c r="K48" s="393">
        <v>14</v>
      </c>
      <c r="L48" s="395"/>
      <c r="M48" s="393">
        <v>6</v>
      </c>
      <c r="N48" s="395"/>
      <c r="O48" s="393"/>
      <c r="P48" s="392"/>
      <c r="Q48" s="395"/>
      <c r="R48" s="393"/>
      <c r="S48" s="392"/>
      <c r="T48" s="395"/>
      <c r="U48" s="393"/>
      <c r="V48" s="392"/>
      <c r="W48" s="395"/>
      <c r="X48" s="393"/>
      <c r="Y48" s="392"/>
      <c r="Z48" s="395"/>
      <c r="AA48" s="393"/>
      <c r="AB48" s="392"/>
      <c r="AC48" s="395"/>
      <c r="AD48" s="393"/>
      <c r="AE48" s="394"/>
      <c r="AF48" s="395"/>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row>
    <row r="49" spans="1:62" s="371" customFormat="1" ht="16.5">
      <c r="A49" s="856"/>
      <c r="B49" s="404" t="s">
        <v>666</v>
      </c>
      <c r="C49" s="393">
        <v>10</v>
      </c>
      <c r="D49" s="395"/>
      <c r="E49" s="393">
        <v>10</v>
      </c>
      <c r="F49" s="395"/>
      <c r="G49" s="393">
        <v>10</v>
      </c>
      <c r="H49" s="395"/>
      <c r="I49" s="393">
        <v>10</v>
      </c>
      <c r="J49" s="395"/>
      <c r="K49" s="393">
        <v>10</v>
      </c>
      <c r="L49" s="395"/>
      <c r="M49" s="393">
        <v>5</v>
      </c>
      <c r="N49" s="395"/>
      <c r="O49" s="393"/>
      <c r="P49" s="392"/>
      <c r="Q49" s="395"/>
      <c r="R49" s="393"/>
      <c r="S49" s="392"/>
      <c r="T49" s="395"/>
      <c r="U49" s="393"/>
      <c r="V49" s="392"/>
      <c r="W49" s="395"/>
      <c r="X49" s="393"/>
      <c r="Y49" s="392"/>
      <c r="Z49" s="395"/>
      <c r="AA49" s="393"/>
      <c r="AB49" s="392"/>
      <c r="AC49" s="395"/>
      <c r="AD49" s="393"/>
      <c r="AE49" s="394"/>
      <c r="AF49" s="395"/>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row>
    <row r="50" spans="1:62" s="371" customFormat="1" ht="16.5">
      <c r="A50" s="856"/>
      <c r="B50" s="404" t="s">
        <v>667</v>
      </c>
      <c r="C50" s="393">
        <v>12</v>
      </c>
      <c r="D50" s="395"/>
      <c r="E50" s="393">
        <v>12</v>
      </c>
      <c r="F50" s="395"/>
      <c r="G50" s="393">
        <v>12</v>
      </c>
      <c r="H50" s="395"/>
      <c r="I50" s="393">
        <v>12</v>
      </c>
      <c r="J50" s="395"/>
      <c r="K50" s="393">
        <v>12</v>
      </c>
      <c r="L50" s="395"/>
      <c r="M50" s="393">
        <v>6</v>
      </c>
      <c r="N50" s="395"/>
      <c r="O50" s="393"/>
      <c r="P50" s="392"/>
      <c r="Q50" s="395"/>
      <c r="R50" s="393"/>
      <c r="S50" s="392"/>
      <c r="T50" s="395"/>
      <c r="U50" s="393"/>
      <c r="V50" s="392"/>
      <c r="W50" s="395"/>
      <c r="X50" s="393"/>
      <c r="Y50" s="392"/>
      <c r="Z50" s="395"/>
      <c r="AA50" s="393"/>
      <c r="AB50" s="392"/>
      <c r="AC50" s="395"/>
      <c r="AD50" s="393"/>
      <c r="AE50" s="394"/>
      <c r="AF50" s="395"/>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row>
    <row r="51" spans="1:62" s="371" customFormat="1" ht="16.5">
      <c r="A51" s="856"/>
      <c r="B51" s="404" t="s">
        <v>668</v>
      </c>
      <c r="C51" s="393">
        <v>13</v>
      </c>
      <c r="D51" s="395"/>
      <c r="E51" s="393">
        <v>13</v>
      </c>
      <c r="F51" s="395"/>
      <c r="G51" s="393">
        <v>13</v>
      </c>
      <c r="H51" s="395"/>
      <c r="I51" s="393">
        <v>13</v>
      </c>
      <c r="J51" s="395"/>
      <c r="K51" s="393">
        <v>13</v>
      </c>
      <c r="L51" s="395"/>
      <c r="M51" s="393">
        <v>8</v>
      </c>
      <c r="N51" s="395"/>
      <c r="O51" s="393"/>
      <c r="P51" s="392"/>
      <c r="Q51" s="395"/>
      <c r="R51" s="393"/>
      <c r="S51" s="392"/>
      <c r="T51" s="395"/>
      <c r="U51" s="393"/>
      <c r="V51" s="392"/>
      <c r="W51" s="395"/>
      <c r="X51" s="393"/>
      <c r="Y51" s="392"/>
      <c r="Z51" s="395"/>
      <c r="AA51" s="393"/>
      <c r="AB51" s="392"/>
      <c r="AC51" s="395"/>
      <c r="AD51" s="393"/>
      <c r="AE51" s="394"/>
      <c r="AF51" s="395"/>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row>
    <row r="52" spans="1:62" s="371" customFormat="1" ht="16.5">
      <c r="A52" s="856"/>
      <c r="B52" s="404" t="s">
        <v>669</v>
      </c>
      <c r="C52" s="393">
        <v>15</v>
      </c>
      <c r="D52" s="395"/>
      <c r="E52" s="393">
        <v>15</v>
      </c>
      <c r="F52" s="395"/>
      <c r="G52" s="393">
        <v>15</v>
      </c>
      <c r="H52" s="395"/>
      <c r="I52" s="393">
        <v>15</v>
      </c>
      <c r="J52" s="395"/>
      <c r="K52" s="393">
        <v>15</v>
      </c>
      <c r="L52" s="395"/>
      <c r="M52" s="393">
        <v>8</v>
      </c>
      <c r="N52" s="395"/>
      <c r="O52" s="393"/>
      <c r="P52" s="392"/>
      <c r="Q52" s="395"/>
      <c r="R52" s="393"/>
      <c r="S52" s="392"/>
      <c r="T52" s="395"/>
      <c r="U52" s="393"/>
      <c r="V52" s="392"/>
      <c r="W52" s="395"/>
      <c r="X52" s="393"/>
      <c r="Y52" s="392"/>
      <c r="Z52" s="395"/>
      <c r="AA52" s="393"/>
      <c r="AB52" s="392"/>
      <c r="AC52" s="395"/>
      <c r="AD52" s="393"/>
      <c r="AE52" s="394"/>
      <c r="AF52" s="395"/>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row>
    <row r="53" spans="1:62" s="371" customFormat="1" ht="16.5">
      <c r="A53" s="856"/>
      <c r="B53" s="404" t="s">
        <v>670</v>
      </c>
      <c r="C53" s="393">
        <v>11</v>
      </c>
      <c r="D53" s="395"/>
      <c r="E53" s="393">
        <v>11</v>
      </c>
      <c r="F53" s="395"/>
      <c r="G53" s="393">
        <v>11</v>
      </c>
      <c r="H53" s="395"/>
      <c r="I53" s="393">
        <v>11</v>
      </c>
      <c r="J53" s="395"/>
      <c r="K53" s="393">
        <v>11</v>
      </c>
      <c r="L53" s="395"/>
      <c r="M53" s="393">
        <v>5</v>
      </c>
      <c r="N53" s="395"/>
      <c r="O53" s="393"/>
      <c r="P53" s="392"/>
      <c r="Q53" s="395"/>
      <c r="R53" s="393"/>
      <c r="S53" s="392"/>
      <c r="T53" s="395"/>
      <c r="U53" s="393"/>
      <c r="V53" s="392"/>
      <c r="W53" s="395"/>
      <c r="X53" s="393"/>
      <c r="Y53" s="392"/>
      <c r="Z53" s="395"/>
      <c r="AA53" s="393"/>
      <c r="AB53" s="392"/>
      <c r="AC53" s="395"/>
      <c r="AD53" s="393"/>
      <c r="AE53" s="394"/>
      <c r="AF53" s="395"/>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row>
    <row r="54" spans="1:62" s="371" customFormat="1" ht="16.5">
      <c r="A54" s="856"/>
      <c r="B54" s="404" t="s">
        <v>671</v>
      </c>
      <c r="C54" s="393">
        <v>30</v>
      </c>
      <c r="D54" s="395"/>
      <c r="E54" s="393">
        <v>30</v>
      </c>
      <c r="F54" s="395"/>
      <c r="G54" s="393">
        <v>30</v>
      </c>
      <c r="H54" s="395"/>
      <c r="I54" s="393">
        <v>30</v>
      </c>
      <c r="J54" s="395"/>
      <c r="K54" s="393">
        <v>30</v>
      </c>
      <c r="L54" s="395"/>
      <c r="M54" s="393">
        <v>14</v>
      </c>
      <c r="N54" s="395"/>
      <c r="O54" s="393"/>
      <c r="P54" s="392"/>
      <c r="Q54" s="395"/>
      <c r="R54" s="393"/>
      <c r="S54" s="392"/>
      <c r="T54" s="395"/>
      <c r="U54" s="393"/>
      <c r="V54" s="392"/>
      <c r="W54" s="395"/>
      <c r="X54" s="393"/>
      <c r="Y54" s="392"/>
      <c r="Z54" s="395"/>
      <c r="AA54" s="393"/>
      <c r="AB54" s="392"/>
      <c r="AC54" s="395"/>
      <c r="AD54" s="393"/>
      <c r="AE54" s="394"/>
      <c r="AF54" s="395"/>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row>
    <row r="55" spans="1:62" s="371" customFormat="1" ht="16.5">
      <c r="A55" s="856"/>
      <c r="B55" s="404" t="s">
        <v>672</v>
      </c>
      <c r="C55" s="393">
        <v>20</v>
      </c>
      <c r="D55" s="395"/>
      <c r="E55" s="393">
        <v>20</v>
      </c>
      <c r="F55" s="395"/>
      <c r="G55" s="393">
        <v>20</v>
      </c>
      <c r="H55" s="395"/>
      <c r="I55" s="393">
        <v>20</v>
      </c>
      <c r="J55" s="395"/>
      <c r="K55" s="393">
        <v>20</v>
      </c>
      <c r="L55" s="395"/>
      <c r="M55" s="393">
        <v>15</v>
      </c>
      <c r="N55" s="395"/>
      <c r="O55" s="393"/>
      <c r="P55" s="392"/>
      <c r="Q55" s="395"/>
      <c r="R55" s="393"/>
      <c r="S55" s="392"/>
      <c r="T55" s="395"/>
      <c r="U55" s="393"/>
      <c r="V55" s="392"/>
      <c r="W55" s="395"/>
      <c r="X55" s="393"/>
      <c r="Y55" s="392"/>
      <c r="Z55" s="395"/>
      <c r="AA55" s="393"/>
      <c r="AB55" s="392"/>
      <c r="AC55" s="395"/>
      <c r="AD55" s="393"/>
      <c r="AE55" s="394"/>
      <c r="AF55" s="395"/>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row>
    <row r="56" spans="1:62" s="371" customFormat="1" ht="16.5">
      <c r="A56" s="856"/>
      <c r="B56" s="404" t="s">
        <v>673</v>
      </c>
      <c r="C56" s="393">
        <v>17</v>
      </c>
      <c r="D56" s="395"/>
      <c r="E56" s="393">
        <v>17</v>
      </c>
      <c r="F56" s="395"/>
      <c r="G56" s="393">
        <v>17</v>
      </c>
      <c r="H56" s="395"/>
      <c r="I56" s="393">
        <v>17</v>
      </c>
      <c r="J56" s="395"/>
      <c r="K56" s="393">
        <v>17</v>
      </c>
      <c r="L56" s="395"/>
      <c r="M56" s="393">
        <v>8</v>
      </c>
      <c r="N56" s="395"/>
      <c r="O56" s="393"/>
      <c r="P56" s="392"/>
      <c r="Q56" s="395"/>
      <c r="R56" s="393"/>
      <c r="S56" s="392"/>
      <c r="T56" s="395"/>
      <c r="U56" s="393"/>
      <c r="V56" s="392"/>
      <c r="W56" s="395"/>
      <c r="X56" s="393"/>
      <c r="Y56" s="392"/>
      <c r="Z56" s="395"/>
      <c r="AA56" s="393"/>
      <c r="AB56" s="392"/>
      <c r="AC56" s="395"/>
      <c r="AD56" s="393"/>
      <c r="AE56" s="394"/>
      <c r="AF56" s="395"/>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row>
    <row r="57" spans="1:62" s="371" customFormat="1" ht="16.5">
      <c r="A57" s="856"/>
      <c r="B57" s="404" t="s">
        <v>674</v>
      </c>
      <c r="C57" s="393">
        <v>34</v>
      </c>
      <c r="D57" s="395"/>
      <c r="E57" s="393">
        <v>34</v>
      </c>
      <c r="F57" s="395"/>
      <c r="G57" s="393">
        <v>34</v>
      </c>
      <c r="H57" s="395"/>
      <c r="I57" s="393">
        <v>34</v>
      </c>
      <c r="J57" s="395"/>
      <c r="K57" s="393">
        <v>34</v>
      </c>
      <c r="L57" s="395"/>
      <c r="M57" s="393">
        <v>12</v>
      </c>
      <c r="N57" s="395"/>
      <c r="O57" s="393"/>
      <c r="P57" s="392"/>
      <c r="Q57" s="395"/>
      <c r="R57" s="393"/>
      <c r="S57" s="392"/>
      <c r="T57" s="395"/>
      <c r="U57" s="393"/>
      <c r="V57" s="392"/>
      <c r="W57" s="395"/>
      <c r="X57" s="393"/>
      <c r="Y57" s="392"/>
      <c r="Z57" s="395"/>
      <c r="AA57" s="393"/>
      <c r="AB57" s="392"/>
      <c r="AC57" s="395"/>
      <c r="AD57" s="393"/>
      <c r="AE57" s="394"/>
      <c r="AF57" s="395"/>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row>
    <row r="58" spans="1:62" s="371" customFormat="1" ht="16.5">
      <c r="A58" s="856"/>
      <c r="B58" s="404" t="s">
        <v>675</v>
      </c>
      <c r="C58" s="393">
        <v>35</v>
      </c>
      <c r="D58" s="395"/>
      <c r="E58" s="393">
        <v>35</v>
      </c>
      <c r="F58" s="395"/>
      <c r="G58" s="393">
        <v>35</v>
      </c>
      <c r="H58" s="395"/>
      <c r="I58" s="393">
        <v>35</v>
      </c>
      <c r="J58" s="395"/>
      <c r="K58" s="393">
        <v>35</v>
      </c>
      <c r="L58" s="395"/>
      <c r="M58" s="393">
        <v>15</v>
      </c>
      <c r="N58" s="395"/>
      <c r="O58" s="393"/>
      <c r="P58" s="392"/>
      <c r="Q58" s="395"/>
      <c r="R58" s="393"/>
      <c r="S58" s="392"/>
      <c r="T58" s="395"/>
      <c r="U58" s="393"/>
      <c r="V58" s="392"/>
      <c r="W58" s="395"/>
      <c r="X58" s="393"/>
      <c r="Y58" s="392"/>
      <c r="Z58" s="395"/>
      <c r="AA58" s="393"/>
      <c r="AB58" s="392"/>
      <c r="AC58" s="395"/>
      <c r="AD58" s="393"/>
      <c r="AE58" s="394"/>
      <c r="AF58" s="395"/>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row>
    <row r="59" spans="1:62" s="371" customFormat="1" ht="16.5">
      <c r="A59" s="856"/>
      <c r="B59" s="404" t="s">
        <v>676</v>
      </c>
      <c r="C59" s="393">
        <v>10</v>
      </c>
      <c r="D59" s="395"/>
      <c r="E59" s="393">
        <v>10</v>
      </c>
      <c r="F59" s="395"/>
      <c r="G59" s="393">
        <v>10</v>
      </c>
      <c r="H59" s="395"/>
      <c r="I59" s="393">
        <v>10</v>
      </c>
      <c r="J59" s="395"/>
      <c r="K59" s="393">
        <v>10</v>
      </c>
      <c r="L59" s="395"/>
      <c r="M59" s="393">
        <v>5</v>
      </c>
      <c r="N59" s="395"/>
      <c r="O59" s="393"/>
      <c r="P59" s="392"/>
      <c r="Q59" s="395"/>
      <c r="R59" s="393"/>
      <c r="S59" s="392"/>
      <c r="T59" s="395"/>
      <c r="U59" s="393"/>
      <c r="V59" s="392"/>
      <c r="W59" s="395"/>
      <c r="X59" s="393"/>
      <c r="Y59" s="392"/>
      <c r="Z59" s="395"/>
      <c r="AA59" s="393"/>
      <c r="AB59" s="392"/>
      <c r="AC59" s="395"/>
      <c r="AD59" s="393"/>
      <c r="AE59" s="394"/>
      <c r="AF59" s="395"/>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row>
    <row r="60" spans="1:62" s="371" customFormat="1" ht="16.5">
      <c r="A60" s="856"/>
      <c r="B60" s="404" t="s">
        <v>677</v>
      </c>
      <c r="C60" s="393">
        <v>9</v>
      </c>
      <c r="D60" s="395"/>
      <c r="E60" s="393">
        <v>9</v>
      </c>
      <c r="F60" s="395"/>
      <c r="G60" s="393">
        <v>9</v>
      </c>
      <c r="H60" s="395"/>
      <c r="I60" s="393">
        <v>9</v>
      </c>
      <c r="J60" s="395"/>
      <c r="K60" s="393">
        <v>9</v>
      </c>
      <c r="L60" s="395"/>
      <c r="M60" s="393">
        <v>4</v>
      </c>
      <c r="N60" s="395"/>
      <c r="O60" s="393"/>
      <c r="P60" s="392"/>
      <c r="Q60" s="395"/>
      <c r="R60" s="393"/>
      <c r="S60" s="392"/>
      <c r="T60" s="395"/>
      <c r="U60" s="393"/>
      <c r="V60" s="392"/>
      <c r="W60" s="395"/>
      <c r="X60" s="393"/>
      <c r="Y60" s="392"/>
      <c r="Z60" s="395"/>
      <c r="AA60" s="393"/>
      <c r="AB60" s="392"/>
      <c r="AC60" s="395"/>
      <c r="AD60" s="393"/>
      <c r="AE60" s="394"/>
      <c r="AF60" s="395"/>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row>
    <row r="61" spans="1:62" s="371" customFormat="1" ht="16.5">
      <c r="A61" s="856"/>
      <c r="B61" s="404" t="s">
        <v>678</v>
      </c>
      <c r="C61" s="393">
        <v>9</v>
      </c>
      <c r="D61" s="395"/>
      <c r="E61" s="393">
        <v>9</v>
      </c>
      <c r="F61" s="395"/>
      <c r="G61" s="393">
        <v>9</v>
      </c>
      <c r="H61" s="395"/>
      <c r="I61" s="393">
        <v>9</v>
      </c>
      <c r="J61" s="395"/>
      <c r="K61" s="393">
        <v>9</v>
      </c>
      <c r="L61" s="395"/>
      <c r="M61" s="393">
        <v>4</v>
      </c>
      <c r="N61" s="395"/>
      <c r="O61" s="393"/>
      <c r="P61" s="392"/>
      <c r="Q61" s="395"/>
      <c r="R61" s="393"/>
      <c r="S61" s="392"/>
      <c r="T61" s="395"/>
      <c r="U61" s="393"/>
      <c r="V61" s="392"/>
      <c r="W61" s="395"/>
      <c r="X61" s="393"/>
      <c r="Y61" s="392"/>
      <c r="Z61" s="395"/>
      <c r="AA61" s="393"/>
      <c r="AB61" s="392"/>
      <c r="AC61" s="395"/>
      <c r="AD61" s="393"/>
      <c r="AE61" s="394"/>
      <c r="AF61" s="395"/>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row>
    <row r="62" spans="1:62" s="371" customFormat="1" ht="16.5">
      <c r="A62" s="856"/>
      <c r="B62" s="404" t="s">
        <v>679</v>
      </c>
      <c r="C62" s="393">
        <v>7</v>
      </c>
      <c r="D62" s="395"/>
      <c r="E62" s="393">
        <v>7</v>
      </c>
      <c r="F62" s="395"/>
      <c r="G62" s="393">
        <v>7</v>
      </c>
      <c r="H62" s="395"/>
      <c r="I62" s="393">
        <v>7</v>
      </c>
      <c r="J62" s="395"/>
      <c r="K62" s="393">
        <v>7</v>
      </c>
      <c r="L62" s="395"/>
      <c r="M62" s="393">
        <v>3</v>
      </c>
      <c r="N62" s="395"/>
      <c r="O62" s="393"/>
      <c r="P62" s="392"/>
      <c r="Q62" s="395"/>
      <c r="R62" s="393"/>
      <c r="S62" s="392"/>
      <c r="T62" s="395"/>
      <c r="U62" s="393"/>
      <c r="V62" s="392"/>
      <c r="W62" s="395"/>
      <c r="X62" s="393"/>
      <c r="Y62" s="392"/>
      <c r="Z62" s="395"/>
      <c r="AA62" s="393"/>
      <c r="AB62" s="392"/>
      <c r="AC62" s="395"/>
      <c r="AD62" s="393"/>
      <c r="AE62" s="394"/>
      <c r="AF62" s="395"/>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row>
    <row r="63" spans="1:62" s="371" customFormat="1" ht="16.5">
      <c r="A63" s="856"/>
      <c r="B63" s="404" t="s">
        <v>680</v>
      </c>
      <c r="C63" s="393">
        <v>15</v>
      </c>
      <c r="D63" s="395"/>
      <c r="E63" s="393">
        <v>15</v>
      </c>
      <c r="F63" s="395"/>
      <c r="G63" s="393">
        <v>15</v>
      </c>
      <c r="H63" s="395"/>
      <c r="I63" s="393">
        <v>15</v>
      </c>
      <c r="J63" s="395"/>
      <c r="K63" s="393">
        <v>15</v>
      </c>
      <c r="L63" s="395"/>
      <c r="M63" s="393">
        <v>8</v>
      </c>
      <c r="N63" s="395"/>
      <c r="O63" s="393"/>
      <c r="P63" s="392"/>
      <c r="Q63" s="395"/>
      <c r="R63" s="393"/>
      <c r="S63" s="392"/>
      <c r="T63" s="395"/>
      <c r="U63" s="393"/>
      <c r="V63" s="392"/>
      <c r="W63" s="395"/>
      <c r="X63" s="393"/>
      <c r="Y63" s="392"/>
      <c r="Z63" s="395"/>
      <c r="AA63" s="393"/>
      <c r="AB63" s="392"/>
      <c r="AC63" s="395"/>
      <c r="AD63" s="393"/>
      <c r="AE63" s="394"/>
      <c r="AF63" s="395"/>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row>
    <row r="64" spans="1:62" s="371" customFormat="1" ht="16.5">
      <c r="A64" s="856"/>
      <c r="B64" s="404" t="s">
        <v>681</v>
      </c>
      <c r="C64" s="393">
        <v>4</v>
      </c>
      <c r="D64" s="395"/>
      <c r="E64" s="393">
        <v>4</v>
      </c>
      <c r="F64" s="395"/>
      <c r="G64" s="393">
        <v>4</v>
      </c>
      <c r="H64" s="395"/>
      <c r="I64" s="393">
        <v>4</v>
      </c>
      <c r="J64" s="395"/>
      <c r="K64" s="393">
        <v>4</v>
      </c>
      <c r="L64" s="395"/>
      <c r="M64" s="393">
        <v>2</v>
      </c>
      <c r="N64" s="395"/>
      <c r="O64" s="393"/>
      <c r="P64" s="392"/>
      <c r="Q64" s="395"/>
      <c r="R64" s="393"/>
      <c r="S64" s="392"/>
      <c r="T64" s="395"/>
      <c r="U64" s="393"/>
      <c r="V64" s="392"/>
      <c r="W64" s="395"/>
      <c r="X64" s="393"/>
      <c r="Y64" s="392"/>
      <c r="Z64" s="395"/>
      <c r="AA64" s="393"/>
      <c r="AB64" s="392"/>
      <c r="AC64" s="395"/>
      <c r="AD64" s="393"/>
      <c r="AE64" s="394"/>
      <c r="AF64" s="395"/>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row>
    <row r="65" spans="1:62" s="371" customFormat="1" ht="16.5">
      <c r="A65" s="856"/>
      <c r="B65" s="404" t="s">
        <v>682</v>
      </c>
      <c r="C65" s="393">
        <v>15</v>
      </c>
      <c r="D65" s="395"/>
      <c r="E65" s="393">
        <v>15</v>
      </c>
      <c r="F65" s="395"/>
      <c r="G65" s="393">
        <v>15</v>
      </c>
      <c r="H65" s="395"/>
      <c r="I65" s="393">
        <v>15</v>
      </c>
      <c r="J65" s="395"/>
      <c r="K65" s="393">
        <v>15</v>
      </c>
      <c r="L65" s="395"/>
      <c r="M65" s="393">
        <v>9</v>
      </c>
      <c r="N65" s="395"/>
      <c r="O65" s="393"/>
      <c r="P65" s="392"/>
      <c r="Q65" s="395"/>
      <c r="R65" s="393"/>
      <c r="S65" s="392"/>
      <c r="T65" s="395"/>
      <c r="U65" s="393"/>
      <c r="V65" s="392"/>
      <c r="W65" s="395"/>
      <c r="X65" s="393"/>
      <c r="Y65" s="392"/>
      <c r="Z65" s="395"/>
      <c r="AA65" s="393"/>
      <c r="AB65" s="392"/>
      <c r="AC65" s="395"/>
      <c r="AD65" s="393"/>
      <c r="AE65" s="394"/>
      <c r="AF65" s="395"/>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row>
    <row r="66" spans="1:62" s="371" customFormat="1" ht="16.5">
      <c r="A66" s="856"/>
      <c r="B66" s="404" t="s">
        <v>683</v>
      </c>
      <c r="C66" s="393">
        <v>15</v>
      </c>
      <c r="D66" s="395"/>
      <c r="E66" s="393">
        <v>15</v>
      </c>
      <c r="F66" s="395"/>
      <c r="G66" s="393">
        <v>15</v>
      </c>
      <c r="H66" s="395"/>
      <c r="I66" s="393">
        <v>15</v>
      </c>
      <c r="J66" s="395"/>
      <c r="K66" s="393">
        <v>15</v>
      </c>
      <c r="L66" s="395"/>
      <c r="M66" s="393">
        <v>8</v>
      </c>
      <c r="N66" s="395"/>
      <c r="O66" s="393"/>
      <c r="P66" s="392"/>
      <c r="Q66" s="395"/>
      <c r="R66" s="393"/>
      <c r="S66" s="392"/>
      <c r="T66" s="395"/>
      <c r="U66" s="393"/>
      <c r="V66" s="392"/>
      <c r="W66" s="395"/>
      <c r="X66" s="393"/>
      <c r="Y66" s="392"/>
      <c r="Z66" s="395"/>
      <c r="AA66" s="393"/>
      <c r="AB66" s="392"/>
      <c r="AC66" s="395"/>
      <c r="AD66" s="393"/>
      <c r="AE66" s="394"/>
      <c r="AF66" s="395"/>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row>
    <row r="67" spans="1:62" s="371" customFormat="1" ht="16.5">
      <c r="A67" s="856"/>
      <c r="B67" s="405" t="s">
        <v>684</v>
      </c>
      <c r="C67" s="406">
        <v>5</v>
      </c>
      <c r="D67" s="407"/>
      <c r="E67" s="406">
        <v>5</v>
      </c>
      <c r="F67" s="407"/>
      <c r="G67" s="406">
        <v>5</v>
      </c>
      <c r="H67" s="407"/>
      <c r="I67" s="406">
        <v>5</v>
      </c>
      <c r="J67" s="407"/>
      <c r="K67" s="406">
        <v>5</v>
      </c>
      <c r="L67" s="407"/>
      <c r="M67" s="406">
        <v>5</v>
      </c>
      <c r="N67" s="407"/>
      <c r="O67" s="406"/>
      <c r="P67" s="408"/>
      <c r="Q67" s="407"/>
      <c r="R67" s="406"/>
      <c r="S67" s="408"/>
      <c r="T67" s="407"/>
      <c r="U67" s="406"/>
      <c r="V67" s="408"/>
      <c r="W67" s="407"/>
      <c r="X67" s="406"/>
      <c r="Y67" s="408"/>
      <c r="Z67" s="407"/>
      <c r="AA67" s="406"/>
      <c r="AB67" s="408"/>
      <c r="AC67" s="407"/>
      <c r="AD67" s="406"/>
      <c r="AE67" s="408"/>
      <c r="AF67" s="407"/>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row>
    <row r="68" spans="1:62" s="371" customFormat="1" ht="17.25" thickBot="1">
      <c r="A68" s="857"/>
      <c r="B68" s="400" t="s">
        <v>93</v>
      </c>
      <c r="C68" s="415">
        <f>SUM(C48:C67)</f>
        <v>300</v>
      </c>
      <c r="D68" s="410"/>
      <c r="E68" s="415">
        <f>SUM(E48:E67)</f>
        <v>300</v>
      </c>
      <c r="F68" s="410"/>
      <c r="G68" s="415">
        <f>SUM(G48:G67)</f>
        <v>300</v>
      </c>
      <c r="H68" s="410"/>
      <c r="I68" s="415">
        <f>SUM(I48:I67)</f>
        <v>300</v>
      </c>
      <c r="J68" s="410"/>
      <c r="K68" s="415">
        <f>SUM(K48:K67)</f>
        <v>300</v>
      </c>
      <c r="L68" s="412"/>
      <c r="M68" s="415">
        <f>SUM(M48:M67)</f>
        <v>150</v>
      </c>
      <c r="N68" s="412"/>
      <c r="O68" s="411"/>
      <c r="P68" s="413"/>
      <c r="Q68" s="410"/>
      <c r="R68" s="409"/>
      <c r="S68" s="413"/>
      <c r="T68" s="410"/>
      <c r="U68" s="409"/>
      <c r="V68" s="413"/>
      <c r="W68" s="410"/>
      <c r="X68" s="409"/>
      <c r="Y68" s="413"/>
      <c r="Z68" s="410"/>
      <c r="AA68" s="409"/>
      <c r="AB68" s="413"/>
      <c r="AC68" s="410"/>
      <c r="AD68" s="409"/>
      <c r="AE68" s="413"/>
      <c r="AF68" s="41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row>
  </sheetData>
  <mergeCells count="54">
    <mergeCell ref="O21:Q21"/>
    <mergeCell ref="R21:T21"/>
    <mergeCell ref="U21:W21"/>
    <mergeCell ref="X46:Z46"/>
    <mergeCell ref="AA46:AC46"/>
    <mergeCell ref="O46:Q46"/>
    <mergeCell ref="R46:T46"/>
    <mergeCell ref="U46:W46"/>
    <mergeCell ref="A45:A68"/>
    <mergeCell ref="B45:B47"/>
    <mergeCell ref="C45:N45"/>
    <mergeCell ref="O45:AF45"/>
    <mergeCell ref="C46:D46"/>
    <mergeCell ref="E46:F46"/>
    <mergeCell ref="G46:H46"/>
    <mergeCell ref="AD46:AF46"/>
    <mergeCell ref="I46:J46"/>
    <mergeCell ref="K46:L46"/>
    <mergeCell ref="M46:N46"/>
    <mergeCell ref="A18:AF18"/>
    <mergeCell ref="A19:B19"/>
    <mergeCell ref="C19:AF19"/>
    <mergeCell ref="A20:A43"/>
    <mergeCell ref="B20:B22"/>
    <mergeCell ref="C20:N20"/>
    <mergeCell ref="O20:AF20"/>
    <mergeCell ref="C21:D21"/>
    <mergeCell ref="E21:F21"/>
    <mergeCell ref="G21:H21"/>
    <mergeCell ref="X21:Z21"/>
    <mergeCell ref="AA21:AC21"/>
    <mergeCell ref="AD21:AF21"/>
    <mergeCell ref="I21:J21"/>
    <mergeCell ref="K21:L21"/>
    <mergeCell ref="M21:N21"/>
    <mergeCell ref="A14:A16"/>
    <mergeCell ref="K14:L16"/>
    <mergeCell ref="M14:O14"/>
    <mergeCell ref="M15:O15"/>
    <mergeCell ref="M16:O16"/>
    <mergeCell ref="A1:A4"/>
    <mergeCell ref="B1:AF4"/>
    <mergeCell ref="A8:A11"/>
    <mergeCell ref="B8:Z11"/>
    <mergeCell ref="AA8:AA11"/>
    <mergeCell ref="AB8:AB11"/>
    <mergeCell ref="AC8:AD8"/>
    <mergeCell ref="AE8:AF8"/>
    <mergeCell ref="AC9:AD9"/>
    <mergeCell ref="AE9:AF9"/>
    <mergeCell ref="AC10:AD10"/>
    <mergeCell ref="AE10:AF10"/>
    <mergeCell ref="AC11:AD11"/>
    <mergeCell ref="AE11:AF11"/>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8"/>
  <sheetViews>
    <sheetView topLeftCell="B1" zoomScale="70" zoomScaleNormal="70" workbookViewId="0">
      <selection activeCell="W34" sqref="W34"/>
    </sheetView>
  </sheetViews>
  <sheetFormatPr defaultColWidth="11.42578125" defaultRowHeight="15"/>
  <cols>
    <col min="1" max="1" width="9.28515625" style="118" customWidth="1"/>
    <col min="2" max="2" width="35.42578125" style="118" customWidth="1"/>
    <col min="3" max="3" width="27.85546875" style="118" customWidth="1"/>
    <col min="4" max="4" width="12" style="118" customWidth="1"/>
    <col min="5" max="5" width="35" style="118" customWidth="1"/>
    <col min="6" max="6" width="17.28515625" style="118" customWidth="1"/>
    <col min="7" max="7" width="13.7109375" style="118" customWidth="1"/>
    <col min="8" max="8" width="13.5703125" style="118" customWidth="1"/>
    <col min="9" max="9" width="13.7109375" style="119" customWidth="1"/>
    <col min="10" max="10" width="11.42578125" style="119" customWidth="1"/>
    <col min="11" max="11" width="11.42578125" style="119"/>
    <col min="12" max="12" width="10.140625" style="119" customWidth="1"/>
    <col min="13" max="13" width="10.140625" style="118" customWidth="1"/>
    <col min="14" max="14" width="12.85546875" style="118" customWidth="1"/>
    <col min="15" max="16" width="10.140625" style="118" customWidth="1"/>
    <col min="17" max="17" width="12.85546875" style="118" customWidth="1"/>
    <col min="18" max="19" width="10.140625" style="118" customWidth="1"/>
    <col min="20" max="20" width="41.42578125" style="118" customWidth="1"/>
    <col min="21" max="21" width="10.140625" style="118" customWidth="1"/>
    <col min="22" max="22" width="12.28515625" style="118" customWidth="1"/>
    <col min="23" max="23" width="38.140625" style="118" customWidth="1"/>
    <col min="24" max="25" width="10.28515625" style="118" customWidth="1"/>
    <col min="26" max="26" width="12.85546875" style="118" customWidth="1"/>
    <col min="27" max="28" width="10.28515625" style="118" customWidth="1"/>
    <col min="29" max="29" width="12.85546875" style="118" customWidth="1"/>
    <col min="30" max="31" width="10.28515625" style="118" customWidth="1"/>
    <col min="32" max="32" width="13.42578125" style="118" customWidth="1"/>
    <col min="33" max="34" width="10.28515625" style="118" customWidth="1"/>
    <col min="35" max="35" width="13.42578125" style="118" customWidth="1"/>
    <col min="36" max="37" width="10.28515625" style="118" customWidth="1"/>
    <col min="38" max="38" width="13.5703125" style="118" customWidth="1"/>
    <col min="39" max="40" width="10.28515625" style="118" customWidth="1"/>
    <col min="41" max="41" width="13.42578125" style="118" customWidth="1"/>
    <col min="42" max="43" width="10.28515625" style="118" customWidth="1"/>
    <col min="44" max="44" width="12" style="118" customWidth="1"/>
    <col min="45" max="46" width="10.28515625" style="118" customWidth="1"/>
    <col min="47" max="47" width="12.5703125" style="118" customWidth="1"/>
    <col min="48" max="48" width="14" style="118" customWidth="1"/>
    <col min="49" max="50" width="12" style="118" customWidth="1"/>
    <col min="51" max="91" width="11.42578125" style="138"/>
    <col min="92" max="16384" width="11.42578125" style="118"/>
  </cols>
  <sheetData>
    <row r="1" spans="1:91" s="104" customFormat="1" ht="25.5" customHeight="1" thickBot="1">
      <c r="A1" s="521"/>
      <c r="B1" s="898"/>
      <c r="C1" s="893" t="s">
        <v>279</v>
      </c>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497" t="s">
        <v>280</v>
      </c>
      <c r="AW1" s="498"/>
      <c r="AX1" s="499"/>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16"/>
      <c r="CB1" s="116"/>
      <c r="CC1" s="116"/>
      <c r="CD1" s="116"/>
      <c r="CE1" s="116"/>
      <c r="CF1" s="116"/>
      <c r="CG1" s="116"/>
      <c r="CH1" s="116"/>
      <c r="CI1" s="116"/>
      <c r="CJ1" s="116"/>
      <c r="CK1" s="116"/>
      <c r="CL1" s="116"/>
      <c r="CM1" s="116"/>
    </row>
    <row r="2" spans="1:91" s="104" customFormat="1" ht="25.5" customHeight="1" thickBot="1">
      <c r="A2" s="521"/>
      <c r="B2" s="898"/>
      <c r="C2" s="894" t="s">
        <v>281</v>
      </c>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497" t="s">
        <v>282</v>
      </c>
      <c r="AW2" s="498"/>
      <c r="AX2" s="499"/>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16"/>
      <c r="CB2" s="116"/>
      <c r="CC2" s="116"/>
      <c r="CD2" s="116"/>
      <c r="CE2" s="116"/>
      <c r="CF2" s="116"/>
      <c r="CG2" s="116"/>
      <c r="CH2" s="116"/>
      <c r="CI2" s="116"/>
      <c r="CJ2" s="116"/>
      <c r="CK2" s="116"/>
      <c r="CL2" s="116"/>
      <c r="CM2" s="116"/>
    </row>
    <row r="3" spans="1:91" s="104" customFormat="1" ht="25.5" customHeight="1" thickBot="1">
      <c r="A3" s="521"/>
      <c r="B3" s="898"/>
      <c r="C3" s="894" t="s">
        <v>120</v>
      </c>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497" t="s">
        <v>283</v>
      </c>
      <c r="AW3" s="498"/>
      <c r="AX3" s="499"/>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16"/>
      <c r="CB3" s="116"/>
      <c r="CC3" s="116"/>
      <c r="CD3" s="116"/>
      <c r="CE3" s="116"/>
      <c r="CF3" s="116"/>
      <c r="CG3" s="116"/>
      <c r="CH3" s="116"/>
      <c r="CI3" s="116"/>
      <c r="CJ3" s="116"/>
      <c r="CK3" s="116"/>
      <c r="CL3" s="116"/>
      <c r="CM3" s="116"/>
    </row>
    <row r="4" spans="1:91" s="104" customFormat="1" ht="25.5" customHeight="1" thickBot="1">
      <c r="A4" s="522"/>
      <c r="B4" s="899"/>
      <c r="C4" s="900" t="s">
        <v>686</v>
      </c>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c r="AT4" s="901"/>
      <c r="AU4" s="902"/>
      <c r="AV4" s="497" t="s">
        <v>687</v>
      </c>
      <c r="AW4" s="498"/>
      <c r="AX4" s="499"/>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16"/>
      <c r="CB4" s="116"/>
      <c r="CC4" s="116"/>
      <c r="CD4" s="116"/>
      <c r="CE4" s="116"/>
      <c r="CF4" s="116"/>
      <c r="CG4" s="116"/>
      <c r="CH4" s="116"/>
      <c r="CI4" s="116"/>
      <c r="CJ4" s="116"/>
      <c r="CK4" s="116"/>
      <c r="CL4" s="116"/>
      <c r="CM4" s="116"/>
    </row>
    <row r="5" spans="1:91" s="104" customFormat="1" ht="25.5" customHeight="1" thickBot="1">
      <c r="A5" s="116"/>
      <c r="B5" s="314"/>
      <c r="C5" s="117"/>
      <c r="D5" s="117"/>
      <c r="E5" s="117"/>
      <c r="F5" s="117"/>
      <c r="G5" s="117"/>
      <c r="H5" s="117"/>
      <c r="I5" s="117"/>
      <c r="J5" s="117"/>
      <c r="K5" s="117"/>
      <c r="L5" s="117"/>
      <c r="M5" s="117"/>
      <c r="N5" s="117"/>
      <c r="O5" s="117"/>
      <c r="P5" s="117"/>
      <c r="Q5" s="117"/>
      <c r="R5" s="117"/>
      <c r="S5" s="117"/>
      <c r="T5" s="117"/>
      <c r="U5" s="117"/>
      <c r="V5" s="117"/>
      <c r="W5" s="117"/>
      <c r="X5" s="117"/>
      <c r="Y5" s="117"/>
      <c r="Z5" s="117"/>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row>
    <row r="6" spans="1:91" s="39" customFormat="1" ht="29.45" customHeight="1" thickBot="1">
      <c r="A6" s="523" t="s">
        <v>124</v>
      </c>
      <c r="B6" s="523"/>
      <c r="C6" s="897" t="s">
        <v>287</v>
      </c>
      <c r="D6" s="897"/>
      <c r="E6" s="897"/>
      <c r="F6" s="897"/>
      <c r="G6" s="897"/>
      <c r="H6" s="897"/>
      <c r="I6" s="897"/>
      <c r="J6" s="897"/>
      <c r="K6" s="897"/>
      <c r="L6" s="897"/>
      <c r="M6" s="897"/>
      <c r="N6" s="897"/>
      <c r="O6" s="897"/>
      <c r="P6" s="897"/>
      <c r="Q6" s="897"/>
      <c r="R6" s="897"/>
      <c r="S6" s="897"/>
      <c r="T6" s="897"/>
      <c r="U6" s="895" t="s">
        <v>288</v>
      </c>
      <c r="V6" s="895"/>
      <c r="W6" s="895"/>
      <c r="X6" s="896">
        <v>2024110010289</v>
      </c>
      <c r="Y6" s="896"/>
      <c r="Z6" s="89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row>
    <row r="7" spans="1:91" s="116" customFormat="1" ht="29.45" customHeight="1" thickBot="1"/>
    <row r="8" spans="1:91" s="104" customFormat="1" ht="21.75" customHeight="1">
      <c r="A8" s="773" t="s">
        <v>126</v>
      </c>
      <c r="B8" s="773"/>
      <c r="C8" s="163" t="s">
        <v>289</v>
      </c>
      <c r="D8" s="151"/>
      <c r="E8" s="163" t="s">
        <v>290</v>
      </c>
      <c r="F8" s="151"/>
      <c r="G8" s="163" t="s">
        <v>291</v>
      </c>
      <c r="H8" s="151"/>
      <c r="I8" s="186" t="s">
        <v>292</v>
      </c>
      <c r="J8" s="276" t="s">
        <v>293</v>
      </c>
      <c r="K8" s="116"/>
      <c r="L8" s="116"/>
      <c r="M8" s="116"/>
      <c r="N8" s="907" t="s">
        <v>128</v>
      </c>
      <c r="O8" s="908"/>
      <c r="P8" s="909"/>
      <c r="Q8" s="916" t="s">
        <v>294</v>
      </c>
      <c r="R8" s="916"/>
      <c r="S8" s="916"/>
      <c r="T8" s="903"/>
      <c r="U8" s="904"/>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row>
    <row r="9" spans="1:91" s="104" customFormat="1" ht="21.75" customHeight="1" thickBot="1">
      <c r="A9" s="773"/>
      <c r="B9" s="773"/>
      <c r="C9" s="164" t="s">
        <v>295</v>
      </c>
      <c r="D9" s="165"/>
      <c r="E9" s="163" t="s">
        <v>296</v>
      </c>
      <c r="F9" s="151"/>
      <c r="G9" s="163" t="s">
        <v>297</v>
      </c>
      <c r="H9" s="165"/>
      <c r="I9" s="186" t="s">
        <v>298</v>
      </c>
      <c r="J9" s="276"/>
      <c r="K9" s="116"/>
      <c r="L9" s="116"/>
      <c r="M9" s="116"/>
      <c r="N9" s="910"/>
      <c r="O9" s="911"/>
      <c r="P9" s="912"/>
      <c r="Q9" s="916" t="s">
        <v>299</v>
      </c>
      <c r="R9" s="916"/>
      <c r="S9" s="916"/>
      <c r="T9" s="903"/>
      <c r="U9" s="904"/>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row>
    <row r="10" spans="1:91" s="104" customFormat="1" ht="21.75" customHeight="1" thickBot="1">
      <c r="A10" s="773"/>
      <c r="B10" s="773"/>
      <c r="C10" s="163" t="s">
        <v>300</v>
      </c>
      <c r="D10" s="151"/>
      <c r="E10" s="163" t="s">
        <v>301</v>
      </c>
      <c r="F10" s="151"/>
      <c r="G10" s="163" t="s">
        <v>302</v>
      </c>
      <c r="H10" s="165"/>
      <c r="I10" s="186" t="s">
        <v>303</v>
      </c>
      <c r="J10" s="276"/>
      <c r="K10" s="116"/>
      <c r="L10" s="116"/>
      <c r="M10" s="116"/>
      <c r="N10" s="913"/>
      <c r="O10" s="914"/>
      <c r="P10" s="915"/>
      <c r="Q10" s="916" t="s">
        <v>304</v>
      </c>
      <c r="R10" s="916"/>
      <c r="S10" s="916"/>
      <c r="T10" s="905" t="s">
        <v>293</v>
      </c>
      <c r="U10" s="90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row>
    <row r="11" spans="1:91" s="116" customFormat="1" ht="21.75" customHeight="1" thickBot="1">
      <c r="I11" s="187"/>
      <c r="J11" s="187"/>
      <c r="K11" s="187"/>
      <c r="L11" s="187"/>
    </row>
    <row r="12" spans="1:91" ht="23.45" customHeight="1">
      <c r="A12" s="880" t="s">
        <v>242</v>
      </c>
      <c r="B12" s="882" t="s">
        <v>244</v>
      </c>
      <c r="C12" s="884" t="s">
        <v>53</v>
      </c>
      <c r="D12" s="884" t="s">
        <v>248</v>
      </c>
      <c r="E12" s="884" t="s">
        <v>250</v>
      </c>
      <c r="F12" s="884" t="s">
        <v>252</v>
      </c>
      <c r="G12" s="882" t="s">
        <v>254</v>
      </c>
      <c r="H12" s="882" t="s">
        <v>256</v>
      </c>
      <c r="I12" s="886" t="s">
        <v>688</v>
      </c>
      <c r="J12" s="886" t="s">
        <v>689</v>
      </c>
      <c r="K12" s="891" t="s">
        <v>262</v>
      </c>
      <c r="L12" s="890" t="s">
        <v>289</v>
      </c>
      <c r="M12" s="878"/>
      <c r="N12" s="879"/>
      <c r="O12" s="877" t="s">
        <v>290</v>
      </c>
      <c r="P12" s="878"/>
      <c r="Q12" s="879"/>
      <c r="R12" s="877" t="s">
        <v>291</v>
      </c>
      <c r="S12" s="878"/>
      <c r="T12" s="879"/>
      <c r="U12" s="877" t="s">
        <v>292</v>
      </c>
      <c r="V12" s="878"/>
      <c r="W12" s="879"/>
      <c r="X12" s="877" t="s">
        <v>295</v>
      </c>
      <c r="Y12" s="878"/>
      <c r="Z12" s="879"/>
      <c r="AA12" s="877" t="s">
        <v>296</v>
      </c>
      <c r="AB12" s="878"/>
      <c r="AC12" s="879"/>
      <c r="AD12" s="877" t="s">
        <v>297</v>
      </c>
      <c r="AE12" s="878"/>
      <c r="AF12" s="879"/>
      <c r="AG12" s="877" t="s">
        <v>298</v>
      </c>
      <c r="AH12" s="878"/>
      <c r="AI12" s="879"/>
      <c r="AJ12" s="877" t="s">
        <v>300</v>
      </c>
      <c r="AK12" s="878"/>
      <c r="AL12" s="879"/>
      <c r="AM12" s="877" t="s">
        <v>301</v>
      </c>
      <c r="AN12" s="878"/>
      <c r="AO12" s="879"/>
      <c r="AP12" s="877" t="s">
        <v>302</v>
      </c>
      <c r="AQ12" s="878"/>
      <c r="AR12" s="879"/>
      <c r="AS12" s="877" t="s">
        <v>303</v>
      </c>
      <c r="AT12" s="878"/>
      <c r="AU12" s="879"/>
      <c r="AV12" s="888" t="s">
        <v>690</v>
      </c>
      <c r="AW12" s="873" t="s">
        <v>691</v>
      </c>
      <c r="AX12" s="875"/>
      <c r="AY12" s="876"/>
      <c r="AZ12" s="876"/>
      <c r="BA12" s="876"/>
      <c r="BB12" s="876"/>
      <c r="BC12" s="876"/>
      <c r="BD12" s="876"/>
      <c r="BE12" s="876"/>
      <c r="BF12" s="876"/>
      <c r="BG12" s="876"/>
    </row>
    <row r="13" spans="1:91" s="119" customFormat="1" ht="36.75" customHeight="1" thickBot="1">
      <c r="A13" s="881"/>
      <c r="B13" s="883"/>
      <c r="C13" s="885"/>
      <c r="D13" s="885"/>
      <c r="E13" s="885"/>
      <c r="F13" s="885"/>
      <c r="G13" s="883"/>
      <c r="H13" s="883"/>
      <c r="I13" s="887"/>
      <c r="J13" s="887"/>
      <c r="K13" s="892"/>
      <c r="L13" s="166" t="s">
        <v>692</v>
      </c>
      <c r="M13" s="336" t="s">
        <v>693</v>
      </c>
      <c r="N13" s="336" t="s">
        <v>267</v>
      </c>
      <c r="O13" s="166" t="s">
        <v>692</v>
      </c>
      <c r="P13" s="336" t="s">
        <v>693</v>
      </c>
      <c r="Q13" s="336" t="s">
        <v>267</v>
      </c>
      <c r="R13" s="166" t="s">
        <v>692</v>
      </c>
      <c r="S13" s="336" t="s">
        <v>693</v>
      </c>
      <c r="T13" s="336" t="s">
        <v>267</v>
      </c>
      <c r="U13" s="166" t="s">
        <v>692</v>
      </c>
      <c r="V13" s="336" t="s">
        <v>693</v>
      </c>
      <c r="W13" s="336" t="s">
        <v>267</v>
      </c>
      <c r="X13" s="166" t="s">
        <v>692</v>
      </c>
      <c r="Y13" s="336" t="s">
        <v>693</v>
      </c>
      <c r="Z13" s="336" t="s">
        <v>267</v>
      </c>
      <c r="AA13" s="166" t="s">
        <v>692</v>
      </c>
      <c r="AB13" s="336" t="s">
        <v>693</v>
      </c>
      <c r="AC13" s="336" t="s">
        <v>267</v>
      </c>
      <c r="AD13" s="166" t="s">
        <v>692</v>
      </c>
      <c r="AE13" s="336" t="s">
        <v>693</v>
      </c>
      <c r="AF13" s="336" t="s">
        <v>267</v>
      </c>
      <c r="AG13" s="166" t="s">
        <v>692</v>
      </c>
      <c r="AH13" s="336" t="s">
        <v>693</v>
      </c>
      <c r="AI13" s="336" t="s">
        <v>267</v>
      </c>
      <c r="AJ13" s="166" t="s">
        <v>692</v>
      </c>
      <c r="AK13" s="336" t="s">
        <v>693</v>
      </c>
      <c r="AL13" s="336" t="s">
        <v>267</v>
      </c>
      <c r="AM13" s="166" t="s">
        <v>692</v>
      </c>
      <c r="AN13" s="336" t="s">
        <v>693</v>
      </c>
      <c r="AO13" s="336" t="s">
        <v>267</v>
      </c>
      <c r="AP13" s="166" t="s">
        <v>692</v>
      </c>
      <c r="AQ13" s="336" t="s">
        <v>693</v>
      </c>
      <c r="AR13" s="336" t="s">
        <v>267</v>
      </c>
      <c r="AS13" s="166" t="s">
        <v>692</v>
      </c>
      <c r="AT13" s="336" t="s">
        <v>693</v>
      </c>
      <c r="AU13" s="336" t="s">
        <v>267</v>
      </c>
      <c r="AV13" s="889"/>
      <c r="AW13" s="874"/>
      <c r="AX13" s="875"/>
      <c r="AY13" s="876"/>
      <c r="AZ13" s="876"/>
      <c r="BA13" s="876"/>
      <c r="BB13" s="876"/>
      <c r="BC13" s="876"/>
      <c r="BD13" s="876"/>
      <c r="BE13" s="876"/>
      <c r="BF13" s="876"/>
      <c r="BG13" s="876"/>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row>
    <row r="14" spans="1:91" ht="51.75" hidden="1" customHeight="1">
      <c r="A14" s="129" t="s">
        <v>694</v>
      </c>
      <c r="B14" s="130" t="s">
        <v>695</v>
      </c>
      <c r="C14" s="130" t="s">
        <v>696</v>
      </c>
      <c r="D14" s="131">
        <v>1</v>
      </c>
      <c r="E14" s="130" t="s">
        <v>697</v>
      </c>
      <c r="F14" s="130"/>
      <c r="G14" s="131" t="s">
        <v>698</v>
      </c>
      <c r="H14" s="131" t="s">
        <v>699</v>
      </c>
      <c r="I14" s="188">
        <v>3520</v>
      </c>
      <c r="J14" s="188">
        <v>9846</v>
      </c>
      <c r="K14" s="189">
        <v>1000</v>
      </c>
      <c r="L14" s="190">
        <v>42</v>
      </c>
      <c r="M14" s="152"/>
      <c r="N14" s="152"/>
      <c r="O14" s="153">
        <v>84</v>
      </c>
      <c r="P14" s="154"/>
      <c r="Q14" s="154"/>
      <c r="R14" s="153">
        <v>104</v>
      </c>
      <c r="S14" s="154"/>
      <c r="T14" s="154"/>
      <c r="U14" s="153">
        <v>104</v>
      </c>
      <c r="V14" s="154"/>
      <c r="W14" s="154"/>
      <c r="X14" s="153">
        <v>104</v>
      </c>
      <c r="Y14" s="154"/>
      <c r="Z14" s="154"/>
      <c r="AA14" s="153">
        <v>104</v>
      </c>
      <c r="AB14" s="154"/>
      <c r="AC14" s="154"/>
      <c r="AD14" s="153">
        <v>104</v>
      </c>
      <c r="AE14" s="154"/>
      <c r="AF14" s="154"/>
      <c r="AG14" s="153">
        <v>104</v>
      </c>
      <c r="AH14" s="154"/>
      <c r="AI14" s="154"/>
      <c r="AJ14" s="153">
        <v>104</v>
      </c>
      <c r="AK14" s="154"/>
      <c r="AL14" s="154"/>
      <c r="AM14" s="153">
        <v>104</v>
      </c>
      <c r="AN14" s="154"/>
      <c r="AO14" s="154"/>
      <c r="AP14" s="153">
        <v>42</v>
      </c>
      <c r="AQ14" s="154"/>
      <c r="AR14" s="154"/>
      <c r="AS14" s="153">
        <v>0</v>
      </c>
      <c r="AT14" s="154"/>
      <c r="AU14" s="154"/>
      <c r="AV14" s="132">
        <f>+L14+O14+R14+U14+X14+AA14+AD14+AG14+AJ14+AM14+AP14+AS14</f>
        <v>1000</v>
      </c>
      <c r="AW14" s="155">
        <f>+M14+P14+S14+V14+Y14+AB14+AE14+AH14+AK14+AN14+AQ14+AT14</f>
        <v>0</v>
      </c>
      <c r="AX14" s="133" t="s">
        <v>700</v>
      </c>
    </row>
    <row r="15" spans="1:91" ht="51.75" hidden="1" customHeight="1">
      <c r="A15" s="123" t="s">
        <v>694</v>
      </c>
      <c r="B15" s="121" t="s">
        <v>695</v>
      </c>
      <c r="C15" s="121" t="s">
        <v>696</v>
      </c>
      <c r="D15" s="120">
        <v>2</v>
      </c>
      <c r="E15" s="121" t="s">
        <v>701</v>
      </c>
      <c r="F15" s="121"/>
      <c r="G15" s="120" t="s">
        <v>698</v>
      </c>
      <c r="H15" s="120" t="s">
        <v>699</v>
      </c>
      <c r="I15" s="122">
        <v>111340</v>
      </c>
      <c r="J15" s="122">
        <v>350292</v>
      </c>
      <c r="K15" s="191">
        <v>35000</v>
      </c>
      <c r="L15" s="192">
        <v>2916</v>
      </c>
      <c r="M15" s="156"/>
      <c r="N15" s="156"/>
      <c r="O15" s="157">
        <v>2916</v>
      </c>
      <c r="P15" s="158"/>
      <c r="Q15" s="158"/>
      <c r="R15" s="157">
        <v>2916</v>
      </c>
      <c r="S15" s="158"/>
      <c r="T15" s="158"/>
      <c r="U15" s="157">
        <v>2916</v>
      </c>
      <c r="V15" s="158"/>
      <c r="W15" s="158"/>
      <c r="X15" s="157">
        <v>2917</v>
      </c>
      <c r="Y15" s="158"/>
      <c r="Z15" s="158"/>
      <c r="AA15" s="157">
        <v>2917</v>
      </c>
      <c r="AB15" s="158"/>
      <c r="AC15" s="158"/>
      <c r="AD15" s="157">
        <v>2917</v>
      </c>
      <c r="AE15" s="158"/>
      <c r="AF15" s="158"/>
      <c r="AG15" s="157">
        <v>2917</v>
      </c>
      <c r="AH15" s="158"/>
      <c r="AI15" s="158"/>
      <c r="AJ15" s="157">
        <v>2917</v>
      </c>
      <c r="AK15" s="158"/>
      <c r="AL15" s="158"/>
      <c r="AM15" s="157">
        <v>2917</v>
      </c>
      <c r="AN15" s="158"/>
      <c r="AO15" s="158"/>
      <c r="AP15" s="157">
        <v>2917</v>
      </c>
      <c r="AQ15" s="158"/>
      <c r="AR15" s="158"/>
      <c r="AS15" s="157">
        <v>2917</v>
      </c>
      <c r="AT15" s="158"/>
      <c r="AU15" s="158"/>
      <c r="AV15" s="132">
        <f t="shared" ref="AV15:AV36" si="0">+L15+O15+R15+U15+X15+AA15+AD15+AG15+AJ15+AM15+AP15+AS15</f>
        <v>35000</v>
      </c>
      <c r="AW15" s="155">
        <f t="shared" ref="AW15:AW37" si="1">+M15+P15+S15+V15+Y15+AB15+AE15+AH15+AK15+AN15+AQ15+AT15</f>
        <v>0</v>
      </c>
      <c r="AX15" s="134" t="s">
        <v>702</v>
      </c>
    </row>
    <row r="16" spans="1:91" ht="51.75" hidden="1" customHeight="1">
      <c r="A16" s="123" t="s">
        <v>694</v>
      </c>
      <c r="B16" s="121" t="s">
        <v>695</v>
      </c>
      <c r="C16" s="121" t="s">
        <v>696</v>
      </c>
      <c r="D16" s="120">
        <v>3</v>
      </c>
      <c r="E16" s="121" t="s">
        <v>703</v>
      </c>
      <c r="F16" s="121"/>
      <c r="G16" s="120" t="s">
        <v>698</v>
      </c>
      <c r="H16" s="120" t="s">
        <v>699</v>
      </c>
      <c r="I16" s="122">
        <v>196518110</v>
      </c>
      <c r="J16" s="122">
        <v>56451000</v>
      </c>
      <c r="K16" s="124">
        <v>5020000</v>
      </c>
      <c r="L16" s="192">
        <v>418000</v>
      </c>
      <c r="M16" s="156"/>
      <c r="N16" s="156"/>
      <c r="O16" s="157">
        <v>418000</v>
      </c>
      <c r="P16" s="158"/>
      <c r="Q16" s="158"/>
      <c r="R16" s="157">
        <v>418000</v>
      </c>
      <c r="S16" s="158"/>
      <c r="T16" s="158"/>
      <c r="U16" s="157">
        <v>550000</v>
      </c>
      <c r="V16" s="158"/>
      <c r="W16" s="158"/>
      <c r="X16" s="157">
        <v>418000</v>
      </c>
      <c r="Y16" s="158"/>
      <c r="Z16" s="158"/>
      <c r="AA16" s="157">
        <v>418000</v>
      </c>
      <c r="AB16" s="158"/>
      <c r="AC16" s="158"/>
      <c r="AD16" s="157">
        <v>418000</v>
      </c>
      <c r="AE16" s="158"/>
      <c r="AF16" s="158"/>
      <c r="AG16" s="157">
        <v>418000</v>
      </c>
      <c r="AH16" s="158"/>
      <c r="AI16" s="158"/>
      <c r="AJ16" s="157">
        <v>418000</v>
      </c>
      <c r="AK16" s="158"/>
      <c r="AL16" s="158"/>
      <c r="AM16" s="157">
        <v>418000</v>
      </c>
      <c r="AN16" s="158"/>
      <c r="AO16" s="158"/>
      <c r="AP16" s="157">
        <v>500000</v>
      </c>
      <c r="AQ16" s="158"/>
      <c r="AR16" s="158"/>
      <c r="AS16" s="157">
        <v>208000</v>
      </c>
      <c r="AT16" s="158"/>
      <c r="AU16" s="158"/>
      <c r="AV16" s="132">
        <f t="shared" si="0"/>
        <v>5020000</v>
      </c>
      <c r="AW16" s="155">
        <f t="shared" si="1"/>
        <v>0</v>
      </c>
      <c r="AX16" s="134" t="s">
        <v>704</v>
      </c>
    </row>
    <row r="17" spans="1:50" ht="51.75" hidden="1" customHeight="1">
      <c r="A17" s="123" t="s">
        <v>694</v>
      </c>
      <c r="B17" s="121" t="s">
        <v>695</v>
      </c>
      <c r="C17" s="121" t="s">
        <v>696</v>
      </c>
      <c r="D17" s="120">
        <v>4</v>
      </c>
      <c r="E17" s="121" t="s">
        <v>705</v>
      </c>
      <c r="F17" s="121"/>
      <c r="G17" s="120" t="s">
        <v>698</v>
      </c>
      <c r="H17" s="120" t="s">
        <v>699</v>
      </c>
      <c r="I17" s="122">
        <v>3993</v>
      </c>
      <c r="J17" s="122">
        <v>9916</v>
      </c>
      <c r="K17" s="191">
        <v>1000</v>
      </c>
      <c r="L17" s="192">
        <v>0</v>
      </c>
      <c r="M17" s="156"/>
      <c r="N17" s="156"/>
      <c r="O17" s="157">
        <v>60</v>
      </c>
      <c r="P17" s="158"/>
      <c r="Q17" s="158"/>
      <c r="R17" s="157">
        <v>110</v>
      </c>
      <c r="S17" s="158"/>
      <c r="T17" s="158"/>
      <c r="U17" s="157">
        <v>110</v>
      </c>
      <c r="V17" s="158"/>
      <c r="W17" s="158"/>
      <c r="X17" s="157">
        <v>110</v>
      </c>
      <c r="Y17" s="158"/>
      <c r="Z17" s="158"/>
      <c r="AA17" s="157">
        <v>110</v>
      </c>
      <c r="AB17" s="158"/>
      <c r="AC17" s="158"/>
      <c r="AD17" s="157">
        <v>110</v>
      </c>
      <c r="AE17" s="158"/>
      <c r="AF17" s="158"/>
      <c r="AG17" s="157">
        <v>110</v>
      </c>
      <c r="AH17" s="158"/>
      <c r="AI17" s="158"/>
      <c r="AJ17" s="157">
        <v>110</v>
      </c>
      <c r="AK17" s="158"/>
      <c r="AL17" s="158"/>
      <c r="AM17" s="157">
        <v>110</v>
      </c>
      <c r="AN17" s="158"/>
      <c r="AO17" s="158"/>
      <c r="AP17" s="157">
        <v>60</v>
      </c>
      <c r="AQ17" s="158"/>
      <c r="AR17" s="158"/>
      <c r="AS17" s="157">
        <v>0</v>
      </c>
      <c r="AT17" s="158"/>
      <c r="AU17" s="158"/>
      <c r="AV17" s="132">
        <f t="shared" si="0"/>
        <v>1000</v>
      </c>
      <c r="AW17" s="155">
        <f t="shared" si="1"/>
        <v>0</v>
      </c>
      <c r="AX17" s="134" t="s">
        <v>702</v>
      </c>
    </row>
    <row r="18" spans="1:50" ht="51.75" hidden="1" customHeight="1">
      <c r="A18" s="123" t="s">
        <v>694</v>
      </c>
      <c r="B18" s="121" t="s">
        <v>695</v>
      </c>
      <c r="C18" s="121" t="s">
        <v>696</v>
      </c>
      <c r="D18" s="120">
        <v>5</v>
      </c>
      <c r="E18" s="121" t="s">
        <v>706</v>
      </c>
      <c r="F18" s="121"/>
      <c r="G18" s="120" t="s">
        <v>698</v>
      </c>
      <c r="H18" s="120" t="s">
        <v>707</v>
      </c>
      <c r="I18" s="122">
        <v>90102</v>
      </c>
      <c r="J18" s="122">
        <v>286385</v>
      </c>
      <c r="K18" s="191">
        <v>29000</v>
      </c>
      <c r="L18" s="192">
        <v>0</v>
      </c>
      <c r="M18" s="156"/>
      <c r="N18" s="156"/>
      <c r="O18" s="157">
        <v>1500</v>
      </c>
      <c r="P18" s="158"/>
      <c r="Q18" s="158"/>
      <c r="R18" s="157">
        <v>3000</v>
      </c>
      <c r="S18" s="158"/>
      <c r="T18" s="158"/>
      <c r="U18" s="157">
        <v>3000</v>
      </c>
      <c r="V18" s="158"/>
      <c r="W18" s="158"/>
      <c r="X18" s="157">
        <v>3000</v>
      </c>
      <c r="Y18" s="158"/>
      <c r="Z18" s="158"/>
      <c r="AA18" s="157">
        <v>3000</v>
      </c>
      <c r="AB18" s="158"/>
      <c r="AC18" s="158"/>
      <c r="AD18" s="157">
        <v>3000</v>
      </c>
      <c r="AE18" s="158"/>
      <c r="AF18" s="158"/>
      <c r="AG18" s="157">
        <v>3000</v>
      </c>
      <c r="AH18" s="158"/>
      <c r="AI18" s="158"/>
      <c r="AJ18" s="157">
        <v>3000</v>
      </c>
      <c r="AK18" s="158"/>
      <c r="AL18" s="158"/>
      <c r="AM18" s="157">
        <v>3000</v>
      </c>
      <c r="AN18" s="158"/>
      <c r="AO18" s="158"/>
      <c r="AP18" s="157">
        <v>3500</v>
      </c>
      <c r="AQ18" s="158"/>
      <c r="AR18" s="158"/>
      <c r="AS18" s="157">
        <v>0</v>
      </c>
      <c r="AT18" s="158"/>
      <c r="AU18" s="158"/>
      <c r="AV18" s="132">
        <f t="shared" si="0"/>
        <v>29000</v>
      </c>
      <c r="AW18" s="155">
        <f t="shared" si="1"/>
        <v>0</v>
      </c>
      <c r="AX18" s="134" t="s">
        <v>702</v>
      </c>
    </row>
    <row r="19" spans="1:50" ht="51.75" hidden="1" customHeight="1">
      <c r="A19" s="123" t="s">
        <v>694</v>
      </c>
      <c r="B19" s="121" t="s">
        <v>695</v>
      </c>
      <c r="C19" s="121" t="s">
        <v>696</v>
      </c>
      <c r="D19" s="120">
        <v>6</v>
      </c>
      <c r="E19" s="121" t="s">
        <v>708</v>
      </c>
      <c r="F19" s="121"/>
      <c r="G19" s="120" t="s">
        <v>698</v>
      </c>
      <c r="H19" s="120" t="s">
        <v>699</v>
      </c>
      <c r="I19" s="122">
        <v>3430</v>
      </c>
      <c r="J19" s="122">
        <v>11841</v>
      </c>
      <c r="K19" s="191">
        <v>1200</v>
      </c>
      <c r="L19" s="192">
        <v>100</v>
      </c>
      <c r="M19" s="156"/>
      <c r="N19" s="156"/>
      <c r="O19" s="157">
        <v>100</v>
      </c>
      <c r="P19" s="158"/>
      <c r="Q19" s="158"/>
      <c r="R19" s="157">
        <v>100</v>
      </c>
      <c r="S19" s="158"/>
      <c r="T19" s="158"/>
      <c r="U19" s="157">
        <v>100</v>
      </c>
      <c r="V19" s="158"/>
      <c r="W19" s="158"/>
      <c r="X19" s="157">
        <v>100</v>
      </c>
      <c r="Y19" s="158"/>
      <c r="Z19" s="158"/>
      <c r="AA19" s="157">
        <v>100</v>
      </c>
      <c r="AB19" s="158"/>
      <c r="AC19" s="158"/>
      <c r="AD19" s="157">
        <v>100</v>
      </c>
      <c r="AE19" s="158"/>
      <c r="AF19" s="158"/>
      <c r="AG19" s="157">
        <v>100</v>
      </c>
      <c r="AH19" s="158"/>
      <c r="AI19" s="158"/>
      <c r="AJ19" s="157">
        <v>100</v>
      </c>
      <c r="AK19" s="158"/>
      <c r="AL19" s="158"/>
      <c r="AM19" s="157">
        <v>100</v>
      </c>
      <c r="AN19" s="158"/>
      <c r="AO19" s="158"/>
      <c r="AP19" s="157">
        <v>100</v>
      </c>
      <c r="AQ19" s="158"/>
      <c r="AR19" s="158"/>
      <c r="AS19" s="157">
        <v>100</v>
      </c>
      <c r="AT19" s="158"/>
      <c r="AU19" s="158"/>
      <c r="AV19" s="132">
        <f t="shared" si="0"/>
        <v>1200</v>
      </c>
      <c r="AW19" s="155">
        <f t="shared" si="1"/>
        <v>0</v>
      </c>
      <c r="AX19" s="134" t="s">
        <v>702</v>
      </c>
    </row>
    <row r="20" spans="1:50" ht="51.75" hidden="1" customHeight="1">
      <c r="A20" s="123" t="s">
        <v>694</v>
      </c>
      <c r="B20" s="121" t="s">
        <v>695</v>
      </c>
      <c r="C20" s="121" t="s">
        <v>696</v>
      </c>
      <c r="D20" s="120">
        <v>7</v>
      </c>
      <c r="E20" s="121" t="s">
        <v>709</v>
      </c>
      <c r="F20" s="121"/>
      <c r="G20" s="120" t="s">
        <v>698</v>
      </c>
      <c r="H20" s="120" t="s">
        <v>699</v>
      </c>
      <c r="I20" s="122">
        <v>13336</v>
      </c>
      <c r="J20" s="122">
        <v>12778</v>
      </c>
      <c r="K20" s="191">
        <v>1200</v>
      </c>
      <c r="L20" s="192">
        <v>0</v>
      </c>
      <c r="M20" s="156"/>
      <c r="N20" s="156"/>
      <c r="O20" s="157">
        <v>100</v>
      </c>
      <c r="P20" s="158"/>
      <c r="Q20" s="158"/>
      <c r="R20" s="157">
        <v>125</v>
      </c>
      <c r="S20" s="158"/>
      <c r="T20" s="158"/>
      <c r="U20" s="157">
        <v>125</v>
      </c>
      <c r="V20" s="158"/>
      <c r="W20" s="158"/>
      <c r="X20" s="157">
        <v>125</v>
      </c>
      <c r="Y20" s="158"/>
      <c r="Z20" s="158"/>
      <c r="AA20" s="157">
        <v>125</v>
      </c>
      <c r="AB20" s="158"/>
      <c r="AC20" s="158"/>
      <c r="AD20" s="157">
        <v>125</v>
      </c>
      <c r="AE20" s="158"/>
      <c r="AF20" s="158"/>
      <c r="AG20" s="157">
        <v>125</v>
      </c>
      <c r="AH20" s="158"/>
      <c r="AI20" s="158"/>
      <c r="AJ20" s="157">
        <v>125</v>
      </c>
      <c r="AK20" s="158"/>
      <c r="AL20" s="158"/>
      <c r="AM20" s="157">
        <v>125</v>
      </c>
      <c r="AN20" s="158"/>
      <c r="AO20" s="158"/>
      <c r="AP20" s="157">
        <v>100</v>
      </c>
      <c r="AQ20" s="158"/>
      <c r="AR20" s="158"/>
      <c r="AS20" s="157">
        <v>0</v>
      </c>
      <c r="AT20" s="158"/>
      <c r="AU20" s="158"/>
      <c r="AV20" s="132">
        <f t="shared" si="0"/>
        <v>1200</v>
      </c>
      <c r="AW20" s="155">
        <f t="shared" si="1"/>
        <v>0</v>
      </c>
      <c r="AX20" s="134" t="s">
        <v>702</v>
      </c>
    </row>
    <row r="21" spans="1:50" ht="51.75" hidden="1" customHeight="1">
      <c r="A21" s="123" t="s">
        <v>694</v>
      </c>
      <c r="B21" s="121" t="s">
        <v>695</v>
      </c>
      <c r="C21" s="121" t="s">
        <v>696</v>
      </c>
      <c r="D21" s="120">
        <v>8</v>
      </c>
      <c r="E21" s="121" t="s">
        <v>710</v>
      </c>
      <c r="F21" s="121"/>
      <c r="G21" s="120" t="s">
        <v>698</v>
      </c>
      <c r="H21" s="120" t="s">
        <v>699</v>
      </c>
      <c r="I21" s="122">
        <v>14921</v>
      </c>
      <c r="J21" s="122">
        <v>24269</v>
      </c>
      <c r="K21" s="191">
        <v>2400</v>
      </c>
      <c r="L21" s="192">
        <v>0</v>
      </c>
      <c r="M21" s="156"/>
      <c r="N21" s="156"/>
      <c r="O21" s="157">
        <v>160</v>
      </c>
      <c r="P21" s="158"/>
      <c r="Q21" s="158"/>
      <c r="R21" s="157">
        <v>280</v>
      </c>
      <c r="S21" s="158"/>
      <c r="T21" s="158"/>
      <c r="U21" s="157">
        <v>280</v>
      </c>
      <c r="V21" s="158"/>
      <c r="W21" s="158"/>
      <c r="X21" s="157">
        <v>280</v>
      </c>
      <c r="Y21" s="158"/>
      <c r="Z21" s="158"/>
      <c r="AA21" s="157">
        <v>280</v>
      </c>
      <c r="AB21" s="158"/>
      <c r="AC21" s="158"/>
      <c r="AD21" s="157">
        <v>280</v>
      </c>
      <c r="AE21" s="158"/>
      <c r="AF21" s="158"/>
      <c r="AG21" s="157">
        <v>280</v>
      </c>
      <c r="AH21" s="158"/>
      <c r="AI21" s="158"/>
      <c r="AJ21" s="157">
        <v>280</v>
      </c>
      <c r="AK21" s="158"/>
      <c r="AL21" s="158"/>
      <c r="AM21" s="157">
        <v>280</v>
      </c>
      <c r="AN21" s="158"/>
      <c r="AO21" s="158"/>
      <c r="AP21" s="157">
        <v>0</v>
      </c>
      <c r="AQ21" s="158"/>
      <c r="AR21" s="158"/>
      <c r="AS21" s="157">
        <v>0</v>
      </c>
      <c r="AT21" s="158"/>
      <c r="AU21" s="158"/>
      <c r="AV21" s="132">
        <f t="shared" si="0"/>
        <v>2400</v>
      </c>
      <c r="AW21" s="155">
        <f t="shared" si="1"/>
        <v>0</v>
      </c>
      <c r="AX21" s="134" t="s">
        <v>702</v>
      </c>
    </row>
    <row r="22" spans="1:50" ht="51.75" hidden="1" customHeight="1">
      <c r="A22" s="123" t="s">
        <v>694</v>
      </c>
      <c r="B22" s="121" t="s">
        <v>695</v>
      </c>
      <c r="C22" s="121" t="s">
        <v>696</v>
      </c>
      <c r="D22" s="120">
        <v>9</v>
      </c>
      <c r="E22" s="121" t="s">
        <v>711</v>
      </c>
      <c r="F22" s="121"/>
      <c r="G22" s="120" t="s">
        <v>698</v>
      </c>
      <c r="H22" s="120" t="s">
        <v>707</v>
      </c>
      <c r="I22" s="122">
        <v>34622</v>
      </c>
      <c r="J22" s="122">
        <v>116050</v>
      </c>
      <c r="K22" s="191">
        <v>11500</v>
      </c>
      <c r="L22" s="192">
        <v>479</v>
      </c>
      <c r="M22" s="156"/>
      <c r="N22" s="156"/>
      <c r="O22" s="157">
        <v>958</v>
      </c>
      <c r="P22" s="158"/>
      <c r="Q22" s="158"/>
      <c r="R22" s="157">
        <v>1150</v>
      </c>
      <c r="S22" s="158"/>
      <c r="T22" s="158"/>
      <c r="U22" s="157">
        <v>1150</v>
      </c>
      <c r="V22" s="158"/>
      <c r="W22" s="158"/>
      <c r="X22" s="157">
        <v>1150</v>
      </c>
      <c r="Y22" s="158"/>
      <c r="Z22" s="158"/>
      <c r="AA22" s="157">
        <v>1150</v>
      </c>
      <c r="AB22" s="158"/>
      <c r="AC22" s="158"/>
      <c r="AD22" s="157">
        <v>1150</v>
      </c>
      <c r="AE22" s="158"/>
      <c r="AF22" s="158"/>
      <c r="AG22" s="157">
        <v>1150</v>
      </c>
      <c r="AH22" s="158"/>
      <c r="AI22" s="158"/>
      <c r="AJ22" s="157">
        <v>1150</v>
      </c>
      <c r="AK22" s="158"/>
      <c r="AL22" s="158"/>
      <c r="AM22" s="157">
        <v>1150</v>
      </c>
      <c r="AN22" s="158"/>
      <c r="AO22" s="158"/>
      <c r="AP22" s="157">
        <v>479</v>
      </c>
      <c r="AQ22" s="158"/>
      <c r="AR22" s="158"/>
      <c r="AS22" s="157">
        <v>384</v>
      </c>
      <c r="AT22" s="158"/>
      <c r="AU22" s="158"/>
      <c r="AV22" s="132">
        <f t="shared" si="0"/>
        <v>11500</v>
      </c>
      <c r="AW22" s="155">
        <f t="shared" si="1"/>
        <v>0</v>
      </c>
      <c r="AX22" s="134" t="s">
        <v>700</v>
      </c>
    </row>
    <row r="23" spans="1:50" ht="51.75" hidden="1" customHeight="1">
      <c r="A23" s="123" t="s">
        <v>712</v>
      </c>
      <c r="B23" s="121" t="s">
        <v>713</v>
      </c>
      <c r="C23" s="121" t="s">
        <v>714</v>
      </c>
      <c r="D23" s="120">
        <v>23</v>
      </c>
      <c r="E23" s="121" t="s">
        <v>715</v>
      </c>
      <c r="F23" s="121"/>
      <c r="G23" s="120" t="s">
        <v>698</v>
      </c>
      <c r="H23" s="120" t="s">
        <v>699</v>
      </c>
      <c r="I23" s="122">
        <v>15</v>
      </c>
      <c r="J23" s="122">
        <v>47</v>
      </c>
      <c r="K23" s="124">
        <v>4</v>
      </c>
      <c r="L23" s="192"/>
      <c r="M23" s="156"/>
      <c r="N23" s="156"/>
      <c r="O23" s="157"/>
      <c r="P23" s="158"/>
      <c r="Q23" s="158"/>
      <c r="R23" s="157">
        <v>1</v>
      </c>
      <c r="S23" s="158"/>
      <c r="T23" s="158"/>
      <c r="U23" s="157"/>
      <c r="V23" s="158"/>
      <c r="W23" s="158"/>
      <c r="X23" s="157"/>
      <c r="Y23" s="158"/>
      <c r="Z23" s="158"/>
      <c r="AA23" s="157"/>
      <c r="AB23" s="158"/>
      <c r="AC23" s="158"/>
      <c r="AD23" s="157"/>
      <c r="AE23" s="158"/>
      <c r="AF23" s="158"/>
      <c r="AG23" s="157"/>
      <c r="AH23" s="158"/>
      <c r="AI23" s="158"/>
      <c r="AJ23" s="157">
        <v>1</v>
      </c>
      <c r="AK23" s="158"/>
      <c r="AL23" s="158"/>
      <c r="AM23" s="157">
        <v>1</v>
      </c>
      <c r="AN23" s="158"/>
      <c r="AO23" s="158"/>
      <c r="AP23" s="157">
        <v>1</v>
      </c>
      <c r="AQ23" s="158"/>
      <c r="AR23" s="158"/>
      <c r="AS23" s="157"/>
      <c r="AT23" s="158"/>
      <c r="AU23" s="158"/>
      <c r="AV23" s="132">
        <f t="shared" si="0"/>
        <v>4</v>
      </c>
      <c r="AW23" s="155">
        <f t="shared" si="1"/>
        <v>0</v>
      </c>
      <c r="AX23" s="134" t="s">
        <v>716</v>
      </c>
    </row>
    <row r="24" spans="1:50" ht="51.75" hidden="1" customHeight="1">
      <c r="A24" s="123" t="s">
        <v>712</v>
      </c>
      <c r="B24" s="121" t="s">
        <v>713</v>
      </c>
      <c r="C24" s="121" t="s">
        <v>714</v>
      </c>
      <c r="D24" s="120">
        <v>24</v>
      </c>
      <c r="E24" s="121" t="s">
        <v>717</v>
      </c>
      <c r="F24" s="121"/>
      <c r="G24" s="120" t="s">
        <v>698</v>
      </c>
      <c r="H24" s="120" t="s">
        <v>699</v>
      </c>
      <c r="I24" s="122">
        <v>15</v>
      </c>
      <c r="J24" s="122">
        <v>47</v>
      </c>
      <c r="K24" s="125">
        <v>4</v>
      </c>
      <c r="L24" s="192"/>
      <c r="M24" s="156"/>
      <c r="N24" s="156"/>
      <c r="O24" s="157"/>
      <c r="P24" s="158"/>
      <c r="Q24" s="158"/>
      <c r="R24" s="157"/>
      <c r="S24" s="158"/>
      <c r="T24" s="158"/>
      <c r="U24" s="157">
        <v>1</v>
      </c>
      <c r="V24" s="158"/>
      <c r="W24" s="158"/>
      <c r="X24" s="157"/>
      <c r="Y24" s="158"/>
      <c r="Z24" s="158"/>
      <c r="AA24" s="157"/>
      <c r="AB24" s="158"/>
      <c r="AC24" s="158"/>
      <c r="AD24" s="157"/>
      <c r="AE24" s="158"/>
      <c r="AF24" s="158"/>
      <c r="AG24" s="157"/>
      <c r="AH24" s="158"/>
      <c r="AI24" s="158"/>
      <c r="AJ24" s="157"/>
      <c r="AK24" s="158"/>
      <c r="AL24" s="158"/>
      <c r="AM24" s="157">
        <v>1</v>
      </c>
      <c r="AN24" s="158"/>
      <c r="AO24" s="158"/>
      <c r="AP24" s="157">
        <v>1</v>
      </c>
      <c r="AQ24" s="158"/>
      <c r="AR24" s="158"/>
      <c r="AS24" s="157">
        <v>1</v>
      </c>
      <c r="AT24" s="158"/>
      <c r="AU24" s="158"/>
      <c r="AV24" s="132">
        <f t="shared" si="0"/>
        <v>4</v>
      </c>
      <c r="AW24" s="155">
        <f t="shared" si="1"/>
        <v>0</v>
      </c>
      <c r="AX24" s="134" t="s">
        <v>716</v>
      </c>
    </row>
    <row r="25" spans="1:50" ht="51.75" hidden="1" customHeight="1">
      <c r="A25" s="123" t="s">
        <v>718</v>
      </c>
      <c r="B25" s="121" t="s">
        <v>719</v>
      </c>
      <c r="C25" s="121" t="s">
        <v>720</v>
      </c>
      <c r="D25" s="120">
        <v>10</v>
      </c>
      <c r="E25" s="121" t="s">
        <v>721</v>
      </c>
      <c r="F25" s="121"/>
      <c r="G25" s="120" t="s">
        <v>698</v>
      </c>
      <c r="H25" s="120" t="s">
        <v>707</v>
      </c>
      <c r="I25" s="122">
        <v>45565</v>
      </c>
      <c r="J25" s="122">
        <v>121298</v>
      </c>
      <c r="K25" s="191">
        <v>12500</v>
      </c>
      <c r="L25" s="192">
        <v>768</v>
      </c>
      <c r="M25" s="156"/>
      <c r="N25" s="156"/>
      <c r="O25" s="157">
        <v>1000</v>
      </c>
      <c r="P25" s="158"/>
      <c r="Q25" s="158"/>
      <c r="R25" s="157">
        <v>1250</v>
      </c>
      <c r="S25" s="158"/>
      <c r="T25" s="158"/>
      <c r="U25" s="157">
        <v>885.00000000000011</v>
      </c>
      <c r="V25" s="158"/>
      <c r="W25" s="158"/>
      <c r="X25" s="157">
        <v>1260</v>
      </c>
      <c r="Y25" s="158"/>
      <c r="Z25" s="158"/>
      <c r="AA25" s="157">
        <v>1259</v>
      </c>
      <c r="AB25" s="158"/>
      <c r="AC25" s="158"/>
      <c r="AD25" s="157">
        <v>1078</v>
      </c>
      <c r="AE25" s="158"/>
      <c r="AF25" s="158"/>
      <c r="AG25" s="157">
        <v>1250</v>
      </c>
      <c r="AH25" s="158"/>
      <c r="AI25" s="158"/>
      <c r="AJ25" s="157">
        <v>1125</v>
      </c>
      <c r="AK25" s="158"/>
      <c r="AL25" s="158"/>
      <c r="AM25" s="157">
        <v>875.00000000000011</v>
      </c>
      <c r="AN25" s="158"/>
      <c r="AO25" s="158"/>
      <c r="AP25" s="157">
        <v>1000</v>
      </c>
      <c r="AQ25" s="158"/>
      <c r="AR25" s="158"/>
      <c r="AS25" s="157">
        <v>750</v>
      </c>
      <c r="AT25" s="158"/>
      <c r="AU25" s="158"/>
      <c r="AV25" s="132">
        <f t="shared" si="0"/>
        <v>12500</v>
      </c>
      <c r="AW25" s="155">
        <f t="shared" si="1"/>
        <v>0</v>
      </c>
      <c r="AX25" s="134" t="s">
        <v>722</v>
      </c>
    </row>
    <row r="26" spans="1:50" ht="51.75" hidden="1" customHeight="1">
      <c r="A26" s="123" t="s">
        <v>718</v>
      </c>
      <c r="B26" s="121" t="s">
        <v>719</v>
      </c>
      <c r="C26" s="121" t="s">
        <v>720</v>
      </c>
      <c r="D26" s="120">
        <v>11</v>
      </c>
      <c r="E26" s="121" t="s">
        <v>723</v>
      </c>
      <c r="F26" s="121"/>
      <c r="G26" s="120" t="s">
        <v>698</v>
      </c>
      <c r="H26" s="120" t="s">
        <v>707</v>
      </c>
      <c r="I26" s="122">
        <v>166214</v>
      </c>
      <c r="J26" s="122">
        <v>386196</v>
      </c>
      <c r="K26" s="191">
        <v>41500</v>
      </c>
      <c r="L26" s="192">
        <v>867</v>
      </c>
      <c r="M26" s="156"/>
      <c r="N26" s="156"/>
      <c r="O26" s="157">
        <v>2493</v>
      </c>
      <c r="P26" s="158"/>
      <c r="Q26" s="158"/>
      <c r="R26" s="157">
        <v>5398</v>
      </c>
      <c r="S26" s="158"/>
      <c r="T26" s="158"/>
      <c r="U26" s="157">
        <v>2299</v>
      </c>
      <c r="V26" s="158"/>
      <c r="W26" s="158"/>
      <c r="X26" s="157">
        <v>4983</v>
      </c>
      <c r="Y26" s="158"/>
      <c r="Z26" s="158"/>
      <c r="AA26" s="157">
        <v>3323</v>
      </c>
      <c r="AB26" s="158"/>
      <c r="AC26" s="158"/>
      <c r="AD26" s="157">
        <v>3542</v>
      </c>
      <c r="AE26" s="158"/>
      <c r="AF26" s="158"/>
      <c r="AG26" s="157">
        <v>3662</v>
      </c>
      <c r="AH26" s="158"/>
      <c r="AI26" s="158"/>
      <c r="AJ26" s="157">
        <v>3674</v>
      </c>
      <c r="AK26" s="158"/>
      <c r="AL26" s="158"/>
      <c r="AM26" s="157">
        <v>3374</v>
      </c>
      <c r="AN26" s="158"/>
      <c r="AO26" s="158"/>
      <c r="AP26" s="157">
        <v>4565</v>
      </c>
      <c r="AQ26" s="158"/>
      <c r="AR26" s="158"/>
      <c r="AS26" s="157">
        <v>3320</v>
      </c>
      <c r="AT26" s="158"/>
      <c r="AU26" s="158"/>
      <c r="AV26" s="132">
        <f t="shared" si="0"/>
        <v>41500</v>
      </c>
      <c r="AW26" s="155">
        <f t="shared" si="1"/>
        <v>0</v>
      </c>
      <c r="AX26" s="134" t="s">
        <v>722</v>
      </c>
    </row>
    <row r="27" spans="1:50" ht="51.75" hidden="1" customHeight="1">
      <c r="A27" s="123" t="s">
        <v>718</v>
      </c>
      <c r="B27" s="121" t="s">
        <v>719</v>
      </c>
      <c r="C27" s="121" t="s">
        <v>720</v>
      </c>
      <c r="D27" s="120">
        <v>13</v>
      </c>
      <c r="E27" s="121" t="s">
        <v>724</v>
      </c>
      <c r="F27" s="121"/>
      <c r="G27" s="120" t="s">
        <v>698</v>
      </c>
      <c r="H27" s="120" t="s">
        <v>707</v>
      </c>
      <c r="I27" s="122">
        <v>46329</v>
      </c>
      <c r="J27" s="122">
        <v>122579</v>
      </c>
      <c r="K27" s="191">
        <v>12800</v>
      </c>
      <c r="L27" s="192">
        <v>768</v>
      </c>
      <c r="M27" s="156"/>
      <c r="N27" s="156"/>
      <c r="O27" s="157">
        <v>1024</v>
      </c>
      <c r="P27" s="158"/>
      <c r="Q27" s="158"/>
      <c r="R27" s="157">
        <v>1280</v>
      </c>
      <c r="S27" s="158"/>
      <c r="T27" s="158"/>
      <c r="U27" s="157">
        <v>896.00000000000011</v>
      </c>
      <c r="V27" s="158"/>
      <c r="W27" s="158"/>
      <c r="X27" s="157">
        <v>1280</v>
      </c>
      <c r="Y27" s="158"/>
      <c r="Z27" s="158"/>
      <c r="AA27" s="157">
        <v>1280</v>
      </c>
      <c r="AB27" s="158"/>
      <c r="AC27" s="158"/>
      <c r="AD27" s="157">
        <v>1152</v>
      </c>
      <c r="AE27" s="158"/>
      <c r="AF27" s="158"/>
      <c r="AG27" s="157">
        <v>1280</v>
      </c>
      <c r="AH27" s="158"/>
      <c r="AI27" s="158"/>
      <c r="AJ27" s="157">
        <v>1152</v>
      </c>
      <c r="AK27" s="158"/>
      <c r="AL27" s="158"/>
      <c r="AM27" s="157">
        <v>896.00000000000011</v>
      </c>
      <c r="AN27" s="158"/>
      <c r="AO27" s="158"/>
      <c r="AP27" s="157">
        <v>1024</v>
      </c>
      <c r="AQ27" s="158"/>
      <c r="AR27" s="158"/>
      <c r="AS27" s="157">
        <v>768</v>
      </c>
      <c r="AT27" s="158"/>
      <c r="AU27" s="158"/>
      <c r="AV27" s="132">
        <f t="shared" si="0"/>
        <v>12800</v>
      </c>
      <c r="AW27" s="155">
        <f t="shared" si="1"/>
        <v>0</v>
      </c>
      <c r="AX27" s="134" t="s">
        <v>722</v>
      </c>
    </row>
    <row r="28" spans="1:50" ht="51.75" hidden="1" customHeight="1">
      <c r="A28" s="123" t="s">
        <v>718</v>
      </c>
      <c r="B28" s="121" t="s">
        <v>719</v>
      </c>
      <c r="C28" s="121" t="s">
        <v>720</v>
      </c>
      <c r="D28" s="120">
        <v>14</v>
      </c>
      <c r="E28" s="121" t="s">
        <v>725</v>
      </c>
      <c r="F28" s="121"/>
      <c r="G28" s="120" t="s">
        <v>698</v>
      </c>
      <c r="H28" s="120" t="s">
        <v>707</v>
      </c>
      <c r="I28" s="122">
        <v>13521</v>
      </c>
      <c r="J28" s="122">
        <v>20650</v>
      </c>
      <c r="K28" s="191">
        <v>3500</v>
      </c>
      <c r="L28" s="192">
        <v>150</v>
      </c>
      <c r="M28" s="156"/>
      <c r="N28" s="156"/>
      <c r="O28" s="157">
        <v>200</v>
      </c>
      <c r="P28" s="158"/>
      <c r="Q28" s="158"/>
      <c r="R28" s="157">
        <v>250</v>
      </c>
      <c r="S28" s="158"/>
      <c r="T28" s="158"/>
      <c r="U28" s="157">
        <v>350</v>
      </c>
      <c r="V28" s="158"/>
      <c r="W28" s="158"/>
      <c r="X28" s="157">
        <v>350</v>
      </c>
      <c r="Y28" s="158"/>
      <c r="Z28" s="158"/>
      <c r="AA28" s="157">
        <v>450</v>
      </c>
      <c r="AB28" s="158"/>
      <c r="AC28" s="158"/>
      <c r="AD28" s="157">
        <v>450</v>
      </c>
      <c r="AE28" s="158"/>
      <c r="AF28" s="158"/>
      <c r="AG28" s="157">
        <v>350</v>
      </c>
      <c r="AH28" s="158"/>
      <c r="AI28" s="158"/>
      <c r="AJ28" s="157">
        <v>350</v>
      </c>
      <c r="AK28" s="158"/>
      <c r="AL28" s="158"/>
      <c r="AM28" s="157">
        <v>250</v>
      </c>
      <c r="AN28" s="158"/>
      <c r="AO28" s="158"/>
      <c r="AP28" s="157">
        <v>200</v>
      </c>
      <c r="AQ28" s="158"/>
      <c r="AR28" s="158"/>
      <c r="AS28" s="157">
        <v>150</v>
      </c>
      <c r="AT28" s="158"/>
      <c r="AU28" s="158"/>
      <c r="AV28" s="132">
        <f t="shared" si="0"/>
        <v>3500</v>
      </c>
      <c r="AW28" s="155">
        <f t="shared" si="1"/>
        <v>0</v>
      </c>
      <c r="AX28" s="134" t="s">
        <v>726</v>
      </c>
    </row>
    <row r="29" spans="1:50" ht="51.75" hidden="1" customHeight="1">
      <c r="A29" s="123" t="s">
        <v>718</v>
      </c>
      <c r="B29" s="121" t="s">
        <v>719</v>
      </c>
      <c r="C29" s="121" t="s">
        <v>720</v>
      </c>
      <c r="D29" s="120">
        <v>15</v>
      </c>
      <c r="E29" s="121" t="s">
        <v>727</v>
      </c>
      <c r="F29" s="121"/>
      <c r="G29" s="120" t="s">
        <v>698</v>
      </c>
      <c r="H29" s="120" t="s">
        <v>707</v>
      </c>
      <c r="I29" s="122">
        <v>8570</v>
      </c>
      <c r="J29" s="122">
        <v>20178</v>
      </c>
      <c r="K29" s="191">
        <v>2300</v>
      </c>
      <c r="L29" s="192">
        <v>100</v>
      </c>
      <c r="M29" s="156"/>
      <c r="N29" s="156"/>
      <c r="O29" s="157">
        <v>140</v>
      </c>
      <c r="P29" s="158"/>
      <c r="Q29" s="158"/>
      <c r="R29" s="157">
        <v>180</v>
      </c>
      <c r="S29" s="158"/>
      <c r="T29" s="158"/>
      <c r="U29" s="157">
        <v>200</v>
      </c>
      <c r="V29" s="158"/>
      <c r="W29" s="158"/>
      <c r="X29" s="157">
        <v>230</v>
      </c>
      <c r="Y29" s="158"/>
      <c r="Z29" s="158"/>
      <c r="AA29" s="157">
        <v>300</v>
      </c>
      <c r="AB29" s="158"/>
      <c r="AC29" s="158"/>
      <c r="AD29" s="157">
        <v>300</v>
      </c>
      <c r="AE29" s="158"/>
      <c r="AF29" s="158"/>
      <c r="AG29" s="157">
        <v>230</v>
      </c>
      <c r="AH29" s="158"/>
      <c r="AI29" s="158"/>
      <c r="AJ29" s="157">
        <v>200</v>
      </c>
      <c r="AK29" s="158"/>
      <c r="AL29" s="158"/>
      <c r="AM29" s="157">
        <v>180</v>
      </c>
      <c r="AN29" s="158"/>
      <c r="AO29" s="158"/>
      <c r="AP29" s="157">
        <v>140</v>
      </c>
      <c r="AQ29" s="158"/>
      <c r="AR29" s="158"/>
      <c r="AS29" s="157">
        <v>100</v>
      </c>
      <c r="AT29" s="158"/>
      <c r="AU29" s="158"/>
      <c r="AV29" s="132">
        <f t="shared" si="0"/>
        <v>2300</v>
      </c>
      <c r="AW29" s="155">
        <f t="shared" si="1"/>
        <v>0</v>
      </c>
      <c r="AX29" s="134" t="s">
        <v>726</v>
      </c>
    </row>
    <row r="30" spans="1:50" ht="51.75" hidden="1" customHeight="1">
      <c r="A30" s="123" t="s">
        <v>718</v>
      </c>
      <c r="B30" s="121" t="s">
        <v>719</v>
      </c>
      <c r="C30" s="121" t="s">
        <v>720</v>
      </c>
      <c r="D30" s="120">
        <v>16</v>
      </c>
      <c r="E30" s="121" t="s">
        <v>728</v>
      </c>
      <c r="F30" s="121"/>
      <c r="G30" s="120" t="s">
        <v>698</v>
      </c>
      <c r="H30" s="120" t="s">
        <v>707</v>
      </c>
      <c r="I30" s="122">
        <v>20697</v>
      </c>
      <c r="J30" s="122">
        <v>22950</v>
      </c>
      <c r="K30" s="191">
        <v>4000</v>
      </c>
      <c r="L30" s="192">
        <v>150</v>
      </c>
      <c r="M30" s="156"/>
      <c r="N30" s="156"/>
      <c r="O30" s="157">
        <v>250</v>
      </c>
      <c r="P30" s="158"/>
      <c r="Q30" s="158"/>
      <c r="R30" s="157">
        <v>250</v>
      </c>
      <c r="S30" s="158"/>
      <c r="T30" s="158"/>
      <c r="U30" s="157">
        <v>350</v>
      </c>
      <c r="V30" s="158"/>
      <c r="W30" s="158"/>
      <c r="X30" s="157">
        <v>450</v>
      </c>
      <c r="Y30" s="158"/>
      <c r="Z30" s="158"/>
      <c r="AA30" s="157">
        <v>550</v>
      </c>
      <c r="AB30" s="158"/>
      <c r="AC30" s="158"/>
      <c r="AD30" s="157">
        <v>550</v>
      </c>
      <c r="AE30" s="158"/>
      <c r="AF30" s="158"/>
      <c r="AG30" s="157">
        <v>450</v>
      </c>
      <c r="AH30" s="158"/>
      <c r="AI30" s="158"/>
      <c r="AJ30" s="157">
        <v>350</v>
      </c>
      <c r="AK30" s="158"/>
      <c r="AL30" s="158"/>
      <c r="AM30" s="157">
        <v>250</v>
      </c>
      <c r="AN30" s="158"/>
      <c r="AO30" s="158"/>
      <c r="AP30" s="157">
        <v>250</v>
      </c>
      <c r="AQ30" s="158"/>
      <c r="AR30" s="158"/>
      <c r="AS30" s="157">
        <v>150</v>
      </c>
      <c r="AT30" s="158"/>
      <c r="AU30" s="158"/>
      <c r="AV30" s="132">
        <f t="shared" si="0"/>
        <v>4000</v>
      </c>
      <c r="AW30" s="155">
        <f t="shared" si="1"/>
        <v>0</v>
      </c>
      <c r="AX30" s="134" t="s">
        <v>726</v>
      </c>
    </row>
    <row r="31" spans="1:50" ht="51.75" hidden="1" customHeight="1">
      <c r="A31" s="123" t="s">
        <v>718</v>
      </c>
      <c r="B31" s="121" t="s">
        <v>719</v>
      </c>
      <c r="C31" s="121" t="s">
        <v>729</v>
      </c>
      <c r="D31" s="120">
        <v>17</v>
      </c>
      <c r="E31" s="121" t="s">
        <v>730</v>
      </c>
      <c r="F31" s="121"/>
      <c r="G31" s="120" t="s">
        <v>698</v>
      </c>
      <c r="H31" s="120" t="s">
        <v>707</v>
      </c>
      <c r="I31" s="122">
        <v>24162</v>
      </c>
      <c r="J31" s="122">
        <v>77500</v>
      </c>
      <c r="K31" s="124">
        <v>7900</v>
      </c>
      <c r="L31" s="192">
        <v>0</v>
      </c>
      <c r="M31" s="156"/>
      <c r="N31" s="156"/>
      <c r="O31" s="157">
        <v>750</v>
      </c>
      <c r="P31" s="158"/>
      <c r="Q31" s="158"/>
      <c r="R31" s="157">
        <v>750</v>
      </c>
      <c r="S31" s="158"/>
      <c r="T31" s="158"/>
      <c r="U31" s="157">
        <v>750</v>
      </c>
      <c r="V31" s="158"/>
      <c r="W31" s="158"/>
      <c r="X31" s="157">
        <v>750</v>
      </c>
      <c r="Y31" s="158"/>
      <c r="Z31" s="158"/>
      <c r="AA31" s="157">
        <v>750</v>
      </c>
      <c r="AB31" s="158"/>
      <c r="AC31" s="158"/>
      <c r="AD31" s="157">
        <v>750</v>
      </c>
      <c r="AE31" s="158"/>
      <c r="AF31" s="158"/>
      <c r="AG31" s="157">
        <v>750</v>
      </c>
      <c r="AH31" s="158"/>
      <c r="AI31" s="158"/>
      <c r="AJ31" s="157">
        <v>750</v>
      </c>
      <c r="AK31" s="158"/>
      <c r="AL31" s="158"/>
      <c r="AM31" s="157">
        <v>750</v>
      </c>
      <c r="AN31" s="158"/>
      <c r="AO31" s="158"/>
      <c r="AP31" s="157">
        <v>750</v>
      </c>
      <c r="AQ31" s="158"/>
      <c r="AR31" s="158"/>
      <c r="AS31" s="157">
        <v>400</v>
      </c>
      <c r="AT31" s="158"/>
      <c r="AU31" s="158"/>
      <c r="AV31" s="132">
        <f t="shared" si="0"/>
        <v>7900</v>
      </c>
      <c r="AW31" s="155">
        <f t="shared" si="1"/>
        <v>0</v>
      </c>
      <c r="AX31" s="134" t="s">
        <v>731</v>
      </c>
    </row>
    <row r="32" spans="1:50" ht="51.75" hidden="1" customHeight="1">
      <c r="A32" s="123" t="s">
        <v>732</v>
      </c>
      <c r="B32" s="121" t="s">
        <v>733</v>
      </c>
      <c r="C32" s="121" t="s">
        <v>734</v>
      </c>
      <c r="D32" s="120">
        <v>20</v>
      </c>
      <c r="E32" s="121" t="s">
        <v>735</v>
      </c>
      <c r="F32" s="121"/>
      <c r="G32" s="120" t="s">
        <v>698</v>
      </c>
      <c r="H32" s="120" t="s">
        <v>699</v>
      </c>
      <c r="I32" s="122">
        <v>5332</v>
      </c>
      <c r="J32" s="122">
        <v>13748</v>
      </c>
      <c r="K32" s="191">
        <v>1800</v>
      </c>
      <c r="L32" s="192">
        <v>0</v>
      </c>
      <c r="M32" s="156"/>
      <c r="N32" s="156"/>
      <c r="O32" s="157">
        <v>200</v>
      </c>
      <c r="P32" s="158"/>
      <c r="Q32" s="158"/>
      <c r="R32" s="157">
        <v>300</v>
      </c>
      <c r="S32" s="158"/>
      <c r="T32" s="158"/>
      <c r="U32" s="157">
        <v>200</v>
      </c>
      <c r="V32" s="158"/>
      <c r="W32" s="158"/>
      <c r="X32" s="157">
        <v>300</v>
      </c>
      <c r="Y32" s="158"/>
      <c r="Z32" s="158"/>
      <c r="AA32" s="157">
        <v>200</v>
      </c>
      <c r="AB32" s="158"/>
      <c r="AC32" s="158"/>
      <c r="AD32" s="157">
        <v>200</v>
      </c>
      <c r="AE32" s="158"/>
      <c r="AF32" s="158"/>
      <c r="AG32" s="157">
        <v>200</v>
      </c>
      <c r="AH32" s="158"/>
      <c r="AI32" s="158"/>
      <c r="AJ32" s="157">
        <v>200</v>
      </c>
      <c r="AK32" s="158"/>
      <c r="AL32" s="158"/>
      <c r="AM32" s="157"/>
      <c r="AN32" s="158"/>
      <c r="AO32" s="158"/>
      <c r="AP32" s="157"/>
      <c r="AQ32" s="158"/>
      <c r="AR32" s="158"/>
      <c r="AS32" s="157"/>
      <c r="AT32" s="158"/>
      <c r="AU32" s="158"/>
      <c r="AV32" s="132">
        <f t="shared" si="0"/>
        <v>1800</v>
      </c>
      <c r="AW32" s="155">
        <f t="shared" si="1"/>
        <v>0</v>
      </c>
      <c r="AX32" s="134" t="s">
        <v>722</v>
      </c>
    </row>
    <row r="33" spans="1:50" ht="51.75" hidden="1" customHeight="1">
      <c r="A33" s="123" t="s">
        <v>736</v>
      </c>
      <c r="B33" s="121" t="s">
        <v>737</v>
      </c>
      <c r="C33" s="121" t="s">
        <v>738</v>
      </c>
      <c r="D33" s="120">
        <v>21</v>
      </c>
      <c r="E33" s="121" t="s">
        <v>739</v>
      </c>
      <c r="F33" s="121"/>
      <c r="G33" s="120" t="s">
        <v>698</v>
      </c>
      <c r="H33" s="120" t="s">
        <v>707</v>
      </c>
      <c r="I33" s="122">
        <v>11925</v>
      </c>
      <c r="J33" s="122">
        <v>25000</v>
      </c>
      <c r="K33" s="191">
        <v>3000</v>
      </c>
      <c r="L33" s="192">
        <v>0</v>
      </c>
      <c r="M33" s="156"/>
      <c r="N33" s="156"/>
      <c r="O33" s="157">
        <v>0</v>
      </c>
      <c r="P33" s="158"/>
      <c r="Q33" s="158"/>
      <c r="R33" s="157">
        <v>500</v>
      </c>
      <c r="S33" s="158"/>
      <c r="T33" s="158"/>
      <c r="U33" s="157">
        <v>0</v>
      </c>
      <c r="V33" s="323"/>
      <c r="W33" s="158"/>
      <c r="X33" s="157">
        <v>0</v>
      </c>
      <c r="Y33" s="158"/>
      <c r="Z33" s="158"/>
      <c r="AA33" s="157">
        <v>1000</v>
      </c>
      <c r="AB33" s="158"/>
      <c r="AC33" s="158"/>
      <c r="AD33" s="157">
        <v>0</v>
      </c>
      <c r="AE33" s="158"/>
      <c r="AF33" s="158"/>
      <c r="AG33" s="157">
        <v>0</v>
      </c>
      <c r="AH33" s="158"/>
      <c r="AI33" s="158"/>
      <c r="AJ33" s="157">
        <v>500</v>
      </c>
      <c r="AK33" s="158"/>
      <c r="AL33" s="158"/>
      <c r="AM33" s="157">
        <v>0</v>
      </c>
      <c r="AN33" s="158"/>
      <c r="AO33" s="158"/>
      <c r="AP33" s="157">
        <v>0</v>
      </c>
      <c r="AQ33" s="158"/>
      <c r="AR33" s="158"/>
      <c r="AS33" s="157">
        <v>1000</v>
      </c>
      <c r="AT33" s="158"/>
      <c r="AU33" s="158"/>
      <c r="AV33" s="132">
        <f t="shared" si="0"/>
        <v>3000</v>
      </c>
      <c r="AW33" s="155">
        <f t="shared" si="1"/>
        <v>0</v>
      </c>
      <c r="AX33" s="134" t="s">
        <v>740</v>
      </c>
    </row>
    <row r="34" spans="1:50" ht="265.5" customHeight="1">
      <c r="A34" s="123" t="s">
        <v>736</v>
      </c>
      <c r="B34" s="121" t="s">
        <v>737</v>
      </c>
      <c r="C34" s="121" t="s">
        <v>738</v>
      </c>
      <c r="D34" s="120">
        <v>22</v>
      </c>
      <c r="E34" s="121" t="s">
        <v>741</v>
      </c>
      <c r="F34" s="121" t="s">
        <v>742</v>
      </c>
      <c r="G34" s="120" t="s">
        <v>698</v>
      </c>
      <c r="H34" s="120" t="s">
        <v>707</v>
      </c>
      <c r="I34" s="122">
        <v>16877</v>
      </c>
      <c r="J34" s="122">
        <v>32500</v>
      </c>
      <c r="K34" s="191">
        <v>3000</v>
      </c>
      <c r="L34" s="192">
        <v>0</v>
      </c>
      <c r="M34" s="156">
        <v>0</v>
      </c>
      <c r="N34" s="156">
        <v>0</v>
      </c>
      <c r="O34" s="157">
        <v>150</v>
      </c>
      <c r="P34" s="302">
        <v>0</v>
      </c>
      <c r="Q34" s="303" t="s">
        <v>743</v>
      </c>
      <c r="R34" s="157">
        <v>300</v>
      </c>
      <c r="S34" s="158">
        <v>83</v>
      </c>
      <c r="T34" s="427" t="s">
        <v>744</v>
      </c>
      <c r="U34" s="322">
        <v>300</v>
      </c>
      <c r="V34" s="324">
        <v>544</v>
      </c>
      <c r="W34" s="425" t="s">
        <v>745</v>
      </c>
      <c r="X34" s="157">
        <v>300</v>
      </c>
      <c r="Y34" s="158"/>
      <c r="Z34" s="158"/>
      <c r="AA34" s="157">
        <v>300</v>
      </c>
      <c r="AB34" s="158"/>
      <c r="AC34" s="158"/>
      <c r="AD34" s="157">
        <v>300</v>
      </c>
      <c r="AE34" s="158"/>
      <c r="AF34" s="158"/>
      <c r="AG34" s="157">
        <v>300</v>
      </c>
      <c r="AH34" s="158"/>
      <c r="AI34" s="158"/>
      <c r="AJ34" s="157">
        <v>300</v>
      </c>
      <c r="AK34" s="158"/>
      <c r="AL34" s="158"/>
      <c r="AM34" s="157">
        <v>300</v>
      </c>
      <c r="AN34" s="158"/>
      <c r="AO34" s="158"/>
      <c r="AP34" s="157">
        <v>300</v>
      </c>
      <c r="AQ34" s="158"/>
      <c r="AR34" s="158"/>
      <c r="AS34" s="157">
        <v>150</v>
      </c>
      <c r="AT34" s="158"/>
      <c r="AU34" s="158"/>
      <c r="AV34" s="132">
        <f t="shared" si="0"/>
        <v>3000</v>
      </c>
      <c r="AW34" s="155" t="e">
        <f>+M34+P34+S34+W34+Y34+AB34+AE34+AH34+AK34+AN34+AQ34+AT34</f>
        <v>#VALUE!</v>
      </c>
      <c r="AX34" s="280">
        <v>8198</v>
      </c>
    </row>
    <row r="35" spans="1:50" ht="51.75" hidden="1" customHeight="1">
      <c r="A35" s="123">
        <v>11</v>
      </c>
      <c r="B35" s="121" t="s">
        <v>746</v>
      </c>
      <c r="C35" s="121" t="s">
        <v>747</v>
      </c>
      <c r="D35" s="120">
        <v>25</v>
      </c>
      <c r="E35" s="121" t="s">
        <v>748</v>
      </c>
      <c r="F35" s="121"/>
      <c r="G35" s="120" t="s">
        <v>749</v>
      </c>
      <c r="H35" s="120" t="s">
        <v>699</v>
      </c>
      <c r="I35" s="122">
        <v>100</v>
      </c>
      <c r="J35" s="122">
        <v>100</v>
      </c>
      <c r="K35" s="191">
        <v>100</v>
      </c>
      <c r="L35" s="192">
        <v>100</v>
      </c>
      <c r="M35" s="156"/>
      <c r="N35" s="156"/>
      <c r="O35" s="157">
        <v>100</v>
      </c>
      <c r="P35" s="158"/>
      <c r="Q35" s="158"/>
      <c r="R35" s="157">
        <v>100</v>
      </c>
      <c r="S35" s="158"/>
      <c r="T35" s="158"/>
      <c r="U35" s="157">
        <v>100</v>
      </c>
      <c r="V35" s="154"/>
      <c r="W35" s="158"/>
      <c r="X35" s="157">
        <v>100</v>
      </c>
      <c r="Y35" s="158"/>
      <c r="Z35" s="158"/>
      <c r="AA35" s="157">
        <v>100</v>
      </c>
      <c r="AB35" s="158"/>
      <c r="AC35" s="158"/>
      <c r="AD35" s="157">
        <v>100</v>
      </c>
      <c r="AE35" s="158"/>
      <c r="AF35" s="158"/>
      <c r="AG35" s="157">
        <v>100</v>
      </c>
      <c r="AH35" s="158"/>
      <c r="AI35" s="158"/>
      <c r="AJ35" s="157">
        <v>100</v>
      </c>
      <c r="AK35" s="158"/>
      <c r="AL35" s="158"/>
      <c r="AM35" s="157">
        <v>100</v>
      </c>
      <c r="AN35" s="158"/>
      <c r="AO35" s="158"/>
      <c r="AP35" s="157">
        <v>100</v>
      </c>
      <c r="AQ35" s="158"/>
      <c r="AR35" s="158"/>
      <c r="AS35" s="157">
        <v>100</v>
      </c>
      <c r="AT35" s="158"/>
      <c r="AU35" s="158"/>
      <c r="AV35" s="132">
        <v>100</v>
      </c>
      <c r="AW35" s="155">
        <f t="shared" si="1"/>
        <v>0</v>
      </c>
      <c r="AX35" s="135">
        <v>8225</v>
      </c>
    </row>
    <row r="36" spans="1:50" ht="51.75" hidden="1" customHeight="1">
      <c r="A36" s="123">
        <v>11</v>
      </c>
      <c r="B36" s="121" t="s">
        <v>746</v>
      </c>
      <c r="C36" s="121" t="s">
        <v>750</v>
      </c>
      <c r="D36" s="120">
        <v>26</v>
      </c>
      <c r="E36" s="121" t="s">
        <v>751</v>
      </c>
      <c r="F36" s="121"/>
      <c r="G36" s="120" t="s">
        <v>749</v>
      </c>
      <c r="H36" s="120" t="s">
        <v>699</v>
      </c>
      <c r="I36" s="122">
        <v>100</v>
      </c>
      <c r="J36" s="122">
        <v>100</v>
      </c>
      <c r="K36" s="191">
        <v>100</v>
      </c>
      <c r="L36" s="192">
        <v>0</v>
      </c>
      <c r="M36" s="156"/>
      <c r="N36" s="156"/>
      <c r="O36" s="157">
        <v>9.09</v>
      </c>
      <c r="P36" s="158"/>
      <c r="Q36" s="158"/>
      <c r="R36" s="157">
        <v>9.09</v>
      </c>
      <c r="S36" s="158"/>
      <c r="T36" s="158"/>
      <c r="U36" s="157">
        <v>9.09</v>
      </c>
      <c r="V36" s="158"/>
      <c r="W36" s="158"/>
      <c r="X36" s="157">
        <v>9.09</v>
      </c>
      <c r="Y36" s="158"/>
      <c r="Z36" s="158"/>
      <c r="AA36" s="157">
        <v>9.09</v>
      </c>
      <c r="AB36" s="158"/>
      <c r="AC36" s="158"/>
      <c r="AD36" s="157">
        <v>9.09</v>
      </c>
      <c r="AE36" s="158"/>
      <c r="AF36" s="158"/>
      <c r="AG36" s="157">
        <v>9.09</v>
      </c>
      <c r="AH36" s="158"/>
      <c r="AI36" s="158"/>
      <c r="AJ36" s="157">
        <v>9.09</v>
      </c>
      <c r="AK36" s="158"/>
      <c r="AL36" s="158"/>
      <c r="AM36" s="157">
        <v>9.09</v>
      </c>
      <c r="AN36" s="158"/>
      <c r="AO36" s="158"/>
      <c r="AP36" s="157">
        <v>9.1</v>
      </c>
      <c r="AQ36" s="158"/>
      <c r="AR36" s="158"/>
      <c r="AS36" s="157">
        <v>9.09</v>
      </c>
      <c r="AT36" s="158"/>
      <c r="AU36" s="158"/>
      <c r="AV36" s="132">
        <f t="shared" si="0"/>
        <v>100.00000000000001</v>
      </c>
      <c r="AW36" s="155">
        <f t="shared" si="1"/>
        <v>0</v>
      </c>
      <c r="AX36" s="135">
        <v>8225</v>
      </c>
    </row>
    <row r="37" spans="1:50" ht="51.75" hidden="1" customHeight="1" thickBot="1">
      <c r="A37" s="126">
        <v>11</v>
      </c>
      <c r="B37" s="127" t="s">
        <v>746</v>
      </c>
      <c r="C37" s="127" t="s">
        <v>750</v>
      </c>
      <c r="D37" s="128">
        <v>27</v>
      </c>
      <c r="E37" s="127" t="s">
        <v>752</v>
      </c>
      <c r="F37" s="127"/>
      <c r="G37" s="128" t="s">
        <v>753</v>
      </c>
      <c r="H37" s="128" t="s">
        <v>699</v>
      </c>
      <c r="I37" s="193">
        <v>90</v>
      </c>
      <c r="J37" s="193">
        <v>95</v>
      </c>
      <c r="K37" s="194">
        <v>91</v>
      </c>
      <c r="L37" s="195">
        <v>9.5</v>
      </c>
      <c r="M37" s="159"/>
      <c r="N37" s="159"/>
      <c r="O37" s="160">
        <v>9.5500000000000007</v>
      </c>
      <c r="P37" s="161"/>
      <c r="Q37" s="161"/>
      <c r="R37" s="160">
        <v>90.59</v>
      </c>
      <c r="S37" s="161"/>
      <c r="T37" s="161"/>
      <c r="U37" s="160">
        <v>90.64</v>
      </c>
      <c r="V37" s="161"/>
      <c r="W37" s="161"/>
      <c r="X37" s="160">
        <v>90.68</v>
      </c>
      <c r="Y37" s="161"/>
      <c r="Z37" s="161"/>
      <c r="AA37" s="160">
        <v>90.73</v>
      </c>
      <c r="AB37" s="161"/>
      <c r="AC37" s="161"/>
      <c r="AD37" s="160">
        <v>90.77</v>
      </c>
      <c r="AE37" s="161"/>
      <c r="AF37" s="161"/>
      <c r="AG37" s="160">
        <v>90.82</v>
      </c>
      <c r="AH37" s="161"/>
      <c r="AI37" s="161"/>
      <c r="AJ37" s="160">
        <v>90.86</v>
      </c>
      <c r="AK37" s="161"/>
      <c r="AL37" s="161"/>
      <c r="AM37" s="160">
        <v>90.91</v>
      </c>
      <c r="AN37" s="161"/>
      <c r="AO37" s="161"/>
      <c r="AP37" s="160">
        <v>90</v>
      </c>
      <c r="AQ37" s="161"/>
      <c r="AR37" s="161"/>
      <c r="AS37" s="160">
        <v>91.000000000000014</v>
      </c>
      <c r="AT37" s="161"/>
      <c r="AU37" s="161"/>
      <c r="AV37" s="136">
        <v>91</v>
      </c>
      <c r="AW37" s="162">
        <f t="shared" si="1"/>
        <v>0</v>
      </c>
      <c r="AX37" s="137">
        <v>8225</v>
      </c>
    </row>
    <row r="38" spans="1:50">
      <c r="A38" s="281"/>
      <c r="B38" s="281"/>
      <c r="C38" s="281"/>
      <c r="D38" s="281"/>
      <c r="E38" s="281"/>
      <c r="F38" s="281"/>
      <c r="G38" s="281"/>
      <c r="H38" s="281"/>
      <c r="I38" s="282"/>
      <c r="J38" s="282"/>
      <c r="K38" s="282"/>
      <c r="L38" s="282"/>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row>
  </sheetData>
  <autoFilter ref="A12:AX37"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8:B10"/>
    <mergeCell ref="T8:U8"/>
    <mergeCell ref="T9:U9"/>
    <mergeCell ref="T10:U10"/>
    <mergeCell ref="N8:P10"/>
    <mergeCell ref="Q8:S8"/>
    <mergeCell ref="Q9:S9"/>
    <mergeCell ref="Q10:S10"/>
    <mergeCell ref="U6:W6"/>
    <mergeCell ref="X6:Z6"/>
    <mergeCell ref="A6:B6"/>
    <mergeCell ref="C6:T6"/>
    <mergeCell ref="A1:B4"/>
    <mergeCell ref="C4:AU4"/>
    <mergeCell ref="AV1:AX1"/>
    <mergeCell ref="AV2:AX2"/>
    <mergeCell ref="AV3:AX3"/>
    <mergeCell ref="AV4:AX4"/>
    <mergeCell ref="C1:AU1"/>
    <mergeCell ref="C2:AU2"/>
    <mergeCell ref="C3:AU3"/>
    <mergeCell ref="F12:F13"/>
    <mergeCell ref="H12:H13"/>
    <mergeCell ref="I12:I13"/>
    <mergeCell ref="J12:J13"/>
    <mergeCell ref="AV12:AV13"/>
    <mergeCell ref="L12:N12"/>
    <mergeCell ref="AS12:AU12"/>
    <mergeCell ref="AP12:AR12"/>
    <mergeCell ref="O12:Q12"/>
    <mergeCell ref="R12:T12"/>
    <mergeCell ref="U12:W12"/>
    <mergeCell ref="G12:G13"/>
    <mergeCell ref="K12:K13"/>
    <mergeCell ref="AA12:AC12"/>
    <mergeCell ref="AD12:AF12"/>
    <mergeCell ref="AG12:AI12"/>
    <mergeCell ref="A12:A13"/>
    <mergeCell ref="B12:B13"/>
    <mergeCell ref="C12:C13"/>
    <mergeCell ref="D12:D13"/>
    <mergeCell ref="E12:E13"/>
    <mergeCell ref="BG12:BG13"/>
    <mergeCell ref="BA12:BA13"/>
    <mergeCell ref="BB12:BB13"/>
    <mergeCell ref="BC12:BC13"/>
    <mergeCell ref="BD12:BD13"/>
    <mergeCell ref="BE12:BE13"/>
    <mergeCell ref="BF12:BF13"/>
    <mergeCell ref="AW12:AW13"/>
    <mergeCell ref="AX12:AX13"/>
    <mergeCell ref="AY12:AY13"/>
    <mergeCell ref="AZ12:AZ13"/>
    <mergeCell ref="X12:Z12"/>
    <mergeCell ref="AJ12:AL12"/>
    <mergeCell ref="AM12:AO12"/>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F37"/>
  <sheetViews>
    <sheetView zoomScaleNormal="100" workbookViewId="0">
      <selection activeCell="D10" sqref="D10:E10"/>
    </sheetView>
  </sheetViews>
  <sheetFormatPr defaultColWidth="11.42578125" defaultRowHeight="15"/>
  <cols>
    <col min="1" max="1" width="17.7109375" customWidth="1"/>
    <col min="2" max="2" width="15.42578125" customWidth="1"/>
    <col min="3" max="3" width="25.5703125" customWidth="1"/>
    <col min="4" max="4" width="56.42578125" customWidth="1"/>
    <col min="5" max="5" width="34" customWidth="1"/>
  </cols>
  <sheetData>
    <row r="1" spans="1:6" ht="22.5" customHeight="1" thickTop="1" thickBot="1">
      <c r="A1" s="926"/>
      <c r="B1" s="927" t="s">
        <v>279</v>
      </c>
      <c r="C1" s="927"/>
      <c r="D1" s="500"/>
      <c r="E1" s="416" t="s">
        <v>280</v>
      </c>
      <c r="F1" s="417"/>
    </row>
    <row r="2" spans="1:6" ht="22.5" customHeight="1" thickBot="1">
      <c r="A2" s="926"/>
      <c r="B2" s="928" t="s">
        <v>281</v>
      </c>
      <c r="C2" s="928"/>
      <c r="D2" s="503"/>
      <c r="E2" s="418" t="s">
        <v>282</v>
      </c>
      <c r="F2" s="417"/>
    </row>
    <row r="3" spans="1:6" ht="31.5" customHeight="1" thickBot="1">
      <c r="A3" s="926"/>
      <c r="B3" s="930" t="s">
        <v>120</v>
      </c>
      <c r="C3" s="931"/>
      <c r="D3" s="931"/>
      <c r="E3" s="419" t="s">
        <v>283</v>
      </c>
      <c r="F3" s="417"/>
    </row>
    <row r="4" spans="1:6" ht="22.5" customHeight="1" thickBot="1">
      <c r="A4" s="926"/>
      <c r="B4" s="932" t="s">
        <v>754</v>
      </c>
      <c r="C4" s="933"/>
      <c r="D4" s="933"/>
      <c r="E4" s="419" t="s">
        <v>755</v>
      </c>
      <c r="F4" s="417"/>
    </row>
    <row r="5" spans="1:6" ht="22.5" customHeight="1" thickBot="1">
      <c r="A5" s="314"/>
      <c r="B5" s="44"/>
      <c r="C5" s="44"/>
      <c r="D5" s="44"/>
      <c r="E5" s="315"/>
    </row>
    <row r="6" spans="1:6" ht="38.25" customHeight="1" thickBot="1">
      <c r="A6" s="316" t="s">
        <v>124</v>
      </c>
      <c r="B6" s="934" t="s">
        <v>287</v>
      </c>
      <c r="C6" s="935"/>
      <c r="D6" s="935"/>
      <c r="E6" s="936"/>
    </row>
    <row r="7" spans="1:6" ht="15.75" thickBot="1">
      <c r="A7" s="91"/>
      <c r="B7" s="91"/>
      <c r="C7" s="91"/>
      <c r="D7" s="91"/>
      <c r="E7" s="91"/>
    </row>
    <row r="8" spans="1:6">
      <c r="A8" s="770" t="s">
        <v>756</v>
      </c>
      <c r="B8" s="768"/>
      <c r="C8" s="768"/>
      <c r="D8" s="768"/>
      <c r="E8" s="929"/>
    </row>
    <row r="9" spans="1:6" ht="45.75" customHeight="1" thickBot="1">
      <c r="A9" s="333" t="s">
        <v>270</v>
      </c>
      <c r="B9" s="333" t="s">
        <v>272</v>
      </c>
      <c r="C9" s="332" t="s">
        <v>274</v>
      </c>
      <c r="D9" s="924" t="s">
        <v>276</v>
      </c>
      <c r="E9" s="925"/>
    </row>
    <row r="10" spans="1:6" ht="77.25" customHeight="1">
      <c r="A10" s="92">
        <v>45748</v>
      </c>
      <c r="B10" s="312">
        <v>45754</v>
      </c>
      <c r="C10" s="98" t="s">
        <v>757</v>
      </c>
      <c r="D10" s="922" t="s">
        <v>758</v>
      </c>
      <c r="E10" s="923"/>
    </row>
    <row r="11" spans="1:6">
      <c r="A11" s="92"/>
      <c r="B11" s="222"/>
      <c r="C11" s="98"/>
      <c r="D11" s="917"/>
      <c r="E11" s="918"/>
    </row>
    <row r="12" spans="1:6">
      <c r="A12" s="92"/>
      <c r="B12" s="222"/>
      <c r="C12" s="98"/>
      <c r="D12" s="917"/>
      <c r="E12" s="918"/>
    </row>
    <row r="13" spans="1:6">
      <c r="A13" s="92"/>
      <c r="B13" s="93"/>
      <c r="C13" s="98"/>
      <c r="D13" s="917"/>
      <c r="E13" s="918"/>
    </row>
    <row r="14" spans="1:6">
      <c r="A14" s="94"/>
      <c r="B14" s="93"/>
      <c r="C14" s="98"/>
      <c r="D14" s="917"/>
      <c r="E14" s="918"/>
    </row>
    <row r="15" spans="1:6">
      <c r="A15" s="94"/>
      <c r="B15" s="93"/>
      <c r="C15" s="99"/>
      <c r="D15" s="917"/>
      <c r="E15" s="918"/>
    </row>
    <row r="16" spans="1:6">
      <c r="A16" s="94"/>
      <c r="B16" s="93"/>
      <c r="C16" s="99"/>
      <c r="D16" s="917"/>
      <c r="E16" s="918"/>
    </row>
    <row r="17" spans="1:5">
      <c r="A17" s="95"/>
      <c r="B17" s="93"/>
      <c r="C17" s="98"/>
      <c r="D17" s="917"/>
      <c r="E17" s="918"/>
    </row>
    <row r="18" spans="1:5">
      <c r="A18" s="96"/>
      <c r="B18" s="97"/>
      <c r="C18" s="100"/>
      <c r="D18" s="917"/>
      <c r="E18" s="918"/>
    </row>
    <row r="19" spans="1:5">
      <c r="A19" s="223"/>
      <c r="B19" s="224"/>
      <c r="C19" s="224"/>
      <c r="D19" s="917"/>
      <c r="E19" s="918"/>
    </row>
    <row r="20" spans="1:5">
      <c r="A20" s="223"/>
      <c r="B20" s="224"/>
      <c r="C20" s="224"/>
      <c r="D20" s="917"/>
      <c r="E20" s="918"/>
    </row>
    <row r="21" spans="1:5">
      <c r="A21" s="223"/>
      <c r="B21" s="224"/>
      <c r="C21" s="224"/>
      <c r="D21" s="917"/>
      <c r="E21" s="918"/>
    </row>
    <row r="22" spans="1:5">
      <c r="A22" s="223"/>
      <c r="B22" s="224"/>
      <c r="C22" s="224"/>
      <c r="D22" s="917"/>
      <c r="E22" s="918"/>
    </row>
    <row r="23" spans="1:5">
      <c r="A23" s="223"/>
      <c r="B23" s="224"/>
      <c r="C23" s="224"/>
      <c r="D23" s="917"/>
      <c r="E23" s="918"/>
    </row>
    <row r="24" spans="1:5">
      <c r="A24" s="223"/>
      <c r="B24" s="224"/>
      <c r="C24" s="224"/>
      <c r="D24" s="917"/>
      <c r="E24" s="918"/>
    </row>
    <row r="25" spans="1:5">
      <c r="A25" s="223"/>
      <c r="B25" s="224"/>
      <c r="C25" s="224"/>
      <c r="D25" s="917"/>
      <c r="E25" s="918"/>
    </row>
    <row r="26" spans="1:5">
      <c r="A26" s="223"/>
      <c r="B26" s="224"/>
      <c r="C26" s="224"/>
      <c r="D26" s="917"/>
      <c r="E26" s="918"/>
    </row>
    <row r="27" spans="1:5">
      <c r="A27" s="223"/>
      <c r="B27" s="224"/>
      <c r="C27" s="224"/>
      <c r="D27" s="917"/>
      <c r="E27" s="918"/>
    </row>
    <row r="28" spans="1:5">
      <c r="A28" s="223"/>
      <c r="B28" s="224"/>
      <c r="C28" s="224"/>
      <c r="D28" s="917"/>
      <c r="E28" s="918"/>
    </row>
    <row r="29" spans="1:5">
      <c r="A29" s="223"/>
      <c r="B29" s="224"/>
      <c r="C29" s="224"/>
      <c r="D29" s="917"/>
      <c r="E29" s="918"/>
    </row>
    <row r="30" spans="1:5">
      <c r="A30" s="223"/>
      <c r="B30" s="224"/>
      <c r="C30" s="224"/>
      <c r="D30" s="917"/>
      <c r="E30" s="918"/>
    </row>
    <row r="31" spans="1:5">
      <c r="A31" s="223"/>
      <c r="B31" s="224"/>
      <c r="C31" s="224"/>
      <c r="D31" s="917"/>
      <c r="E31" s="918"/>
    </row>
    <row r="32" spans="1:5">
      <c r="A32" s="223"/>
      <c r="B32" s="224"/>
      <c r="C32" s="224"/>
      <c r="D32" s="917"/>
      <c r="E32" s="918"/>
    </row>
    <row r="33" spans="1:5">
      <c r="A33" s="223"/>
      <c r="B33" s="224"/>
      <c r="C33" s="224"/>
      <c r="D33" s="917"/>
      <c r="E33" s="918"/>
    </row>
    <row r="34" spans="1:5">
      <c r="A34" s="223"/>
      <c r="B34" s="224"/>
      <c r="C34" s="224"/>
      <c r="D34" s="917"/>
      <c r="E34" s="918"/>
    </row>
    <row r="35" spans="1:5">
      <c r="A35" s="223"/>
      <c r="B35" s="224"/>
      <c r="C35" s="224"/>
      <c r="D35" s="917"/>
      <c r="E35" s="918"/>
    </row>
    <row r="36" spans="1:5" ht="15.75" thickBot="1">
      <c r="A36" s="225"/>
      <c r="B36" s="226"/>
      <c r="C36" s="226"/>
      <c r="D36" s="919"/>
      <c r="E36" s="920"/>
    </row>
    <row r="37" spans="1:5" s="221" customFormat="1">
      <c r="D37" s="921"/>
      <c r="E37" s="921"/>
    </row>
  </sheetData>
  <mergeCells count="36">
    <mergeCell ref="D9:E9"/>
    <mergeCell ref="A1:A4"/>
    <mergeCell ref="B1:D1"/>
    <mergeCell ref="B2:D2"/>
    <mergeCell ref="A8:E8"/>
    <mergeCell ref="B3:D3"/>
    <mergeCell ref="B4:D4"/>
    <mergeCell ref="B6:E6"/>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5:E35"/>
    <mergeCell ref="D36:E36"/>
    <mergeCell ref="D37:E37"/>
    <mergeCell ref="D30:E30"/>
    <mergeCell ref="D31:E31"/>
    <mergeCell ref="D32:E32"/>
    <mergeCell ref="D33:E33"/>
    <mergeCell ref="D34:E34"/>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5"/>
  <cols>
    <col min="6" max="6" width="13" bestFit="1" customWidth="1"/>
  </cols>
  <sheetData>
    <row r="2" spans="2:6">
      <c r="B2" s="428" t="s">
        <v>23</v>
      </c>
      <c r="D2" s="428" t="s">
        <v>759</v>
      </c>
      <c r="F2" s="428" t="s">
        <v>20</v>
      </c>
    </row>
    <row r="3" spans="2:6">
      <c r="B3" s="428" t="s">
        <v>33</v>
      </c>
      <c r="D3" s="428" t="s">
        <v>34</v>
      </c>
      <c r="F3" s="428" t="s">
        <v>42</v>
      </c>
    </row>
    <row r="4" spans="2:6">
      <c r="B4" s="428" t="s">
        <v>21</v>
      </c>
      <c r="F4" s="428" t="s">
        <v>50</v>
      </c>
    </row>
    <row r="5" spans="2:6">
      <c r="F5" s="428"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c r="A1" s="428" t="s">
        <v>760</v>
      </c>
    </row>
    <row r="3" spans="1:15">
      <c r="A3" s="428" t="s">
        <v>761</v>
      </c>
      <c r="C3" s="428" t="s">
        <v>762</v>
      </c>
      <c r="E3" s="428" t="s">
        <v>763</v>
      </c>
      <c r="G3" s="428" t="s">
        <v>764</v>
      </c>
      <c r="I3" s="428" t="s">
        <v>765</v>
      </c>
      <c r="K3" s="428" t="s">
        <v>766</v>
      </c>
      <c r="M3" s="428" t="s">
        <v>767</v>
      </c>
      <c r="O3" s="428" t="s">
        <v>768</v>
      </c>
    </row>
    <row r="5" spans="1:15">
      <c r="A5" s="428" t="s">
        <v>21</v>
      </c>
      <c r="C5" s="428" t="s">
        <v>769</v>
      </c>
      <c r="D5" s="428">
        <v>1</v>
      </c>
      <c r="E5" s="428" t="s">
        <v>770</v>
      </c>
      <c r="G5" s="428" t="s">
        <v>15</v>
      </c>
      <c r="I5" s="428" t="s">
        <v>771</v>
      </c>
      <c r="K5" s="428" t="s">
        <v>698</v>
      </c>
      <c r="M5" s="428" t="s">
        <v>772</v>
      </c>
      <c r="O5" s="428" t="s">
        <v>773</v>
      </c>
    </row>
    <row r="6" spans="1:15">
      <c r="A6" s="428" t="s">
        <v>33</v>
      </c>
      <c r="C6" s="428" t="s">
        <v>774</v>
      </c>
      <c r="D6" s="428">
        <v>2</v>
      </c>
      <c r="E6" s="428" t="s">
        <v>775</v>
      </c>
      <c r="G6" s="428" t="s">
        <v>27</v>
      </c>
      <c r="I6" s="428" t="s">
        <v>776</v>
      </c>
      <c r="M6" s="428" t="s">
        <v>777</v>
      </c>
      <c r="O6" s="428" t="s">
        <v>778</v>
      </c>
    </row>
    <row r="7" spans="1:15">
      <c r="A7" s="428" t="s">
        <v>23</v>
      </c>
      <c r="D7" s="428">
        <v>3</v>
      </c>
      <c r="E7" s="428" t="s">
        <v>779</v>
      </c>
      <c r="G7" s="428" t="s">
        <v>46</v>
      </c>
      <c r="I7" s="428" t="s">
        <v>20</v>
      </c>
      <c r="M7" s="428" t="s">
        <v>780</v>
      </c>
      <c r="O7" s="428" t="s">
        <v>781</v>
      </c>
    </row>
    <row r="8" spans="1:15">
      <c r="D8" s="428">
        <v>4</v>
      </c>
      <c r="E8" s="428" t="s">
        <v>782</v>
      </c>
      <c r="G8" s="428" t="s">
        <v>26</v>
      </c>
      <c r="I8" s="428" t="s">
        <v>42</v>
      </c>
      <c r="M8" s="428" t="s">
        <v>783</v>
      </c>
      <c r="O8" s="428" t="s">
        <v>784</v>
      </c>
    </row>
    <row r="9" spans="1:15">
      <c r="D9" s="428">
        <v>5</v>
      </c>
      <c r="E9" s="428" t="s">
        <v>785</v>
      </c>
      <c r="G9" s="428" t="s">
        <v>786</v>
      </c>
      <c r="I9" s="428" t="s">
        <v>57</v>
      </c>
      <c r="O9" s="428" t="s">
        <v>787</v>
      </c>
    </row>
    <row r="10" spans="1:15">
      <c r="D10" s="428">
        <v>6</v>
      </c>
      <c r="E10" s="428" t="s">
        <v>788</v>
      </c>
      <c r="G10" s="428" t="s">
        <v>789</v>
      </c>
      <c r="I10" s="428" t="s">
        <v>62</v>
      </c>
      <c r="O10" s="428" t="s">
        <v>790</v>
      </c>
    </row>
    <row r="11" spans="1:15">
      <c r="D11" s="428">
        <v>7</v>
      </c>
      <c r="E11" s="428" t="s">
        <v>791</v>
      </c>
      <c r="I11" s="428" t="s">
        <v>789</v>
      </c>
    </row>
    <row r="12" spans="1:15">
      <c r="D12" s="428">
        <v>8</v>
      </c>
      <c r="E12" s="428" t="s">
        <v>792</v>
      </c>
    </row>
    <row r="13" spans="1:15">
      <c r="D13" s="428">
        <v>9</v>
      </c>
      <c r="E13" s="428" t="s">
        <v>793</v>
      </c>
    </row>
    <row r="14" spans="1:15">
      <c r="D14" s="428">
        <v>10</v>
      </c>
      <c r="E14" s="428" t="s">
        <v>794</v>
      </c>
    </row>
    <row r="15" spans="1:15">
      <c r="D15" s="428">
        <v>11</v>
      </c>
      <c r="E15" s="428" t="s">
        <v>795</v>
      </c>
    </row>
    <row r="16" spans="1:15">
      <c r="D16" s="428">
        <v>12</v>
      </c>
      <c r="E16" s="428" t="s">
        <v>796</v>
      </c>
    </row>
    <row r="17" spans="4:14">
      <c r="D17" s="428">
        <v>13</v>
      </c>
      <c r="E17" s="428" t="s">
        <v>797</v>
      </c>
    </row>
    <row r="18" spans="4:14">
      <c r="D18" s="428">
        <v>14</v>
      </c>
      <c r="E18" s="428" t="s">
        <v>798</v>
      </c>
    </row>
    <row r="19" spans="4:14">
      <c r="D19" s="428">
        <v>15</v>
      </c>
      <c r="E19" s="428" t="s">
        <v>799</v>
      </c>
    </row>
    <row r="20" spans="4:14">
      <c r="D20" s="428">
        <v>16</v>
      </c>
      <c r="E20" s="428" t="s">
        <v>800</v>
      </c>
    </row>
    <row r="21" spans="4:14" ht="15.75" customHeight="1">
      <c r="D21" s="428">
        <v>17</v>
      </c>
      <c r="E21" s="428" t="s">
        <v>801</v>
      </c>
      <c r="I21" s="428" t="s">
        <v>802</v>
      </c>
      <c r="N21" s="428" t="s">
        <v>803</v>
      </c>
    </row>
    <row r="22" spans="4:14" ht="15.75" customHeight="1">
      <c r="D22" s="428">
        <v>18</v>
      </c>
      <c r="E22" s="428" t="s">
        <v>804</v>
      </c>
    </row>
    <row r="23" spans="4:14" ht="15.75" customHeight="1">
      <c r="D23" s="428">
        <v>19</v>
      </c>
      <c r="E23" s="428" t="s">
        <v>805</v>
      </c>
      <c r="I23" s="428" t="s">
        <v>806</v>
      </c>
      <c r="N23" s="428" t="s">
        <v>807</v>
      </c>
    </row>
    <row r="24" spans="4:14" ht="15.75" customHeight="1">
      <c r="D24" s="428">
        <v>20</v>
      </c>
      <c r="E24" s="428" t="s">
        <v>808</v>
      </c>
      <c r="I24" s="428" t="s">
        <v>809</v>
      </c>
      <c r="N24" s="428" t="s">
        <v>810</v>
      </c>
    </row>
    <row r="25" spans="4:14" ht="15.75" customHeight="1">
      <c r="I25" s="428" t="s">
        <v>811</v>
      </c>
      <c r="N25" s="428" t="s">
        <v>812</v>
      </c>
    </row>
    <row r="26" spans="4:14" ht="15.75" customHeight="1">
      <c r="I26" s="428" t="s">
        <v>813</v>
      </c>
      <c r="N26" s="428" t="s">
        <v>814</v>
      </c>
    </row>
    <row r="27" spans="4:14" ht="15.75" customHeight="1">
      <c r="I27" s="428" t="s">
        <v>815</v>
      </c>
      <c r="N27" s="428" t="s">
        <v>816</v>
      </c>
    </row>
    <row r="28" spans="4:14" ht="15.75" customHeight="1">
      <c r="N28" s="428" t="s">
        <v>817</v>
      </c>
    </row>
    <row r="29" spans="4:14" ht="15.75" customHeight="1">
      <c r="N29" s="428" t="s">
        <v>818</v>
      </c>
    </row>
    <row r="30" spans="4:14" ht="15.75" customHeight="1">
      <c r="I30" s="428" t="s">
        <v>819</v>
      </c>
      <c r="N30" s="428" t="s">
        <v>820</v>
      </c>
    </row>
    <row r="31" spans="4:14" ht="15.75" customHeight="1">
      <c r="N31" s="428" t="s">
        <v>821</v>
      </c>
    </row>
    <row r="32" spans="4:14" ht="15.75" customHeight="1">
      <c r="I32" s="428" t="s">
        <v>822</v>
      </c>
      <c r="N32" s="428" t="s">
        <v>823</v>
      </c>
    </row>
    <row r="33" spans="8:14" ht="15.75" customHeight="1">
      <c r="I33" s="428" t="s">
        <v>824</v>
      </c>
      <c r="N33" s="428" t="s">
        <v>825</v>
      </c>
    </row>
    <row r="34" spans="8:14" ht="15.75" customHeight="1">
      <c r="I34" s="428" t="s">
        <v>826</v>
      </c>
    </row>
    <row r="35" spans="8:14" ht="15.75" customHeight="1">
      <c r="I35" s="428" t="s">
        <v>827</v>
      </c>
    </row>
    <row r="36" spans="8:14" ht="15.75" customHeight="1"/>
    <row r="37" spans="8:14" ht="15.75" customHeight="1"/>
    <row r="38" spans="8:14" ht="15.75" customHeight="1">
      <c r="I38" s="428" t="s">
        <v>828</v>
      </c>
      <c r="L38" s="428" t="s">
        <v>829</v>
      </c>
      <c r="M38" s="428" t="s">
        <v>830</v>
      </c>
      <c r="N38" s="428" t="s">
        <v>831</v>
      </c>
    </row>
    <row r="39" spans="8:14" ht="15.75" customHeight="1"/>
    <row r="40" spans="8:14" ht="15.75" customHeight="1">
      <c r="H40" s="428" t="s">
        <v>832</v>
      </c>
      <c r="I40" s="428" t="s">
        <v>833</v>
      </c>
      <c r="L40" s="24" t="s">
        <v>834</v>
      </c>
      <c r="M40" s="428" t="s">
        <v>835</v>
      </c>
      <c r="N40" s="428" t="s">
        <v>836</v>
      </c>
    </row>
    <row r="41" spans="8:14" ht="15.75" customHeight="1">
      <c r="I41" s="428" t="s">
        <v>837</v>
      </c>
      <c r="L41" s="24" t="s">
        <v>838</v>
      </c>
      <c r="M41" s="428" t="s">
        <v>839</v>
      </c>
      <c r="N41" s="428" t="s">
        <v>840</v>
      </c>
    </row>
    <row r="42" spans="8:14" ht="15.75" customHeight="1">
      <c r="I42" s="428" t="s">
        <v>841</v>
      </c>
      <c r="L42" s="24" t="s">
        <v>842</v>
      </c>
      <c r="N42" s="428" t="s">
        <v>843</v>
      </c>
    </row>
    <row r="43" spans="8:14" ht="15.75" customHeight="1">
      <c r="I43" s="428" t="s">
        <v>844</v>
      </c>
      <c r="L43" s="24" t="s">
        <v>845</v>
      </c>
      <c r="N43" s="428" t="s">
        <v>846</v>
      </c>
    </row>
    <row r="44" spans="8:14" ht="15.75" customHeight="1">
      <c r="I44" s="428" t="s">
        <v>847</v>
      </c>
      <c r="N44" s="428" t="s">
        <v>848</v>
      </c>
    </row>
    <row r="45" spans="8:14" ht="15.75" customHeight="1">
      <c r="I45" s="428" t="s">
        <v>849</v>
      </c>
      <c r="N45" s="428" t="s">
        <v>850</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84834CBA-DD97-4EDB-AD4F-F0208A90AC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2025-05-15T17:56:24Z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