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DA04BC48-E65B-4BA6-B1D1-EF7D72290B37}" xr6:coauthVersionLast="47" xr6:coauthVersionMax="47" xr10:uidLastSave="{00000000-0000-0000-0000-000000000000}"/>
  <bookViews>
    <workbookView xWindow="-108" yWindow="-108" windowWidth="23256" windowHeight="12456" tabRatio="731" firstSheet="1" activeTab="1" xr2:uid="{00000000-000D-0000-FFFF-FFFF00000000}"/>
  </bookViews>
  <sheets>
    <sheet name="Instructivo" sheetId="48" state="hidden" r:id="rId1"/>
    <sheet name="ACTIVIDAD_1" sheetId="20" r:id="rId2"/>
    <sheet name="ACTIVIDAD_2" sheetId="49" r:id="rId3"/>
    <sheet name="META_PDD" sheetId="38" r:id="rId4"/>
    <sheet name="PRODUCTO_MGA" sheetId="47" r:id="rId5"/>
    <sheet name="TERRITORIALIZACIÓN" sheetId="41" r:id="rId6"/>
    <sheet name="PMR" sheetId="46" r:id="rId7"/>
    <sheet name="CONTROL DE CAMBIOS" sheetId="40" r:id="rId8"/>
  </sheets>
  <externalReferences>
    <externalReference r:id="rId9"/>
  </externalReferences>
  <definedNames>
    <definedName name="_xlnm._FilterDatabase" localSheetId="6" hidden="1">PMR!$A$12:$AX$14</definedName>
    <definedName name="_xlnm.Print_Area" localSheetId="1">ACTIVIDAD_1!$A$1:$O$31</definedName>
    <definedName name="_xlnm.Print_Area" localSheetId="3">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B27" i="20" l="1"/>
  <c r="N26" i="49"/>
  <c r="J15" i="47"/>
  <c r="AW15" i="46"/>
  <c r="AV15" i="46"/>
  <c r="AW14" i="46"/>
  <c r="AV14" i="46"/>
  <c r="I16" i="47"/>
  <c r="H16" i="47"/>
  <c r="G16" i="47"/>
  <c r="F16" i="47"/>
  <c r="D16" i="47"/>
  <c r="I15" i="47"/>
  <c r="H15" i="47"/>
  <c r="G15" i="47"/>
  <c r="F15" i="47"/>
  <c r="D15" i="47"/>
  <c r="B52" i="38"/>
  <c r="C51" i="38"/>
  <c r="C49" i="38"/>
  <c r="C47" i="38"/>
  <c r="C45" i="38"/>
  <c r="C43" i="38"/>
  <c r="C41" i="38"/>
  <c r="C39" i="38"/>
  <c r="C37" i="38"/>
  <c r="C29" i="38"/>
  <c r="F26" i="38"/>
  <c r="I116" i="49"/>
  <c r="H116" i="49"/>
  <c r="G116" i="49"/>
  <c r="F116" i="49"/>
  <c r="E116" i="49"/>
  <c r="D116" i="49"/>
  <c r="C116" i="49"/>
  <c r="B116" i="49"/>
  <c r="B62" i="49"/>
  <c r="F36" i="49"/>
  <c r="B34" i="49"/>
  <c r="N29" i="49"/>
  <c r="N28" i="49"/>
  <c r="N27" i="49"/>
  <c r="O26" i="49" a="1"/>
  <c r="N25" i="49"/>
  <c r="N24" i="49"/>
  <c r="I116" i="20"/>
  <c r="H116" i="20"/>
  <c r="G116" i="20"/>
  <c r="F116" i="20"/>
  <c r="E116" i="20"/>
  <c r="D116" i="20"/>
  <c r="C116" i="20"/>
  <c r="B116" i="20"/>
  <c r="B62" i="20"/>
  <c r="N29" i="20"/>
  <c r="N28" i="20"/>
  <c r="N27" i="20"/>
  <c r="N26" i="20"/>
  <c r="O26" i="20" s="1"/>
  <c r="N25" i="20"/>
  <c r="O25" i="20" s="1"/>
  <c r="N24" i="20"/>
  <c r="O28" i="20" l="1"/>
  <c r="O29" i="20"/>
  <c r="O26" i="49"/>
  <c r="O28" i="49"/>
  <c r="O29" i="49"/>
  <c r="O25" i="49"/>
  <c r="B34" i="20"/>
  <c r="F3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B07522D-45F5-4E09-936E-9F48BE7623C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Nelly García Báez</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J31" authorId="1" shapeId="0" xr:uid="{896E6CA2-ACF0-4D1C-A344-F9B6855DF569}">
      <text>
        <r>
          <rPr>
            <b/>
            <sz val="9"/>
            <color indexed="81"/>
            <rFont val="Tahoma"/>
            <family val="2"/>
          </rPr>
          <t>Nelly García Báez:</t>
        </r>
        <r>
          <rPr>
            <sz val="9"/>
            <color indexed="81"/>
            <rFont val="Tahoma"/>
            <family val="2"/>
          </rPr>
          <t xml:space="preserve">
Verificar no esta igual al reporte a febrero,  falta el link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<sst xmlns="http://schemas.openxmlformats.org/spreadsheetml/2006/main" count="1477" uniqueCount="411">
  <si>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</si>
  <si>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</si>
  <si>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</si>
  <si>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</si>
  <si>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</si>
  <si>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</si>
  <si>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</si>
  <si>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</si>
  <si>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</si>
  <si>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</si>
  <si>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</si>
  <si>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</si>
  <si>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</si>
  <si>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</si>
  <si>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</si>
  <si>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</si>
  <si>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</si>
  <si>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</si>
  <si>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</si>
  <si>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</si>
  <si>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</si>
  <si>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</si>
  <si>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</si>
  <si>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</si>
  <si>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</si>
  <si>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</si>
  <si>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</si>
  <si>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</si>
  <si>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</si>
  <si>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</si>
  <si>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</si>
  <si>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</si>
  <si>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</si>
  <si>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</si>
  <si>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</si>
  <si>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</si>
  <si>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</si>
  <si>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</si>
  <si>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</si>
  <si>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</si>
  <si>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</si>
  <si>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</si>
  <si>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</si>
  <si>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</si>
  <si>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</si>
  <si>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</si>
  <si>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</si>
  <si>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</si>
  <si>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</si>
  <si>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</si>
  <si>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</si>
  <si>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</si>
  <si>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</si>
  <si>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</si>
  <si>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</si>
  <si>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</si>
  <si>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</si>
  <si>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</si>
  <si>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</si>
  <si>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</si>
  <si>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</si>
  <si>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</si>
  <si>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</si>
  <si>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</si>
  <si>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</si>
  <si>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</si>
  <si>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</si>
  <si>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</si>
  <si>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</si>
  <si>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</si>
  <si>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</si>
  <si>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</si>
  <si>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</si>
  <si>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</si>
  <si>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</si>
  <si>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</si>
  <si>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</si>
  <si>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</si>
  <si>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</si>
  <si>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</si>
  <si>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</si>
  <si>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</si>
  <si>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</si>
  <si>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</si>
  <si>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</si>
  <si>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</si>
  <si>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</si>
  <si>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</si>
  <si>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</si>
  <si>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</si>
  <si>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</si>
  <si>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</si>
  <si>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</si>
  <si>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</si>
  <si>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</si>
  <si>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</si>
  <si>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</si>
  <si>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</si>
  <si>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</si>
  <si>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</si>
  <si>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</si>
  <si>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</si>
  <si>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</si>
  <si>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</si>
  <si>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</si>
  <si>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</si>
  <si>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</si>
  <si>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</si>
  <si>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</si>
  <si>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</si>
  <si>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</si>
  <si>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</si>
  <si>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</si>
  <si>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</si>
  <si>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</si>
  <si>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</si>
  <si>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</si>
  <si>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</si>
  <si>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</si>
  <si>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</si>
  <si>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</si>
  <si>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</si>
  <si>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</si>
  <si>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</si>
  <si>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</si>
  <si>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</si>
  <si>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</si>
  <si>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</si>
  <si>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</si>
  <si>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</si>
  <si>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</si>
  <si>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</si>
  <si>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</si>
  <si>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</si>
  <si>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</si>
  <si>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</si>
  <si>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</si>
  <si>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</si>
  <si>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</si>
  <si>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</si>
  <si>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</si>
  <si>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</si>
  <si>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</si>
  <si>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</si>
  <si>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</si>
  <si>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</si>
  <si>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</si>
  <si>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</si>
  <si>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</si>
  <si>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</si>
  <si>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</si>
  <si>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</si>
  <si>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</si>
  <si>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</si>
  <si>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</si>
  <si>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</si>
  <si>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</si>
  <si>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</si>
  <si>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</si>
  <si>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</si>
  <si>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</si>
  <si>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</si>
  <si>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</si>
  <si>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</si>
  <si>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</si>
  <si>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</si>
  <si>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</si>
  <si>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</si>
  <si>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8181 - Producción de Información sobre los derechos de las mujeres para potenciar la toma de decisiones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</si>
  <si>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</si>
  <si>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</si>
  <si>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</si>
  <si>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</si>
  <si>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</si>
  <si>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</si>
  <si>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</si>
  <si>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</si>
  <si>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</si>
  <si>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</si>
  <si>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</si>
  <si>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</si>
  <si>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</si>
  <si>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</si>
  <si>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</si>
  <si>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</si>
  <si>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</si>
  <si>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</si>
  <si>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Producir 4 boletines estadísticos con datos sobre los derechos de las mujeres</t>
  </si>
  <si>
    <t>Servicio de información estadística en temas de Derechos Humanos</t>
  </si>
  <si>
    <t>Numero de boletines estadísticos con datos sobre los derechos de las mujeres producidos</t>
  </si>
  <si>
    <t>3. Bogotá confia en su potencial</t>
  </si>
  <si>
    <t>3.18. Ciencia, tecnología e innovación-CTel para desarrollar nuestro potencial y promover el de nuestros vecinos regionales</t>
  </si>
  <si>
    <t>Desarrollar 16 estudios y/o investigaciones del Observatorio de Mujeres y Equidad de Género - OMEG- que den cuenta de la situación de derechos de las mujeres, con datos diversificados para la toma de decisiones.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</si>
  <si>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</si>
  <si>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</si>
  <si>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</si>
  <si>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</si>
  <si>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</si>
  <si>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</si>
  <si>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</si>
  <si>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</si>
  <si>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</si>
  <si>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</si>
  <si>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</si>
  <si>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</si>
  <si>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Como parte de los avances en la producción de boletines estadísticos, durante el mes de enero de 2025 se publicó el primer boletín de feminicidios construido por el OMEG. Adicionamente, se adelantó la publicación de la información del visualizador para actualizarlo al corte de información más reciente disponible.</t>
  </si>
  <si>
    <t xml:space="preserve">Se cuenta a la fecha con información estadística actualizada y robusta sobre los derechos de las mujeres para la toma de decisiones, contando con:
a. Un boletin estadísticos sobre feminicidio en Bogotá
</t>
  </si>
  <si>
    <t xml:space="preserve">No se presenta retrasos acorde con la ejecución </t>
  </si>
  <si>
    <t>Por medio de esta actividad se fortalece el acceso a información clave para que la población de interés interna y externa tenga insumos para fortalecer sus procesos de toma de decisiones y participación. Adicionalmente, se vuelve un ejercicio de transparencia donde se expone a la ciudadanía el trabajo de la entidad en términos de datos para que puedan realizar control político.</t>
  </si>
  <si>
    <t>FEBRERO</t>
  </si>
  <si>
    <t xml:space="preserve">Como parte de los avances en la producción de boletines estadísticos, durante el mes de febrero se publicaron los siguientes boletines en la página web del OMEG: 
a. Reporte de atenciones SDMujer SiMisional, corte diciembre 2024 y enero 2025. 
b. Reporte de atenciones Inforcuidado corte noviembre de 2024
c. Boletín de feminicidio corte enero de 2025. 
Adicionalmente, se actualizó la información de los visualizadores del la página web del OMEG a corte de enero de 2025.	</t>
  </si>
  <si>
    <t>Se cuenta a la fecha con información estadística actualizada y robusta sobre los derechos de las mujeres para la toma de decisiones, contando con:
a. Dos boletines estadísticos sobre feminicidio en Bogotá
b. Un reporte de atenciones con datos SDMujer Simisional
c. Un reportre de atenciones del Sistema de información de Cuidado - InfoCuidado</t>
  </si>
  <si>
    <t>MARZO</t>
  </si>
  <si>
    <t xml:space="preserve">Como parte de los avances en la producción de boletines estadísticos, durante el mes de marzo se publicaron los siguientes boletines en la página web del OMEG: 
a. Reporte de atenciones SDMujer SiMisional, corte febrero 2025. 
b. Reporte de atenciones Inforcuidado corte diciembre de 2024
c. Boletín de feminicidio corte febrero de 2025. 
d. Adicionalmente, se actualizó la información de los visualizadores del la página web del OMEG a corte de febrero de 2025.
e. Inventario de publicaciones actualizado.	</t>
  </si>
  <si>
    <t>Se cuenta a la fecha con información estadística actualizada y robusta sobre los derechos de las mujeres para la toma de decisiones, contando con:
a. 3 boletines estadísticos sobre feminicidio en Bogotá
b. 3 reportes de atenciones con datos SDMujer Simisional
c. 2 reportes de atenciones del Sistema de información de Cuidado - InfoCuidado
d. Inventario de publicaciones actualizado a marzo 31 de 2025 y
e. visualizador de datos OMEG actualizado a 28 de febrero</t>
  </si>
  <si>
    <t>La ciudadania y actores estrategicos acceden a información actualizada, robusta y pertinente sobre la situación de derechos de las mujeres, que favorece la toma de decisiones para la gestión pública y para la participación en escenarios locales.</t>
  </si>
  <si>
    <t>ABRIL</t>
  </si>
  <si>
    <t xml:space="preserve">Como parte de los avances en la producción de boletines estadísticos, durante el mes de abril se publicaron los siguientes boletines en la página web del OMEG: 
a. Reporte de atenciones SDMujer SiMisional, corte marzo 2025. 
b. Reporte de atenciones Inforcuidado acumulado hasta enero de 2025
c. Adicionalmente, se actualizó la información de los visualizadores del la página web del OMEG a corte de marzo de 2025.
d. Inventario de publicaciones actualizado.	</t>
  </si>
  <si>
    <t>Se cuenta a la fecha con información estadística actualizada y robusta sobre los derechos de las mujeres para la toma de decisiones, contando con:
a. 3 boletines estadísticos sobre feminicidio en Bogotá
b. 4 reportes de atenciones con datos SDMujer Simisional
c. 3 reportes de atenciones del Sistema de información de Cuidado - InfoCuidado
d. Inventario de publicaciones actualizado con corte 30 de abril de 2025
e. visualizador de datos OMEG actualizado a 31 de marzo</t>
  </si>
  <si>
    <t>Contar con información estadística sobre la situación de derechos de las mujeres en la ciudad, permite identificar brechas de género y temas de interes que deben ser profundizados para establecer acciones de gestión publica basada en la evidencia que responda a las necesidades de la población</t>
  </si>
  <si>
    <t>MAYO</t>
  </si>
  <si>
    <t>JUNIO</t>
  </si>
  <si>
    <t>JULIO</t>
  </si>
  <si>
    <t>AGOSTO</t>
  </si>
  <si>
    <t>SEPTIEMBRE</t>
  </si>
  <si>
    <t>OCTUBRE</t>
  </si>
  <si>
    <t xml:space="preserve">NOVIEMBRE </t>
  </si>
  <si>
    <t>DICIEMBRE</t>
  </si>
  <si>
    <t>1. Publicar información actualizada sobre los derechos de las mujeres en el micrositio del OMEG,  asimimo, mejorar su navegabilidad y acceso a la ciudadanía</t>
  </si>
  <si>
    <t>2. Producir  fichas y/o boletines estadísticos temáticos sobre las atenciones del sector mujeres  y la situación de las mujeres en Bogotá</t>
  </si>
  <si>
    <t>3. Actualización y publicación de visualizadores en la página web del OMEG con datos estadísticos sobre la situación de derechos de las mujeres en Bogotá</t>
  </si>
  <si>
    <t>Tarea</t>
  </si>
  <si>
    <t xml:space="preserve">PONDERACIÓN DE LA TAREA
</t>
  </si>
  <si>
    <t>LOGROS Y BENEFICIOS Y RETRASOS Y ALTERNATIVAS DE SOLUCIÓN</t>
  </si>
  <si>
    <t>No se presentan avances acorde a lo programado</t>
  </si>
  <si>
    <t>Durante el mes de enero se publicó el boletín de feminicidio y otras violencias, corte de enero de 2025. No se presentaron retrasos.</t>
  </si>
  <si>
    <t>Como parte del proceso de la actualización del visualizador de la página del OMEG, se realizaron las siguientes tareas:
Información disponible a corte 30 de noviembre y 31 de diciembre de 2024 correspondiente al último trimestre del año 2024. En este período, se actualizaron los siguientes tableros de datos, organizados en dos grandes temas e indicadores: 
1. Violencias (corte 31 de diciembre de 2024): 
- Sistema Violeta  - Asesinato de mujeres - Delitos sexuales - Violencia intrafamiliar - Lesiones personales 
- Riesgo de feminicidio, Medicina Legal (Corte 30 de noviembre) 
2. Servicios y Atenciones (corte 30 de noviembre de 2024): 
- Cuidado - Línea Púrpura Distrital - CIOM - Casa de Todas - Casas de Justicia, URI, CAF (CAIVAS-CAPIV) - Duplas - Casa Refugio - Hospitales</t>
  </si>
  <si>
    <t>EVIDENCIAS DE EJECUCIÓN</t>
  </si>
  <si>
    <t>No se presentan evidencias acorde con la programación de la ejecucución</t>
  </si>
  <si>
    <t xml:space="preserve">Boletín feminicidio:
https://omeg.sdmujer.gov.co/index.php/component/phocadownload/category/99-feminicidios-y-otras-violencias-contra-las-mujeres?download=981:bolentin-no-1-enero-2025   </t>
  </si>
  <si>
    <t xml:space="preserve">"Actualización y publicación de visualizadores en la página web del OMEG con datos estadísticos sobre la situación de derechos de las mujeres en Bogotá
https://secretariadistritald.sharepoint.com/:f:/s/ContratacinSPI-2022/Eju17PTmkP5GrrTTOWo3nr0BHmQ5I1BrT4hdkQgVweYhYg?e=iFFdBl"	</t>
  </si>
  <si>
    <t xml:space="preserve">Se realiza la consolidación de datos y documentos públicados en el Observatorio de Mujeres y Equidad de Género - OMEG para los meses de enero y febrero, lo que permite contar con información actualizada, robusta y oportuna sobre la situación de derechos de las mujeres en Bogotá. </t>
  </si>
  <si>
    <t xml:space="preserve">Durante el mes de febrero se publicaron los siguientes boletines en la página web del OMEG: 
a. Reporte de atenciones SDMujer, SiMisional, corte diciembre 2024 y enero 2025. 
b. Reporte de atenciones Inforcuidado corte noviembre de 2024 y el boletín de feminicidio a corte de enero de 2025.
</t>
  </si>
  <si>
    <t xml:space="preserve">Durante el mes de febrero, se realizó la actualización de los tableros del visualizador de datos del Observatorio de Mujeres y Equidad de Género de Bogotá (OMEG), y se actualiza la visualización de documentos con datos estadístcos de  interes para la ciudadanía.
En cuanto al visualizador de datos de InfoCuidado se encuentra en una fase de ajuste y validación de datos. Aunque ya se ha completado el diseño y la construcción, es necesario realizar una revisión detallada de la base de datos para verificar y corregir cualquier inconsistencia en la información migrada. Este proceso de depuración tiene como objetivo asegurar que los datos se presenten de manera correcta y confiable, garantizando el adecuado funcionamiento del sistema para su publicación final.
</t>
  </si>
  <si>
    <t>Inventario de publicaciones del OMEG
https://secretariadistritald.sharepoint.com/:x:/s/ContratacinSPI-2022/Efn58oKxD9VEqR9q7snp3W8BKoH7bCvIFzhGZGq-UALkzg?e=nOZMgI</t>
  </si>
  <si>
    <r>
      <rPr>
        <b/>
        <sz val="13"/>
        <color rgb="FF000000"/>
        <rFont val="Arial"/>
        <family val="2"/>
      </rPr>
      <t xml:space="preserve">SiMisional: 
</t>
    </r>
    <r>
      <rPr>
        <sz val="13"/>
        <color rgb="FF000000"/>
        <rFont val="Arial"/>
        <family val="2"/>
      </rPr>
      <t xml:space="preserve">https://omeg.sdmujer.gov.co/index.php/component/phocadownload/category/88-servicios-sd-mujer?download=990:reporte-de-atenciones-secretaria-distrital-de-la-mujer-del-1-de-enero-a-31-de-enero-de-2025
https://omeg.sdmujer.gov.co/index.php/component/phocadownload/category/88-servicios-sd-mujer?download=989:reporte-de-atenciones-secretaria-distrital-de-la-mujer-del-1-de-enero-a-30-de-diciembre-de-2024
</t>
    </r>
    <r>
      <rPr>
        <b/>
        <sz val="13"/>
        <color rgb="FF000000"/>
        <rFont val="Arial"/>
        <family val="2"/>
      </rPr>
      <t xml:space="preserve">Infocuidado: </t>
    </r>
    <r>
      <rPr>
        <sz val="13"/>
        <color rgb="FF000000"/>
        <rFont val="Arial"/>
        <family val="2"/>
      </rPr>
      <t>https://omeg.sdmujer.gov.co/index.php/component/phocadownload/category/98-info-cuidado?download=987:reporte-infocuidado-del-1-de-</t>
    </r>
    <r>
      <rPr>
        <b/>
        <sz val="13"/>
        <color rgb="FF000000"/>
        <rFont val="Arial"/>
        <family val="2"/>
      </rPr>
      <t xml:space="preserve">marzo-de-2021-a-30-de-noviembre-de-2024
Boletín feminicidio:
</t>
    </r>
    <r>
      <rPr>
        <sz val="13"/>
        <color rgb="FF000000"/>
        <rFont val="Arial"/>
        <family val="2"/>
      </rPr>
      <t>https://omeg.sdmujer.gov.co/index.php/component/phocadownload/category/99-feminicidios-y-otras-violencias-contra-las-mujeres?download=988:boletin-no1-feminicidio-y-otras-violencias-febrero-2025</t>
    </r>
  </si>
  <si>
    <t>Actualización y publicación de visualizadores en la página web del OMEG con datos estadísticos sobre la situación de derechos de las mujeres en Bogotá
https://secretariadistritald.sharepoint.com/:f:/s/ContratacinSPI-2022/Eju17PTmkP5GrrTTOWo3nr0BHmQ5I1BrT4hdkQgVweYhYg?e=iFFdBl</t>
  </si>
  <si>
    <t xml:space="preserve">Se realiza la consolidación de datos y documentos públicados en el Observatorio de Mujeres y Equidad de Género - OMEG para el mes de marzo, lo que permite contar con información actualizada, robusta y oportuna sobre la situación de derechos de las mujeres en Bogotá. </t>
  </si>
  <si>
    <t>Durante el mes de marzo se publicaron los siguientes boletines en la página web del OMEG: 
a. Reporte de atenciones SDMujer, SiMisional, corte febrero de 2025
b. Reporte de atenciones Infocuidado corte diciembre de 2024 y 
c. el boletín de feminicidio a corte de febrero de 2025.</t>
  </si>
  <si>
    <t xml:space="preserve">Durante el mes de marzo, se realizó la actualización de los tableros del visualizador de datos del Observatorio de Mujeres y Equidad de Género de Bogotá (OMEG), y se actualiza la visualización de documentos con datos estadísticos de  interes para la ciudadanía a corte de febrero 2025.
En cuanto al visualizador de datos de InfoCuidado se realizaron ajustes estructurales a la base de datos, lo cual permitió corregir inconsistencias detectadas en la información migrada y asegurar su correspondencia con los registros originales de la fuente de datos. Adicionalmente, se optimizaron las consultas que alimentan los tableros del visualizador,  para reducir los tiempos de respuesta de las mismas. </t>
  </si>
  <si>
    <t>Inventario de publicaciones del OMEG
https://secretariadistritald.sharepoint.com/:f:/s/ContratacinSPI-2022/EpbgBBH0QiBAuN3vidMJGI0BffGRo-jEMOvz-sXXhUFzkw?e=s0ux2z</t>
  </si>
  <si>
    <t>Consolidado INFOCUIDADO
Ficha_Feminicidio_Marzo_2025
RepAtenciones_Consolidado_SIMISIONAL
https://secretariadistritald.sharepoint.com/:f:/s/ContratacinSPI-2022/EpbgBBH0QiBAuN3vidMJGI0BffGRo-jEMOvz-sXXhUFzkw?e=s0ux2z</t>
  </si>
  <si>
    <t>Actualización y publicación de visualizadores en la página web del OMEG con datos estadísticos sobre la situación de derechos de las mujeres en Bogotá
https://secretariadistritald.sharepoint.com/:f:/s/ContratacinSPI-2022/EpbgBBH0QiBAuN3vidMJGI0BffGRo-jEMOvz-sXXhUFzkw?e=s0ux2z</t>
  </si>
  <si>
    <t>Se realiza la consolidación de datos y documentos públicados en el Observatorio de Mujeres y Equidad de Género - OMEG con corte a 30 de abril, lo que permite contar con información actualizada, robusta y oportuna sobre la situación de derechos de las mujeres en Bogotá, para la toma de decisiones de la gestión pública</t>
  </si>
  <si>
    <t xml:space="preserve">Durante el mes de abril se publicaron los siguientes boletines en la página web del OMEG: 
a. Reporte de atenciones SDMujer, SiMisional, corte marzo de 2025
b. Reporte de atenciones Infocuidado corte diciembre de 2024 a enero de 2025 
</t>
  </si>
  <si>
    <t>Durante el mes de abril, se realizó la actualización de los tableros del visualizador de datos del Observatorio de Mujeres y Equidad de Género de Bogotá (OMEG), y se actualiza la visualización de documentos con datos estadístcos de  interes para la ciudadanía a corte de marzo 2025
 Con respecto al visualizador de datos de InfoCuidado se continuo con la verificación y corrección de  inconsistencias detectadas en la información migrada y asegurar su correspondencia con los registros originales de la fuente de datos. Adicionalmente, se realizó la programación de  tableros del visualizador,  para mejorar la experiencia de usabilidad de usuarias y usuarios</t>
  </si>
  <si>
    <t>Inventario de publicaciones del OMEG
https://secretariadistritald.sharepoint.com/:f:/s/ContratacinSPI-2022/EpbgBBH0QiBAuN3vidMJGI0BffGRo-jEMOvz-sXXhUFzkw?e=udALgr</t>
  </si>
  <si>
    <r>
      <rPr>
        <b/>
        <sz val="11"/>
        <color rgb="FF000000"/>
        <rFont val="Calibri"/>
        <family val="2"/>
        <scheme val="minor"/>
      </rPr>
      <t xml:space="preserve">SiMisional: 
</t>
    </r>
    <r>
      <rPr>
        <u/>
        <sz val="11"/>
        <color rgb="FF0000FF"/>
        <rFont val="Calibri"/>
        <family val="2"/>
        <scheme val="minor"/>
      </rPr>
      <t xml:space="preserve">https://omeg.sdmujer.gov.co/phocadownload/2025/RepAtenciones_Consolidado_MAR2025.pdf
</t>
    </r>
    <r>
      <rPr>
        <b/>
        <sz val="11"/>
        <color rgb="FF000000"/>
        <rFont val="Calibri"/>
        <family val="2"/>
        <scheme val="minor"/>
      </rPr>
      <t xml:space="preserve">Infocuidado:
</t>
    </r>
    <r>
      <rPr>
        <u/>
        <sz val="11"/>
        <color rgb="FF0000FF"/>
        <rFont val="Calibri"/>
        <family val="2"/>
        <scheme val="minor"/>
      </rPr>
      <t xml:space="preserve">https://omeg.sdmujer.gov.co/phocadownload/2025/Consolidado_ReporteInfoCuidado_Enero_2025.pdf
</t>
    </r>
  </si>
  <si>
    <t>Actualización y publicación de visualizadores en la página web del OMEG con datos estadísticos sobre la situación de derechos de las mujeres en Bogotá
https://secretariadistritald.sharepoint.com/:f:/s/ContratacinSPI-2022/EpbgBBH0QiBAuN3vidMJGI0BffGRo-jEMOvz-sXXhUFzkw?e=udALgr</t>
  </si>
  <si>
    <t>ACUMULADO</t>
  </si>
  <si>
    <t>Elaborar 16 estudios y/o investigaciones con información sobre la situación de derechos de las mujeres con enfoque de género y diferencial</t>
  </si>
  <si>
    <t>Documentos de Investigación</t>
  </si>
  <si>
    <t>Numero de estudios y/o investigaciones con información sobre la situación de derechos de las mujeres con enfoque de género y diferencial elaborados</t>
  </si>
  <si>
    <t>No se presentan avances acorde con lo programado</t>
  </si>
  <si>
    <t>No se presentan avances y logros acumulados acorde con lo programado</t>
  </si>
  <si>
    <t xml:space="preserve">No se presenta beneficios acorde con la ejecución </t>
  </si>
  <si>
    <t>Como parte de los avances en la Elaboración de estudios y/o investigaciones con información sobre la situación de derechos de las mujeres con enfoque de género y diferencial,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</si>
  <si>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Como parte de los avances y logros acumulados, se puede mencionar el contar con un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 este permitira hacer seguimiento a la elaboración de estudios e investigaciónes como lo son: evaluación intermedia de los indicadores de la Política Publica de Mujeres y Equidad y la encuesta de mujeres y equidad de género de Bogotá, entre otras.  </t>
  </si>
  <si>
    <t xml:space="preserve">Avanzar en la Elaboración de estudios y/o investigaciones con información sobre la situación de derechos de las mujeres con enfoque de género y diferencial,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 </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</si>
  <si>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</si>
  <si>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t>Como parte de los avances y logros acumulados, se puede mencionar:
a. plan de investigaciones del OMEG para el año 2025
b. Avances en el diseño de tres investigaciones del OMEG (Evaluación Intermedia Política Publica de Mujeres y Equidad de Género, Encuesta de Mujeres y Equidad de Género y Fenómeno del feminicidio), con retroalimentación y direcionamiento estratégico por parte de la Directora.</t>
  </si>
  <si>
    <t xml:space="preserve">Desde el Observatorio de Mujeres y Equidad de Género - OMEG - se ofrecen datos que dan cuenta de la situación de derechos de las mujeres, con datos diversificados para la toma de decisiones, lo que beneficia a la ciudadanía, ya que permite a la entidad contar con información actualizada, de caracter cualitativo y cuantitativo, para una toma de decisiones acertada e inversión de recursos efectiva. Adicionalmente, permite una mayor comprensión de los  fenómenos y condiciones de goce o vulneración de los derechos de las mujeres en la ciudad. </t>
  </si>
  <si>
    <r>
      <t xml:space="preserve">Durante el mes de abril, en el avance en la Elaboración de estudios y/o investigaciones con información sobre la situación de derechos de las mujeres con enfoque de género y diferencial, se pueden mencionar los siguientes logros:
</t>
    </r>
    <r>
      <rPr>
        <b/>
        <sz val="10"/>
        <color theme="1"/>
        <rFont val="Arial"/>
        <family val="2"/>
      </rPr>
      <t>Evaluación intermedia de la Política Pública de Mujeres y Equidad de Género de Bogotá:</t>
    </r>
    <r>
      <rPr>
        <sz val="10"/>
        <color theme="1"/>
        <rFont val="Arial"/>
        <family val="2"/>
      </rPr>
      <t xml:space="preserve">
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theme="1"/>
        <rFont val="Arial"/>
        <family val="2"/>
      </rPr>
      <t>Encuesta de Mujeres y Equidad de Género</t>
    </r>
    <r>
      <rPr>
        <sz val="10"/>
        <color theme="1"/>
        <rFont val="Arial"/>
        <family val="2"/>
      </rPr>
      <t xml:space="preserve">
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theme="1"/>
        <rFont val="Arial"/>
        <family val="2"/>
      </rPr>
      <t>Investigación Acoso Sexual en el Transporte y Espacio Público en Bogotá</t>
    </r>
    <r>
      <rPr>
        <sz val="10"/>
        <color theme="1"/>
        <rFont val="Arial"/>
        <family val="2"/>
      </rPr>
      <t xml:space="preserve">
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theme="1"/>
        <rFont val="Arial"/>
        <family val="2"/>
      </rPr>
      <t>Investigación caracterización de personas que realizan Actividades Sexuales Pagadas en Bogotá</t>
    </r>
    <r>
      <rPr>
        <sz val="10"/>
        <color theme="1"/>
        <rFont val="Arial"/>
        <family val="2"/>
      </rPr>
      <t xml:space="preserve">
a. Cronograma de la investigación caracterización de personas que realizan Actividades Sexuales Pagadas en Bogotá
b. Cronograma de la elaboración del Índice de discriminación a mujeres que realizan actividades pagadas  
</t>
    </r>
    <r>
      <rPr>
        <b/>
        <sz val="10"/>
        <color theme="1"/>
        <rFont val="Arial"/>
        <family val="2"/>
      </rPr>
      <t>Otros temas</t>
    </r>
    <r>
      <rPr>
        <sz val="10"/>
        <color theme="1"/>
        <rFont val="Arial"/>
        <family val="2"/>
      </rPr>
      <t xml:space="preserve">
a. Matriz unificada con el plan de análisis de correlación de variables de análisis para la investigación: Comprendiendo el fenómeno del feminicidio en Bogotá	</t>
    </r>
  </si>
  <si>
    <t>Como parte de los avances y logros acumulados, se puede mencionar:
a. plan de investigaciones del OMEG para el año 2025
b. Avances en el diseño de cuatro investigaciones del OMEG  acorde con lo programado, estas son: 
I. Evaluación intermedia de la Política Pública de Mujeres y Equidad de Género de Bogotá
II. Encuesta de Mujeres y Equidad de Género
III. Investigación Acoso Sexual en el Transporte y Espacio Público en Bogotá
IV. Investigación caracterización de personas que realizan Actividades Sexuales Pagadas en Bogotá
c. Avance en el estudio de otros temas relevantes como: el fenómeno del feminicidio en Bogotá
c. Retroalimentación y direcionamiento estratégico de manera permanente por el equipo directivo de la entidad.</t>
  </si>
  <si>
    <t>Contar con estudios e investigaciones sobre temas relevantes que dan cuenta de la situación de derechos de las mujeres en la ciudad, permite identificar brechas de género y temas de interes que deben ser profundizados para establecer acciones de gestión publica basada en la evidencia que responda a las necesidades de la población</t>
  </si>
  <si>
    <t>1. Producir un documento de la evaluación intermedia de la PPMYEG con enfoque de género y diferencial , divulgando los resultados</t>
  </si>
  <si>
    <t>2. Producir un documento de actualización de la Encuesta de Mujeres y Equidad de Género, divulgando los resultados</t>
  </si>
  <si>
    <t>3. Producir y publicar estudios y/o investigaciones sobre los derechos de las mujeres con enfoque de genero y diferencial que favorezcan la toma de decisiones de la gestión pública basada en la evidencia</t>
  </si>
  <si>
    <t xml:space="preserve">Tarea </t>
  </si>
  <si>
    <t>No se presentan evidencias acorde con la programación de ejecución</t>
  </si>
  <si>
    <t>Se realizó reunión de articulación y planeación entre el equipo de seguimiento a la implementación de la Política Pública de Mujeres y Equidad de Género de la Direción de Derechos y Diseño de Política y la Dirección de Gestión de Conocimiento -  Equipo del OMEG encargado de realizar la evaluacion intermedia de los indicadores de mencionada Política.</t>
  </si>
  <si>
    <t xml:space="preserve">Se realizó una reunión de trabajo con profesionales del equipo del OMEG para revisar los avances en la producción del anexo técnico para el proceso  de contratación publica de la encuesta de mujeres y equidad de género de Bogotá. 
Avance preliminar del anexo técnico del para el proceso  de contratación publica de la encuesta de mujeres y equidad de género de Bogotá. </t>
  </si>
  <si>
    <t xml:space="preserve">Se realizaron dos reuniones de trabajo con profesionales del equipo del OMEG para definir el alcance, objetivos, preguntas de investigación, metodología y cronograma de la investigación “Comprendiendo el fenómeno del feminicidio en Bogotá”. 
Estructuración del plan de investigaciones del OMEG para el año 2025, en atención a las metas de plan de desarrollo, los lineamientos de la PPMyEG y la PPASP, y los compromisos con grupos étnicos en al marco de las políticas púbicas étnicas distritales. </t>
  </si>
  <si>
    <t>Anexo 1, Acta de la reunión de planeación y articulación evaluación intermedia de la Política Pública de Mujeres y Equidad de Género</t>
  </si>
  <si>
    <t>Anexo 1. Acta de la reunión anexo técnico Encuesta de Mujeres y Equidad de Género.
Anexo 2. Propuesta anexo técnico Encuesta de Mujeres y Equidad de Género.</t>
  </si>
  <si>
    <t>Anexo 1, Acta de la reunión investigación feminicidio
Anexo 2. Acta de la reunión investigación feminicidio
Anexo 3. Documento Plan de investigaciones OMEG 2025</t>
  </si>
  <si>
    <t xml:space="preserve">Se elaboro una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t>
  </si>
  <si>
    <t>Se elaboró una propuesta de anexo técnico para el proceso de contratación pública de la encuesta de mujeres y equidad de género de Bogotá, enviada a la Dirección de contratación. 
Avance en la elaboración de cronograma de la investigación sobre la Situación de los derechos de las mujeres de Bogotá. 
Avance en la elaboración de una matriz bibliográfica de referencia para la investigación sobre la Situación de los derechos de las mujeres de Bogotá. 
Propuesta de cuadro de cotización elaborada  para la adquisición, por concurso de méritos, de la Encuesta de Mujeres y Equidad de Género a cargo de la Dirección de Gestión del Conocimiento</t>
  </si>
  <si>
    <t xml:space="preserve">Planeación estratégica de productos con miras al diseño de la investigación para la Caracterización  de mujeres que realizan actividades sexuales pagadas en Bogotá.
Avance en el diseño de investigación sobre acoso sexual en el transporte y espacio público. 
Cronograma de la investigación de feminicidios “Comprendiendo el fenómeno del feminicidio en Bogotá”.
Avance diseño de la investigación “Comprendiendo el fenómeno del feminicidio en Bogotá”.
Mesa de trabajo entre profesionales del equipo del OMEG para avanzar en el diseño de la investigación “Comprendiendo el fenómeno del feminicidio en Bogotá”
Avance en la planeación estratégica del plan de investigaciones del OMEG, y en la articulaciones de los equipos en atención a los recursos humanos disponibles para cada investigación. 
</t>
  </si>
  <si>
    <t>Anexo 1. Documento preliminar de definición de alcance de la evaluación intermedia de la Política Publica de Mujeres y Equidad de Género. 
https://secretariadistritald.sharepoint.com/:f:/s/ContratacinSPI-2022/EpbgBBH0QiBAuN3vidMJGI0BffGRo-jEMOvz-sXXhUFzkw?e=s0ux2z</t>
  </si>
  <si>
    <t>Anexo 1. Documento preliminar anexo técnico. 
Anexo 2. Cronograma preliminar investigación. 
Anexo 3. Primera entrega de la matriz bibliográfica
Anexo 4. Propuesta cuadro de Cotización
https://secretariadistritald.sharepoint.com/:f:/s/ContratacinSPI-2022/EpbgBBH0QiBAuN3vidMJGI0BffGRo-jEMOvz-sXXhUFzkw?e=s0ux2z</t>
  </si>
  <si>
    <t xml:space="preserve">Anexo 1. Acta de reunión de planeación estratégica ASP.
Anexo 2. Avance diseño de investigación acoso sexual. 
Anexo 3. Propuesta cronograma investigación feminicidio
Anexo 4. Avance documento de diseño de investigación feminicidios
Anexo 5. Acta de reunión feminicidios. 
Anexo 6. Acta de reunión estrátegica investigaciones OMEG
Anexo 7. Acta de reunión avances investigaciones
https://secretariadistritald.sharepoint.com/:f:/s/ContratacinSPI-2022/EpbgBBH0QiBAuN3vidMJGI0BffGRo-jEMOvz-sXXhUFzkw?e=s0ux2z
</t>
  </si>
  <si>
    <t>Durante el mes de abril se realizó la elaboración de una propuesta de investigación para la priorización de la evaluación intermedia en el marco del plan de investigaciones de la Secretaría Distrital de Planeación.
Asimismo, se avanzó en el diseño de la evaluación intermedia mediante mesas de trabajo entre la SDMujer y la Secretaría Distrital de Planeación 
Por otra parte, realizó la elaboración del cronograma de la evaluación intermedia en atención a la meta del plan de acción del proyecto e inversión. 
Además, se avanzó en el diseño de la evaluación intermedia mediante mesas de trabajo entre profesionales de las direcciones relevantes de la SDMujer.</t>
  </si>
  <si>
    <t>Durante el mes de abril, se ajustó el Anexo técnico por parte de las oficinas de la SDMujer y publicado en SECOP II, para la adquisición, por concurso de méritos, de la Encuesta de Mujeres y Equidad de Género a cargo de la Dirección de Gestión del Conocimiento.
Dado lo anterior, se realizó la actualización del cronograma de la investigación sobre la Situación de los derechos de las mujeres de Bogotá. 
En este sentido, se avanzó en  la articulación con la Secretaría Distrital de Planeación mediante una reunión para presentar el anexo técnico diseñado para la contratación de la Encuesta de Mujeres y Equidad de Género y se construyó una matriz de consistencia que contempla los elementos del diseño de investigación.</t>
  </si>
  <si>
    <t>Como parte de las acciones de elaboración de estudios e investigación del OMEG, se realizaron los siguientes avances:  
a. Elaboración del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mediante una reunión en la que se definieron los parámetros del trabajo conjunto. 
d. Elaboración del Cronograma de la investigación caracterización de personas que realizan Actividades Sexuales Pagadas en Bogotá
e. Elaboración del Cronograma de la elaboración del Índice de discriminación a mujeres que realizan actividades pagadas.
f. Elaboración de una matriz unificada con el plan de análisis de correlación de variables de análisis para la investigación: Comprendiendo el fenómeno del feminicidio en Bogotá</t>
  </si>
  <si>
    <t xml:space="preserve">Anexo 1. Propuesta evaluación intermedia
Anexo 2 y 3. Actas de reunión de espacios con SD Planeación. 
Anexo 4. Cronograma evauación intermedia
Anexo 5 . Acta de mesa de trabajo SDMujer.
https://secretariadistritald.sharepoint.com/:f:/s/ContratacinSPI-2022/EpbgBBH0QiBAuN3vidMJGI0BffGRo-jEMOvz-sXXhUFzkw?e=udALgr 
</t>
  </si>
  <si>
    <t xml:space="preserve">Anexo 1. Anexo técnico SECOP. II
Anexo 2. Cronograma actualizado
Anexo 3. Acta reunión SDP
Anexo 4. Matriz de consistencia
https://secretariadistritald.sharepoint.com/:f:/s/ContratacinSPI-2022/EpbgBBH0QiBAuN3vidMJGI0BffGRo-jEMOvz-sXXhUFzkw?e=udALgr </t>
  </si>
  <si>
    <t xml:space="preserve">Anexo 1. Cronograma investigación sobre Acoso Sexual 
Anexo 2. Diseño investigación Acoso Sexual 
Anexo 3. Acta reunión con Transmilenio
Anexo 4. Cronograma ASP
Anexo 5. Cronograma Indice ASP
Anexo 6. matriz unificada
https://secretariadistritald.sharepoint.com/:f:/s/ContratacinSPI-2022/EpbgBBH0QiBAuN3vidMJGI0BffGRo-jEMOvz-sXXhUFzkw?e=udALgr </t>
  </si>
  <si>
    <t>Código</t>
  </si>
  <si>
    <t>Versión</t>
  </si>
  <si>
    <t>Fecha de Emisión</t>
  </si>
  <si>
    <t>META PLAN DE DESARROLLO</t>
  </si>
  <si>
    <t>Página</t>
  </si>
  <si>
    <t>Página 3 de 7</t>
  </si>
  <si>
    <t xml:space="preserve">                                                 REPORTE INDICADOR META PDD</t>
  </si>
  <si>
    <t>5 - Igualdad de género</t>
  </si>
  <si>
    <t>5.C. Aprobar y fortalecer políticas acertadas y leyes aplicables para promover la igualdad de género y el gempoderamiento de todas las mujeres y las niñas a todos los niveles</t>
  </si>
  <si>
    <t>Número de estudios y/o investigaciones del Observatorio de Mujeres y Equidad de Género - OMEG que den cuenta de la situación de derechos de las mujeres, con datos diversificados para la toma de decisiones.</t>
  </si>
  <si>
    <t>TOTAL</t>
  </si>
  <si>
    <t>EJECUCIÓN MENSUAL INDICADOR PDD 3969</t>
  </si>
  <si>
    <t>No se presenta retrasos acorde con la ejecución</t>
  </si>
  <si>
    <t xml:space="preserve">No se presenta evidencias acorde con la ejecución </t>
  </si>
  <si>
    <t>Como parte de los avances para Desarrollar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evaluación intermedia de los indicadores, como son: Dirección de Gestión de Conocimiento – Equipo OMEG y Dirección de Derechos y Diseño de Políticas 
b.	Avance preliminar del anexo técnico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del plan de desarrollo, los lineamientos de la Política Publica de Mujeres y Equidad de Género y la Política Pública de Actividades Sexualmente Pagas, y los compromisos con grupos étnicos en al marco de las Políticas Púbicas étnicas distritales</t>
  </si>
  <si>
    <t>Avanzar en el Desarrollo de estudios y/o investigaciones del Observatorio de Mujeres y Equidad de Género - OMEG- que den cuenta de la situación de derechos de las mujeres, con datos diversificados para la toma de decisiones, hace que la Secretaría de la Mujer se acerque al levantamiento de información sobre las condiciones de goce o vulneración de los derechos de las mujeres en la ciudad. Esto es beneficial para la ciudadanía ya que contar con información actualizada, cualitativa y cuantitativa, permite a la entidad una toma de decisiones acertada e inversión de recursos efectiva</t>
  </si>
  <si>
    <t>Anexo 1. Documento Plan de investigaciones OMEG 2025</t>
  </si>
  <si>
    <t xml:space="preserve">Como parte de los avances en la Elaboración de estudios y/o investigaciones con información sobre la situación de derechos de las mujeres con enfoque de género y diferencial, se pueden mencionar los siguientes logros:
a. Propuesta preliminar del alcance de la evaluación intermedia de la Política Publica de Mujeres y Equidad de Género, que incorpora las necesidades de la entidad, el lineamiento establecido en el CONPES 14 de 2020, y la Guía de evaluaciones de políticas públicas distritales de Planeación Distrital. 
b. Propuesta anexo técnico para el proceso de contratación pública de la encuesta de mujeres y equidad de género de Bogotá, enviada a la Dirección de ficina de contratación. 
c. Avance elaboración de cronograma de la investigación sobre la Situación de los derechos de las mujeres de Bogotá. 
d. Avance elaboración de una matriz bibliográfica de referencia para la investigación sobre la Situación de los derechos de las mujeres de Bogotá. 
e. Propuesta cuadro de cotización elaborada  para la adquisición, por concurso de méritos, de la Encuesta de Mujeres y Equidad de Género a cargo de la Dirección de Gestión del Conocimiento.
f. Planeación estratégica de productos con miras al diseño de la investigación para la Caracterización  de mujeres que realizan actividades sexuales pagadas en Bogotá.
g. Avance diseño de investigación sobre acoso sexual en el transporte y espacio público. 
h. Cronograma de investigación de feminicidios “Comprendiendo el fenómeno del feminicidio en Bogotá”.
i. Avance diseño de la investigación “Comprendiendo el fenómeno del feminicidio en Bogotá”.
j. Avance planeación estratégica del plan de investigaciones del OMEG, y en la articulaciones de los equipos en atención a los recursos humanos disponibles para cada investigación. </t>
  </si>
  <si>
    <r>
      <t xml:space="preserve">I. Evaluación intermedia de la Política Pública de Mujeres y Equidad de Género de Bogotá
</t>
    </r>
    <r>
      <rPr>
        <b/>
        <i/>
        <sz val="11"/>
        <color theme="1"/>
        <rFont val="Arial"/>
        <family val="2"/>
      </rPr>
      <t xml:space="preserve">Anexo. Propuesta evaluación intermedia
Anexo. Cronograma Evaluación Intermedia
</t>
    </r>
    <r>
      <rPr>
        <sz val="11"/>
        <color theme="1"/>
        <rFont val="Arial"/>
        <family val="2"/>
      </rPr>
      <t xml:space="preserve">
II. Encuesta de Mujeres y Equidad de Género
</t>
    </r>
    <r>
      <rPr>
        <b/>
        <i/>
        <sz val="11"/>
        <color theme="1"/>
        <rFont val="Arial"/>
        <family val="2"/>
      </rPr>
      <t>Anexo. Documento Técnico
Anexo. Matriz de consistencia</t>
    </r>
    <r>
      <rPr>
        <sz val="11"/>
        <color theme="1"/>
        <rFont val="Arial"/>
        <family val="2"/>
      </rPr>
      <t xml:space="preserve">
III. Investigación Acoso Sexual en el Transporte y Espacio Público en Bogotá
</t>
    </r>
    <r>
      <rPr>
        <b/>
        <i/>
        <sz val="11"/>
        <color theme="1"/>
        <rFont val="Arial"/>
        <family val="2"/>
      </rPr>
      <t>Anexo. Diseño de la investigación</t>
    </r>
    <r>
      <rPr>
        <sz val="11"/>
        <color theme="1"/>
        <rFont val="Arial"/>
        <family val="2"/>
      </rPr>
      <t xml:space="preserve">
IV. Investigación caracterización de personas que realizan Actividades Sexuales Pagadas en Bogotá
</t>
    </r>
    <r>
      <rPr>
        <b/>
        <i/>
        <sz val="11"/>
        <color theme="1"/>
        <rFont val="Arial"/>
        <family val="2"/>
      </rPr>
      <t>Anexo. Cronograma ASP</t>
    </r>
    <r>
      <rPr>
        <sz val="11"/>
        <color theme="1"/>
        <rFont val="Arial"/>
        <family val="2"/>
      </rPr>
      <t xml:space="preserve">
V. Investigación  fenómeno del feminicidio en Bogotá
</t>
    </r>
    <r>
      <rPr>
        <b/>
        <i/>
        <sz val="11"/>
        <color theme="1"/>
        <rFont val="Arial"/>
        <family val="2"/>
      </rPr>
      <t>Anexo. Matriz unificada</t>
    </r>
  </si>
  <si>
    <t>Formula indicador:</t>
  </si>
  <si>
    <t>Numero de estudios y/o investigaciones del Observatorio de Mujeres y Equidad de Género - OMEG que den cuenta de la situación de derechos de las mujeres, con datos diversificados para la toma de decisiones desarrolados/estudios y/o investigaciones del Observatorio de Mujeres y Equidad de Género - OMEG que den cuenta de la situación de derechos de las mujeres, con datos diversificados para la toma de decisiones programados</t>
  </si>
  <si>
    <t>Avance mensual</t>
  </si>
  <si>
    <t>Elaboró</t>
  </si>
  <si>
    <t>Firma</t>
  </si>
  <si>
    <t>Aprobó (Según aplique Gerenta de proyecto, Líder técnica y responsable de proceso)</t>
  </si>
  <si>
    <t>Revisó (Oficina Asesora de Planeación)</t>
  </si>
  <si>
    <t>VoBo:</t>
  </si>
  <si>
    <t>Nombre</t>
  </si>
  <si>
    <t>Rocío Janneth Durán Mahecha</t>
  </si>
  <si>
    <t>IVONNE ASTRID RICO VARGAS</t>
  </si>
  <si>
    <t>Nombre:</t>
  </si>
  <si>
    <t>CARLOS ALFONSO GAITÁN SÁNCHEZ</t>
  </si>
  <si>
    <t>Cargo</t>
  </si>
  <si>
    <t>Contratista Planeación DGC</t>
  </si>
  <si>
    <t>Directora Gestión de Conocimiento (E)</t>
  </si>
  <si>
    <t>Cargo:</t>
  </si>
  <si>
    <t>Jefe Oficina Asesora de Planeación</t>
  </si>
  <si>
    <t>LINA TATIANA LOZARON RUIZ</t>
  </si>
  <si>
    <t>Subsecretaria 
Cuidado y Políticas de Igualdad (E)</t>
  </si>
  <si>
    <t>PRODUCTO - MGA</t>
  </si>
  <si>
    <t>Página 4 de 7</t>
  </si>
  <si>
    <t>EJECUCIÓN PRESUPUESTAL DEL PRODUCTO I TRIMESTRE</t>
  </si>
  <si>
    <t>OBJETIVO ESPECIFICO</t>
  </si>
  <si>
    <t>Disponer en la página web del OMEG datos estadísticos confiables sobre los derechos de las mujeres en Bogotá previa articulación con otros sectores del orden distrital y nacional</t>
  </si>
  <si>
    <t>PRODUCTO 1
Servicio de información estadística en temas de Derechos Humanos</t>
  </si>
  <si>
    <t>Generar información sobre los derechos de las mujeres con enfoque de género y diferencial para ser difundidos en la página web del OMEG</t>
  </si>
  <si>
    <t>PRODUCTO 2
Documentos de Investigación</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</si>
  <si>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</si>
  <si>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</si>
  <si>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</si>
  <si>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</si>
  <si>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</si>
  <si>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8198 - Implementación de la estrategia de transformación cultural de la Secretaría Distrital de la Mujer en Bogotá</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</si>
  <si>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</si>
  <si>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</si>
  <si>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</si>
  <si>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</si>
  <si>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</si>
  <si>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</si>
  <si>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</si>
  <si>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</si>
  <si>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</si>
  <si>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</si>
  <si>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</si>
  <si>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</si>
  <si>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</si>
  <si>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</si>
  <si>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</si>
  <si>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</si>
  <si>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</si>
  <si>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</si>
  <si>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</si>
  <si>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</si>
  <si>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</si>
  <si>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</si>
  <si>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</si>
  <si>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</si>
  <si>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</si>
  <si>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</si>
  <si>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</si>
  <si>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</si>
  <si>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</si>
  <si>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</si>
  <si>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</si>
  <si>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</si>
  <si>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</si>
  <si>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</si>
  <si>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</si>
  <si>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</si>
  <si>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</si>
  <si>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</si>
  <si>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</si>
  <si>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</si>
  <si>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</si>
  <si>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</si>
  <si>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r>
      <rPr>
        <b/>
        <sz val="9"/>
        <rFont val="Arial"/>
        <family val="2"/>
      </rPr>
      <t>Actividad 2</t>
    </r>
    <r>
      <rPr>
        <sz val="9"/>
        <rFont val="Arial"/>
        <family val="2"/>
      </rPr>
      <t>:Elaborar 16 estudios y/o investigaciones con información sobre la situación de derechos de las mujeres con enfoque de género y diferencial</t>
    </r>
  </si>
  <si>
    <t>Acumulado</t>
  </si>
  <si>
    <t>NO</t>
  </si>
  <si>
    <t>Como parte de los avances para producir estudios y/o investigaciones del Observatorio de Mujeres y Equidad de Género - OMEG- que den cuenta de la situación de derechos de las mujeres, con datos diversificados para la toma de decisiones, se pueden mencionar los siguientes logros:
a.	Articulación de los equipos de seguimiento a la implementación de la Política Publica de Mujeres y Equidad de Género, responsables de la de la evaluación intermedia de los indicadores, como son: Dirección de Gestión de Conocimiento – Equipo OMEG y Dirección de Derechos y Diseño de Políticas 
b.	Avance preliminar del anexo técnico del para el proceso de contratación pública de la encuesta de mujeres y equidad de género de Bogotá
c.	Avance en la definición preliminar del alcance, objetivos, preguntas de investigación, metodología y cronograma de la investigación “Comprendiendo el fenómeno del feminicidio en Bogotá”.
d.	Estructuración del plan de investigaciones del OMEG para el año 2025, en atención a las metas de plan de desarrollo, los lineamientos de la Política Publica de Mujeres y Equidad de Género y la Política Pública de Actividades Sexualmente Pagas, y los compromisos con grupos étnicos en al marco de las Políticas Púbicas étnicas distritales</t>
  </si>
  <si>
    <t xml:space="preserve">Se cuenta con el diseño de una investigación que busca Comprender y caracterizar las condiciones de materialización del fenómeno de feminicidio en Bogotá entre los años 2023 y 2024, desde un enfoque de género, diferencial, interseccional y territorial, para fortalecer la respuesta institucional frente a la atención, prevención y acceso a la justicia para las mujeres en contextos de riesgo en la capital.
Se definio el ti ipo de investigación: mixta, descriptiva. Con un universo de casos de Feminicidios y asesinatos de mujeres ocurridos en Bogotá del 1 enero de 2023 al 31 de diciembre de 2024, cuya muestra será,  Feminicidios y asesinatos de mujeres ocurridos en Bogotá del 11 enero de 2023 al 31 de diciembre de 2024 que hayan tenido atenciones institucionales.
Con respecto a los casos de feminicidio ocurridos en 2024, la Secretaría Distrital de la Mujer (OMEG, 2025) encontró que “se están representando 3 casos de homicidio con características  de feminicidio ocurridos en las localidades de Suba, Bosa y Santa Fé”, los cuales no fueron  tipificados como feminicidio, lo que justifica el producir una investigación que permita identificar las barreras para enteder este fenomeno. </t>
  </si>
  <si>
    <t xml:space="preserve">Durante el mes de abril, en el avance en la Elaboración de estudios y/o investigaciones con información sobre la situación de derechos de las mujeres con enfoque de género y diferencial, se pueden mencionar los siguientes logros:
Evaluación intermedia de la Política Pública de Mujeres y Equidad de Género de Bogotá: Se cuenta con el cronograma para el diseño de la investigación
Encuesta de Mujeres y Equidad de Género: Se cuenta con el anexo técnico que define el diseño de la investigación
Investigación Acoso Sexual en el Transporte y Espacio Público en Bogotá: Cronograma de la investigación y articulación interinstitucional
Investigación caracterización de personas que realizan Actividades Sexuales Pagadas en Bogotá: Se cuenta con el cronograma para el diseño de la investigación
Otros temas. fenómeno del feminicidio en Bogotá - Se cuenta con matriz de análisis de correlación de variables </t>
  </si>
  <si>
    <t>Número de Estudios y/o investigaciones  divulgadas por el Observatorio de Mujer y Equidad de Género</t>
  </si>
  <si>
    <t>No se presentan avances según lo programado</t>
  </si>
  <si>
    <t xml:space="preserve">Aun no se cuenta con un documento publicable, esto considerando que fue necesario validar los datos estadístios de la investigación  que busca Comprender y caracterizar las condiciones de materialización del fenómeno de feminicidio en Bogotá entre los años 2023 y 2024, no obstante, se cuenta con una matriz unificada de la información y los analisis de la información que permitan reducir el retraso y saldar la programación en el mes de mayo, con la publicación del documento. </t>
  </si>
  <si>
    <t>CONTROL DE CAMBIOS</t>
  </si>
  <si>
    <t>Página 7 de 7</t>
  </si>
  <si>
    <t>CONTROL DE CAMBIOS EN EL PLAN DE ACCIÓN</t>
  </si>
  <si>
    <r>
      <t xml:space="preserve">Como parte de los avances para Desarrollar estudios y/o investigaciones del Observatorio de Mujeres y Equidad de Género - OMEG- que den cuenta de la situación de derechos de las mujeres, con datos diversificados para la toma de decisiones, se pueden mencionar los siguientes logros:
</t>
    </r>
    <r>
      <rPr>
        <b/>
        <sz val="10"/>
        <color theme="1"/>
        <rFont val="Arial"/>
        <family val="2"/>
      </rPr>
      <t>Evaluación intermedia de la Política Pública de Mujeres y Equidad de Género de Bogotá</t>
    </r>
    <r>
      <rPr>
        <sz val="10"/>
        <color theme="1"/>
        <rFont val="Arial"/>
        <family val="2"/>
      </rPr>
      <t xml:space="preserve">:
a. Propuesta de investigación para la priorización de la evaluación intermedia en el marco del plan de investigaciones de la Secretaría Distrital de Planeación.
b. Diseño preliminar de la evaluación intermedia mediante mesas de articulación entre la SDMujer y la Secretaría Distrital de Planeación.
c. Cronograma de la evaluación intermedia en atención a la meta del plan de acción del proyecto e inversión. 
d. Diseño preliminar de la evaluación intermedia con insumos desde el Observatorio de Mujeres y Equidad de Género - OMEG.
</t>
    </r>
    <r>
      <rPr>
        <b/>
        <sz val="10"/>
        <color theme="1"/>
        <rFont val="Arial"/>
        <family val="2"/>
      </rPr>
      <t xml:space="preserve">Encuesta de Mujeres y Equidad de Género
</t>
    </r>
    <r>
      <rPr>
        <sz val="10"/>
        <color theme="1"/>
        <rFont val="Arial"/>
        <family val="2"/>
      </rPr>
      <t xml:space="preserve">a. Anexo técnico ajustado por oficinas de la SDMUjer y publicado en SECOP II, para la adquisición, por concurso de méritos, de la Encuesta de Mujeres y Equidad de Género a cargo de la Dirección de Gestión del Conocimiento
b. Propuesta actualizada de cronograma de la investigación sobre la Situación de los derechos de las mujeres de Bogotá. 
c. Articulación con la Secretaría Distrital de Planeación para presentar el anexo técnico diseñado para la contratación de la Encuesta de Mujeres y Equidad de Género. 
d. Matriz de consistencia que contempla los elementos del diseño de investigación.
</t>
    </r>
    <r>
      <rPr>
        <b/>
        <sz val="10"/>
        <color theme="1"/>
        <rFont val="Arial"/>
        <family val="2"/>
      </rPr>
      <t>Investigación Acoso Sexual en el Transporte y Espacio Público en Bogotá</t>
    </r>
    <r>
      <rPr>
        <sz val="10"/>
        <color theme="1"/>
        <rFont val="Arial"/>
        <family val="2"/>
      </rPr>
      <t xml:space="preserve">
a. Cronograma de la investigación Acoso sexual en el transporte y espacio público en Bogotá.
b. Diseño de una propuesta de articulación interinstitucional para avanzar en el desarrollo de la investigación Acoso sexual en el transporte y espacio público en Bogotá.
c. Avance en la articulación con Transmilenio para el desarrollo conjunto de la investigación Acoso sexual en el transporte y espacio público en Bogotá, definiendo parámetros del trabajo conjunto. 
</t>
    </r>
    <r>
      <rPr>
        <b/>
        <sz val="10"/>
        <color theme="1"/>
        <rFont val="Arial"/>
        <family val="2"/>
      </rPr>
      <t xml:space="preserve">Investigación caracterización de personas que realizan Actividades Sexuales Pagadas en Bogotá
</t>
    </r>
    <r>
      <rPr>
        <sz val="10"/>
        <color theme="1"/>
        <rFont val="Arial"/>
        <family val="2"/>
      </rPr>
      <t xml:space="preserve">a. Cronograma de la investigación caracterización de personas que realizan Actividades Sexuales Pagadas en Bogotá
b. Cronograma de la elaboración del Índice de discriminación a mujeres que realizan actividades pagadas  
</t>
    </r>
    <r>
      <rPr>
        <b/>
        <sz val="10"/>
        <color theme="1"/>
        <rFont val="Arial"/>
        <family val="2"/>
      </rPr>
      <t>Otros temas</t>
    </r>
    <r>
      <rPr>
        <sz val="10"/>
        <color theme="1"/>
        <rFont val="Arial"/>
        <family val="2"/>
      </rPr>
      <t xml:space="preserve">
a. Matriz unificada con el plan de análisis de correlación de variables de análisis para la investigación: Comprendiendo el fenómeno del feminicidio en Bogotá	</t>
    </r>
  </si>
  <si>
    <t>Anexo 1. Documento preliminar de definición de alcance de la evaluación intermedia de la Política Publica de Mujeres y Equidad de Género. 
Anexo 2. Documento preliminar anexo técnico para el proceso de contratación pública de la encuesta de mujeres y equidad de género de Bogotá
Anexo 3. Avance diseño de investigación acoso sexual
Anexo 4. Avance documento de diseño de investigación feminicidios
https://secretariadistritald.sharepoint.com/:f:/s/ContratacinSPI-2022/EpbgBBH0QiBAuN3vidMJGI0BffGRo-jEMOvz-sXXhUFzkw?e=s0ux2z</t>
  </si>
  <si>
    <t>Giros en reservas del mes de febrero</t>
  </si>
  <si>
    <t>Total de Reservas</t>
  </si>
  <si>
    <t>Se modificó la programación de reservas del mes de febrero, conforme a las metas cruzadas.</t>
  </si>
  <si>
    <t>Se realiza la verificación de giros con los reportes financieros, encontrando cruzadas las actividades del proyectos de inversión, para lo cual se ajusta el valor de los giros mensuales de las actividades del mes de 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</si>
</sst>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 #,##0;[Red]\-&quot;$&quot;\ #,##0"/>
    <numFmt numFmtId="44" formatCode="_-&quot;$&quot;\ * #,##0.00_-;\-&quot;$&quot;\ * #,##0.00_-;_-&quot;$&quot;\ * &quot;-&quot;??_-;_-@_-"/>
    <numFmt numFmtId="43" formatCode="_-* #,##0.00_-;\-* #,##0.00_-;_-* &quot;-&quot;??_-;_-@_-"/>
    <numFmt numFmtId="164" formatCode="_-&quot;$&quot;* #,##0.00_-;\-&quot;$&quot;* #,##0.00_-;_-&quot;$&quot;*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0_-;\-&quot;$&quot;* #,##0_-;_-&quot;$&quot;* &quot;-&quot;??_-;_-@_-"/>
    <numFmt numFmtId="174" formatCode="_-&quot;$&quot;\ * #,##0_-;\-&quot;$&quot;\ * #,##0_-;_-&quot;$&quot;\ * &quot;-&quot;??_-;_-@_-"/>
    <numFmt numFmtId="175" formatCode="_-* #,##0.0\ _€_-;\-* #,##0.0\ _€_-;_-* &quot;-&quot;??\ _€_-;_-@_-"/>
  </numFmts>
  <fonts count="6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1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sz val="13"/>
      <color rgb="FF000000"/>
      <name val="Arial"/>
      <family val="2"/>
    </font>
    <font>
      <sz val="13"/>
      <color theme="6"/>
      <name val="Arial"/>
      <family val="2"/>
    </font>
    <font>
      <u/>
      <sz val="11"/>
      <color theme="10"/>
      <name val="Calibri"/>
      <family val="2"/>
      <scheme val="minor"/>
    </font>
    <font>
      <b/>
      <i/>
      <sz val="11"/>
      <color theme="1"/>
      <name val="Arial"/>
      <family val="2"/>
    </font>
    <font>
      <b/>
      <sz val="9"/>
      <color indexed="81"/>
      <name val="Tahoma"/>
      <family val="2"/>
    </font>
    <font>
      <sz val="10"/>
      <color theme="1"/>
      <name val="Arial"/>
      <family val="2"/>
    </font>
    <font>
      <b/>
      <sz val="10"/>
      <color theme="1"/>
      <name val="Arial"/>
      <family val="2"/>
    </font>
    <font>
      <sz val="12"/>
      <color theme="1"/>
      <name val="Arial"/>
      <family val="2"/>
    </font>
    <font>
      <b/>
      <sz val="11"/>
      <color rgb="FF000000"/>
      <name val="Calibri"/>
      <family val="2"/>
      <scheme val="minor"/>
    </font>
    <font>
      <u/>
      <sz val="11"/>
      <color rgb="FF0000FF"/>
      <name val="Calibri"/>
      <family val="2"/>
      <scheme val="minor"/>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s>
  <borders count="74">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4">
    <xf numFmtId="0" fontId="0" fillId="0" borderId="0"/>
    <xf numFmtId="9" fontId="9" fillId="0" borderId="0" applyFont="0" applyFill="0" applyBorder="0" applyAlignment="0" applyProtection="0"/>
    <xf numFmtId="0" fontId="10" fillId="0" borderId="1"/>
    <xf numFmtId="0" fontId="5" fillId="0" borderId="1"/>
    <xf numFmtId="166" fontId="5" fillId="0" borderId="1" applyFont="0" applyFill="0" applyBorder="0" applyAlignment="0" applyProtection="0"/>
    <xf numFmtId="167" fontId="5" fillId="0" borderId="1" applyFont="0" applyFill="0" applyBorder="0" applyAlignment="0" applyProtection="0"/>
    <xf numFmtId="9" fontId="5" fillId="0" borderId="1" applyFont="0" applyFill="0" applyBorder="0" applyAlignment="0" applyProtection="0"/>
    <xf numFmtId="169" fontId="5" fillId="0" borderId="1" applyFont="0" applyFill="0" applyBorder="0" applyAlignment="0" applyProtection="0"/>
    <xf numFmtId="165"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1" fontId="22" fillId="0" borderId="30" applyNumberFormat="0" applyAlignment="0" applyProtection="0">
      <alignment horizontal="right" vertical="center"/>
    </xf>
    <xf numFmtId="171"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1"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5" fillId="0" borderId="0" applyFont="0" applyFill="0" applyBorder="0" applyAlignment="0" applyProtection="0"/>
    <xf numFmtId="0" fontId="3" fillId="0" borderId="1"/>
    <xf numFmtId="0" fontId="42" fillId="0" borderId="1"/>
    <xf numFmtId="164" fontId="2" fillId="0" borderId="1" applyFont="0" applyFill="0" applyBorder="0" applyAlignment="0" applyProtection="0"/>
    <xf numFmtId="44" fontId="43" fillId="0" borderId="0" applyFont="0" applyFill="0" applyBorder="0" applyAlignment="0" applyProtection="0"/>
    <xf numFmtId="0" fontId="52" fillId="0" borderId="0" applyNumberFormat="0" applyFill="0" applyBorder="0" applyAlignment="0" applyProtection="0"/>
  </cellStyleXfs>
  <cellXfs count="592">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8" fontId="13" fillId="0" borderId="22" xfId="5" applyNumberFormat="1" applyFont="1" applyBorder="1" applyAlignment="1">
      <alignment vertical="center"/>
    </xf>
    <xf numFmtId="168" fontId="13" fillId="0" borderId="24" xfId="5" applyNumberFormat="1" applyFont="1" applyBorder="1" applyAlignment="1">
      <alignment vertical="center"/>
    </xf>
    <xf numFmtId="0" fontId="12" fillId="5" borderId="12" xfId="2" applyFont="1" applyFill="1" applyBorder="1" applyAlignment="1">
      <alignment vertical="center" wrapText="1"/>
    </xf>
    <xf numFmtId="168"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168" fontId="13" fillId="0" borderId="14" xfId="5" applyNumberFormat="1" applyFont="1" applyBorder="1" applyAlignment="1">
      <alignment vertical="center"/>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0" fillId="5" borderId="28" xfId="3" applyFont="1" applyFill="1" applyBorder="1" applyAlignment="1">
      <alignment horizontal="center" vertical="center" wrapText="1"/>
    </xf>
    <xf numFmtId="0" fontId="30" fillId="5" borderId="11"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30" fillId="5" borderId="22" xfId="2" applyFont="1" applyFill="1" applyBorder="1" applyAlignment="1">
      <alignment horizontal="center" vertical="center" wrapText="1"/>
    </xf>
    <xf numFmtId="0" fontId="30" fillId="5" borderId="22" xfId="0" applyFont="1" applyFill="1" applyBorder="1" applyAlignment="1">
      <alignment horizontal="center" vertical="center"/>
    </xf>
    <xf numFmtId="9" fontId="30" fillId="5" borderId="22" xfId="3" applyNumberFormat="1" applyFont="1" applyFill="1" applyBorder="1" applyAlignment="1">
      <alignment horizontal="center" vertical="center"/>
    </xf>
    <xf numFmtId="9" fontId="30" fillId="9" borderId="22" xfId="0" applyNumberFormat="1" applyFont="1" applyFill="1" applyBorder="1" applyAlignment="1">
      <alignment horizontal="center" vertical="center"/>
    </xf>
    <xf numFmtId="9" fontId="30"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0"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0" fillId="0" borderId="40" xfId="3" applyFont="1" applyBorder="1" applyAlignment="1">
      <alignment horizontal="center" vertical="center" wrapText="1"/>
    </xf>
    <xf numFmtId="0" fontId="30"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3"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0"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3"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8" fontId="13" fillId="0" borderId="48" xfId="5" applyNumberFormat="1" applyFont="1" applyBorder="1" applyAlignment="1">
      <alignment vertical="center"/>
    </xf>
    <xf numFmtId="168" fontId="13" fillId="0" borderId="49" xfId="5" applyNumberFormat="1" applyFont="1" applyBorder="1" applyAlignment="1">
      <alignment vertical="center"/>
    </xf>
    <xf numFmtId="43" fontId="39" fillId="5" borderId="60" xfId="18" applyFont="1" applyFill="1" applyBorder="1" applyAlignment="1">
      <alignment horizontal="center" vertical="center" wrapText="1"/>
    </xf>
    <xf numFmtId="43" fontId="39" fillId="5" borderId="62" xfId="18" applyFont="1" applyFill="1" applyBorder="1" applyAlignment="1">
      <alignment horizontal="center" vertical="center" wrapText="1"/>
    </xf>
    <xf numFmtId="43" fontId="39" fillId="5" borderId="63" xfId="18" applyFont="1" applyFill="1" applyBorder="1" applyAlignment="1">
      <alignment horizontal="center" vertical="center" wrapText="1"/>
    </xf>
    <xf numFmtId="168" fontId="13" fillId="0" borderId="40" xfId="5" applyNumberFormat="1" applyFont="1" applyBorder="1" applyAlignment="1">
      <alignment vertical="center"/>
    </xf>
    <xf numFmtId="168" fontId="13" fillId="0" borderId="21" xfId="5" applyNumberFormat="1" applyFont="1" applyBorder="1" applyAlignment="1">
      <alignment vertical="center"/>
    </xf>
    <xf numFmtId="168"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7" fillId="0" borderId="1" xfId="2" applyFont="1" applyAlignment="1">
      <alignment vertical="center" wrapText="1"/>
    </xf>
    <xf numFmtId="0" fontId="37" fillId="0" borderId="26" xfId="0" applyFont="1" applyBorder="1" applyAlignment="1">
      <alignment horizontal="center" vertical="center"/>
    </xf>
    <xf numFmtId="0" fontId="37" fillId="0" borderId="26" xfId="0" applyFont="1" applyBorder="1" applyAlignment="1">
      <alignment vertical="center"/>
    </xf>
    <xf numFmtId="0" fontId="37" fillId="0" borderId="26" xfId="2" applyFont="1" applyBorder="1" applyAlignment="1">
      <alignment horizontal="center" wrapText="1"/>
    </xf>
    <xf numFmtId="0" fontId="37" fillId="0" borderId="26" xfId="2" applyFont="1" applyBorder="1" applyAlignment="1">
      <alignment horizontal="center" vertical="center" wrapText="1"/>
    </xf>
    <xf numFmtId="0" fontId="37" fillId="0" borderId="26" xfId="2" applyFont="1" applyBorder="1" applyAlignment="1">
      <alignment vertical="center" wrapText="1"/>
    </xf>
    <xf numFmtId="0" fontId="12" fillId="0" borderId="26" xfId="0" applyFont="1" applyBorder="1" applyAlignment="1">
      <alignment vertical="center" wrapText="1"/>
    </xf>
    <xf numFmtId="0" fontId="30" fillId="0" borderId="12" xfId="3" applyFont="1" applyBorder="1" applyAlignment="1">
      <alignment horizontal="center" vertical="center" wrapText="1"/>
    </xf>
    <xf numFmtId="0" fontId="30" fillId="0" borderId="57"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55"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46"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0"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0"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13" fillId="0" borderId="7" xfId="3" applyFont="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38" fillId="5" borderId="26" xfId="2" applyFont="1" applyFill="1" applyBorder="1" applyAlignment="1">
      <alignment vertical="center" wrapText="1"/>
    </xf>
    <xf numFmtId="0" fontId="38"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0" fillId="0" borderId="41" xfId="3" applyFont="1" applyBorder="1" applyAlignment="1">
      <alignment horizontal="center" vertical="center" wrapText="1"/>
    </xf>
    <xf numFmtId="0" fontId="30" fillId="0" borderId="66" xfId="3" applyFont="1" applyBorder="1" applyAlignment="1">
      <alignment horizontal="center" vertical="center" wrapText="1"/>
    </xf>
    <xf numFmtId="43" fontId="30" fillId="5" borderId="22" xfId="18" applyFont="1" applyFill="1" applyBorder="1" applyAlignment="1">
      <alignment horizontal="center"/>
    </xf>
    <xf numFmtId="43" fontId="30" fillId="9" borderId="22" xfId="18" applyFont="1" applyFill="1" applyBorder="1" applyAlignment="1">
      <alignment horizontal="center" vertical="center"/>
    </xf>
    <xf numFmtId="0" fontId="30" fillId="0" borderId="52" xfId="3" applyFont="1" applyBorder="1" applyAlignment="1">
      <alignment horizontal="center" vertical="center" wrapText="1"/>
    </xf>
    <xf numFmtId="0" fontId="30" fillId="0" borderId="68" xfId="3" applyFont="1" applyBorder="1" applyAlignment="1">
      <alignment horizontal="center" vertical="center" wrapText="1"/>
    </xf>
    <xf numFmtId="0" fontId="30"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0" fontId="12" fillId="0" borderId="61" xfId="2" applyFont="1" applyBorder="1" applyAlignment="1">
      <alignment horizontal="center"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2" fontId="13" fillId="0" borderId="1" xfId="3" applyNumberFormat="1" applyFont="1" applyAlignment="1">
      <alignment vertical="center"/>
    </xf>
    <xf numFmtId="168" fontId="13" fillId="0" borderId="33" xfId="5" applyNumberFormat="1" applyFont="1" applyBorder="1" applyAlignment="1">
      <alignment horizontal="center" vertical="center"/>
    </xf>
    <xf numFmtId="168" fontId="13" fillId="0" borderId="61" xfId="5" applyNumberFormat="1" applyFont="1" applyBorder="1" applyAlignment="1">
      <alignment horizontal="center" vertical="center"/>
    </xf>
    <xf numFmtId="0" fontId="12" fillId="0" borderId="67" xfId="2" applyFont="1" applyBorder="1" applyAlignment="1">
      <alignment horizontal="center" vertical="center" wrapText="1"/>
    </xf>
    <xf numFmtId="0" fontId="13" fillId="0" borderId="22" xfId="3" applyFont="1" applyBorder="1" applyAlignment="1">
      <alignment horizontal="center" vertical="center" wrapText="1"/>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37" fontId="22" fillId="0" borderId="44" xfId="19" applyNumberFormat="1" applyFont="1" applyBorder="1" applyAlignment="1">
      <alignment horizontal="center" vertical="center"/>
    </xf>
    <xf numFmtId="0" fontId="0" fillId="0" borderId="21" xfId="0" applyBorder="1" applyAlignment="1">
      <alignment horizontal="center" vertical="center"/>
    </xf>
    <xf numFmtId="0" fontId="3" fillId="0" borderId="25" xfId="19" applyBorder="1" applyAlignment="1">
      <alignment vertical="center"/>
    </xf>
    <xf numFmtId="0" fontId="0" fillId="0" borderId="22" xfId="0" applyBorder="1" applyAlignment="1">
      <alignment vertical="center"/>
    </xf>
    <xf numFmtId="0" fontId="3" fillId="0" borderId="22" xfId="19" applyBorder="1" applyAlignment="1">
      <alignment vertical="center"/>
    </xf>
    <xf numFmtId="37" fontId="22" fillId="0" borderId="42" xfId="19" applyNumberFormat="1" applyFont="1" applyBorder="1" applyAlignment="1">
      <alignment horizontal="center"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172" fontId="19" fillId="4" borderId="11" xfId="3" applyNumberFormat="1" applyFont="1" applyFill="1" applyBorder="1" applyAlignment="1">
      <alignment horizontal="center" vertical="center"/>
    </xf>
    <xf numFmtId="2" fontId="19" fillId="4" borderId="11" xfId="3" applyNumberFormat="1" applyFont="1" applyFill="1" applyBorder="1" applyAlignment="1">
      <alignment horizontal="center" vertical="center"/>
    </xf>
    <xf numFmtId="0" fontId="22" fillId="4" borderId="22" xfId="12" quotePrefix="1" applyNumberFormat="1" applyFill="1" applyBorder="1" applyAlignment="1">
      <alignment horizontal="left" vertical="center" wrapText="1"/>
    </xf>
    <xf numFmtId="0" fontId="37" fillId="5" borderId="26" xfId="2" applyFont="1" applyFill="1" applyBorder="1" applyAlignment="1">
      <alignment horizontal="center" vertical="center" wrapText="1"/>
    </xf>
    <xf numFmtId="1" fontId="7" fillId="0" borderId="26" xfId="3" applyNumberFormat="1" applyFont="1" applyBorder="1" applyAlignment="1">
      <alignment horizontal="center" vertical="center" wrapText="1"/>
    </xf>
    <xf numFmtId="1" fontId="13" fillId="0" borderId="64" xfId="3" applyNumberFormat="1" applyFont="1" applyBorder="1" applyAlignment="1">
      <alignment horizontal="center" vertical="center" wrapText="1"/>
    </xf>
    <xf numFmtId="1" fontId="13" fillId="0" borderId="5" xfId="3" applyNumberFormat="1" applyFont="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19" fillId="0" borderId="26" xfId="3" applyFont="1" applyBorder="1" applyAlignment="1">
      <alignment horizontal="center" vertical="center" wrapText="1"/>
    </xf>
    <xf numFmtId="175" fontId="13" fillId="0" borderId="24" xfId="5" applyNumberFormat="1" applyFont="1" applyBorder="1" applyAlignment="1">
      <alignment vertical="center"/>
    </xf>
    <xf numFmtId="174"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4" fontId="13" fillId="0" borderId="22" xfId="22" applyNumberFormat="1" applyFont="1" applyBorder="1" applyAlignment="1">
      <alignment vertical="center"/>
    </xf>
    <xf numFmtId="174"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167" fontId="13" fillId="0" borderId="49" xfId="5" applyFont="1" applyBorder="1" applyAlignment="1">
      <alignment vertical="center"/>
    </xf>
    <xf numFmtId="174" fontId="45" fillId="0" borderId="22" xfId="22" applyNumberFormat="1" applyFont="1" applyFill="1" applyBorder="1" applyAlignment="1">
      <alignment horizontal="center" vertical="center"/>
    </xf>
    <xf numFmtId="174" fontId="11" fillId="0" borderId="22" xfId="22" applyNumberFormat="1" applyFont="1" applyFill="1" applyBorder="1" applyAlignment="1">
      <alignment vertical="center"/>
    </xf>
    <xf numFmtId="0" fontId="13" fillId="0" borderId="5" xfId="3" applyFont="1" applyBorder="1" applyAlignment="1">
      <alignment horizontal="left" vertical="center"/>
    </xf>
    <xf numFmtId="0" fontId="46" fillId="0" borderId="22" xfId="19" applyFont="1" applyBorder="1" applyAlignment="1">
      <alignment horizontal="justify" vertical="center" wrapText="1"/>
    </xf>
    <xf numFmtId="175" fontId="13" fillId="0" borderId="49" xfId="5" applyNumberFormat="1" applyFont="1" applyBorder="1" applyAlignment="1">
      <alignment vertical="center"/>
    </xf>
    <xf numFmtId="0" fontId="11" fillId="0" borderId="1" xfId="2" applyFont="1" applyAlignment="1">
      <alignment horizontal="center" vertical="center" wrapText="1"/>
    </xf>
    <xf numFmtId="174" fontId="0" fillId="0" borderId="22" xfId="22" applyNumberFormat="1" applyFont="1" applyFill="1" applyBorder="1" applyAlignment="1">
      <alignment horizontal="center" vertical="center"/>
    </xf>
    <xf numFmtId="173" fontId="36" fillId="0" borderId="22" xfId="21" applyNumberFormat="1" applyFont="1" applyFill="1" applyBorder="1" applyAlignment="1">
      <alignment horizontal="center" vertical="center"/>
    </xf>
    <xf numFmtId="0" fontId="3" fillId="0" borderId="1" xfId="19" applyAlignment="1">
      <alignment horizontal="right" wrapText="1"/>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1" fillId="0" borderId="0" xfId="0" applyFont="1" applyAlignment="1">
      <alignment horizontal="left" vertical="center"/>
    </xf>
    <xf numFmtId="0" fontId="41"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12" fillId="0" borderId="26" xfId="0" applyFont="1" applyBorder="1" applyAlignment="1">
      <alignment horizontal="center" vertical="center" wrapText="1"/>
    </xf>
    <xf numFmtId="173" fontId="36" fillId="0" borderId="22" xfId="21" applyNumberFormat="1" applyFont="1" applyBorder="1" applyAlignment="1">
      <alignment horizontal="center" vertical="center"/>
    </xf>
    <xf numFmtId="174" fontId="11" fillId="0" borderId="22" xfId="22" applyNumberFormat="1" applyFont="1" applyBorder="1" applyAlignment="1">
      <alignment vertical="center"/>
    </xf>
    <xf numFmtId="173" fontId="36" fillId="0" borderId="13" xfId="21" applyNumberFormat="1" applyFont="1" applyBorder="1" applyAlignment="1">
      <alignment horizontal="center" vertical="center"/>
    </xf>
    <xf numFmtId="174" fontId="1" fillId="0" borderId="22" xfId="22" applyNumberFormat="1" applyFont="1" applyBorder="1" applyAlignment="1">
      <alignment horizontal="center" vertical="center"/>
    </xf>
    <xf numFmtId="9" fontId="13" fillId="0" borderId="24" xfId="1" applyFont="1" applyBorder="1" applyAlignment="1">
      <alignment vertical="center"/>
    </xf>
    <xf numFmtId="174" fontId="1" fillId="0" borderId="22" xfId="22" applyNumberFormat="1" applyFont="1" applyFill="1" applyBorder="1" applyAlignment="1">
      <alignment vertical="center"/>
    </xf>
    <xf numFmtId="174" fontId="1" fillId="0" borderId="22" xfId="22" applyNumberFormat="1" applyFont="1" applyBorder="1" applyAlignment="1">
      <alignment vertical="center"/>
    </xf>
    <xf numFmtId="174" fontId="1" fillId="0" borderId="13" xfId="22" applyNumberFormat="1" applyFont="1" applyBorder="1" applyAlignment="1">
      <alignment vertical="center"/>
    </xf>
    <xf numFmtId="9" fontId="13" fillId="0" borderId="14" xfId="1" applyFont="1" applyBorder="1" applyAlignment="1">
      <alignment vertical="center"/>
    </xf>
    <xf numFmtId="172" fontId="19" fillId="0" borderId="8" xfId="3" applyNumberFormat="1" applyFont="1" applyBorder="1" applyAlignment="1">
      <alignment horizontal="center" vertical="center"/>
    </xf>
    <xf numFmtId="172" fontId="19" fillId="0" borderId="26" xfId="3" applyNumberFormat="1" applyFont="1" applyBorder="1" applyAlignment="1">
      <alignment horizontal="center" vertical="center"/>
    </xf>
    <xf numFmtId="0" fontId="25" fillId="0" borderId="19" xfId="3" applyFont="1" applyBorder="1" applyAlignment="1">
      <alignment horizontal="center" vertical="center" wrapText="1"/>
    </xf>
    <xf numFmtId="0" fontId="13" fillId="14" borderId="19" xfId="3" applyFont="1" applyFill="1" applyBorder="1" applyAlignment="1">
      <alignment horizontal="center" vertical="center"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6" fontId="48" fillId="0" borderId="22" xfId="0" applyNumberFormat="1" applyFont="1" applyBorder="1" applyAlignment="1">
      <alignment vertical="center"/>
    </xf>
    <xf numFmtId="174" fontId="13" fillId="0" borderId="22" xfId="22" applyNumberFormat="1" applyFont="1" applyFill="1" applyBorder="1" applyAlignment="1">
      <alignment horizontal="center" vertical="center"/>
    </xf>
    <xf numFmtId="174" fontId="13" fillId="0" borderId="22" xfId="22" applyNumberFormat="1" applyFont="1" applyBorder="1" applyAlignment="1">
      <alignment horizontal="center" vertical="center"/>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9" fontId="30"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19" fillId="0" borderId="25" xfId="0" applyFont="1" applyBorder="1" applyAlignment="1">
      <alignment horizontal="center"/>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18" fillId="0" borderId="23" xfId="23"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31"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19" fillId="0" borderId="22" xfId="3" applyFont="1" applyBorder="1" applyAlignment="1">
      <alignment horizontal="center" vertical="center"/>
    </xf>
    <xf numFmtId="0" fontId="12" fillId="0" borderId="26" xfId="0" applyFont="1" applyBorder="1" applyAlignment="1">
      <alignment horizontal="center" vertical="center" wrapText="1"/>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30" fillId="5" borderId="22" xfId="2" applyFont="1" applyFill="1" applyBorder="1" applyAlignment="1">
      <alignment horizontal="center" vertical="center" wrapText="1"/>
    </xf>
    <xf numFmtId="170" fontId="30" fillId="5" borderId="23" xfId="3" applyNumberFormat="1" applyFont="1" applyFill="1" applyBorder="1" applyAlignment="1">
      <alignment horizontal="center" vertical="center" wrapText="1"/>
    </xf>
    <xf numFmtId="170" fontId="30" fillId="5" borderId="25" xfId="3" applyNumberFormat="1" applyFont="1" applyFill="1" applyBorder="1" applyAlignment="1">
      <alignment horizontal="center" vertical="center" wrapText="1"/>
    </xf>
    <xf numFmtId="170" fontId="30" fillId="5" borderId="23" xfId="3" applyNumberFormat="1" applyFont="1" applyFill="1" applyBorder="1" applyAlignment="1">
      <alignment horizontal="center" vertical="center"/>
    </xf>
    <xf numFmtId="170" fontId="30" fillId="5" borderId="25" xfId="3" applyNumberFormat="1" applyFont="1" applyFill="1" applyBorder="1" applyAlignment="1">
      <alignment horizontal="center" vertical="center"/>
    </xf>
    <xf numFmtId="0" fontId="44" fillId="0" borderId="23" xfId="3" applyFont="1" applyBorder="1" applyAlignment="1">
      <alignment horizontal="center" vertical="center" wrapText="1"/>
    </xf>
    <xf numFmtId="0" fontId="44" fillId="0" borderId="23" xfId="3" applyFont="1" applyBorder="1" applyAlignment="1">
      <alignment horizontal="center" vertical="top" wrapText="1"/>
    </xf>
    <xf numFmtId="0" fontId="19" fillId="0" borderId="25" xfId="3" applyFont="1" applyBorder="1" applyAlignment="1">
      <alignment horizontal="center" vertical="top" wrapText="1"/>
    </xf>
    <xf numFmtId="0" fontId="31" fillId="0" borderId="23" xfId="3" applyFont="1" applyBorder="1" applyAlignment="1">
      <alignment horizontal="left" vertical="center" wrapText="1"/>
    </xf>
    <xf numFmtId="0" fontId="31" fillId="0" borderId="25" xfId="3"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center"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center" vertical="center" wrapText="1"/>
    </xf>
    <xf numFmtId="0" fontId="11"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31" fillId="2" borderId="23" xfId="0" applyFont="1" applyFill="1" applyBorder="1" applyAlignment="1">
      <alignment horizontal="center" vertical="center" wrapText="1"/>
    </xf>
    <xf numFmtId="0" fontId="31" fillId="2" borderId="25"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30" fillId="5" borderId="5" xfId="3" applyFont="1" applyFill="1" applyBorder="1" applyAlignment="1">
      <alignment horizontal="center" vertical="center" wrapText="1"/>
    </xf>
    <xf numFmtId="0" fontId="30" fillId="5" borderId="7" xfId="3" applyFont="1" applyFill="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19" fillId="0" borderId="5" xfId="3" applyFont="1" applyBorder="1" applyAlignment="1">
      <alignment horizontal="justify" vertical="top" wrapText="1"/>
    </xf>
    <xf numFmtId="0" fontId="19" fillId="0" borderId="7" xfId="3" applyFont="1" applyBorder="1" applyAlignment="1">
      <alignment horizontal="justify" vertical="top"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30" fillId="5" borderId="29" xfId="3" applyFont="1" applyFill="1" applyBorder="1" applyAlignment="1">
      <alignment horizontal="center" vertical="center" wrapText="1"/>
    </xf>
    <xf numFmtId="0" fontId="30" fillId="5" borderId="28" xfId="3" applyFont="1" applyFill="1" applyBorder="1" applyAlignment="1">
      <alignment horizontal="center" vertical="center" wrapText="1"/>
    </xf>
    <xf numFmtId="0" fontId="20" fillId="0" borderId="26" xfId="3" applyFont="1" applyBorder="1" applyAlignment="1">
      <alignment horizontal="center" vertical="center"/>
    </xf>
    <xf numFmtId="0" fontId="19" fillId="0" borderId="6" xfId="3" applyFont="1" applyBorder="1" applyAlignment="1">
      <alignment horizontal="center" vertical="center"/>
    </xf>
    <xf numFmtId="43" fontId="19" fillId="0" borderId="22" xfId="18" applyFont="1" applyBorder="1" applyAlignment="1">
      <alignment horizontal="center"/>
    </xf>
    <xf numFmtId="9" fontId="20" fillId="0" borderId="11" xfId="3" applyNumberFormat="1" applyFont="1" applyBorder="1" applyAlignment="1">
      <alignment horizontal="center" vertical="center"/>
    </xf>
    <xf numFmtId="9" fontId="20" fillId="0" borderId="19" xfId="3" applyNumberFormat="1" applyFont="1" applyBorder="1" applyAlignment="1">
      <alignment horizontal="center" vertical="center"/>
    </xf>
    <xf numFmtId="0" fontId="57" fillId="0" borderId="5" xfId="3" applyFont="1" applyBorder="1" applyAlignment="1">
      <alignment horizontal="justify" vertical="center" wrapText="1"/>
    </xf>
    <xf numFmtId="0" fontId="57" fillId="0" borderId="7" xfId="3" applyFont="1" applyBorder="1" applyAlignment="1">
      <alignment horizontal="justify" vertical="center" wrapText="1"/>
    </xf>
    <xf numFmtId="0" fontId="55" fillId="0" borderId="5" xfId="3" applyFont="1" applyBorder="1" applyAlignment="1">
      <alignment horizontal="justify" vertical="center" wrapText="1"/>
    </xf>
    <xf numFmtId="0" fontId="55" fillId="0" borderId="7" xfId="3" applyFont="1" applyBorder="1" applyAlignment="1">
      <alignment horizontal="justify" vertical="center" wrapText="1"/>
    </xf>
    <xf numFmtId="0" fontId="55" fillId="0" borderId="5" xfId="3" applyFont="1" applyBorder="1" applyAlignment="1">
      <alignment horizontal="justify" vertical="top" wrapText="1"/>
    </xf>
    <xf numFmtId="0" fontId="55" fillId="0" borderId="7" xfId="3" applyFont="1" applyBorder="1" applyAlignment="1">
      <alignment horizontal="justify" vertical="top" wrapText="1"/>
    </xf>
    <xf numFmtId="9" fontId="0" fillId="0" borderId="25" xfId="0" applyNumberFormat="1" applyBorder="1" applyAlignment="1">
      <alignment horizontal="center" vertical="center"/>
    </xf>
    <xf numFmtId="0" fontId="25" fillId="0" borderId="23" xfId="3" applyFont="1" applyBorder="1" applyAlignment="1">
      <alignment horizontal="justify" vertical="center" wrapText="1"/>
    </xf>
    <xf numFmtId="0" fontId="51" fillId="0" borderId="25" xfId="3" applyFont="1" applyBorder="1" applyAlignment="1">
      <alignment horizontal="justify" vertical="center" wrapText="1"/>
    </xf>
    <xf numFmtId="0" fontId="25" fillId="0" borderId="23" xfId="3" applyFont="1" applyBorder="1" applyAlignment="1">
      <alignment horizontal="center" vertical="center" wrapText="1"/>
    </xf>
    <xf numFmtId="0" fontId="51" fillId="0" borderId="25" xfId="3" applyFont="1" applyBorder="1" applyAlignment="1">
      <alignment horizontal="center" vertical="center" wrapText="1"/>
    </xf>
    <xf numFmtId="0" fontId="25" fillId="0" borderId="23" xfId="3" applyFont="1" applyBorder="1" applyAlignment="1">
      <alignment horizontal="justify" vertical="top" wrapText="1"/>
    </xf>
    <xf numFmtId="0" fontId="51" fillId="0" borderId="25" xfId="3" applyFont="1" applyBorder="1" applyAlignment="1">
      <alignment horizontal="justify" vertical="top" wrapText="1"/>
    </xf>
    <xf numFmtId="0" fontId="19" fillId="0" borderId="23" xfId="3" applyFont="1" applyBorder="1" applyAlignment="1">
      <alignment horizontal="center" vertical="top" wrapText="1"/>
    </xf>
    <xf numFmtId="0" fontId="13" fillId="0" borderId="5" xfId="3" applyFont="1" applyBorder="1" applyAlignment="1">
      <alignment horizontal="center" vertical="center" wrapText="1"/>
    </xf>
    <xf numFmtId="0" fontId="13" fillId="0" borderId="7" xfId="3" applyFont="1" applyBorder="1" applyAlignment="1">
      <alignment horizontal="center" vertical="center" wrapText="1"/>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0" borderId="6" xfId="3" applyFont="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wrapText="1"/>
    </xf>
    <xf numFmtId="0" fontId="13" fillId="0" borderId="6" xfId="3" applyFont="1" applyBorder="1" applyAlignment="1">
      <alignment horizontal="center" vertical="center"/>
    </xf>
    <xf numFmtId="0" fontId="28" fillId="0" borderId="32" xfId="3" applyFont="1" applyBorder="1" applyAlignment="1">
      <alignment horizontal="center" vertical="center"/>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5" borderId="51"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3" borderId="26" xfId="2" applyFont="1" applyFill="1" applyBorder="1" applyAlignment="1">
      <alignment horizontal="left" vertical="center" wrapText="1"/>
    </xf>
    <xf numFmtId="0" fontId="12" fillId="3" borderId="26" xfId="2" applyFont="1" applyFill="1" applyBorder="1" applyAlignment="1">
      <alignment horizontal="center" vertical="center" wrapText="1"/>
    </xf>
    <xf numFmtId="0" fontId="37" fillId="0" borderId="2" xfId="2" applyFont="1" applyBorder="1" applyAlignment="1">
      <alignment horizontal="center" vertical="center" wrapText="1"/>
    </xf>
    <xf numFmtId="0" fontId="37" fillId="0" borderId="18" xfId="2" applyFont="1" applyBorder="1" applyAlignment="1">
      <alignment horizontal="center" vertical="center" wrapText="1"/>
    </xf>
    <xf numFmtId="0" fontId="37" fillId="0" borderId="8" xfId="2" applyFont="1" applyBorder="1" applyAlignment="1">
      <alignment horizontal="center" vertical="center" wrapText="1"/>
    </xf>
    <xf numFmtId="0" fontId="37" fillId="0" borderId="1" xfId="2" applyFont="1" applyAlignment="1">
      <alignment horizontal="center" vertical="center" wrapText="1"/>
    </xf>
    <xf numFmtId="0" fontId="37" fillId="0" borderId="11" xfId="2" applyFont="1" applyBorder="1" applyAlignment="1">
      <alignment horizontal="center" vertical="center" wrapText="1"/>
    </xf>
    <xf numFmtId="0" fontId="37" fillId="0" borderId="20" xfId="2" applyFont="1" applyBorder="1" applyAlignment="1">
      <alignment horizontal="center" vertical="center" wrapText="1"/>
    </xf>
    <xf numFmtId="0" fontId="37" fillId="5" borderId="29" xfId="2" applyFont="1" applyFill="1" applyBorder="1" applyAlignment="1">
      <alignment horizontal="center" vertical="center" wrapText="1"/>
    </xf>
    <xf numFmtId="0" fontId="37" fillId="5" borderId="27" xfId="2" applyFont="1" applyFill="1" applyBorder="1" applyAlignment="1">
      <alignment horizontal="center" vertical="center" wrapText="1"/>
    </xf>
    <xf numFmtId="0" fontId="37" fillId="5" borderId="28" xfId="2"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0" fillId="5" borderId="27" xfId="3" applyFont="1" applyFill="1" applyBorder="1" applyAlignment="1">
      <alignment horizontal="center" vertical="center" wrapText="1"/>
    </xf>
    <xf numFmtId="0" fontId="30" fillId="5" borderId="2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3" fillId="10" borderId="2" xfId="2" applyFont="1" applyFill="1" applyBorder="1" applyAlignment="1">
      <alignment horizontal="center" vertical="center" wrapText="1"/>
    </xf>
    <xf numFmtId="0" fontId="33" fillId="10" borderId="18" xfId="2" applyFont="1" applyFill="1" applyBorder="1" applyAlignment="1">
      <alignment horizontal="center" vertical="center" wrapText="1"/>
    </xf>
    <xf numFmtId="0" fontId="33" fillId="10" borderId="17" xfId="2" applyFont="1" applyFill="1" applyBorder="1" applyAlignment="1">
      <alignment horizontal="center" vertical="center" wrapText="1"/>
    </xf>
    <xf numFmtId="0" fontId="33" fillId="10" borderId="8" xfId="2" applyFont="1" applyFill="1" applyBorder="1" applyAlignment="1">
      <alignment horizontal="center" vertical="center" wrapText="1"/>
    </xf>
    <xf numFmtId="0" fontId="33" fillId="10" borderId="1" xfId="2" applyFont="1" applyFill="1" applyAlignment="1">
      <alignment horizontal="center" vertical="center" wrapText="1"/>
    </xf>
    <xf numFmtId="0" fontId="33" fillId="10" borderId="16" xfId="2" applyFont="1" applyFill="1" applyBorder="1" applyAlignment="1">
      <alignment horizontal="center" vertical="center" wrapText="1"/>
    </xf>
    <xf numFmtId="0" fontId="33" fillId="10" borderId="11" xfId="2" applyFont="1" applyFill="1" applyBorder="1" applyAlignment="1">
      <alignment horizontal="center" vertical="center" wrapText="1"/>
    </xf>
    <xf numFmtId="0" fontId="33" fillId="10" borderId="20" xfId="2" applyFont="1" applyFill="1" applyBorder="1" applyAlignment="1">
      <alignment horizontal="center" vertical="center" wrapText="1"/>
    </xf>
    <xf numFmtId="0" fontId="33"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30" fillId="5" borderId="17" xfId="3" applyFont="1" applyFill="1" applyBorder="1" applyAlignment="1">
      <alignment horizontal="center" vertical="center" wrapText="1"/>
    </xf>
    <xf numFmtId="0" fontId="30" fillId="5" borderId="1" xfId="3" applyFont="1" applyFill="1" applyAlignment="1">
      <alignment horizontal="center" vertical="center" wrapText="1"/>
    </xf>
    <xf numFmtId="0" fontId="30" fillId="5" borderId="20" xfId="3" applyFont="1" applyFill="1" applyBorder="1" applyAlignment="1">
      <alignment horizontal="center" vertical="center" wrapText="1"/>
    </xf>
    <xf numFmtId="1" fontId="6" fillId="0" borderId="6" xfId="3" applyNumberFormat="1" applyFont="1" applyBorder="1" applyAlignment="1">
      <alignment horizontal="center" vertical="center"/>
    </xf>
    <xf numFmtId="0" fontId="40" fillId="5" borderId="9" xfId="19" applyFont="1" applyFill="1" applyBorder="1" applyAlignment="1">
      <alignment horizontal="center" vertical="center" wrapText="1"/>
    </xf>
    <xf numFmtId="0" fontId="40"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0" fillId="5" borderId="37" xfId="19" applyFont="1" applyFill="1" applyBorder="1" applyAlignment="1">
      <alignment horizontal="center" vertical="center"/>
    </xf>
    <xf numFmtId="0" fontId="40" fillId="5" borderId="38" xfId="19" applyFont="1" applyFill="1" applyBorder="1" applyAlignment="1">
      <alignment horizontal="center" vertical="center"/>
    </xf>
    <xf numFmtId="0" fontId="40" fillId="5" borderId="56" xfId="19" applyFont="1" applyFill="1" applyBorder="1" applyAlignment="1">
      <alignment horizontal="center" vertical="center"/>
    </xf>
    <xf numFmtId="0" fontId="40" fillId="5" borderId="59" xfId="19" applyFont="1" applyFill="1" applyBorder="1" applyAlignment="1">
      <alignment horizontal="center" vertical="center"/>
    </xf>
    <xf numFmtId="0" fontId="40" fillId="0" borderId="1" xfId="19" applyFont="1" applyAlignment="1">
      <alignment horizontal="center" vertical="center" wrapText="1"/>
    </xf>
    <xf numFmtId="0" fontId="3" fillId="10" borderId="1" xfId="19" applyFill="1" applyAlignment="1">
      <alignment horizontal="center"/>
    </xf>
    <xf numFmtId="0" fontId="40" fillId="5" borderId="33" xfId="19" applyFont="1" applyFill="1" applyBorder="1" applyAlignment="1">
      <alignment horizontal="center" vertical="center" wrapText="1"/>
    </xf>
    <xf numFmtId="0" fontId="40" fillId="5" borderId="60" xfId="19" applyFont="1" applyFill="1" applyBorder="1" applyAlignment="1">
      <alignment horizontal="center" vertical="center" wrapText="1"/>
    </xf>
    <xf numFmtId="0" fontId="36" fillId="3" borderId="10" xfId="19" applyFont="1" applyFill="1" applyBorder="1" applyAlignment="1">
      <alignment horizontal="center" vertical="center" wrapText="1"/>
    </xf>
    <xf numFmtId="0" fontId="36" fillId="3" borderId="14" xfId="19" applyFont="1" applyFill="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174" fontId="13" fillId="0" borderId="13" xfId="22" applyNumberFormat="1" applyFont="1" applyFill="1" applyBorder="1" applyAlignment="1">
      <alignment vertical="center"/>
    </xf>
    <xf numFmtId="174" fontId="1" fillId="0" borderId="13" xfId="22" applyNumberFormat="1" applyFont="1" applyFill="1" applyBorder="1" applyAlignment="1">
      <alignment vertical="center"/>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cellXfs>
  <cellStyles count="24">
    <cellStyle name="Hipervínculo" xfId="23"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9335AA-3ADE-4729-BC05-447C957AB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35719</xdr:colOff>
      <xdr:row>62</xdr:row>
      <xdr:rowOff>47625</xdr:rowOff>
    </xdr:from>
    <xdr:to>
      <xdr:col>2</xdr:col>
      <xdr:colOff>571498</xdr:colOff>
      <xdr:row>62</xdr:row>
      <xdr:rowOff>492042</xdr:rowOff>
    </xdr:to>
    <xdr:pic>
      <xdr:nvPicPr>
        <xdr:cNvPr id="3" name="Imagen 2">
          <a:extLst>
            <a:ext uri="{FF2B5EF4-FFF2-40B4-BE49-F238E27FC236}">
              <a16:creationId xmlns:a16="http://schemas.microsoft.com/office/drawing/2014/main" id="{411C4D08-A73C-4A66-A969-9F8A93AEEE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0657" y="31194375"/>
          <a:ext cx="535779" cy="444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esktop\2025\planeaci&#243;n\8181%20-%20Plan%20de%20Accion_2025%20DGC%20marzo.xlsx" TargetMode="External"/><Relationship Id="rId1" Type="http://schemas.openxmlformats.org/officeDocument/2006/relationships/externalLinkPath" Target="/Users/Lenovo/Desktop/2025/planeaci&#243;n/8181%20-%20Plan%20de%20Accion_2025%20DGC%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es_proyecto "/>
      <sheetName val="HV_BaseEstratificacion"/>
      <sheetName val="ACTIVIDAD_1"/>
      <sheetName val="Hoja de vida1 "/>
      <sheetName val="ACTIVIDAD_2"/>
      <sheetName val="Hoja de vida2"/>
      <sheetName val="META_PDD"/>
      <sheetName val="Hoja de vida_MetaPDD"/>
      <sheetName val="PRODUCTO_MGA"/>
      <sheetName val="PMR"/>
      <sheetName val="TERRITORIALIZACIÓN"/>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26">
          <cell r="B26">
            <v>546910000</v>
          </cell>
          <cell r="C26">
            <v>276172000</v>
          </cell>
        </row>
        <row r="27">
          <cell r="C27">
            <v>10117500</v>
          </cell>
        </row>
        <row r="40">
          <cell r="C40">
            <v>0</v>
          </cell>
        </row>
        <row r="42">
          <cell r="C42">
            <v>0.05</v>
          </cell>
        </row>
      </sheetData>
      <sheetData sheetId="4"/>
      <sheetData sheetId="5">
        <row r="26">
          <cell r="B26">
            <v>269750000</v>
          </cell>
          <cell r="C26">
            <v>492888000</v>
          </cell>
        </row>
        <row r="27">
          <cell r="C27">
            <v>6111733</v>
          </cell>
        </row>
        <row r="42">
          <cell r="C42">
            <v>0.3</v>
          </cell>
        </row>
      </sheetData>
      <sheetData sheetId="6"/>
      <sheetData sheetId="7">
        <row r="29">
          <cell r="C29">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meg.sdmujer.gov.co/phocadownload/2025/RepAtenciones_Consolidado_MAR2025.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A11" sqref="A11"/>
    </sheetView>
  </sheetViews>
  <sheetFormatPr baseColWidth="10" defaultColWidth="10.88671875" defaultRowHeight="13.8" x14ac:dyDescent="0.3"/>
  <cols>
    <col min="1" max="1" width="53" style="252" customWidth="1"/>
    <col min="2" max="2" width="78.5546875" style="252" customWidth="1"/>
    <col min="3" max="3" width="36.44140625" style="252" customWidth="1"/>
    <col min="4" max="4" width="31.109375" style="252" customWidth="1"/>
    <col min="5" max="5" width="70.109375" style="252" customWidth="1"/>
    <col min="6" max="6" width="17.44140625" style="252" customWidth="1"/>
    <col min="7" max="8" width="21.88671875" style="252" customWidth="1"/>
    <col min="9" max="9" width="19.44140625" style="252" customWidth="1"/>
    <col min="10" max="10" width="42" style="252" customWidth="1"/>
    <col min="11" max="256" width="10.88671875" style="252"/>
    <col min="257" max="257" width="72" style="252" bestFit="1" customWidth="1"/>
    <col min="258" max="258" width="78.5546875" style="252" customWidth="1"/>
    <col min="259" max="259" width="10.88671875" style="252"/>
    <col min="260" max="260" width="31.109375" style="252" customWidth="1"/>
    <col min="261" max="261" width="70.109375" style="252" customWidth="1"/>
    <col min="262" max="262" width="17.44140625" style="252" customWidth="1"/>
    <col min="263" max="264" width="21.88671875" style="252" customWidth="1"/>
    <col min="265" max="265" width="19.44140625" style="252" customWidth="1"/>
    <col min="266" max="266" width="42" style="252" customWidth="1"/>
    <col min="267" max="512" width="10.88671875" style="252"/>
    <col min="513" max="513" width="72" style="252" bestFit="1" customWidth="1"/>
    <col min="514" max="514" width="78.5546875" style="252" customWidth="1"/>
    <col min="515" max="515" width="10.88671875" style="252"/>
    <col min="516" max="516" width="31.109375" style="252" customWidth="1"/>
    <col min="517" max="517" width="70.109375" style="252" customWidth="1"/>
    <col min="518" max="518" width="17.44140625" style="252" customWidth="1"/>
    <col min="519" max="520" width="21.88671875" style="252" customWidth="1"/>
    <col min="521" max="521" width="19.44140625" style="252" customWidth="1"/>
    <col min="522" max="522" width="42" style="252" customWidth="1"/>
    <col min="523" max="768" width="10.88671875" style="252"/>
    <col min="769" max="769" width="72" style="252" bestFit="1" customWidth="1"/>
    <col min="770" max="770" width="78.5546875" style="252" customWidth="1"/>
    <col min="771" max="771" width="10.88671875" style="252"/>
    <col min="772" max="772" width="31.109375" style="252" customWidth="1"/>
    <col min="773" max="773" width="70.109375" style="252" customWidth="1"/>
    <col min="774" max="774" width="17.44140625" style="252" customWidth="1"/>
    <col min="775" max="776" width="21.88671875" style="252" customWidth="1"/>
    <col min="777" max="777" width="19.44140625" style="252" customWidth="1"/>
    <col min="778" max="778" width="42" style="252" customWidth="1"/>
    <col min="779" max="1024" width="10.88671875" style="252"/>
    <col min="1025" max="1025" width="72" style="252" bestFit="1" customWidth="1"/>
    <col min="1026" max="1026" width="78.5546875" style="252" customWidth="1"/>
    <col min="1027" max="1027" width="10.88671875" style="252"/>
    <col min="1028" max="1028" width="31.109375" style="252" customWidth="1"/>
    <col min="1029" max="1029" width="70.109375" style="252" customWidth="1"/>
    <col min="1030" max="1030" width="17.44140625" style="252" customWidth="1"/>
    <col min="1031" max="1032" width="21.88671875" style="252" customWidth="1"/>
    <col min="1033" max="1033" width="19.44140625" style="252" customWidth="1"/>
    <col min="1034" max="1034" width="42" style="252" customWidth="1"/>
    <col min="1035" max="1280" width="10.88671875" style="252"/>
    <col min="1281" max="1281" width="72" style="252" bestFit="1" customWidth="1"/>
    <col min="1282" max="1282" width="78.5546875" style="252" customWidth="1"/>
    <col min="1283" max="1283" width="10.88671875" style="252"/>
    <col min="1284" max="1284" width="31.109375" style="252" customWidth="1"/>
    <col min="1285" max="1285" width="70.109375" style="252" customWidth="1"/>
    <col min="1286" max="1286" width="17.44140625" style="252" customWidth="1"/>
    <col min="1287" max="1288" width="21.88671875" style="252" customWidth="1"/>
    <col min="1289" max="1289" width="19.44140625" style="252" customWidth="1"/>
    <col min="1290" max="1290" width="42" style="252" customWidth="1"/>
    <col min="1291" max="1536" width="10.88671875" style="252"/>
    <col min="1537" max="1537" width="72" style="252" bestFit="1" customWidth="1"/>
    <col min="1538" max="1538" width="78.5546875" style="252" customWidth="1"/>
    <col min="1539" max="1539" width="10.88671875" style="252"/>
    <col min="1540" max="1540" width="31.109375" style="252" customWidth="1"/>
    <col min="1541" max="1541" width="70.109375" style="252" customWidth="1"/>
    <col min="1542" max="1542" width="17.44140625" style="252" customWidth="1"/>
    <col min="1543" max="1544" width="21.88671875" style="252" customWidth="1"/>
    <col min="1545" max="1545" width="19.44140625" style="252" customWidth="1"/>
    <col min="1546" max="1546" width="42" style="252" customWidth="1"/>
    <col min="1547" max="1792" width="10.88671875" style="252"/>
    <col min="1793" max="1793" width="72" style="252" bestFit="1" customWidth="1"/>
    <col min="1794" max="1794" width="78.5546875" style="252" customWidth="1"/>
    <col min="1795" max="1795" width="10.88671875" style="252"/>
    <col min="1796" max="1796" width="31.109375" style="252" customWidth="1"/>
    <col min="1797" max="1797" width="70.109375" style="252" customWidth="1"/>
    <col min="1798" max="1798" width="17.44140625" style="252" customWidth="1"/>
    <col min="1799" max="1800" width="21.88671875" style="252" customWidth="1"/>
    <col min="1801" max="1801" width="19.44140625" style="252" customWidth="1"/>
    <col min="1802" max="1802" width="42" style="252" customWidth="1"/>
    <col min="1803" max="2048" width="10.88671875" style="252"/>
    <col min="2049" max="2049" width="72" style="252" bestFit="1" customWidth="1"/>
    <col min="2050" max="2050" width="78.5546875" style="252" customWidth="1"/>
    <col min="2051" max="2051" width="10.88671875" style="252"/>
    <col min="2052" max="2052" width="31.109375" style="252" customWidth="1"/>
    <col min="2053" max="2053" width="70.109375" style="252" customWidth="1"/>
    <col min="2054" max="2054" width="17.44140625" style="252" customWidth="1"/>
    <col min="2055" max="2056" width="21.88671875" style="252" customWidth="1"/>
    <col min="2057" max="2057" width="19.44140625" style="252" customWidth="1"/>
    <col min="2058" max="2058" width="42" style="252" customWidth="1"/>
    <col min="2059" max="2304" width="10.88671875" style="252"/>
    <col min="2305" max="2305" width="72" style="252" bestFit="1" customWidth="1"/>
    <col min="2306" max="2306" width="78.5546875" style="252" customWidth="1"/>
    <col min="2307" max="2307" width="10.88671875" style="252"/>
    <col min="2308" max="2308" width="31.109375" style="252" customWidth="1"/>
    <col min="2309" max="2309" width="70.109375" style="252" customWidth="1"/>
    <col min="2310" max="2310" width="17.44140625" style="252" customWidth="1"/>
    <col min="2311" max="2312" width="21.88671875" style="252" customWidth="1"/>
    <col min="2313" max="2313" width="19.44140625" style="252" customWidth="1"/>
    <col min="2314" max="2314" width="42" style="252" customWidth="1"/>
    <col min="2315" max="2560" width="10.88671875" style="252"/>
    <col min="2561" max="2561" width="72" style="252" bestFit="1" customWidth="1"/>
    <col min="2562" max="2562" width="78.5546875" style="252" customWidth="1"/>
    <col min="2563" max="2563" width="10.88671875" style="252"/>
    <col min="2564" max="2564" width="31.109375" style="252" customWidth="1"/>
    <col min="2565" max="2565" width="70.109375" style="252" customWidth="1"/>
    <col min="2566" max="2566" width="17.44140625" style="252" customWidth="1"/>
    <col min="2567" max="2568" width="21.88671875" style="252" customWidth="1"/>
    <col min="2569" max="2569" width="19.44140625" style="252" customWidth="1"/>
    <col min="2570" max="2570" width="42" style="252" customWidth="1"/>
    <col min="2571" max="2816" width="10.88671875" style="252"/>
    <col min="2817" max="2817" width="72" style="252" bestFit="1" customWidth="1"/>
    <col min="2818" max="2818" width="78.5546875" style="252" customWidth="1"/>
    <col min="2819" max="2819" width="10.88671875" style="252"/>
    <col min="2820" max="2820" width="31.109375" style="252" customWidth="1"/>
    <col min="2821" max="2821" width="70.109375" style="252" customWidth="1"/>
    <col min="2822" max="2822" width="17.44140625" style="252" customWidth="1"/>
    <col min="2823" max="2824" width="21.88671875" style="252" customWidth="1"/>
    <col min="2825" max="2825" width="19.44140625" style="252" customWidth="1"/>
    <col min="2826" max="2826" width="42" style="252" customWidth="1"/>
    <col min="2827" max="3072" width="10.88671875" style="252"/>
    <col min="3073" max="3073" width="72" style="252" bestFit="1" customWidth="1"/>
    <col min="3074" max="3074" width="78.5546875" style="252" customWidth="1"/>
    <col min="3075" max="3075" width="10.88671875" style="252"/>
    <col min="3076" max="3076" width="31.109375" style="252" customWidth="1"/>
    <col min="3077" max="3077" width="70.109375" style="252" customWidth="1"/>
    <col min="3078" max="3078" width="17.44140625" style="252" customWidth="1"/>
    <col min="3079" max="3080" width="21.88671875" style="252" customWidth="1"/>
    <col min="3081" max="3081" width="19.44140625" style="252" customWidth="1"/>
    <col min="3082" max="3082" width="42" style="252" customWidth="1"/>
    <col min="3083" max="3328" width="10.88671875" style="252"/>
    <col min="3329" max="3329" width="72" style="252" bestFit="1" customWidth="1"/>
    <col min="3330" max="3330" width="78.5546875" style="252" customWidth="1"/>
    <col min="3331" max="3331" width="10.88671875" style="252"/>
    <col min="3332" max="3332" width="31.109375" style="252" customWidth="1"/>
    <col min="3333" max="3333" width="70.109375" style="252" customWidth="1"/>
    <col min="3334" max="3334" width="17.44140625" style="252" customWidth="1"/>
    <col min="3335" max="3336" width="21.88671875" style="252" customWidth="1"/>
    <col min="3337" max="3337" width="19.44140625" style="252" customWidth="1"/>
    <col min="3338" max="3338" width="42" style="252" customWidth="1"/>
    <col min="3339" max="3584" width="10.88671875" style="252"/>
    <col min="3585" max="3585" width="72" style="252" bestFit="1" customWidth="1"/>
    <col min="3586" max="3586" width="78.5546875" style="252" customWidth="1"/>
    <col min="3587" max="3587" width="10.88671875" style="252"/>
    <col min="3588" max="3588" width="31.109375" style="252" customWidth="1"/>
    <col min="3589" max="3589" width="70.109375" style="252" customWidth="1"/>
    <col min="3590" max="3590" width="17.44140625" style="252" customWidth="1"/>
    <col min="3591" max="3592" width="21.88671875" style="252" customWidth="1"/>
    <col min="3593" max="3593" width="19.44140625" style="252" customWidth="1"/>
    <col min="3594" max="3594" width="42" style="252" customWidth="1"/>
    <col min="3595" max="3840" width="10.88671875" style="252"/>
    <col min="3841" max="3841" width="72" style="252" bestFit="1" customWidth="1"/>
    <col min="3842" max="3842" width="78.5546875" style="252" customWidth="1"/>
    <col min="3843" max="3843" width="10.88671875" style="252"/>
    <col min="3844" max="3844" width="31.109375" style="252" customWidth="1"/>
    <col min="3845" max="3845" width="70.109375" style="252" customWidth="1"/>
    <col min="3846" max="3846" width="17.44140625" style="252" customWidth="1"/>
    <col min="3847" max="3848" width="21.88671875" style="252" customWidth="1"/>
    <col min="3849" max="3849" width="19.44140625" style="252" customWidth="1"/>
    <col min="3850" max="3850" width="42" style="252" customWidth="1"/>
    <col min="3851" max="4096" width="10.88671875" style="252"/>
    <col min="4097" max="4097" width="72" style="252" bestFit="1" customWidth="1"/>
    <col min="4098" max="4098" width="78.5546875" style="252" customWidth="1"/>
    <col min="4099" max="4099" width="10.88671875" style="252"/>
    <col min="4100" max="4100" width="31.109375" style="252" customWidth="1"/>
    <col min="4101" max="4101" width="70.109375" style="252" customWidth="1"/>
    <col min="4102" max="4102" width="17.44140625" style="252" customWidth="1"/>
    <col min="4103" max="4104" width="21.88671875" style="252" customWidth="1"/>
    <col min="4105" max="4105" width="19.44140625" style="252" customWidth="1"/>
    <col min="4106" max="4106" width="42" style="252" customWidth="1"/>
    <col min="4107" max="4352" width="10.88671875" style="252"/>
    <col min="4353" max="4353" width="72" style="252" bestFit="1" customWidth="1"/>
    <col min="4354" max="4354" width="78.5546875" style="252" customWidth="1"/>
    <col min="4355" max="4355" width="10.88671875" style="252"/>
    <col min="4356" max="4356" width="31.109375" style="252" customWidth="1"/>
    <col min="4357" max="4357" width="70.109375" style="252" customWidth="1"/>
    <col min="4358" max="4358" width="17.44140625" style="252" customWidth="1"/>
    <col min="4359" max="4360" width="21.88671875" style="252" customWidth="1"/>
    <col min="4361" max="4361" width="19.44140625" style="252" customWidth="1"/>
    <col min="4362" max="4362" width="42" style="252" customWidth="1"/>
    <col min="4363" max="4608" width="10.88671875" style="252"/>
    <col min="4609" max="4609" width="72" style="252" bestFit="1" customWidth="1"/>
    <col min="4610" max="4610" width="78.5546875" style="252" customWidth="1"/>
    <col min="4611" max="4611" width="10.88671875" style="252"/>
    <col min="4612" max="4612" width="31.109375" style="252" customWidth="1"/>
    <col min="4613" max="4613" width="70.109375" style="252" customWidth="1"/>
    <col min="4614" max="4614" width="17.44140625" style="252" customWidth="1"/>
    <col min="4615" max="4616" width="21.88671875" style="252" customWidth="1"/>
    <col min="4617" max="4617" width="19.44140625" style="252" customWidth="1"/>
    <col min="4618" max="4618" width="42" style="252" customWidth="1"/>
    <col min="4619" max="4864" width="10.88671875" style="252"/>
    <col min="4865" max="4865" width="72" style="252" bestFit="1" customWidth="1"/>
    <col min="4866" max="4866" width="78.5546875" style="252" customWidth="1"/>
    <col min="4867" max="4867" width="10.88671875" style="252"/>
    <col min="4868" max="4868" width="31.109375" style="252" customWidth="1"/>
    <col min="4869" max="4869" width="70.109375" style="252" customWidth="1"/>
    <col min="4870" max="4870" width="17.44140625" style="252" customWidth="1"/>
    <col min="4871" max="4872" width="21.88671875" style="252" customWidth="1"/>
    <col min="4873" max="4873" width="19.44140625" style="252" customWidth="1"/>
    <col min="4874" max="4874" width="42" style="252" customWidth="1"/>
    <col min="4875" max="5120" width="10.88671875" style="252"/>
    <col min="5121" max="5121" width="72" style="252" bestFit="1" customWidth="1"/>
    <col min="5122" max="5122" width="78.5546875" style="252" customWidth="1"/>
    <col min="5123" max="5123" width="10.88671875" style="252"/>
    <col min="5124" max="5124" width="31.109375" style="252" customWidth="1"/>
    <col min="5125" max="5125" width="70.109375" style="252" customWidth="1"/>
    <col min="5126" max="5126" width="17.44140625" style="252" customWidth="1"/>
    <col min="5127" max="5128" width="21.88671875" style="252" customWidth="1"/>
    <col min="5129" max="5129" width="19.44140625" style="252" customWidth="1"/>
    <col min="5130" max="5130" width="42" style="252" customWidth="1"/>
    <col min="5131" max="5376" width="10.88671875" style="252"/>
    <col min="5377" max="5377" width="72" style="252" bestFit="1" customWidth="1"/>
    <col min="5378" max="5378" width="78.5546875" style="252" customWidth="1"/>
    <col min="5379" max="5379" width="10.88671875" style="252"/>
    <col min="5380" max="5380" width="31.109375" style="252" customWidth="1"/>
    <col min="5381" max="5381" width="70.109375" style="252" customWidth="1"/>
    <col min="5382" max="5382" width="17.44140625" style="252" customWidth="1"/>
    <col min="5383" max="5384" width="21.88671875" style="252" customWidth="1"/>
    <col min="5385" max="5385" width="19.44140625" style="252" customWidth="1"/>
    <col min="5386" max="5386" width="42" style="252" customWidth="1"/>
    <col min="5387" max="5632" width="10.88671875" style="252"/>
    <col min="5633" max="5633" width="72" style="252" bestFit="1" customWidth="1"/>
    <col min="5634" max="5634" width="78.5546875" style="252" customWidth="1"/>
    <col min="5635" max="5635" width="10.88671875" style="252"/>
    <col min="5636" max="5636" width="31.109375" style="252" customWidth="1"/>
    <col min="5637" max="5637" width="70.109375" style="252" customWidth="1"/>
    <col min="5638" max="5638" width="17.44140625" style="252" customWidth="1"/>
    <col min="5639" max="5640" width="21.88671875" style="252" customWidth="1"/>
    <col min="5641" max="5641" width="19.44140625" style="252" customWidth="1"/>
    <col min="5642" max="5642" width="42" style="252" customWidth="1"/>
    <col min="5643" max="5888" width="10.88671875" style="252"/>
    <col min="5889" max="5889" width="72" style="252" bestFit="1" customWidth="1"/>
    <col min="5890" max="5890" width="78.5546875" style="252" customWidth="1"/>
    <col min="5891" max="5891" width="10.88671875" style="252"/>
    <col min="5892" max="5892" width="31.109375" style="252" customWidth="1"/>
    <col min="5893" max="5893" width="70.109375" style="252" customWidth="1"/>
    <col min="5894" max="5894" width="17.44140625" style="252" customWidth="1"/>
    <col min="5895" max="5896" width="21.88671875" style="252" customWidth="1"/>
    <col min="5897" max="5897" width="19.44140625" style="252" customWidth="1"/>
    <col min="5898" max="5898" width="42" style="252" customWidth="1"/>
    <col min="5899" max="6144" width="10.88671875" style="252"/>
    <col min="6145" max="6145" width="72" style="252" bestFit="1" customWidth="1"/>
    <col min="6146" max="6146" width="78.5546875" style="252" customWidth="1"/>
    <col min="6147" max="6147" width="10.88671875" style="252"/>
    <col min="6148" max="6148" width="31.109375" style="252" customWidth="1"/>
    <col min="6149" max="6149" width="70.109375" style="252" customWidth="1"/>
    <col min="6150" max="6150" width="17.44140625" style="252" customWidth="1"/>
    <col min="6151" max="6152" width="21.88671875" style="252" customWidth="1"/>
    <col min="6153" max="6153" width="19.44140625" style="252" customWidth="1"/>
    <col min="6154" max="6154" width="42" style="252" customWidth="1"/>
    <col min="6155" max="6400" width="10.88671875" style="252"/>
    <col min="6401" max="6401" width="72" style="252" bestFit="1" customWidth="1"/>
    <col min="6402" max="6402" width="78.5546875" style="252" customWidth="1"/>
    <col min="6403" max="6403" width="10.88671875" style="252"/>
    <col min="6404" max="6404" width="31.109375" style="252" customWidth="1"/>
    <col min="6405" max="6405" width="70.109375" style="252" customWidth="1"/>
    <col min="6406" max="6406" width="17.44140625" style="252" customWidth="1"/>
    <col min="6407" max="6408" width="21.88671875" style="252" customWidth="1"/>
    <col min="6409" max="6409" width="19.44140625" style="252" customWidth="1"/>
    <col min="6410" max="6410" width="42" style="252" customWidth="1"/>
    <col min="6411" max="6656" width="10.88671875" style="252"/>
    <col min="6657" max="6657" width="72" style="252" bestFit="1" customWidth="1"/>
    <col min="6658" max="6658" width="78.5546875" style="252" customWidth="1"/>
    <col min="6659" max="6659" width="10.88671875" style="252"/>
    <col min="6660" max="6660" width="31.109375" style="252" customWidth="1"/>
    <col min="6661" max="6661" width="70.109375" style="252" customWidth="1"/>
    <col min="6662" max="6662" width="17.44140625" style="252" customWidth="1"/>
    <col min="6663" max="6664" width="21.88671875" style="252" customWidth="1"/>
    <col min="6665" max="6665" width="19.44140625" style="252" customWidth="1"/>
    <col min="6666" max="6666" width="42" style="252" customWidth="1"/>
    <col min="6667" max="6912" width="10.88671875" style="252"/>
    <col min="6913" max="6913" width="72" style="252" bestFit="1" customWidth="1"/>
    <col min="6914" max="6914" width="78.5546875" style="252" customWidth="1"/>
    <col min="6915" max="6915" width="10.88671875" style="252"/>
    <col min="6916" max="6916" width="31.109375" style="252" customWidth="1"/>
    <col min="6917" max="6917" width="70.109375" style="252" customWidth="1"/>
    <col min="6918" max="6918" width="17.44140625" style="252" customWidth="1"/>
    <col min="6919" max="6920" width="21.88671875" style="252" customWidth="1"/>
    <col min="6921" max="6921" width="19.44140625" style="252" customWidth="1"/>
    <col min="6922" max="6922" width="42" style="252" customWidth="1"/>
    <col min="6923" max="7168" width="10.88671875" style="252"/>
    <col min="7169" max="7169" width="72" style="252" bestFit="1" customWidth="1"/>
    <col min="7170" max="7170" width="78.5546875" style="252" customWidth="1"/>
    <col min="7171" max="7171" width="10.88671875" style="252"/>
    <col min="7172" max="7172" width="31.109375" style="252" customWidth="1"/>
    <col min="7173" max="7173" width="70.109375" style="252" customWidth="1"/>
    <col min="7174" max="7174" width="17.44140625" style="252" customWidth="1"/>
    <col min="7175" max="7176" width="21.88671875" style="252" customWidth="1"/>
    <col min="7177" max="7177" width="19.44140625" style="252" customWidth="1"/>
    <col min="7178" max="7178" width="42" style="252" customWidth="1"/>
    <col min="7179" max="7424" width="10.88671875" style="252"/>
    <col min="7425" max="7425" width="72" style="252" bestFit="1" customWidth="1"/>
    <col min="7426" max="7426" width="78.5546875" style="252" customWidth="1"/>
    <col min="7427" max="7427" width="10.88671875" style="252"/>
    <col min="7428" max="7428" width="31.109375" style="252" customWidth="1"/>
    <col min="7429" max="7429" width="70.109375" style="252" customWidth="1"/>
    <col min="7430" max="7430" width="17.44140625" style="252" customWidth="1"/>
    <col min="7431" max="7432" width="21.88671875" style="252" customWidth="1"/>
    <col min="7433" max="7433" width="19.44140625" style="252" customWidth="1"/>
    <col min="7434" max="7434" width="42" style="252" customWidth="1"/>
    <col min="7435" max="7680" width="10.88671875" style="252"/>
    <col min="7681" max="7681" width="72" style="252" bestFit="1" customWidth="1"/>
    <col min="7682" max="7682" width="78.5546875" style="252" customWidth="1"/>
    <col min="7683" max="7683" width="10.88671875" style="252"/>
    <col min="7684" max="7684" width="31.109375" style="252" customWidth="1"/>
    <col min="7685" max="7685" width="70.109375" style="252" customWidth="1"/>
    <col min="7686" max="7686" width="17.44140625" style="252" customWidth="1"/>
    <col min="7687" max="7688" width="21.88671875" style="252" customWidth="1"/>
    <col min="7689" max="7689" width="19.44140625" style="252" customWidth="1"/>
    <col min="7690" max="7690" width="42" style="252" customWidth="1"/>
    <col min="7691" max="7936" width="10.88671875" style="252"/>
    <col min="7937" max="7937" width="72" style="252" bestFit="1" customWidth="1"/>
    <col min="7938" max="7938" width="78.5546875" style="252" customWidth="1"/>
    <col min="7939" max="7939" width="10.88671875" style="252"/>
    <col min="7940" max="7940" width="31.109375" style="252" customWidth="1"/>
    <col min="7941" max="7941" width="70.109375" style="252" customWidth="1"/>
    <col min="7942" max="7942" width="17.44140625" style="252" customWidth="1"/>
    <col min="7943" max="7944" width="21.88671875" style="252" customWidth="1"/>
    <col min="7945" max="7945" width="19.44140625" style="252" customWidth="1"/>
    <col min="7946" max="7946" width="42" style="252" customWidth="1"/>
    <col min="7947" max="8192" width="10.88671875" style="252"/>
    <col min="8193" max="8193" width="72" style="252" bestFit="1" customWidth="1"/>
    <col min="8194" max="8194" width="78.5546875" style="252" customWidth="1"/>
    <col min="8195" max="8195" width="10.88671875" style="252"/>
    <col min="8196" max="8196" width="31.109375" style="252" customWidth="1"/>
    <col min="8197" max="8197" width="70.109375" style="252" customWidth="1"/>
    <col min="8198" max="8198" width="17.44140625" style="252" customWidth="1"/>
    <col min="8199" max="8200" width="21.88671875" style="252" customWidth="1"/>
    <col min="8201" max="8201" width="19.44140625" style="252" customWidth="1"/>
    <col min="8202" max="8202" width="42" style="252" customWidth="1"/>
    <col min="8203" max="8448" width="10.88671875" style="252"/>
    <col min="8449" max="8449" width="72" style="252" bestFit="1" customWidth="1"/>
    <col min="8450" max="8450" width="78.5546875" style="252" customWidth="1"/>
    <col min="8451" max="8451" width="10.88671875" style="252"/>
    <col min="8452" max="8452" width="31.109375" style="252" customWidth="1"/>
    <col min="8453" max="8453" width="70.109375" style="252" customWidth="1"/>
    <col min="8454" max="8454" width="17.44140625" style="252" customWidth="1"/>
    <col min="8455" max="8456" width="21.88671875" style="252" customWidth="1"/>
    <col min="8457" max="8457" width="19.44140625" style="252" customWidth="1"/>
    <col min="8458" max="8458" width="42" style="252" customWidth="1"/>
    <col min="8459" max="8704" width="10.88671875" style="252"/>
    <col min="8705" max="8705" width="72" style="252" bestFit="1" customWidth="1"/>
    <col min="8706" max="8706" width="78.5546875" style="252" customWidth="1"/>
    <col min="8707" max="8707" width="10.88671875" style="252"/>
    <col min="8708" max="8708" width="31.109375" style="252" customWidth="1"/>
    <col min="8709" max="8709" width="70.109375" style="252" customWidth="1"/>
    <col min="8710" max="8710" width="17.44140625" style="252" customWidth="1"/>
    <col min="8711" max="8712" width="21.88671875" style="252" customWidth="1"/>
    <col min="8713" max="8713" width="19.44140625" style="252" customWidth="1"/>
    <col min="8714" max="8714" width="42" style="252" customWidth="1"/>
    <col min="8715" max="8960" width="10.88671875" style="252"/>
    <col min="8961" max="8961" width="72" style="252" bestFit="1" customWidth="1"/>
    <col min="8962" max="8962" width="78.5546875" style="252" customWidth="1"/>
    <col min="8963" max="8963" width="10.88671875" style="252"/>
    <col min="8964" max="8964" width="31.109375" style="252" customWidth="1"/>
    <col min="8965" max="8965" width="70.109375" style="252" customWidth="1"/>
    <col min="8966" max="8966" width="17.44140625" style="252" customWidth="1"/>
    <col min="8967" max="8968" width="21.88671875" style="252" customWidth="1"/>
    <col min="8969" max="8969" width="19.44140625" style="252" customWidth="1"/>
    <col min="8970" max="8970" width="42" style="252" customWidth="1"/>
    <col min="8971" max="9216" width="10.88671875" style="252"/>
    <col min="9217" max="9217" width="72" style="252" bestFit="1" customWidth="1"/>
    <col min="9218" max="9218" width="78.5546875" style="252" customWidth="1"/>
    <col min="9219" max="9219" width="10.88671875" style="252"/>
    <col min="9220" max="9220" width="31.109375" style="252" customWidth="1"/>
    <col min="9221" max="9221" width="70.109375" style="252" customWidth="1"/>
    <col min="9222" max="9222" width="17.44140625" style="252" customWidth="1"/>
    <col min="9223" max="9224" width="21.88671875" style="252" customWidth="1"/>
    <col min="9225" max="9225" width="19.44140625" style="252" customWidth="1"/>
    <col min="9226" max="9226" width="42" style="252" customWidth="1"/>
    <col min="9227" max="9472" width="10.88671875" style="252"/>
    <col min="9473" max="9473" width="72" style="252" bestFit="1" customWidth="1"/>
    <col min="9474" max="9474" width="78.5546875" style="252" customWidth="1"/>
    <col min="9475" max="9475" width="10.88671875" style="252"/>
    <col min="9476" max="9476" width="31.109375" style="252" customWidth="1"/>
    <col min="9477" max="9477" width="70.109375" style="252" customWidth="1"/>
    <col min="9478" max="9478" width="17.44140625" style="252" customWidth="1"/>
    <col min="9479" max="9480" width="21.88671875" style="252" customWidth="1"/>
    <col min="9481" max="9481" width="19.44140625" style="252" customWidth="1"/>
    <col min="9482" max="9482" width="42" style="252" customWidth="1"/>
    <col min="9483" max="9728" width="10.88671875" style="252"/>
    <col min="9729" max="9729" width="72" style="252" bestFit="1" customWidth="1"/>
    <col min="9730" max="9730" width="78.5546875" style="252" customWidth="1"/>
    <col min="9731" max="9731" width="10.88671875" style="252"/>
    <col min="9732" max="9732" width="31.109375" style="252" customWidth="1"/>
    <col min="9733" max="9733" width="70.109375" style="252" customWidth="1"/>
    <col min="9734" max="9734" width="17.44140625" style="252" customWidth="1"/>
    <col min="9735" max="9736" width="21.88671875" style="252" customWidth="1"/>
    <col min="9737" max="9737" width="19.44140625" style="252" customWidth="1"/>
    <col min="9738" max="9738" width="42" style="252" customWidth="1"/>
    <col min="9739" max="9984" width="10.88671875" style="252"/>
    <col min="9985" max="9985" width="72" style="252" bestFit="1" customWidth="1"/>
    <col min="9986" max="9986" width="78.5546875" style="252" customWidth="1"/>
    <col min="9987" max="9987" width="10.88671875" style="252"/>
    <col min="9988" max="9988" width="31.109375" style="252" customWidth="1"/>
    <col min="9989" max="9989" width="70.109375" style="252" customWidth="1"/>
    <col min="9990" max="9990" width="17.44140625" style="252" customWidth="1"/>
    <col min="9991" max="9992" width="21.88671875" style="252" customWidth="1"/>
    <col min="9993" max="9993" width="19.44140625" style="252" customWidth="1"/>
    <col min="9994" max="9994" width="42" style="252" customWidth="1"/>
    <col min="9995" max="10240" width="10.88671875" style="252"/>
    <col min="10241" max="10241" width="72" style="252" bestFit="1" customWidth="1"/>
    <col min="10242" max="10242" width="78.5546875" style="252" customWidth="1"/>
    <col min="10243" max="10243" width="10.88671875" style="252"/>
    <col min="10244" max="10244" width="31.109375" style="252" customWidth="1"/>
    <col min="10245" max="10245" width="70.109375" style="252" customWidth="1"/>
    <col min="10246" max="10246" width="17.44140625" style="252" customWidth="1"/>
    <col min="10247" max="10248" width="21.88671875" style="252" customWidth="1"/>
    <col min="10249" max="10249" width="19.44140625" style="252" customWidth="1"/>
    <col min="10250" max="10250" width="42" style="252" customWidth="1"/>
    <col min="10251" max="10496" width="10.88671875" style="252"/>
    <col min="10497" max="10497" width="72" style="252" bestFit="1" customWidth="1"/>
    <col min="10498" max="10498" width="78.5546875" style="252" customWidth="1"/>
    <col min="10499" max="10499" width="10.88671875" style="252"/>
    <col min="10500" max="10500" width="31.109375" style="252" customWidth="1"/>
    <col min="10501" max="10501" width="70.109375" style="252" customWidth="1"/>
    <col min="10502" max="10502" width="17.44140625" style="252" customWidth="1"/>
    <col min="10503" max="10504" width="21.88671875" style="252" customWidth="1"/>
    <col min="10505" max="10505" width="19.44140625" style="252" customWidth="1"/>
    <col min="10506" max="10506" width="42" style="252" customWidth="1"/>
    <col min="10507" max="10752" width="10.88671875" style="252"/>
    <col min="10753" max="10753" width="72" style="252" bestFit="1" customWidth="1"/>
    <col min="10754" max="10754" width="78.5546875" style="252" customWidth="1"/>
    <col min="10755" max="10755" width="10.88671875" style="252"/>
    <col min="10756" max="10756" width="31.109375" style="252" customWidth="1"/>
    <col min="10757" max="10757" width="70.109375" style="252" customWidth="1"/>
    <col min="10758" max="10758" width="17.44140625" style="252" customWidth="1"/>
    <col min="10759" max="10760" width="21.88671875" style="252" customWidth="1"/>
    <col min="10761" max="10761" width="19.44140625" style="252" customWidth="1"/>
    <col min="10762" max="10762" width="42" style="252" customWidth="1"/>
    <col min="10763" max="11008" width="10.88671875" style="252"/>
    <col min="11009" max="11009" width="72" style="252" bestFit="1" customWidth="1"/>
    <col min="11010" max="11010" width="78.5546875" style="252" customWidth="1"/>
    <col min="11011" max="11011" width="10.88671875" style="252"/>
    <col min="11012" max="11012" width="31.109375" style="252" customWidth="1"/>
    <col min="11013" max="11013" width="70.109375" style="252" customWidth="1"/>
    <col min="11014" max="11014" width="17.44140625" style="252" customWidth="1"/>
    <col min="11015" max="11016" width="21.88671875" style="252" customWidth="1"/>
    <col min="11017" max="11017" width="19.44140625" style="252" customWidth="1"/>
    <col min="11018" max="11018" width="42" style="252" customWidth="1"/>
    <col min="11019" max="11264" width="10.88671875" style="252"/>
    <col min="11265" max="11265" width="72" style="252" bestFit="1" customWidth="1"/>
    <col min="11266" max="11266" width="78.5546875" style="252" customWidth="1"/>
    <col min="11267" max="11267" width="10.88671875" style="252"/>
    <col min="11268" max="11268" width="31.109375" style="252" customWidth="1"/>
    <col min="11269" max="11269" width="70.109375" style="252" customWidth="1"/>
    <col min="11270" max="11270" width="17.44140625" style="252" customWidth="1"/>
    <col min="11271" max="11272" width="21.88671875" style="252" customWidth="1"/>
    <col min="11273" max="11273" width="19.44140625" style="252" customWidth="1"/>
    <col min="11274" max="11274" width="42" style="252" customWidth="1"/>
    <col min="11275" max="11520" width="10.88671875" style="252"/>
    <col min="11521" max="11521" width="72" style="252" bestFit="1" customWidth="1"/>
    <col min="11522" max="11522" width="78.5546875" style="252" customWidth="1"/>
    <col min="11523" max="11523" width="10.88671875" style="252"/>
    <col min="11524" max="11524" width="31.109375" style="252" customWidth="1"/>
    <col min="11525" max="11525" width="70.109375" style="252" customWidth="1"/>
    <col min="11526" max="11526" width="17.44140625" style="252" customWidth="1"/>
    <col min="11527" max="11528" width="21.88671875" style="252" customWidth="1"/>
    <col min="11529" max="11529" width="19.44140625" style="252" customWidth="1"/>
    <col min="11530" max="11530" width="42" style="252" customWidth="1"/>
    <col min="11531" max="11776" width="10.88671875" style="252"/>
    <col min="11777" max="11777" width="72" style="252" bestFit="1" customWidth="1"/>
    <col min="11778" max="11778" width="78.5546875" style="252" customWidth="1"/>
    <col min="11779" max="11779" width="10.88671875" style="252"/>
    <col min="11780" max="11780" width="31.109375" style="252" customWidth="1"/>
    <col min="11781" max="11781" width="70.109375" style="252" customWidth="1"/>
    <col min="11782" max="11782" width="17.44140625" style="252" customWidth="1"/>
    <col min="11783" max="11784" width="21.88671875" style="252" customWidth="1"/>
    <col min="11785" max="11785" width="19.44140625" style="252" customWidth="1"/>
    <col min="11786" max="11786" width="42" style="252" customWidth="1"/>
    <col min="11787" max="12032" width="10.88671875" style="252"/>
    <col min="12033" max="12033" width="72" style="252" bestFit="1" customWidth="1"/>
    <col min="12034" max="12034" width="78.5546875" style="252" customWidth="1"/>
    <col min="12035" max="12035" width="10.88671875" style="252"/>
    <col min="12036" max="12036" width="31.109375" style="252" customWidth="1"/>
    <col min="12037" max="12037" width="70.109375" style="252" customWidth="1"/>
    <col min="12038" max="12038" width="17.44140625" style="252" customWidth="1"/>
    <col min="12039" max="12040" width="21.88671875" style="252" customWidth="1"/>
    <col min="12041" max="12041" width="19.44140625" style="252" customWidth="1"/>
    <col min="12042" max="12042" width="42" style="252" customWidth="1"/>
    <col min="12043" max="12288" width="10.88671875" style="252"/>
    <col min="12289" max="12289" width="72" style="252" bestFit="1" customWidth="1"/>
    <col min="12290" max="12290" width="78.5546875" style="252" customWidth="1"/>
    <col min="12291" max="12291" width="10.88671875" style="252"/>
    <col min="12292" max="12292" width="31.109375" style="252" customWidth="1"/>
    <col min="12293" max="12293" width="70.109375" style="252" customWidth="1"/>
    <col min="12294" max="12294" width="17.44140625" style="252" customWidth="1"/>
    <col min="12295" max="12296" width="21.88671875" style="252" customWidth="1"/>
    <col min="12297" max="12297" width="19.44140625" style="252" customWidth="1"/>
    <col min="12298" max="12298" width="42" style="252" customWidth="1"/>
    <col min="12299" max="12544" width="10.88671875" style="252"/>
    <col min="12545" max="12545" width="72" style="252" bestFit="1" customWidth="1"/>
    <col min="12546" max="12546" width="78.5546875" style="252" customWidth="1"/>
    <col min="12547" max="12547" width="10.88671875" style="252"/>
    <col min="12548" max="12548" width="31.109375" style="252" customWidth="1"/>
    <col min="12549" max="12549" width="70.109375" style="252" customWidth="1"/>
    <col min="12550" max="12550" width="17.44140625" style="252" customWidth="1"/>
    <col min="12551" max="12552" width="21.88671875" style="252" customWidth="1"/>
    <col min="12553" max="12553" width="19.44140625" style="252" customWidth="1"/>
    <col min="12554" max="12554" width="42" style="252" customWidth="1"/>
    <col min="12555" max="12800" width="10.88671875" style="252"/>
    <col min="12801" max="12801" width="72" style="252" bestFit="1" customWidth="1"/>
    <col min="12802" max="12802" width="78.5546875" style="252" customWidth="1"/>
    <col min="12803" max="12803" width="10.88671875" style="252"/>
    <col min="12804" max="12804" width="31.109375" style="252" customWidth="1"/>
    <col min="12805" max="12805" width="70.109375" style="252" customWidth="1"/>
    <col min="12806" max="12806" width="17.44140625" style="252" customWidth="1"/>
    <col min="12807" max="12808" width="21.88671875" style="252" customWidth="1"/>
    <col min="12809" max="12809" width="19.44140625" style="252" customWidth="1"/>
    <col min="12810" max="12810" width="42" style="252" customWidth="1"/>
    <col min="12811" max="13056" width="10.88671875" style="252"/>
    <col min="13057" max="13057" width="72" style="252" bestFit="1" customWidth="1"/>
    <col min="13058" max="13058" width="78.5546875" style="252" customWidth="1"/>
    <col min="13059" max="13059" width="10.88671875" style="252"/>
    <col min="13060" max="13060" width="31.109375" style="252" customWidth="1"/>
    <col min="13061" max="13061" width="70.109375" style="252" customWidth="1"/>
    <col min="13062" max="13062" width="17.44140625" style="252" customWidth="1"/>
    <col min="13063" max="13064" width="21.88671875" style="252" customWidth="1"/>
    <col min="13065" max="13065" width="19.44140625" style="252" customWidth="1"/>
    <col min="13066" max="13066" width="42" style="252" customWidth="1"/>
    <col min="13067" max="13312" width="10.88671875" style="252"/>
    <col min="13313" max="13313" width="72" style="252" bestFit="1" customWidth="1"/>
    <col min="13314" max="13314" width="78.5546875" style="252" customWidth="1"/>
    <col min="13315" max="13315" width="10.88671875" style="252"/>
    <col min="13316" max="13316" width="31.109375" style="252" customWidth="1"/>
    <col min="13317" max="13317" width="70.109375" style="252" customWidth="1"/>
    <col min="13318" max="13318" width="17.44140625" style="252" customWidth="1"/>
    <col min="13319" max="13320" width="21.88671875" style="252" customWidth="1"/>
    <col min="13321" max="13321" width="19.44140625" style="252" customWidth="1"/>
    <col min="13322" max="13322" width="42" style="252" customWidth="1"/>
    <col min="13323" max="13568" width="10.88671875" style="252"/>
    <col min="13569" max="13569" width="72" style="252" bestFit="1" customWidth="1"/>
    <col min="13570" max="13570" width="78.5546875" style="252" customWidth="1"/>
    <col min="13571" max="13571" width="10.88671875" style="252"/>
    <col min="13572" max="13572" width="31.109375" style="252" customWidth="1"/>
    <col min="13573" max="13573" width="70.109375" style="252" customWidth="1"/>
    <col min="13574" max="13574" width="17.44140625" style="252" customWidth="1"/>
    <col min="13575" max="13576" width="21.88671875" style="252" customWidth="1"/>
    <col min="13577" max="13577" width="19.44140625" style="252" customWidth="1"/>
    <col min="13578" max="13578" width="42" style="252" customWidth="1"/>
    <col min="13579" max="13824" width="10.88671875" style="252"/>
    <col min="13825" max="13825" width="72" style="252" bestFit="1" customWidth="1"/>
    <col min="13826" max="13826" width="78.5546875" style="252" customWidth="1"/>
    <col min="13827" max="13827" width="10.88671875" style="252"/>
    <col min="13828" max="13828" width="31.109375" style="252" customWidth="1"/>
    <col min="13829" max="13829" width="70.109375" style="252" customWidth="1"/>
    <col min="13830" max="13830" width="17.44140625" style="252" customWidth="1"/>
    <col min="13831" max="13832" width="21.88671875" style="252" customWidth="1"/>
    <col min="13833" max="13833" width="19.44140625" style="252" customWidth="1"/>
    <col min="13834" max="13834" width="42" style="252" customWidth="1"/>
    <col min="13835" max="14080" width="10.88671875" style="252"/>
    <col min="14081" max="14081" width="72" style="252" bestFit="1" customWidth="1"/>
    <col min="14082" max="14082" width="78.5546875" style="252" customWidth="1"/>
    <col min="14083" max="14083" width="10.88671875" style="252"/>
    <col min="14084" max="14084" width="31.109375" style="252" customWidth="1"/>
    <col min="14085" max="14085" width="70.109375" style="252" customWidth="1"/>
    <col min="14086" max="14086" width="17.44140625" style="252" customWidth="1"/>
    <col min="14087" max="14088" width="21.88671875" style="252" customWidth="1"/>
    <col min="14089" max="14089" width="19.44140625" style="252" customWidth="1"/>
    <col min="14090" max="14090" width="42" style="252" customWidth="1"/>
    <col min="14091" max="14336" width="10.88671875" style="252"/>
    <col min="14337" max="14337" width="72" style="252" bestFit="1" customWidth="1"/>
    <col min="14338" max="14338" width="78.5546875" style="252" customWidth="1"/>
    <col min="14339" max="14339" width="10.88671875" style="252"/>
    <col min="14340" max="14340" width="31.109375" style="252" customWidth="1"/>
    <col min="14341" max="14341" width="70.109375" style="252" customWidth="1"/>
    <col min="14342" max="14342" width="17.44140625" style="252" customWidth="1"/>
    <col min="14343" max="14344" width="21.88671875" style="252" customWidth="1"/>
    <col min="14345" max="14345" width="19.44140625" style="252" customWidth="1"/>
    <col min="14346" max="14346" width="42" style="252" customWidth="1"/>
    <col min="14347" max="14592" width="10.88671875" style="252"/>
    <col min="14593" max="14593" width="72" style="252" bestFit="1" customWidth="1"/>
    <col min="14594" max="14594" width="78.5546875" style="252" customWidth="1"/>
    <col min="14595" max="14595" width="10.88671875" style="252"/>
    <col min="14596" max="14596" width="31.109375" style="252" customWidth="1"/>
    <col min="14597" max="14597" width="70.109375" style="252" customWidth="1"/>
    <col min="14598" max="14598" width="17.44140625" style="252" customWidth="1"/>
    <col min="14599" max="14600" width="21.88671875" style="252" customWidth="1"/>
    <col min="14601" max="14601" width="19.44140625" style="252" customWidth="1"/>
    <col min="14602" max="14602" width="42" style="252" customWidth="1"/>
    <col min="14603" max="14848" width="10.88671875" style="252"/>
    <col min="14849" max="14849" width="72" style="252" bestFit="1" customWidth="1"/>
    <col min="14850" max="14850" width="78.5546875" style="252" customWidth="1"/>
    <col min="14851" max="14851" width="10.88671875" style="252"/>
    <col min="14852" max="14852" width="31.109375" style="252" customWidth="1"/>
    <col min="14853" max="14853" width="70.109375" style="252" customWidth="1"/>
    <col min="14854" max="14854" width="17.44140625" style="252" customWidth="1"/>
    <col min="14855" max="14856" width="21.88671875" style="252" customWidth="1"/>
    <col min="14857" max="14857" width="19.44140625" style="252" customWidth="1"/>
    <col min="14858" max="14858" width="42" style="252" customWidth="1"/>
    <col min="14859" max="15104" width="10.88671875" style="252"/>
    <col min="15105" max="15105" width="72" style="252" bestFit="1" customWidth="1"/>
    <col min="15106" max="15106" width="78.5546875" style="252" customWidth="1"/>
    <col min="15107" max="15107" width="10.88671875" style="252"/>
    <col min="15108" max="15108" width="31.109375" style="252" customWidth="1"/>
    <col min="15109" max="15109" width="70.109375" style="252" customWidth="1"/>
    <col min="15110" max="15110" width="17.44140625" style="252" customWidth="1"/>
    <col min="15111" max="15112" width="21.88671875" style="252" customWidth="1"/>
    <col min="15113" max="15113" width="19.44140625" style="252" customWidth="1"/>
    <col min="15114" max="15114" width="42" style="252" customWidth="1"/>
    <col min="15115" max="15360" width="10.88671875" style="252"/>
    <col min="15361" max="15361" width="72" style="252" bestFit="1" customWidth="1"/>
    <col min="15362" max="15362" width="78.5546875" style="252" customWidth="1"/>
    <col min="15363" max="15363" width="10.88671875" style="252"/>
    <col min="15364" max="15364" width="31.109375" style="252" customWidth="1"/>
    <col min="15365" max="15365" width="70.109375" style="252" customWidth="1"/>
    <col min="15366" max="15366" width="17.44140625" style="252" customWidth="1"/>
    <col min="15367" max="15368" width="21.88671875" style="252" customWidth="1"/>
    <col min="15369" max="15369" width="19.44140625" style="252" customWidth="1"/>
    <col min="15370" max="15370" width="42" style="252" customWidth="1"/>
    <col min="15371" max="15616" width="10.88671875" style="252"/>
    <col min="15617" max="15617" width="72" style="252" bestFit="1" customWidth="1"/>
    <col min="15618" max="15618" width="78.5546875" style="252" customWidth="1"/>
    <col min="15619" max="15619" width="10.88671875" style="252"/>
    <col min="15620" max="15620" width="31.109375" style="252" customWidth="1"/>
    <col min="15621" max="15621" width="70.109375" style="252" customWidth="1"/>
    <col min="15622" max="15622" width="17.44140625" style="252" customWidth="1"/>
    <col min="15623" max="15624" width="21.88671875" style="252" customWidth="1"/>
    <col min="15625" max="15625" width="19.44140625" style="252" customWidth="1"/>
    <col min="15626" max="15626" width="42" style="252" customWidth="1"/>
    <col min="15627" max="15872" width="10.88671875" style="252"/>
    <col min="15873" max="15873" width="72" style="252" bestFit="1" customWidth="1"/>
    <col min="15874" max="15874" width="78.5546875" style="252" customWidth="1"/>
    <col min="15875" max="15875" width="10.88671875" style="252"/>
    <col min="15876" max="15876" width="31.109375" style="252" customWidth="1"/>
    <col min="15877" max="15877" width="70.109375" style="252" customWidth="1"/>
    <col min="15878" max="15878" width="17.44140625" style="252" customWidth="1"/>
    <col min="15879" max="15880" width="21.88671875" style="252" customWidth="1"/>
    <col min="15881" max="15881" width="19.44140625" style="252" customWidth="1"/>
    <col min="15882" max="15882" width="42" style="252" customWidth="1"/>
    <col min="15883" max="16128" width="10.88671875" style="252"/>
    <col min="16129" max="16129" width="72" style="252" bestFit="1" customWidth="1"/>
    <col min="16130" max="16130" width="78.5546875" style="252" customWidth="1"/>
    <col min="16131" max="16131" width="10.88671875" style="252"/>
    <col min="16132" max="16132" width="31.109375" style="252" customWidth="1"/>
    <col min="16133" max="16133" width="70.109375" style="252" customWidth="1"/>
    <col min="16134" max="16134" width="17.44140625" style="252" customWidth="1"/>
    <col min="16135" max="16136" width="21.88671875" style="252" customWidth="1"/>
    <col min="16137" max="16137" width="19.44140625" style="252" customWidth="1"/>
    <col min="16138" max="16138" width="42" style="252" customWidth="1"/>
    <col min="16139" max="16384" width="10.88671875" style="252"/>
  </cols>
  <sheetData>
    <row r="1" spans="1:2" ht="25.5" customHeight="1" x14ac:dyDescent="0.3">
      <c r="A1" s="293" t="s">
        <v>0</v>
      </c>
      <c r="B1" s="294"/>
    </row>
    <row r="2" spans="1:2" ht="25.5" customHeight="1" x14ac:dyDescent="0.3">
      <c r="A2" s="295" t="s">
        <v>1</v>
      </c>
      <c r="B2" s="296"/>
    </row>
    <row r="3" spans="1:2" x14ac:dyDescent="0.3">
      <c r="A3" s="260" t="s">
        <v>2</v>
      </c>
      <c r="B3" s="261" t="s">
        <v>3</v>
      </c>
    </row>
    <row r="4" spans="1:2" ht="40.5" customHeight="1" x14ac:dyDescent="0.3">
      <c r="A4" s="277" t="s">
        <v>4</v>
      </c>
      <c r="B4" s="278" t="s">
        <v>5</v>
      </c>
    </row>
    <row r="5" spans="1:2" ht="27.6" x14ac:dyDescent="0.3">
      <c r="A5" s="277" t="s">
        <v>6</v>
      </c>
      <c r="B5" s="253" t="s">
        <v>7</v>
      </c>
    </row>
    <row r="6" spans="1:2" ht="124.5" customHeight="1" x14ac:dyDescent="0.3">
      <c r="A6" s="277" t="s">
        <v>8</v>
      </c>
      <c r="B6" s="253" t="s">
        <v>9</v>
      </c>
    </row>
    <row r="7" spans="1:2" ht="26.4" customHeight="1" x14ac:dyDescent="0.3">
      <c r="A7" s="297" t="s">
        <v>10</v>
      </c>
      <c r="B7" s="298"/>
    </row>
    <row r="8" spans="1:2" ht="41.4" x14ac:dyDescent="0.3">
      <c r="A8" s="277" t="s">
        <v>11</v>
      </c>
      <c r="B8" s="253" t="s">
        <v>12</v>
      </c>
    </row>
    <row r="9" spans="1:2" ht="27.6" x14ac:dyDescent="0.3">
      <c r="A9" s="277" t="s">
        <v>13</v>
      </c>
      <c r="B9" s="253" t="s">
        <v>14</v>
      </c>
    </row>
    <row r="10" spans="1:2" ht="41.4" x14ac:dyDescent="0.3">
      <c r="A10" s="277" t="s">
        <v>15</v>
      </c>
      <c r="B10" s="253" t="s">
        <v>16</v>
      </c>
    </row>
    <row r="11" spans="1:2" ht="40.5" customHeight="1" x14ac:dyDescent="0.3">
      <c r="A11" s="277" t="s">
        <v>17</v>
      </c>
      <c r="B11" s="278" t="s">
        <v>18</v>
      </c>
    </row>
    <row r="12" spans="1:2" ht="38.25" customHeight="1" x14ac:dyDescent="0.3">
      <c r="A12" s="277" t="s">
        <v>19</v>
      </c>
      <c r="B12" s="278" t="s">
        <v>20</v>
      </c>
    </row>
    <row r="13" spans="1:2" ht="27.6" x14ac:dyDescent="0.3">
      <c r="A13" s="277" t="s">
        <v>21</v>
      </c>
      <c r="B13" s="279" t="s">
        <v>22</v>
      </c>
    </row>
    <row r="14" spans="1:2" ht="23.4" customHeight="1" x14ac:dyDescent="0.3">
      <c r="A14" s="280" t="s">
        <v>23</v>
      </c>
      <c r="B14" s="281"/>
    </row>
    <row r="15" spans="1:2" ht="41.4" x14ac:dyDescent="0.3">
      <c r="A15" s="277" t="s">
        <v>24</v>
      </c>
      <c r="B15" s="256" t="s">
        <v>25</v>
      </c>
    </row>
    <row r="16" spans="1:2" ht="27.6" x14ac:dyDescent="0.3">
      <c r="A16" s="277" t="s">
        <v>26</v>
      </c>
      <c r="B16" s="256" t="s">
        <v>27</v>
      </c>
    </row>
    <row r="17" spans="1:3" ht="27.6" x14ac:dyDescent="0.3">
      <c r="A17" s="277" t="s">
        <v>28</v>
      </c>
      <c r="B17" s="256" t="s">
        <v>29</v>
      </c>
    </row>
    <row r="18" spans="1:3" ht="8.25" customHeight="1" x14ac:dyDescent="0.3">
      <c r="A18" s="280"/>
      <c r="B18" s="282"/>
    </row>
    <row r="19" spans="1:3" ht="27.6" x14ac:dyDescent="0.3">
      <c r="A19" s="277" t="s">
        <v>30</v>
      </c>
      <c r="B19" s="256" t="s">
        <v>31</v>
      </c>
    </row>
    <row r="20" spans="1:3" ht="27.6" x14ac:dyDescent="0.3">
      <c r="A20" s="277" t="s">
        <v>32</v>
      </c>
      <c r="B20" s="256" t="s">
        <v>33</v>
      </c>
    </row>
    <row r="21" spans="1:3" ht="41.4" x14ac:dyDescent="0.3">
      <c r="A21" s="277" t="s">
        <v>34</v>
      </c>
      <c r="B21" s="256" t="s">
        <v>35</v>
      </c>
    </row>
    <row r="22" spans="1:3" ht="20.25" customHeight="1" x14ac:dyDescent="0.3">
      <c r="A22" s="301" t="s">
        <v>36</v>
      </c>
      <c r="B22" s="302"/>
    </row>
    <row r="23" spans="1:3" ht="41.4" x14ac:dyDescent="0.3">
      <c r="A23" s="277" t="s">
        <v>37</v>
      </c>
      <c r="B23" s="256" t="s">
        <v>38</v>
      </c>
    </row>
    <row r="24" spans="1:3" ht="54" customHeight="1" x14ac:dyDescent="0.3">
      <c r="A24" s="277" t="s">
        <v>39</v>
      </c>
      <c r="B24" s="256" t="s">
        <v>40</v>
      </c>
    </row>
    <row r="25" spans="1:3" ht="144" customHeight="1" x14ac:dyDescent="0.3">
      <c r="A25" s="277" t="s">
        <v>41</v>
      </c>
      <c r="B25" s="256" t="s">
        <v>42</v>
      </c>
    </row>
    <row r="26" spans="1:3" ht="55.2" x14ac:dyDescent="0.3">
      <c r="A26" s="277" t="s">
        <v>43</v>
      </c>
      <c r="B26" s="256" t="s">
        <v>44</v>
      </c>
    </row>
    <row r="27" spans="1:3" ht="55.2" x14ac:dyDescent="0.3">
      <c r="A27" s="277" t="s">
        <v>45</v>
      </c>
      <c r="B27" s="256" t="s">
        <v>46</v>
      </c>
    </row>
    <row r="28" spans="1:3" ht="27.6" x14ac:dyDescent="0.3">
      <c r="A28" s="277" t="s">
        <v>47</v>
      </c>
      <c r="B28" s="256" t="s">
        <v>48</v>
      </c>
    </row>
    <row r="29" spans="1:3" ht="41.4" x14ac:dyDescent="0.3">
      <c r="A29" s="277" t="s">
        <v>49</v>
      </c>
      <c r="B29" s="256" t="s">
        <v>50</v>
      </c>
      <c r="C29" s="254"/>
    </row>
    <row r="30" spans="1:3" ht="90" customHeight="1" x14ac:dyDescent="0.3">
      <c r="A30" s="283" t="s">
        <v>51</v>
      </c>
      <c r="B30" s="256" t="s">
        <v>52</v>
      </c>
    </row>
    <row r="31" spans="1:3" ht="81.599999999999994" customHeight="1" x14ac:dyDescent="0.3">
      <c r="A31" s="283" t="s">
        <v>53</v>
      </c>
      <c r="B31" s="256" t="s">
        <v>54</v>
      </c>
    </row>
    <row r="32" spans="1:3" ht="54" customHeight="1" x14ac:dyDescent="0.3">
      <c r="A32" s="283" t="s">
        <v>55</v>
      </c>
      <c r="B32" s="256" t="s">
        <v>56</v>
      </c>
    </row>
    <row r="33" spans="1:3" ht="28.5" customHeight="1" x14ac:dyDescent="0.3">
      <c r="A33" s="303" t="s">
        <v>57</v>
      </c>
      <c r="B33" s="304"/>
    </row>
    <row r="34" spans="1:3" ht="69" x14ac:dyDescent="0.3">
      <c r="A34" s="283" t="s">
        <v>58</v>
      </c>
      <c r="B34" s="256" t="s">
        <v>59</v>
      </c>
    </row>
    <row r="35" spans="1:3" ht="41.4" x14ac:dyDescent="0.3">
      <c r="A35" s="283" t="s">
        <v>60</v>
      </c>
      <c r="B35" s="256" t="s">
        <v>61</v>
      </c>
    </row>
    <row r="36" spans="1:3" ht="36" customHeight="1" x14ac:dyDescent="0.3">
      <c r="A36" s="283" t="s">
        <v>62</v>
      </c>
      <c r="B36" s="256" t="s">
        <v>63</v>
      </c>
      <c r="C36" s="255"/>
    </row>
    <row r="37" spans="1:3" ht="27.6" x14ac:dyDescent="0.3">
      <c r="A37" s="283" t="s">
        <v>64</v>
      </c>
      <c r="B37" s="256" t="s">
        <v>65</v>
      </c>
    </row>
    <row r="38" spans="1:3" ht="69" x14ac:dyDescent="0.3">
      <c r="A38" s="283" t="s">
        <v>66</v>
      </c>
      <c r="B38" s="256" t="s">
        <v>67</v>
      </c>
    </row>
    <row r="39" spans="1:3" ht="27.6" x14ac:dyDescent="0.3">
      <c r="A39" s="277" t="s">
        <v>68</v>
      </c>
      <c r="B39" s="256" t="s">
        <v>69</v>
      </c>
    </row>
    <row r="40" spans="1:3" ht="25.5" customHeight="1" x14ac:dyDescent="0.3">
      <c r="A40" s="297" t="s">
        <v>70</v>
      </c>
      <c r="B40" s="298"/>
    </row>
    <row r="41" spans="1:3" ht="24" customHeight="1" x14ac:dyDescent="0.3">
      <c r="A41" s="280" t="s">
        <v>2</v>
      </c>
      <c r="B41" s="284" t="s">
        <v>3</v>
      </c>
    </row>
    <row r="42" spans="1:3" ht="27.6" x14ac:dyDescent="0.3">
      <c r="A42" s="277" t="s">
        <v>21</v>
      </c>
      <c r="B42" s="257" t="s">
        <v>71</v>
      </c>
    </row>
    <row r="43" spans="1:3" ht="41.4" x14ac:dyDescent="0.3">
      <c r="A43" s="277" t="s">
        <v>72</v>
      </c>
      <c r="B43" s="257" t="s">
        <v>73</v>
      </c>
    </row>
    <row r="44" spans="1:3" ht="41.4" x14ac:dyDescent="0.3">
      <c r="A44" s="277" t="s">
        <v>74</v>
      </c>
      <c r="B44" s="257" t="s">
        <v>75</v>
      </c>
    </row>
    <row r="45" spans="1:3" ht="41.4" x14ac:dyDescent="0.3">
      <c r="A45" s="277" t="s">
        <v>76</v>
      </c>
      <c r="B45" s="257" t="s">
        <v>77</v>
      </c>
    </row>
    <row r="46" spans="1:3" ht="41.4" x14ac:dyDescent="0.3">
      <c r="A46" s="277" t="s">
        <v>78</v>
      </c>
      <c r="B46" s="257" t="s">
        <v>79</v>
      </c>
    </row>
    <row r="47" spans="1:3" ht="27.6" x14ac:dyDescent="0.3">
      <c r="A47" s="277" t="s">
        <v>80</v>
      </c>
      <c r="B47" s="257" t="s">
        <v>81</v>
      </c>
    </row>
    <row r="48" spans="1:3" ht="152.25" customHeight="1" x14ac:dyDescent="0.3">
      <c r="A48" s="277" t="s">
        <v>82</v>
      </c>
      <c r="B48" s="257" t="s">
        <v>83</v>
      </c>
    </row>
    <row r="49" spans="1:2" ht="22.95" customHeight="1" x14ac:dyDescent="0.3">
      <c r="A49" s="301" t="s">
        <v>84</v>
      </c>
      <c r="B49" s="302"/>
    </row>
    <row r="50" spans="1:2" ht="69" x14ac:dyDescent="0.3">
      <c r="A50" s="277" t="s">
        <v>85</v>
      </c>
      <c r="B50" s="256" t="s">
        <v>86</v>
      </c>
    </row>
    <row r="51" spans="1:2" ht="27.6" x14ac:dyDescent="0.3">
      <c r="A51" s="277" t="s">
        <v>87</v>
      </c>
      <c r="B51" s="256" t="s">
        <v>88</v>
      </c>
    </row>
    <row r="52" spans="1:2" ht="41.4" x14ac:dyDescent="0.3">
      <c r="A52" s="277" t="s">
        <v>89</v>
      </c>
      <c r="B52" s="256" t="s">
        <v>90</v>
      </c>
    </row>
    <row r="53" spans="1:2" ht="82.8" x14ac:dyDescent="0.3">
      <c r="A53" s="277" t="s">
        <v>91</v>
      </c>
      <c r="B53" s="256" t="s">
        <v>92</v>
      </c>
    </row>
    <row r="54" spans="1:2" ht="82.8" x14ac:dyDescent="0.3">
      <c r="A54" s="277" t="s">
        <v>93</v>
      </c>
      <c r="B54" s="256" t="s">
        <v>54</v>
      </c>
    </row>
    <row r="55" spans="1:2" ht="55.2" x14ac:dyDescent="0.3">
      <c r="A55" s="277" t="s">
        <v>94</v>
      </c>
      <c r="B55" s="256" t="s">
        <v>95</v>
      </c>
    </row>
    <row r="56" spans="1:2" ht="27.6" x14ac:dyDescent="0.3">
      <c r="A56" s="277" t="s">
        <v>96</v>
      </c>
      <c r="B56" s="256" t="s">
        <v>97</v>
      </c>
    </row>
    <row r="57" spans="1:2" ht="24" customHeight="1" x14ac:dyDescent="0.3">
      <c r="A57" s="305" t="s">
        <v>98</v>
      </c>
      <c r="B57" s="306"/>
    </row>
    <row r="58" spans="1:2" ht="23.4" customHeight="1" x14ac:dyDescent="0.3">
      <c r="A58" s="301" t="s">
        <v>99</v>
      </c>
      <c r="B58" s="302"/>
    </row>
    <row r="59" spans="1:2" ht="27.6" x14ac:dyDescent="0.3">
      <c r="A59" s="277" t="s">
        <v>100</v>
      </c>
      <c r="B59" s="257" t="s">
        <v>101</v>
      </c>
    </row>
    <row r="60" spans="1:2" ht="27.6" x14ac:dyDescent="0.3">
      <c r="A60" s="277" t="s">
        <v>102</v>
      </c>
      <c r="B60" s="257" t="s">
        <v>103</v>
      </c>
    </row>
    <row r="61" spans="1:2" ht="41.4" x14ac:dyDescent="0.3">
      <c r="A61" s="277" t="s">
        <v>13</v>
      </c>
      <c r="B61" s="257" t="s">
        <v>104</v>
      </c>
    </row>
    <row r="62" spans="1:2" ht="55.2" x14ac:dyDescent="0.3">
      <c r="A62" s="277" t="s">
        <v>26</v>
      </c>
      <c r="B62" s="256" t="s">
        <v>105</v>
      </c>
    </row>
    <row r="63" spans="1:2" ht="55.2" x14ac:dyDescent="0.3">
      <c r="A63" s="277" t="s">
        <v>28</v>
      </c>
      <c r="B63" s="256" t="s">
        <v>106</v>
      </c>
    </row>
    <row r="64" spans="1:2" ht="41.4" x14ac:dyDescent="0.3">
      <c r="A64" s="277" t="s">
        <v>107</v>
      </c>
      <c r="B64" s="257" t="s">
        <v>108</v>
      </c>
    </row>
    <row r="65" spans="1:2" ht="25.5" customHeight="1" x14ac:dyDescent="0.3">
      <c r="A65" s="297" t="s">
        <v>109</v>
      </c>
      <c r="B65" s="298"/>
    </row>
    <row r="66" spans="1:2" ht="22.95" customHeight="1" x14ac:dyDescent="0.3">
      <c r="A66" s="299" t="s">
        <v>110</v>
      </c>
      <c r="B66" s="300"/>
    </row>
    <row r="67" spans="1:2" ht="94.2" customHeight="1" x14ac:dyDescent="0.3">
      <c r="A67" s="309" t="s">
        <v>111</v>
      </c>
      <c r="B67" s="310"/>
    </row>
    <row r="68" spans="1:2" ht="39.75" customHeight="1" x14ac:dyDescent="0.3">
      <c r="A68" s="277" t="s">
        <v>112</v>
      </c>
      <c r="B68" s="285" t="s">
        <v>113</v>
      </c>
    </row>
    <row r="69" spans="1:2" ht="27.6" x14ac:dyDescent="0.3">
      <c r="A69" s="277" t="s">
        <v>114</v>
      </c>
      <c r="B69" s="286" t="s">
        <v>115</v>
      </c>
    </row>
    <row r="70" spans="1:2" ht="37.5" customHeight="1" x14ac:dyDescent="0.3">
      <c r="A70" s="283" t="s">
        <v>116</v>
      </c>
      <c r="B70" s="286" t="s">
        <v>117</v>
      </c>
    </row>
    <row r="71" spans="1:2" ht="37.5" customHeight="1" x14ac:dyDescent="0.3">
      <c r="A71" s="277" t="s">
        <v>118</v>
      </c>
      <c r="B71" s="286" t="s">
        <v>119</v>
      </c>
    </row>
    <row r="72" spans="1:2" ht="37.5" customHeight="1" x14ac:dyDescent="0.3">
      <c r="A72" s="283" t="s">
        <v>120</v>
      </c>
      <c r="B72" s="286" t="s">
        <v>121</v>
      </c>
    </row>
    <row r="73" spans="1:2" ht="25.5" customHeight="1" x14ac:dyDescent="0.3">
      <c r="A73" s="297" t="s">
        <v>122</v>
      </c>
      <c r="B73" s="298"/>
    </row>
    <row r="74" spans="1:2" ht="27.6" x14ac:dyDescent="0.3">
      <c r="A74" s="277" t="s">
        <v>123</v>
      </c>
      <c r="B74" s="257" t="s">
        <v>124</v>
      </c>
    </row>
    <row r="75" spans="1:2" ht="27.6" x14ac:dyDescent="0.3">
      <c r="A75" s="277" t="s">
        <v>125</v>
      </c>
      <c r="B75" s="257" t="s">
        <v>126</v>
      </c>
    </row>
    <row r="76" spans="1:2" ht="27.6" x14ac:dyDescent="0.3">
      <c r="A76" s="277" t="s">
        <v>127</v>
      </c>
      <c r="B76" s="257" t="s">
        <v>128</v>
      </c>
    </row>
    <row r="77" spans="1:2" ht="27.6" x14ac:dyDescent="0.3">
      <c r="A77" s="277" t="s">
        <v>129</v>
      </c>
      <c r="B77" s="257" t="s">
        <v>130</v>
      </c>
    </row>
    <row r="78" spans="1:2" ht="27.6" x14ac:dyDescent="0.3">
      <c r="A78" s="277" t="s">
        <v>131</v>
      </c>
      <c r="B78" s="257" t="s">
        <v>132</v>
      </c>
    </row>
    <row r="79" spans="1:2" ht="41.4" x14ac:dyDescent="0.3">
      <c r="A79" s="277" t="s">
        <v>133</v>
      </c>
      <c r="B79" s="257" t="s">
        <v>134</v>
      </c>
    </row>
    <row r="80" spans="1:2" ht="27.6" x14ac:dyDescent="0.3">
      <c r="A80" s="277" t="s">
        <v>135</v>
      </c>
      <c r="B80" s="257" t="s">
        <v>136</v>
      </c>
    </row>
    <row r="81" spans="1:2" x14ac:dyDescent="0.3">
      <c r="A81" s="277" t="s">
        <v>137</v>
      </c>
      <c r="B81" s="257" t="s">
        <v>138</v>
      </c>
    </row>
    <row r="82" spans="1:2" ht="41.4" x14ac:dyDescent="0.3">
      <c r="A82" s="287" t="s">
        <v>139</v>
      </c>
      <c r="B82" s="257" t="s">
        <v>140</v>
      </c>
    </row>
    <row r="83" spans="1:2" ht="41.4" x14ac:dyDescent="0.3">
      <c r="A83" s="283" t="s">
        <v>141</v>
      </c>
      <c r="B83" s="257" t="s">
        <v>142</v>
      </c>
    </row>
    <row r="84" spans="1:2" ht="41.4" x14ac:dyDescent="0.3">
      <c r="A84" s="277" t="s">
        <v>143</v>
      </c>
      <c r="B84" s="257" t="s">
        <v>144</v>
      </c>
    </row>
    <row r="85" spans="1:2" ht="27.6" x14ac:dyDescent="0.3">
      <c r="A85" s="277" t="s">
        <v>45</v>
      </c>
      <c r="B85" s="257" t="s">
        <v>145</v>
      </c>
    </row>
    <row r="86" spans="1:2" ht="27.6" x14ac:dyDescent="0.3">
      <c r="A86" s="277" t="s">
        <v>146</v>
      </c>
      <c r="B86" s="257" t="s">
        <v>147</v>
      </c>
    </row>
    <row r="87" spans="1:2" ht="41.4" x14ac:dyDescent="0.3">
      <c r="A87" s="277" t="s">
        <v>148</v>
      </c>
      <c r="B87" s="257" t="s">
        <v>149</v>
      </c>
    </row>
    <row r="88" spans="1:2" ht="18.600000000000001" customHeight="1" x14ac:dyDescent="0.3">
      <c r="A88" s="297" t="s">
        <v>150</v>
      </c>
      <c r="B88" s="298"/>
    </row>
    <row r="89" spans="1:2" x14ac:dyDescent="0.3">
      <c r="A89" s="288" t="s">
        <v>151</v>
      </c>
      <c r="B89" s="289" t="s">
        <v>152</v>
      </c>
    </row>
    <row r="90" spans="1:2" x14ac:dyDescent="0.3">
      <c r="A90" s="288" t="s">
        <v>153</v>
      </c>
      <c r="B90" s="289" t="s">
        <v>154</v>
      </c>
    </row>
    <row r="91" spans="1:2" x14ac:dyDescent="0.3">
      <c r="A91" s="288" t="s">
        <v>155</v>
      </c>
      <c r="B91" s="289" t="s">
        <v>156</v>
      </c>
    </row>
    <row r="92" spans="1:2" x14ac:dyDescent="0.3">
      <c r="A92" s="288" t="s">
        <v>157</v>
      </c>
      <c r="B92" s="289" t="s">
        <v>158</v>
      </c>
    </row>
    <row r="93" spans="1:2" x14ac:dyDescent="0.3">
      <c r="A93" s="307" t="s">
        <v>159</v>
      </c>
      <c r="B93" s="308"/>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abSelected="1" topLeftCell="A16" zoomScale="80" zoomScaleNormal="80" workbookViewId="0">
      <selection activeCell="D23" sqref="D23"/>
    </sheetView>
  </sheetViews>
  <sheetFormatPr baseColWidth="10" defaultColWidth="10.88671875" defaultRowHeight="13.8" x14ac:dyDescent="0.3"/>
  <cols>
    <col min="1" max="1" width="49.6640625" style="1" customWidth="1"/>
    <col min="2" max="4" width="35.6640625" style="1" customWidth="1"/>
    <col min="5" max="5" width="36.6640625" style="1" customWidth="1"/>
    <col min="6" max="6" width="43" style="1" customWidth="1"/>
    <col min="7" max="7" width="41.109375" style="1" customWidth="1"/>
    <col min="8" max="8" width="35.6640625" style="1" customWidth="1"/>
    <col min="9" max="9" width="42.10937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4" customFormat="1" ht="22.2" customHeight="1" thickBot="1" x14ac:dyDescent="0.35">
      <c r="A1" s="367"/>
      <c r="B1" s="347" t="s">
        <v>160</v>
      </c>
      <c r="C1" s="348"/>
      <c r="D1" s="348"/>
      <c r="E1" s="348"/>
      <c r="F1" s="348"/>
      <c r="G1" s="348"/>
      <c r="H1" s="348"/>
      <c r="I1" s="348"/>
      <c r="J1" s="348"/>
      <c r="K1" s="348"/>
      <c r="L1" s="349"/>
      <c r="M1" s="344" t="s">
        <v>161</v>
      </c>
      <c r="N1" s="345"/>
      <c r="O1" s="346"/>
    </row>
    <row r="2" spans="1:15" s="84" customFormat="1" ht="18" customHeight="1" thickBot="1" x14ac:dyDescent="0.35">
      <c r="A2" s="368"/>
      <c r="B2" s="350" t="s">
        <v>162</v>
      </c>
      <c r="C2" s="351"/>
      <c r="D2" s="351"/>
      <c r="E2" s="351"/>
      <c r="F2" s="351"/>
      <c r="G2" s="351"/>
      <c r="H2" s="351"/>
      <c r="I2" s="351"/>
      <c r="J2" s="351"/>
      <c r="K2" s="351"/>
      <c r="L2" s="352"/>
      <c r="M2" s="344" t="s">
        <v>163</v>
      </c>
      <c r="N2" s="345"/>
      <c r="O2" s="346"/>
    </row>
    <row r="3" spans="1:15" s="84" customFormat="1" ht="19.95" customHeight="1" thickBot="1" x14ac:dyDescent="0.35">
      <c r="A3" s="368"/>
      <c r="B3" s="350" t="s">
        <v>0</v>
      </c>
      <c r="C3" s="351"/>
      <c r="D3" s="351"/>
      <c r="E3" s="351"/>
      <c r="F3" s="351"/>
      <c r="G3" s="351"/>
      <c r="H3" s="351"/>
      <c r="I3" s="351"/>
      <c r="J3" s="351"/>
      <c r="K3" s="351"/>
      <c r="L3" s="352"/>
      <c r="M3" s="344" t="s">
        <v>164</v>
      </c>
      <c r="N3" s="345"/>
      <c r="O3" s="346"/>
    </row>
    <row r="4" spans="1:15" s="84" customFormat="1" ht="21.75" customHeight="1" thickBot="1" x14ac:dyDescent="0.35">
      <c r="A4" s="369"/>
      <c r="B4" s="353" t="s">
        <v>165</v>
      </c>
      <c r="C4" s="354"/>
      <c r="D4" s="354"/>
      <c r="E4" s="354"/>
      <c r="F4" s="354"/>
      <c r="G4" s="354"/>
      <c r="H4" s="354"/>
      <c r="I4" s="354"/>
      <c r="J4" s="354"/>
      <c r="K4" s="354"/>
      <c r="L4" s="355"/>
      <c r="M4" s="344" t="s">
        <v>166</v>
      </c>
      <c r="N4" s="345"/>
      <c r="O4" s="346"/>
    </row>
    <row r="5" spans="1:15" s="84" customFormat="1" ht="16.2" customHeight="1" thickBot="1" x14ac:dyDescent="0.35">
      <c r="A5" s="85"/>
      <c r="B5" s="86"/>
      <c r="C5" s="86"/>
      <c r="D5" s="86"/>
      <c r="E5" s="86"/>
      <c r="F5" s="86"/>
      <c r="G5" s="86"/>
      <c r="H5" s="86"/>
      <c r="I5" s="86"/>
      <c r="J5" s="86"/>
      <c r="K5" s="86"/>
      <c r="L5" s="86"/>
      <c r="M5" s="87"/>
      <c r="N5" s="87"/>
      <c r="O5" s="87"/>
    </row>
    <row r="6" spans="1:15" ht="40.35" customHeight="1" thickBot="1" x14ac:dyDescent="0.35">
      <c r="A6" s="54" t="s">
        <v>167</v>
      </c>
      <c r="B6" s="378" t="s">
        <v>168</v>
      </c>
      <c r="C6" s="379"/>
      <c r="D6" s="379"/>
      <c r="E6" s="379"/>
      <c r="F6" s="379"/>
      <c r="G6" s="379"/>
      <c r="H6" s="379"/>
      <c r="I6" s="379"/>
      <c r="J6" s="379"/>
      <c r="K6" s="380"/>
      <c r="L6" s="169" t="s">
        <v>169</v>
      </c>
      <c r="M6" s="381">
        <v>2024110010317</v>
      </c>
      <c r="N6" s="382"/>
      <c r="O6" s="383"/>
    </row>
    <row r="7" spans="1:15" s="84" customFormat="1" ht="18" customHeight="1" thickBot="1" x14ac:dyDescent="0.35">
      <c r="A7" s="85"/>
      <c r="B7" s="86"/>
      <c r="C7" s="86"/>
      <c r="D7" s="86"/>
      <c r="E7" s="86"/>
      <c r="F7" s="86"/>
      <c r="G7" s="86"/>
      <c r="H7" s="86"/>
      <c r="I7" s="86"/>
      <c r="J7" s="86"/>
      <c r="K7" s="86"/>
      <c r="L7" s="86"/>
      <c r="M7" s="87"/>
      <c r="N7" s="87"/>
      <c r="O7" s="87"/>
    </row>
    <row r="8" spans="1:15" s="84" customFormat="1" ht="21.75" customHeight="1" thickBot="1" x14ac:dyDescent="0.35">
      <c r="A8" s="371" t="s">
        <v>6</v>
      </c>
      <c r="B8" s="169" t="s">
        <v>170</v>
      </c>
      <c r="C8" s="132" t="s">
        <v>171</v>
      </c>
      <c r="D8" s="169" t="s">
        <v>172</v>
      </c>
      <c r="E8" s="132" t="s">
        <v>171</v>
      </c>
      <c r="F8" s="169" t="s">
        <v>173</v>
      </c>
      <c r="G8" s="132" t="s">
        <v>171</v>
      </c>
      <c r="H8" s="169" t="s">
        <v>174</v>
      </c>
      <c r="I8" s="134" t="s">
        <v>171</v>
      </c>
      <c r="J8" s="333" t="s">
        <v>8</v>
      </c>
      <c r="K8" s="370"/>
      <c r="L8" s="168" t="s">
        <v>175</v>
      </c>
      <c r="M8" s="330"/>
      <c r="N8" s="330"/>
      <c r="O8" s="330"/>
    </row>
    <row r="9" spans="1:15" s="84" customFormat="1" ht="21.75" customHeight="1" thickBot="1" x14ac:dyDescent="0.35">
      <c r="A9" s="371"/>
      <c r="B9" s="170" t="s">
        <v>176</v>
      </c>
      <c r="C9" s="135"/>
      <c r="D9" s="169" t="s">
        <v>177</v>
      </c>
      <c r="E9" s="136"/>
      <c r="F9" s="169" t="s">
        <v>178</v>
      </c>
      <c r="G9" s="136"/>
      <c r="H9" s="169" t="s">
        <v>179</v>
      </c>
      <c r="I9" s="134"/>
      <c r="J9" s="333"/>
      <c r="K9" s="370"/>
      <c r="L9" s="168" t="s">
        <v>180</v>
      </c>
      <c r="M9" s="330"/>
      <c r="N9" s="330"/>
      <c r="O9" s="330"/>
    </row>
    <row r="10" spans="1:15" s="84" customFormat="1" ht="21.75" customHeight="1" thickBot="1" x14ac:dyDescent="0.35">
      <c r="A10" s="371"/>
      <c r="B10" s="169" t="s">
        <v>181</v>
      </c>
      <c r="C10" s="132"/>
      <c r="D10" s="169" t="s">
        <v>182</v>
      </c>
      <c r="E10" s="136"/>
      <c r="F10" s="169" t="s">
        <v>183</v>
      </c>
      <c r="G10" s="136"/>
      <c r="H10" s="169" t="s">
        <v>184</v>
      </c>
      <c r="I10" s="134"/>
      <c r="J10" s="333"/>
      <c r="K10" s="370"/>
      <c r="L10" s="168" t="s">
        <v>185</v>
      </c>
      <c r="M10" s="330" t="s">
        <v>171</v>
      </c>
      <c r="N10" s="330"/>
      <c r="O10" s="330"/>
    </row>
    <row r="11" spans="1:15" ht="15" customHeight="1" thickBot="1" x14ac:dyDescent="0.35">
      <c r="A11" s="6"/>
      <c r="B11" s="7"/>
      <c r="C11" s="7"/>
      <c r="D11" s="9"/>
      <c r="E11" s="8"/>
      <c r="F11" s="8"/>
      <c r="G11" s="241"/>
      <c r="H11" s="241"/>
      <c r="I11" s="10"/>
      <c r="J11" s="10"/>
      <c r="K11" s="7"/>
      <c r="L11" s="7"/>
      <c r="M11" s="7"/>
      <c r="N11" s="7"/>
      <c r="O11" s="7"/>
    </row>
    <row r="12" spans="1:15" ht="15" customHeight="1" x14ac:dyDescent="0.3">
      <c r="A12" s="375" t="s">
        <v>186</v>
      </c>
      <c r="B12" s="356" t="s">
        <v>187</v>
      </c>
      <c r="C12" s="357"/>
      <c r="D12" s="357"/>
      <c r="E12" s="357"/>
      <c r="F12" s="357"/>
      <c r="G12" s="357"/>
      <c r="H12" s="357"/>
      <c r="I12" s="357"/>
      <c r="J12" s="357"/>
      <c r="K12" s="357"/>
      <c r="L12" s="357"/>
      <c r="M12" s="357"/>
      <c r="N12" s="357"/>
      <c r="O12" s="358"/>
    </row>
    <row r="13" spans="1:15" ht="15" customHeight="1" x14ac:dyDescent="0.3">
      <c r="A13" s="376"/>
      <c r="B13" s="359"/>
      <c r="C13" s="360"/>
      <c r="D13" s="360"/>
      <c r="E13" s="360"/>
      <c r="F13" s="360"/>
      <c r="G13" s="360"/>
      <c r="H13" s="360"/>
      <c r="I13" s="360"/>
      <c r="J13" s="360"/>
      <c r="K13" s="360"/>
      <c r="L13" s="360"/>
      <c r="M13" s="360"/>
      <c r="N13" s="360"/>
      <c r="O13" s="361"/>
    </row>
    <row r="14" spans="1:15" ht="15" customHeight="1" thickBot="1" x14ac:dyDescent="0.35">
      <c r="A14" s="377"/>
      <c r="B14" s="362"/>
      <c r="C14" s="363"/>
      <c r="D14" s="363"/>
      <c r="E14" s="363"/>
      <c r="F14" s="363"/>
      <c r="G14" s="363"/>
      <c r="H14" s="363"/>
      <c r="I14" s="363"/>
      <c r="J14" s="363"/>
      <c r="K14" s="363"/>
      <c r="L14" s="363"/>
      <c r="M14" s="363"/>
      <c r="N14" s="363"/>
      <c r="O14" s="364"/>
    </row>
    <row r="15" spans="1:15" ht="9" customHeight="1" thickBot="1" x14ac:dyDescent="0.35">
      <c r="A15" s="14"/>
      <c r="B15" s="83"/>
      <c r="C15" s="15"/>
      <c r="D15" s="15"/>
      <c r="E15" s="15"/>
      <c r="F15" s="15"/>
      <c r="G15" s="16"/>
      <c r="H15" s="16"/>
      <c r="I15" s="16"/>
      <c r="J15" s="16"/>
      <c r="K15" s="16"/>
      <c r="L15" s="17"/>
      <c r="M15" s="17"/>
      <c r="N15" s="17"/>
      <c r="O15" s="17"/>
    </row>
    <row r="16" spans="1:15" s="18" customFormat="1" ht="37.5" customHeight="1" thickBot="1" x14ac:dyDescent="0.35">
      <c r="A16" s="54" t="s">
        <v>13</v>
      </c>
      <c r="B16" s="365" t="s">
        <v>188</v>
      </c>
      <c r="C16" s="365"/>
      <c r="D16" s="365"/>
      <c r="E16" s="365"/>
      <c r="F16" s="365"/>
      <c r="G16" s="371" t="s">
        <v>15</v>
      </c>
      <c r="H16" s="371"/>
      <c r="I16" s="366" t="s">
        <v>189</v>
      </c>
      <c r="J16" s="366"/>
      <c r="K16" s="366"/>
      <c r="L16" s="366"/>
      <c r="M16" s="366"/>
      <c r="N16" s="366"/>
      <c r="O16" s="366"/>
    </row>
    <row r="17" spans="1:15" ht="9" customHeight="1" x14ac:dyDescent="0.3">
      <c r="A17" s="14"/>
      <c r="B17" s="16"/>
      <c r="C17" s="15"/>
      <c r="D17" s="15"/>
      <c r="E17" s="15"/>
      <c r="F17" s="15"/>
      <c r="G17" s="16"/>
      <c r="H17" s="16"/>
      <c r="I17" s="16"/>
      <c r="J17" s="16"/>
      <c r="K17" s="16"/>
      <c r="L17" s="17"/>
      <c r="M17" s="17"/>
      <c r="N17" s="17"/>
      <c r="O17" s="17"/>
    </row>
    <row r="18" spans="1:15" ht="56.25" customHeight="1" x14ac:dyDescent="0.3">
      <c r="A18" s="54" t="s">
        <v>17</v>
      </c>
      <c r="B18" s="373" t="s">
        <v>190</v>
      </c>
      <c r="C18" s="373"/>
      <c r="D18" s="373"/>
      <c r="E18" s="373"/>
      <c r="F18" s="54" t="s">
        <v>19</v>
      </c>
      <c r="G18" s="372" t="s">
        <v>191</v>
      </c>
      <c r="H18" s="372"/>
      <c r="I18" s="372"/>
      <c r="J18" s="54" t="s">
        <v>21</v>
      </c>
      <c r="K18" s="365" t="s">
        <v>192</v>
      </c>
      <c r="L18" s="365"/>
      <c r="M18" s="365"/>
      <c r="N18" s="365"/>
      <c r="O18" s="365"/>
    </row>
    <row r="19" spans="1:15" ht="9" customHeight="1" x14ac:dyDescent="0.3">
      <c r="A19" s="5"/>
      <c r="B19" s="2"/>
      <c r="C19" s="374"/>
      <c r="D19" s="374"/>
      <c r="E19" s="374"/>
      <c r="F19" s="374"/>
      <c r="G19" s="374"/>
      <c r="H19" s="374"/>
      <c r="I19" s="374"/>
      <c r="J19" s="374"/>
      <c r="K19" s="374"/>
      <c r="L19" s="374"/>
      <c r="M19" s="374"/>
      <c r="N19" s="374"/>
      <c r="O19" s="374"/>
    </row>
    <row r="20" spans="1:15" ht="16.5" customHeight="1" thickBot="1" x14ac:dyDescent="0.35">
      <c r="A20" s="81"/>
      <c r="B20" s="82"/>
      <c r="C20" s="82"/>
      <c r="D20" s="82"/>
      <c r="E20" s="82"/>
      <c r="F20" s="82"/>
      <c r="G20" s="82"/>
      <c r="H20" s="82"/>
      <c r="I20" s="82"/>
      <c r="J20" s="82"/>
      <c r="K20" s="82"/>
      <c r="L20" s="82"/>
      <c r="M20" s="82"/>
      <c r="N20" s="82"/>
      <c r="O20" s="82"/>
    </row>
    <row r="21" spans="1:15" ht="32.1" customHeight="1" thickBot="1" x14ac:dyDescent="0.35">
      <c r="A21" s="331" t="s">
        <v>23</v>
      </c>
      <c r="B21" s="332"/>
      <c r="C21" s="332"/>
      <c r="D21" s="332"/>
      <c r="E21" s="332"/>
      <c r="F21" s="332"/>
      <c r="G21" s="332"/>
      <c r="H21" s="332"/>
      <c r="I21" s="332"/>
      <c r="J21" s="332"/>
      <c r="K21" s="332"/>
      <c r="L21" s="332"/>
      <c r="M21" s="332"/>
      <c r="N21" s="332"/>
      <c r="O21" s="333"/>
    </row>
    <row r="22" spans="1:15" ht="32.1" customHeight="1" thickBot="1" x14ac:dyDescent="0.35">
      <c r="A22" s="331" t="s">
        <v>193</v>
      </c>
      <c r="B22" s="332"/>
      <c r="C22" s="332"/>
      <c r="D22" s="332"/>
      <c r="E22" s="332"/>
      <c r="F22" s="332"/>
      <c r="G22" s="332"/>
      <c r="H22" s="332"/>
      <c r="I22" s="332"/>
      <c r="J22" s="332"/>
      <c r="K22" s="332"/>
      <c r="L22" s="332"/>
      <c r="M22" s="332"/>
      <c r="N22" s="332"/>
      <c r="O22" s="333"/>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35">
        <v>968569000</v>
      </c>
      <c r="C24" s="235">
        <v>0</v>
      </c>
      <c r="D24" s="235">
        <v>34163000</v>
      </c>
      <c r="E24" s="235">
        <v>0</v>
      </c>
      <c r="F24" s="235">
        <v>0</v>
      </c>
      <c r="G24" s="235">
        <v>0</v>
      </c>
      <c r="H24" s="235">
        <v>0</v>
      </c>
      <c r="I24" s="235">
        <v>0</v>
      </c>
      <c r="J24" s="235">
        <v>6000000</v>
      </c>
      <c r="K24" s="235">
        <v>0</v>
      </c>
      <c r="L24" s="235">
        <v>80250000</v>
      </c>
      <c r="M24" s="235">
        <v>48796000</v>
      </c>
      <c r="N24" s="264">
        <f>SUM(B24:M24)</f>
        <v>1137778000</v>
      </c>
      <c r="O24" s="236">
        <v>1</v>
      </c>
    </row>
    <row r="25" spans="1:15" ht="32.1" customHeight="1" x14ac:dyDescent="0.3">
      <c r="A25" s="21" t="s">
        <v>26</v>
      </c>
      <c r="B25" s="243">
        <v>546910000</v>
      </c>
      <c r="C25" s="243">
        <v>276172000</v>
      </c>
      <c r="D25" s="249">
        <v>106541066</v>
      </c>
      <c r="E25" s="249">
        <v>-24084543</v>
      </c>
      <c r="F25" s="235">
        <v>0</v>
      </c>
      <c r="G25" s="235">
        <v>0</v>
      </c>
      <c r="H25" s="235">
        <v>0</v>
      </c>
      <c r="I25" s="235">
        <v>0</v>
      </c>
      <c r="J25" s="235">
        <v>0</v>
      </c>
      <c r="K25" s="235">
        <v>0</v>
      </c>
      <c r="L25" s="235">
        <v>0</v>
      </c>
      <c r="M25" s="235">
        <v>0</v>
      </c>
      <c r="N25" s="250">
        <f t="shared" ref="N25:N29" si="0">SUM(B25:M25)</f>
        <v>905538523</v>
      </c>
      <c r="O25" s="237">
        <f>N25/N24</f>
        <v>0.79588331203450935</v>
      </c>
    </row>
    <row r="26" spans="1:15" ht="32.1" customHeight="1" x14ac:dyDescent="0.3">
      <c r="A26" s="21" t="s">
        <v>28</v>
      </c>
      <c r="B26" s="265">
        <v>0</v>
      </c>
      <c r="C26" s="244">
        <v>10017500</v>
      </c>
      <c r="D26" s="238">
        <v>52357966</v>
      </c>
      <c r="E26" s="238">
        <v>80818333</v>
      </c>
      <c r="F26" s="238">
        <v>0</v>
      </c>
      <c r="G26" s="238">
        <v>0</v>
      </c>
      <c r="H26" s="238">
        <v>0</v>
      </c>
      <c r="I26" s="238">
        <v>0</v>
      </c>
      <c r="J26" s="238">
        <v>0</v>
      </c>
      <c r="K26" s="238">
        <v>0</v>
      </c>
      <c r="L26" s="238">
        <v>0</v>
      </c>
      <c r="M26" s="238">
        <v>0</v>
      </c>
      <c r="N26" s="250">
        <f t="shared" si="0"/>
        <v>143193799</v>
      </c>
      <c r="O26" s="237">
        <f>N26/N24</f>
        <v>0.12585390032150384</v>
      </c>
    </row>
    <row r="27" spans="1:15" ht="32.1" customHeight="1" x14ac:dyDescent="0.3">
      <c r="A27" s="21" t="s">
        <v>196</v>
      </c>
      <c r="B27" s="235">
        <f>130966259</f>
        <v>130966259</v>
      </c>
      <c r="C27" s="235">
        <v>20451136</v>
      </c>
      <c r="D27" s="235">
        <v>64661874</v>
      </c>
      <c r="E27" s="235">
        <v>0</v>
      </c>
      <c r="F27" s="235">
        <v>0</v>
      </c>
      <c r="G27" s="235">
        <v>0</v>
      </c>
      <c r="H27" s="235">
        <v>0</v>
      </c>
      <c r="I27" s="235">
        <v>0</v>
      </c>
      <c r="J27" s="235">
        <v>0</v>
      </c>
      <c r="K27" s="235">
        <v>0</v>
      </c>
      <c r="L27" s="235">
        <v>0</v>
      </c>
      <c r="M27" s="235">
        <v>0</v>
      </c>
      <c r="N27" s="250">
        <f t="shared" si="0"/>
        <v>216079269</v>
      </c>
      <c r="O27" s="237">
        <v>1</v>
      </c>
    </row>
    <row r="28" spans="1:15" ht="32.1" customHeight="1" x14ac:dyDescent="0.3">
      <c r="A28" s="21" t="s">
        <v>197</v>
      </c>
      <c r="B28" s="238">
        <v>0</v>
      </c>
      <c r="C28" s="238">
        <v>0</v>
      </c>
      <c r="D28" s="238">
        <v>0</v>
      </c>
      <c r="E28" s="238">
        <v>0</v>
      </c>
      <c r="F28" s="238">
        <v>0</v>
      </c>
      <c r="G28" s="238">
        <v>0</v>
      </c>
      <c r="H28" s="238">
        <v>0</v>
      </c>
      <c r="I28" s="238">
        <v>0</v>
      </c>
      <c r="J28" s="238">
        <v>0</v>
      </c>
      <c r="K28" s="238">
        <v>0</v>
      </c>
      <c r="L28" s="238">
        <v>0</v>
      </c>
      <c r="M28" s="238">
        <v>0</v>
      </c>
      <c r="N28" s="264">
        <f t="shared" si="0"/>
        <v>0</v>
      </c>
      <c r="O28" s="237">
        <f>N28/N27</f>
        <v>0</v>
      </c>
    </row>
    <row r="29" spans="1:15" ht="32.1" customHeight="1" thickBot="1" x14ac:dyDescent="0.35">
      <c r="A29" s="24" t="s">
        <v>34</v>
      </c>
      <c r="B29" s="239">
        <v>68203156</v>
      </c>
      <c r="C29" s="586">
        <v>11884606</v>
      </c>
      <c r="D29" s="239">
        <v>133358173</v>
      </c>
      <c r="E29" s="239">
        <v>0</v>
      </c>
      <c r="F29" s="239">
        <v>0</v>
      </c>
      <c r="G29" s="239">
        <v>0</v>
      </c>
      <c r="H29" s="239">
        <v>0</v>
      </c>
      <c r="I29" s="239">
        <v>0</v>
      </c>
      <c r="J29" s="239">
        <v>0</v>
      </c>
      <c r="K29" s="239">
        <v>0</v>
      </c>
      <c r="L29" s="239">
        <v>0</v>
      </c>
      <c r="M29" s="239">
        <v>0</v>
      </c>
      <c r="N29" s="266">
        <f t="shared" si="0"/>
        <v>213445935</v>
      </c>
      <c r="O29" s="240">
        <f>N29/N27</f>
        <v>0.9878131113077766</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90" t="s">
        <v>198</v>
      </c>
      <c r="B33" s="391"/>
      <c r="C33" s="391"/>
      <c r="D33" s="391"/>
      <c r="E33" s="391"/>
      <c r="F33" s="391"/>
      <c r="G33" s="391"/>
      <c r="H33" s="391"/>
      <c r="I33" s="392"/>
      <c r="J33" s="31"/>
    </row>
    <row r="34" spans="1:13" ht="50.25" customHeight="1" thickBot="1" x14ac:dyDescent="0.35">
      <c r="A34" s="40" t="s">
        <v>199</v>
      </c>
      <c r="B34" s="393" t="str">
        <f>+B12</f>
        <v>Producir 4 boletines estadísticos con datos sobre los derechos de las mujeres</v>
      </c>
      <c r="C34" s="394"/>
      <c r="D34" s="394"/>
      <c r="E34" s="394"/>
      <c r="F34" s="394"/>
      <c r="G34" s="394"/>
      <c r="H34" s="394"/>
      <c r="I34" s="395"/>
      <c r="J34" s="29"/>
      <c r="M34" s="215"/>
    </row>
    <row r="35" spans="1:13" ht="18.75" customHeight="1" thickBot="1" x14ac:dyDescent="0.35">
      <c r="A35" s="407" t="s">
        <v>39</v>
      </c>
      <c r="B35" s="90">
        <v>2024</v>
      </c>
      <c r="C35" s="90">
        <v>2025</v>
      </c>
      <c r="D35" s="90">
        <v>2026</v>
      </c>
      <c r="E35" s="90">
        <v>2027</v>
      </c>
      <c r="F35" s="90" t="s">
        <v>200</v>
      </c>
      <c r="G35" s="409" t="s">
        <v>41</v>
      </c>
      <c r="H35" s="409" t="s">
        <v>201</v>
      </c>
      <c r="I35" s="409"/>
      <c r="J35" s="29"/>
      <c r="M35" s="215"/>
    </row>
    <row r="36" spans="1:13" ht="50.25" customHeight="1" thickBot="1" x14ac:dyDescent="0.35">
      <c r="A36" s="408"/>
      <c r="B36" s="193">
        <v>1</v>
      </c>
      <c r="C36" s="193">
        <v>1</v>
      </c>
      <c r="D36" s="193">
        <v>1</v>
      </c>
      <c r="E36" s="193">
        <v>1</v>
      </c>
      <c r="F36" s="194">
        <f>B36+C36+D36+E36</f>
        <v>4</v>
      </c>
      <c r="G36" s="409"/>
      <c r="H36" s="409"/>
      <c r="I36" s="409"/>
      <c r="J36" s="29"/>
      <c r="M36" s="216"/>
    </row>
    <row r="37" spans="1:13" ht="52.5" customHeight="1" thickBot="1" x14ac:dyDescent="0.35">
      <c r="A37" s="41" t="s">
        <v>43</v>
      </c>
      <c r="B37" s="396">
        <v>0.28000000000000003</v>
      </c>
      <c r="C37" s="397"/>
      <c r="D37" s="402" t="s">
        <v>202</v>
      </c>
      <c r="E37" s="403"/>
      <c r="F37" s="403"/>
      <c r="G37" s="403"/>
      <c r="H37" s="403"/>
      <c r="I37" s="404"/>
    </row>
    <row r="38" spans="1:13" s="30" customFormat="1" ht="48" customHeight="1" thickBot="1" x14ac:dyDescent="0.35">
      <c r="A38" s="407" t="s">
        <v>203</v>
      </c>
      <c r="B38" s="41" t="s">
        <v>204</v>
      </c>
      <c r="C38" s="40" t="s">
        <v>87</v>
      </c>
      <c r="D38" s="388" t="s">
        <v>89</v>
      </c>
      <c r="E38" s="389"/>
      <c r="F38" s="388" t="s">
        <v>91</v>
      </c>
      <c r="G38" s="389"/>
      <c r="H38" s="42" t="s">
        <v>93</v>
      </c>
      <c r="I38" s="44" t="s">
        <v>94</v>
      </c>
      <c r="M38" s="217"/>
    </row>
    <row r="39" spans="1:13" ht="211.5" customHeight="1" thickBot="1" x14ac:dyDescent="0.35">
      <c r="A39" s="408"/>
      <c r="B39" s="195">
        <v>0</v>
      </c>
      <c r="C39" s="35">
        <v>0</v>
      </c>
      <c r="D39" s="398" t="s">
        <v>205</v>
      </c>
      <c r="E39" s="399"/>
      <c r="F39" s="405" t="s">
        <v>206</v>
      </c>
      <c r="G39" s="406"/>
      <c r="H39" s="233" t="s">
        <v>207</v>
      </c>
      <c r="I39" s="33" t="s">
        <v>208</v>
      </c>
      <c r="M39" s="215"/>
    </row>
    <row r="40" spans="1:13" s="30" customFormat="1" ht="54" customHeight="1" thickBot="1" x14ac:dyDescent="0.35">
      <c r="A40" s="407" t="s">
        <v>209</v>
      </c>
      <c r="B40" s="43" t="s">
        <v>204</v>
      </c>
      <c r="C40" s="42" t="s">
        <v>87</v>
      </c>
      <c r="D40" s="388" t="s">
        <v>89</v>
      </c>
      <c r="E40" s="389"/>
      <c r="F40" s="388" t="s">
        <v>91</v>
      </c>
      <c r="G40" s="389"/>
      <c r="H40" s="42" t="s">
        <v>93</v>
      </c>
      <c r="I40" s="44" t="s">
        <v>94</v>
      </c>
    </row>
    <row r="41" spans="1:13" ht="223.5" customHeight="1" thickBot="1" x14ac:dyDescent="0.35">
      <c r="A41" s="408"/>
      <c r="B41" s="219">
        <v>0.05</v>
      </c>
      <c r="C41" s="35">
        <v>0.05</v>
      </c>
      <c r="D41" s="400" t="s">
        <v>210</v>
      </c>
      <c r="E41" s="401"/>
      <c r="F41" s="405" t="s">
        <v>211</v>
      </c>
      <c r="G41" s="406"/>
      <c r="H41" s="233" t="s">
        <v>207</v>
      </c>
      <c r="I41" s="33" t="s">
        <v>208</v>
      </c>
    </row>
    <row r="42" spans="1:13" s="30" customFormat="1" ht="64.5" customHeight="1" thickBot="1" x14ac:dyDescent="0.35">
      <c r="A42" s="407" t="s">
        <v>212</v>
      </c>
      <c r="B42" s="43" t="s">
        <v>204</v>
      </c>
      <c r="C42" s="42" t="s">
        <v>87</v>
      </c>
      <c r="D42" s="388" t="s">
        <v>89</v>
      </c>
      <c r="E42" s="389"/>
      <c r="F42" s="388" t="s">
        <v>91</v>
      </c>
      <c r="G42" s="389"/>
      <c r="H42" s="42" t="s">
        <v>93</v>
      </c>
      <c r="I42" s="44" t="s">
        <v>94</v>
      </c>
    </row>
    <row r="43" spans="1:13" ht="205.5" customHeight="1" thickBot="1" x14ac:dyDescent="0.35">
      <c r="A43" s="408"/>
      <c r="B43" s="218">
        <v>0.1</v>
      </c>
      <c r="C43" s="218">
        <v>0.1</v>
      </c>
      <c r="D43" s="400" t="s">
        <v>213</v>
      </c>
      <c r="E43" s="401"/>
      <c r="F43" s="405" t="s">
        <v>214</v>
      </c>
      <c r="G43" s="406"/>
      <c r="H43" s="233" t="s">
        <v>207</v>
      </c>
      <c r="I43" s="33" t="s">
        <v>215</v>
      </c>
    </row>
    <row r="44" spans="1:13" s="30" customFormat="1" ht="44.25" customHeight="1" thickBot="1" x14ac:dyDescent="0.35">
      <c r="A44" s="407" t="s">
        <v>216</v>
      </c>
      <c r="B44" s="43" t="s">
        <v>204</v>
      </c>
      <c r="C44" s="43" t="s">
        <v>87</v>
      </c>
      <c r="D44" s="388" t="s">
        <v>89</v>
      </c>
      <c r="E44" s="389"/>
      <c r="F44" s="388" t="s">
        <v>91</v>
      </c>
      <c r="G44" s="389"/>
      <c r="H44" s="42" t="s">
        <v>93</v>
      </c>
      <c r="I44" s="42" t="s">
        <v>94</v>
      </c>
    </row>
    <row r="45" spans="1:13" ht="210" customHeight="1" thickBot="1" x14ac:dyDescent="0.35">
      <c r="A45" s="408"/>
      <c r="B45" s="218">
        <v>0.1</v>
      </c>
      <c r="C45" s="218">
        <v>0.1</v>
      </c>
      <c r="D45" s="400" t="s">
        <v>217</v>
      </c>
      <c r="E45" s="401"/>
      <c r="F45" s="405" t="s">
        <v>218</v>
      </c>
      <c r="G45" s="406"/>
      <c r="H45" s="233" t="s">
        <v>207</v>
      </c>
      <c r="I45" s="275" t="s">
        <v>219</v>
      </c>
    </row>
    <row r="46" spans="1:13" s="30" customFormat="1" ht="47.25" customHeight="1" thickBot="1" x14ac:dyDescent="0.35">
      <c r="A46" s="407" t="s">
        <v>220</v>
      </c>
      <c r="B46" s="43" t="s">
        <v>204</v>
      </c>
      <c r="C46" s="42" t="s">
        <v>87</v>
      </c>
      <c r="D46" s="388" t="s">
        <v>89</v>
      </c>
      <c r="E46" s="389"/>
      <c r="F46" s="388" t="s">
        <v>91</v>
      </c>
      <c r="G46" s="389"/>
      <c r="H46" s="42" t="s">
        <v>93</v>
      </c>
      <c r="I46" s="44" t="s">
        <v>94</v>
      </c>
    </row>
    <row r="47" spans="1:13" ht="120.75" customHeight="1" thickBot="1" x14ac:dyDescent="0.35">
      <c r="A47" s="408"/>
      <c r="B47" s="218">
        <v>0.1</v>
      </c>
      <c r="C47" s="35"/>
      <c r="D47" s="315"/>
      <c r="E47" s="316"/>
      <c r="F47" s="315"/>
      <c r="G47" s="316"/>
      <c r="H47" s="32"/>
      <c r="I47" s="34"/>
    </row>
    <row r="48" spans="1:13" s="30" customFormat="1" ht="52.5" customHeight="1" thickBot="1" x14ac:dyDescent="0.35">
      <c r="A48" s="407" t="s">
        <v>221</v>
      </c>
      <c r="B48" s="43" t="s">
        <v>204</v>
      </c>
      <c r="C48" s="42" t="s">
        <v>87</v>
      </c>
      <c r="D48" s="388" t="s">
        <v>89</v>
      </c>
      <c r="E48" s="389"/>
      <c r="F48" s="388" t="s">
        <v>91</v>
      </c>
      <c r="G48" s="389"/>
      <c r="H48" s="42" t="s">
        <v>93</v>
      </c>
      <c r="I48" s="44" t="s">
        <v>94</v>
      </c>
    </row>
    <row r="49" spans="1:9" ht="120.75" customHeight="1" thickBot="1" x14ac:dyDescent="0.35">
      <c r="A49" s="408"/>
      <c r="B49" s="218">
        <v>0.1</v>
      </c>
      <c r="C49" s="36"/>
      <c r="D49" s="315"/>
      <c r="E49" s="316"/>
      <c r="F49" s="315"/>
      <c r="G49" s="316"/>
      <c r="H49" s="32"/>
      <c r="I49" s="34"/>
    </row>
    <row r="50" spans="1:9" ht="35.1" customHeight="1" thickBot="1" x14ac:dyDescent="0.35">
      <c r="A50" s="407" t="s">
        <v>222</v>
      </c>
      <c r="B50" s="41" t="s">
        <v>204</v>
      </c>
      <c r="C50" s="40" t="s">
        <v>87</v>
      </c>
      <c r="D50" s="388" t="s">
        <v>89</v>
      </c>
      <c r="E50" s="389"/>
      <c r="F50" s="388" t="s">
        <v>91</v>
      </c>
      <c r="G50" s="389"/>
      <c r="H50" s="42" t="s">
        <v>93</v>
      </c>
      <c r="I50" s="44" t="s">
        <v>94</v>
      </c>
    </row>
    <row r="51" spans="1:9" ht="120.75" customHeight="1" thickBot="1" x14ac:dyDescent="0.35">
      <c r="A51" s="408"/>
      <c r="B51" s="218">
        <v>0.1</v>
      </c>
      <c r="C51" s="36"/>
      <c r="D51" s="315"/>
      <c r="E51" s="410"/>
      <c r="F51" s="315"/>
      <c r="G51" s="316"/>
      <c r="H51" s="32"/>
      <c r="I51" s="34"/>
    </row>
    <row r="52" spans="1:9" ht="35.1" customHeight="1" thickBot="1" x14ac:dyDescent="0.35">
      <c r="A52" s="407" t="s">
        <v>223</v>
      </c>
      <c r="B52" s="41" t="s">
        <v>204</v>
      </c>
      <c r="C52" s="40" t="s">
        <v>87</v>
      </c>
      <c r="D52" s="388" t="s">
        <v>89</v>
      </c>
      <c r="E52" s="389"/>
      <c r="F52" s="388" t="s">
        <v>91</v>
      </c>
      <c r="G52" s="389"/>
      <c r="H52" s="42" t="s">
        <v>93</v>
      </c>
      <c r="I52" s="44" t="s">
        <v>94</v>
      </c>
    </row>
    <row r="53" spans="1:9" ht="120.75" customHeight="1" thickBot="1" x14ac:dyDescent="0.35">
      <c r="A53" s="408"/>
      <c r="B53" s="218">
        <v>0.1</v>
      </c>
      <c r="C53" s="36"/>
      <c r="D53" s="315"/>
      <c r="E53" s="410"/>
      <c r="F53" s="315"/>
      <c r="G53" s="316"/>
      <c r="H53" s="51"/>
      <c r="I53" s="34"/>
    </row>
    <row r="54" spans="1:9" ht="35.1" customHeight="1" thickBot="1" x14ac:dyDescent="0.35">
      <c r="A54" s="407" t="s">
        <v>224</v>
      </c>
      <c r="B54" s="41" t="s">
        <v>204</v>
      </c>
      <c r="C54" s="40" t="s">
        <v>87</v>
      </c>
      <c r="D54" s="388" t="s">
        <v>89</v>
      </c>
      <c r="E54" s="389"/>
      <c r="F54" s="388" t="s">
        <v>91</v>
      </c>
      <c r="G54" s="389"/>
      <c r="H54" s="42" t="s">
        <v>93</v>
      </c>
      <c r="I54" s="44" t="s">
        <v>94</v>
      </c>
    </row>
    <row r="55" spans="1:9" ht="120.75" customHeight="1" thickBot="1" x14ac:dyDescent="0.35">
      <c r="A55" s="408"/>
      <c r="B55" s="218">
        <v>0.1</v>
      </c>
      <c r="C55" s="36"/>
      <c r="D55" s="315"/>
      <c r="E55" s="316"/>
      <c r="F55" s="315"/>
      <c r="G55" s="316"/>
      <c r="H55" s="32"/>
      <c r="I55" s="32"/>
    </row>
    <row r="56" spans="1:9" ht="35.1" customHeight="1" thickBot="1" x14ac:dyDescent="0.35">
      <c r="A56" s="407" t="s">
        <v>225</v>
      </c>
      <c r="B56" s="41" t="s">
        <v>204</v>
      </c>
      <c r="C56" s="40" t="s">
        <v>87</v>
      </c>
      <c r="D56" s="388" t="s">
        <v>89</v>
      </c>
      <c r="E56" s="389"/>
      <c r="F56" s="388" t="s">
        <v>91</v>
      </c>
      <c r="G56" s="389"/>
      <c r="H56" s="42" t="s">
        <v>93</v>
      </c>
      <c r="I56" s="44" t="s">
        <v>94</v>
      </c>
    </row>
    <row r="57" spans="1:9" ht="120.75" customHeight="1" thickBot="1" x14ac:dyDescent="0.35">
      <c r="A57" s="408"/>
      <c r="B57" s="218">
        <v>0.1</v>
      </c>
      <c r="C57" s="36"/>
      <c r="D57" s="315"/>
      <c r="E57" s="316"/>
      <c r="F57" s="315"/>
      <c r="G57" s="316"/>
      <c r="H57" s="32"/>
      <c r="I57" s="34"/>
    </row>
    <row r="58" spans="1:9" ht="35.1" customHeight="1" thickBot="1" x14ac:dyDescent="0.35">
      <c r="A58" s="407" t="s">
        <v>226</v>
      </c>
      <c r="B58" s="41" t="s">
        <v>204</v>
      </c>
      <c r="C58" s="40" t="s">
        <v>87</v>
      </c>
      <c r="D58" s="388" t="s">
        <v>89</v>
      </c>
      <c r="E58" s="389"/>
      <c r="F58" s="388" t="s">
        <v>91</v>
      </c>
      <c r="G58" s="389"/>
      <c r="H58" s="42" t="s">
        <v>93</v>
      </c>
      <c r="I58" s="44" t="s">
        <v>94</v>
      </c>
    </row>
    <row r="59" spans="1:9" ht="120.75" customHeight="1" thickBot="1" x14ac:dyDescent="0.35">
      <c r="A59" s="408"/>
      <c r="B59" s="218">
        <v>0.1</v>
      </c>
      <c r="C59" s="36"/>
      <c r="D59" s="315"/>
      <c r="E59" s="316"/>
      <c r="F59" s="410"/>
      <c r="G59" s="410"/>
      <c r="H59" s="32"/>
      <c r="I59" s="32"/>
    </row>
    <row r="60" spans="1:9" ht="35.1" customHeight="1" thickBot="1" x14ac:dyDescent="0.35">
      <c r="A60" s="407" t="s">
        <v>227</v>
      </c>
      <c r="B60" s="41" t="s">
        <v>204</v>
      </c>
      <c r="C60" s="40" t="s">
        <v>87</v>
      </c>
      <c r="D60" s="388" t="s">
        <v>89</v>
      </c>
      <c r="E60" s="389"/>
      <c r="F60" s="388" t="s">
        <v>91</v>
      </c>
      <c r="G60" s="389"/>
      <c r="H60" s="42" t="s">
        <v>93</v>
      </c>
      <c r="I60" s="44" t="s">
        <v>94</v>
      </c>
    </row>
    <row r="61" spans="1:9" ht="120.75" customHeight="1" thickBot="1" x14ac:dyDescent="0.35">
      <c r="A61" s="408"/>
      <c r="B61" s="219">
        <v>0.05</v>
      </c>
      <c r="C61" s="36"/>
      <c r="D61" s="315"/>
      <c r="E61" s="316"/>
      <c r="F61" s="315"/>
      <c r="G61" s="316"/>
      <c r="H61" s="32"/>
      <c r="I61" s="32"/>
    </row>
    <row r="62" spans="1:9" x14ac:dyDescent="0.3">
      <c r="B62" s="199">
        <f>+B47+B43+B41+B45+B49+B51+B53+B55+B57+B59+B61</f>
        <v>0.99999999999999989</v>
      </c>
    </row>
    <row r="64" spans="1:9" s="29" customFormat="1" ht="30" customHeight="1" x14ac:dyDescent="0.3">
      <c r="A64" s="1"/>
      <c r="B64" s="1"/>
      <c r="C64" s="1"/>
      <c r="D64" s="1"/>
      <c r="E64" s="1"/>
      <c r="F64" s="1"/>
      <c r="G64" s="1"/>
      <c r="H64" s="1"/>
      <c r="I64" s="1"/>
    </row>
    <row r="65" spans="1:9" ht="34.5" customHeight="1" x14ac:dyDescent="0.3">
      <c r="A65" s="334" t="s">
        <v>57</v>
      </c>
      <c r="B65" s="334"/>
      <c r="C65" s="334"/>
      <c r="D65" s="334"/>
      <c r="E65" s="334"/>
      <c r="F65" s="334"/>
      <c r="G65" s="334"/>
      <c r="H65" s="334"/>
      <c r="I65" s="334"/>
    </row>
    <row r="66" spans="1:9" ht="67.5" customHeight="1" x14ac:dyDescent="0.3">
      <c r="A66" s="45" t="s">
        <v>58</v>
      </c>
      <c r="B66" s="335" t="s">
        <v>228</v>
      </c>
      <c r="C66" s="336"/>
      <c r="D66" s="335" t="s">
        <v>229</v>
      </c>
      <c r="E66" s="336"/>
      <c r="F66" s="335" t="s">
        <v>230</v>
      </c>
      <c r="G66" s="336"/>
      <c r="H66" s="337" t="s">
        <v>231</v>
      </c>
      <c r="I66" s="338"/>
    </row>
    <row r="67" spans="1:9" ht="45.75" customHeight="1" x14ac:dyDescent="0.3">
      <c r="A67" s="45" t="s">
        <v>232</v>
      </c>
      <c r="B67" s="311">
        <v>0.09</v>
      </c>
      <c r="C67" s="312"/>
      <c r="D67" s="311">
        <v>0.1</v>
      </c>
      <c r="E67" s="312"/>
      <c r="F67" s="311">
        <v>0.09</v>
      </c>
      <c r="G67" s="312"/>
      <c r="H67" s="311"/>
      <c r="I67" s="312"/>
    </row>
    <row r="68" spans="1:9" ht="30" customHeight="1" x14ac:dyDescent="0.3">
      <c r="A68" s="313" t="s">
        <v>170</v>
      </c>
      <c r="B68" s="95" t="s">
        <v>85</v>
      </c>
      <c r="C68" s="95" t="s">
        <v>87</v>
      </c>
      <c r="D68" s="95" t="s">
        <v>85</v>
      </c>
      <c r="E68" s="95" t="s">
        <v>87</v>
      </c>
      <c r="F68" s="95" t="s">
        <v>85</v>
      </c>
      <c r="G68" s="95" t="s">
        <v>87</v>
      </c>
      <c r="H68" s="95" t="s">
        <v>85</v>
      </c>
      <c r="I68" s="95" t="s">
        <v>87</v>
      </c>
    </row>
    <row r="69" spans="1:9" ht="30" customHeight="1" x14ac:dyDescent="0.3">
      <c r="A69" s="314"/>
      <c r="B69" s="47">
        <v>0</v>
      </c>
      <c r="C69" s="47">
        <v>0</v>
      </c>
      <c r="D69" s="47">
        <v>0</v>
      </c>
      <c r="E69" s="47">
        <v>0</v>
      </c>
      <c r="F69" s="47">
        <v>0.08</v>
      </c>
      <c r="G69" s="47">
        <v>0.08</v>
      </c>
      <c r="H69" s="52"/>
      <c r="I69" s="47"/>
    </row>
    <row r="70" spans="1:9" ht="276.75" customHeight="1" x14ac:dyDescent="0.3">
      <c r="A70" s="45" t="s">
        <v>233</v>
      </c>
      <c r="B70" s="322" t="s">
        <v>234</v>
      </c>
      <c r="C70" s="323"/>
      <c r="D70" s="339" t="s">
        <v>235</v>
      </c>
      <c r="E70" s="323"/>
      <c r="F70" s="340" t="s">
        <v>236</v>
      </c>
      <c r="G70" s="341"/>
      <c r="H70" s="342"/>
      <c r="I70" s="343"/>
    </row>
    <row r="71" spans="1:9" ht="167.25" customHeight="1" x14ac:dyDescent="0.3">
      <c r="A71" s="45" t="s">
        <v>237</v>
      </c>
      <c r="B71" s="322" t="s">
        <v>238</v>
      </c>
      <c r="C71" s="323"/>
      <c r="D71" s="322" t="s">
        <v>239</v>
      </c>
      <c r="E71" s="323"/>
      <c r="F71" s="322" t="s">
        <v>240</v>
      </c>
      <c r="G71" s="323"/>
      <c r="H71" s="327"/>
      <c r="I71" s="328"/>
    </row>
    <row r="72" spans="1:9" ht="30.75" customHeight="1" x14ac:dyDescent="0.3">
      <c r="A72" s="313" t="s">
        <v>172</v>
      </c>
      <c r="B72" s="95" t="s">
        <v>85</v>
      </c>
      <c r="C72" s="95" t="s">
        <v>87</v>
      </c>
      <c r="D72" s="95" t="s">
        <v>85</v>
      </c>
      <c r="E72" s="95" t="s">
        <v>87</v>
      </c>
      <c r="F72" s="95" t="s">
        <v>85</v>
      </c>
      <c r="G72" s="95" t="s">
        <v>87</v>
      </c>
      <c r="H72" s="95" t="s">
        <v>85</v>
      </c>
      <c r="I72" s="95" t="s">
        <v>87</v>
      </c>
    </row>
    <row r="73" spans="1:9" ht="30.75" customHeight="1" x14ac:dyDescent="0.3">
      <c r="A73" s="314"/>
      <c r="B73" s="47">
        <v>0</v>
      </c>
      <c r="C73" s="47">
        <v>0</v>
      </c>
      <c r="D73" s="47">
        <v>0.06</v>
      </c>
      <c r="E73" s="47">
        <v>0.06</v>
      </c>
      <c r="F73" s="47">
        <v>0.08</v>
      </c>
      <c r="G73" s="48">
        <v>0.08</v>
      </c>
      <c r="H73" s="52"/>
      <c r="I73" s="48"/>
    </row>
    <row r="74" spans="1:9" ht="244.5" customHeight="1" x14ac:dyDescent="0.3">
      <c r="A74" s="45" t="s">
        <v>233</v>
      </c>
      <c r="B74" s="322" t="s">
        <v>241</v>
      </c>
      <c r="C74" s="323"/>
      <c r="D74" s="386" t="s">
        <v>242</v>
      </c>
      <c r="E74" s="387"/>
      <c r="F74" s="340" t="s">
        <v>243</v>
      </c>
      <c r="G74" s="341"/>
      <c r="H74" s="384"/>
      <c r="I74" s="385"/>
    </row>
    <row r="75" spans="1:9" ht="312" customHeight="1" x14ac:dyDescent="0.3">
      <c r="A75" s="45" t="s">
        <v>237</v>
      </c>
      <c r="B75" s="322" t="s">
        <v>244</v>
      </c>
      <c r="C75" s="323"/>
      <c r="D75" s="339" t="s">
        <v>245</v>
      </c>
      <c r="E75" s="323"/>
      <c r="F75" s="322" t="s">
        <v>246</v>
      </c>
      <c r="G75" s="323"/>
      <c r="H75" s="327"/>
      <c r="I75" s="328"/>
    </row>
    <row r="76" spans="1:9" ht="30.75" customHeight="1" x14ac:dyDescent="0.3">
      <c r="A76" s="313" t="s">
        <v>173</v>
      </c>
      <c r="B76" s="95" t="s">
        <v>85</v>
      </c>
      <c r="C76" s="95" t="s">
        <v>87</v>
      </c>
      <c r="D76" s="95" t="s">
        <v>85</v>
      </c>
      <c r="E76" s="95" t="s">
        <v>87</v>
      </c>
      <c r="F76" s="95" t="s">
        <v>85</v>
      </c>
      <c r="G76" s="95" t="s">
        <v>87</v>
      </c>
      <c r="H76" s="95" t="s">
        <v>85</v>
      </c>
      <c r="I76" s="95" t="s">
        <v>87</v>
      </c>
    </row>
    <row r="77" spans="1:9" ht="30.75" customHeight="1" x14ac:dyDescent="0.3">
      <c r="A77" s="314"/>
      <c r="B77" s="47">
        <v>0.25</v>
      </c>
      <c r="C77" s="47">
        <v>0.25</v>
      </c>
      <c r="D77" s="47">
        <v>9.4E-2</v>
      </c>
      <c r="E77" s="47">
        <v>0.09</v>
      </c>
      <c r="F77" s="47">
        <v>0.08</v>
      </c>
      <c r="G77" s="48">
        <v>0.08</v>
      </c>
      <c r="H77" s="52"/>
      <c r="I77" s="48"/>
    </row>
    <row r="78" spans="1:9" ht="206.25" customHeight="1" x14ac:dyDescent="0.3">
      <c r="A78" s="45" t="s">
        <v>233</v>
      </c>
      <c r="B78" s="325" t="s">
        <v>247</v>
      </c>
      <c r="C78" s="326"/>
      <c r="D78" s="386" t="s">
        <v>248</v>
      </c>
      <c r="E78" s="387"/>
      <c r="F78" s="386" t="s">
        <v>249</v>
      </c>
      <c r="G78" s="387"/>
      <c r="H78" s="327"/>
      <c r="I78" s="328"/>
    </row>
    <row r="79" spans="1:9" ht="150" customHeight="1" x14ac:dyDescent="0.3">
      <c r="A79" s="45" t="s">
        <v>237</v>
      </c>
      <c r="B79" s="322" t="s">
        <v>250</v>
      </c>
      <c r="C79" s="323"/>
      <c r="D79" s="322" t="s">
        <v>251</v>
      </c>
      <c r="E79" s="323"/>
      <c r="F79" s="325" t="s">
        <v>252</v>
      </c>
      <c r="G79" s="326"/>
      <c r="H79" s="327"/>
      <c r="I79" s="328"/>
    </row>
    <row r="80" spans="1:9" ht="30.75" customHeight="1" x14ac:dyDescent="0.3">
      <c r="A80" s="313" t="s">
        <v>174</v>
      </c>
      <c r="B80" s="95" t="s">
        <v>85</v>
      </c>
      <c r="C80" s="95" t="s">
        <v>87</v>
      </c>
      <c r="D80" s="95" t="s">
        <v>85</v>
      </c>
      <c r="E80" s="95" t="s">
        <v>87</v>
      </c>
      <c r="F80" s="95" t="s">
        <v>85</v>
      </c>
      <c r="G80" s="95" t="s">
        <v>87</v>
      </c>
      <c r="H80" s="95" t="s">
        <v>85</v>
      </c>
      <c r="I80" s="95" t="s">
        <v>87</v>
      </c>
    </row>
    <row r="81" spans="1:9" ht="30.75" customHeight="1" x14ac:dyDescent="0.3">
      <c r="A81" s="314"/>
      <c r="B81" s="47">
        <v>0</v>
      </c>
      <c r="C81" s="47">
        <v>0.05</v>
      </c>
      <c r="D81" s="47">
        <v>9.4E-2</v>
      </c>
      <c r="E81" s="47">
        <v>0.09</v>
      </c>
      <c r="F81" s="47">
        <v>0.08</v>
      </c>
      <c r="G81" s="48">
        <v>0.08</v>
      </c>
      <c r="H81" s="52"/>
      <c r="I81" s="48"/>
    </row>
    <row r="82" spans="1:9" ht="179.25" customHeight="1" x14ac:dyDescent="0.3">
      <c r="A82" s="45" t="s">
        <v>233</v>
      </c>
      <c r="B82" s="325" t="s">
        <v>253</v>
      </c>
      <c r="C82" s="326"/>
      <c r="D82" s="386" t="s">
        <v>254</v>
      </c>
      <c r="E82" s="387"/>
      <c r="F82" s="386" t="s">
        <v>255</v>
      </c>
      <c r="G82" s="387"/>
      <c r="H82" s="327"/>
      <c r="I82" s="328"/>
    </row>
    <row r="83" spans="1:9" ht="118.5" customHeight="1" x14ac:dyDescent="0.3">
      <c r="A83" s="45" t="s">
        <v>237</v>
      </c>
      <c r="B83" s="322" t="s">
        <v>256</v>
      </c>
      <c r="C83" s="323"/>
      <c r="D83" s="324" t="s">
        <v>257</v>
      </c>
      <c r="E83" s="323"/>
      <c r="F83" s="325" t="s">
        <v>258</v>
      </c>
      <c r="G83" s="326"/>
      <c r="H83" s="327"/>
      <c r="I83" s="328"/>
    </row>
    <row r="84" spans="1:9" ht="30" customHeight="1" x14ac:dyDescent="0.3">
      <c r="A84" s="313" t="s">
        <v>176</v>
      </c>
      <c r="B84" s="95" t="s">
        <v>85</v>
      </c>
      <c r="C84" s="95" t="s">
        <v>87</v>
      </c>
      <c r="D84" s="95" t="s">
        <v>85</v>
      </c>
      <c r="E84" s="95" t="s">
        <v>87</v>
      </c>
      <c r="F84" s="95" t="s">
        <v>85</v>
      </c>
      <c r="G84" s="95" t="s">
        <v>87</v>
      </c>
      <c r="H84" s="95" t="s">
        <v>85</v>
      </c>
      <c r="I84" s="95" t="s">
        <v>87</v>
      </c>
    </row>
    <row r="85" spans="1:9" ht="30" customHeight="1" x14ac:dyDescent="0.3">
      <c r="A85" s="314"/>
      <c r="B85" s="47">
        <v>0</v>
      </c>
      <c r="C85" s="47"/>
      <c r="D85" s="47">
        <v>9.4E-2</v>
      </c>
      <c r="E85" s="47"/>
      <c r="F85" s="47">
        <v>0.08</v>
      </c>
      <c r="G85" s="48"/>
      <c r="H85" s="52"/>
      <c r="I85" s="48"/>
    </row>
    <row r="86" spans="1:9" ht="80.25" customHeight="1" x14ac:dyDescent="0.3">
      <c r="A86" s="45" t="s">
        <v>233</v>
      </c>
      <c r="B86" s="329"/>
      <c r="C86" s="329"/>
      <c r="D86" s="329"/>
      <c r="E86" s="329"/>
      <c r="F86" s="317"/>
      <c r="G86" s="318"/>
      <c r="H86" s="329"/>
      <c r="I86" s="329"/>
    </row>
    <row r="87" spans="1:9" ht="80.25" customHeight="1" x14ac:dyDescent="0.3">
      <c r="A87" s="45" t="s">
        <v>237</v>
      </c>
      <c r="B87" s="317"/>
      <c r="C87" s="318"/>
      <c r="D87" s="317"/>
      <c r="E87" s="318"/>
      <c r="F87" s="317"/>
      <c r="G87" s="318"/>
      <c r="H87" s="317"/>
      <c r="I87" s="318"/>
    </row>
    <row r="88" spans="1:9" ht="29.25" customHeight="1" x14ac:dyDescent="0.3">
      <c r="A88" s="313" t="s">
        <v>177</v>
      </c>
      <c r="B88" s="95" t="s">
        <v>85</v>
      </c>
      <c r="C88" s="95" t="s">
        <v>87</v>
      </c>
      <c r="D88" s="95" t="s">
        <v>85</v>
      </c>
      <c r="E88" s="95" t="s">
        <v>87</v>
      </c>
      <c r="F88" s="95" t="s">
        <v>85</v>
      </c>
      <c r="G88" s="95" t="s">
        <v>87</v>
      </c>
      <c r="H88" s="95" t="s">
        <v>85</v>
      </c>
      <c r="I88" s="95" t="s">
        <v>87</v>
      </c>
    </row>
    <row r="89" spans="1:9" ht="29.25" customHeight="1" x14ac:dyDescent="0.3">
      <c r="A89" s="314"/>
      <c r="B89" s="47">
        <v>0.25</v>
      </c>
      <c r="C89" s="49"/>
      <c r="D89" s="47">
        <v>9.4E-2</v>
      </c>
      <c r="E89" s="47"/>
      <c r="F89" s="47">
        <v>0.08</v>
      </c>
      <c r="G89" s="48"/>
      <c r="H89" s="52"/>
      <c r="I89" s="48"/>
    </row>
    <row r="90" spans="1:9" ht="80.25" customHeight="1" x14ac:dyDescent="0.3">
      <c r="A90" s="45" t="s">
        <v>233</v>
      </c>
      <c r="B90" s="319"/>
      <c r="C90" s="319"/>
      <c r="D90" s="319"/>
      <c r="E90" s="319"/>
      <c r="F90" s="320"/>
      <c r="G90" s="321"/>
      <c r="H90" s="319"/>
      <c r="I90" s="319"/>
    </row>
    <row r="91" spans="1:9" ht="80.25" customHeight="1" x14ac:dyDescent="0.3">
      <c r="A91" s="45" t="s">
        <v>237</v>
      </c>
      <c r="B91" s="317"/>
      <c r="C91" s="318"/>
      <c r="D91" s="317"/>
      <c r="E91" s="318"/>
      <c r="F91" s="317"/>
      <c r="G91" s="318"/>
      <c r="H91" s="317"/>
      <c r="I91" s="318"/>
    </row>
    <row r="92" spans="1:9" ht="24.9" customHeight="1" x14ac:dyDescent="0.3">
      <c r="A92" s="313" t="s">
        <v>178</v>
      </c>
      <c r="B92" s="95" t="s">
        <v>85</v>
      </c>
      <c r="C92" s="95" t="s">
        <v>87</v>
      </c>
      <c r="D92" s="95" t="s">
        <v>85</v>
      </c>
      <c r="E92" s="95" t="s">
        <v>87</v>
      </c>
      <c r="F92" s="95" t="s">
        <v>85</v>
      </c>
      <c r="G92" s="95" t="s">
        <v>87</v>
      </c>
      <c r="H92" s="95" t="s">
        <v>85</v>
      </c>
      <c r="I92" s="95" t="s">
        <v>87</v>
      </c>
    </row>
    <row r="93" spans="1:9" ht="24.9" customHeight="1" x14ac:dyDescent="0.3">
      <c r="A93" s="314"/>
      <c r="B93" s="47">
        <v>0</v>
      </c>
      <c r="C93" s="49"/>
      <c r="D93" s="47">
        <v>9.4E-2</v>
      </c>
      <c r="E93" s="47"/>
      <c r="F93" s="47">
        <v>0.08</v>
      </c>
      <c r="G93" s="48"/>
      <c r="H93" s="52"/>
      <c r="I93" s="48"/>
    </row>
    <row r="94" spans="1:9" ht="80.25" customHeight="1" x14ac:dyDescent="0.3">
      <c r="A94" s="45" t="s">
        <v>233</v>
      </c>
      <c r="B94" s="319"/>
      <c r="C94" s="319"/>
      <c r="D94" s="319"/>
      <c r="E94" s="319"/>
      <c r="F94" s="320"/>
      <c r="G94" s="321"/>
      <c r="H94" s="319"/>
      <c r="I94" s="319"/>
    </row>
    <row r="95" spans="1:9" ht="80.25" customHeight="1" x14ac:dyDescent="0.3">
      <c r="A95" s="45" t="s">
        <v>237</v>
      </c>
      <c r="B95" s="317"/>
      <c r="C95" s="318"/>
      <c r="D95" s="317"/>
      <c r="E95" s="318"/>
      <c r="F95" s="317"/>
      <c r="G95" s="318"/>
      <c r="H95" s="317"/>
      <c r="I95" s="318"/>
    </row>
    <row r="96" spans="1:9" ht="24.9" customHeight="1" x14ac:dyDescent="0.3">
      <c r="A96" s="313" t="s">
        <v>179</v>
      </c>
      <c r="B96" s="95" t="s">
        <v>85</v>
      </c>
      <c r="C96" s="95" t="s">
        <v>87</v>
      </c>
      <c r="D96" s="95" t="s">
        <v>85</v>
      </c>
      <c r="E96" s="95" t="s">
        <v>87</v>
      </c>
      <c r="F96" s="95" t="s">
        <v>85</v>
      </c>
      <c r="G96" s="95" t="s">
        <v>87</v>
      </c>
      <c r="H96" s="95" t="s">
        <v>85</v>
      </c>
      <c r="I96" s="95" t="s">
        <v>87</v>
      </c>
    </row>
    <row r="97" spans="1:9" ht="24.9" customHeight="1" x14ac:dyDescent="0.3">
      <c r="A97" s="314"/>
      <c r="B97" s="47">
        <v>0</v>
      </c>
      <c r="C97" s="49"/>
      <c r="D97" s="47">
        <v>9.4E-2</v>
      </c>
      <c r="E97" s="47"/>
      <c r="F97" s="47">
        <v>0.08</v>
      </c>
      <c r="G97" s="48"/>
      <c r="H97" s="52"/>
      <c r="I97" s="48"/>
    </row>
    <row r="98" spans="1:9" ht="80.25" customHeight="1" x14ac:dyDescent="0.3">
      <c r="A98" s="45" t="s">
        <v>233</v>
      </c>
      <c r="B98" s="319"/>
      <c r="C98" s="319"/>
      <c r="D98" s="319"/>
      <c r="E98" s="319"/>
      <c r="F98" s="319"/>
      <c r="G98" s="319"/>
      <c r="H98" s="319"/>
      <c r="I98" s="319"/>
    </row>
    <row r="99" spans="1:9" ht="80.25" customHeight="1" x14ac:dyDescent="0.3">
      <c r="A99" s="45" t="s">
        <v>237</v>
      </c>
      <c r="B99" s="317"/>
      <c r="C99" s="318"/>
      <c r="D99" s="317"/>
      <c r="E99" s="318"/>
      <c r="F99" s="317"/>
      <c r="G99" s="318"/>
      <c r="H99" s="317"/>
      <c r="I99" s="318"/>
    </row>
    <row r="100" spans="1:9" ht="24.9" customHeight="1" x14ac:dyDescent="0.3">
      <c r="A100" s="313" t="s">
        <v>181</v>
      </c>
      <c r="B100" s="95" t="s">
        <v>85</v>
      </c>
      <c r="C100" s="95" t="s">
        <v>87</v>
      </c>
      <c r="D100" s="95" t="s">
        <v>85</v>
      </c>
      <c r="E100" s="95" t="s">
        <v>87</v>
      </c>
      <c r="F100" s="95" t="s">
        <v>85</v>
      </c>
      <c r="G100" s="95" t="s">
        <v>87</v>
      </c>
      <c r="H100" s="95" t="s">
        <v>85</v>
      </c>
      <c r="I100" s="95" t="s">
        <v>87</v>
      </c>
    </row>
    <row r="101" spans="1:9" ht="24.9" customHeight="1" x14ac:dyDescent="0.3">
      <c r="A101" s="314"/>
      <c r="B101" s="47">
        <v>0.25</v>
      </c>
      <c r="C101" s="49"/>
      <c r="D101" s="47">
        <v>9.4E-2</v>
      </c>
      <c r="E101" s="47"/>
      <c r="F101" s="47">
        <v>0.08</v>
      </c>
      <c r="G101" s="48"/>
      <c r="H101" s="52"/>
      <c r="I101" s="48"/>
    </row>
    <row r="102" spans="1:9" ht="80.25" customHeight="1" x14ac:dyDescent="0.3">
      <c r="A102" s="45" t="s">
        <v>233</v>
      </c>
      <c r="B102" s="319"/>
      <c r="C102" s="319"/>
      <c r="D102" s="319"/>
      <c r="E102" s="319"/>
      <c r="F102" s="319"/>
      <c r="G102" s="319"/>
      <c r="H102" s="319"/>
      <c r="I102" s="319"/>
    </row>
    <row r="103" spans="1:9" ht="80.25" customHeight="1" x14ac:dyDescent="0.3">
      <c r="A103" s="45" t="s">
        <v>237</v>
      </c>
      <c r="B103" s="317"/>
      <c r="C103" s="318"/>
      <c r="D103" s="317"/>
      <c r="E103" s="318"/>
      <c r="F103" s="317"/>
      <c r="G103" s="318"/>
      <c r="H103" s="317"/>
      <c r="I103" s="318"/>
    </row>
    <row r="104" spans="1:9" ht="24.9" customHeight="1" x14ac:dyDescent="0.3">
      <c r="A104" s="313" t="s">
        <v>182</v>
      </c>
      <c r="B104" s="95" t="s">
        <v>85</v>
      </c>
      <c r="C104" s="95" t="s">
        <v>87</v>
      </c>
      <c r="D104" s="95" t="s">
        <v>85</v>
      </c>
      <c r="E104" s="95" t="s">
        <v>87</v>
      </c>
      <c r="F104" s="95" t="s">
        <v>85</v>
      </c>
      <c r="G104" s="95" t="s">
        <v>87</v>
      </c>
      <c r="H104" s="95" t="s">
        <v>85</v>
      </c>
      <c r="I104" s="95" t="s">
        <v>87</v>
      </c>
    </row>
    <row r="105" spans="1:9" ht="24.9" customHeight="1" x14ac:dyDescent="0.3">
      <c r="A105" s="314"/>
      <c r="B105" s="47">
        <v>0</v>
      </c>
      <c r="C105" s="49"/>
      <c r="D105" s="47">
        <v>9.4E-2</v>
      </c>
      <c r="E105" s="47"/>
      <c r="F105" s="47">
        <v>0.08</v>
      </c>
      <c r="G105" s="48"/>
      <c r="H105" s="52"/>
      <c r="I105" s="48"/>
    </row>
    <row r="106" spans="1:9" ht="80.25" customHeight="1" x14ac:dyDescent="0.3">
      <c r="A106" s="45" t="s">
        <v>233</v>
      </c>
      <c r="B106" s="319"/>
      <c r="C106" s="319"/>
      <c r="D106" s="319"/>
      <c r="E106" s="319"/>
      <c r="F106" s="319"/>
      <c r="G106" s="319"/>
      <c r="H106" s="319"/>
      <c r="I106" s="319"/>
    </row>
    <row r="107" spans="1:9" ht="80.25" customHeight="1" x14ac:dyDescent="0.3">
      <c r="A107" s="45" t="s">
        <v>237</v>
      </c>
      <c r="B107" s="317"/>
      <c r="C107" s="318"/>
      <c r="D107" s="317"/>
      <c r="E107" s="318"/>
      <c r="F107" s="317"/>
      <c r="G107" s="318"/>
      <c r="H107" s="317"/>
      <c r="I107" s="318"/>
    </row>
    <row r="108" spans="1:9" ht="24.9" customHeight="1" x14ac:dyDescent="0.3">
      <c r="A108" s="313" t="s">
        <v>183</v>
      </c>
      <c r="B108" s="95" t="s">
        <v>85</v>
      </c>
      <c r="C108" s="95" t="s">
        <v>87</v>
      </c>
      <c r="D108" s="95" t="s">
        <v>85</v>
      </c>
      <c r="E108" s="95" t="s">
        <v>87</v>
      </c>
      <c r="F108" s="95" t="s">
        <v>85</v>
      </c>
      <c r="G108" s="95" t="s">
        <v>87</v>
      </c>
      <c r="H108" s="95" t="s">
        <v>85</v>
      </c>
      <c r="I108" s="95" t="s">
        <v>87</v>
      </c>
    </row>
    <row r="109" spans="1:9" ht="24.9" customHeight="1" x14ac:dyDescent="0.3">
      <c r="A109" s="314"/>
      <c r="B109" s="47">
        <v>0</v>
      </c>
      <c r="C109" s="49"/>
      <c r="D109" s="47">
        <v>9.4E-2</v>
      </c>
      <c r="E109" s="47"/>
      <c r="F109" s="47">
        <v>0.08</v>
      </c>
      <c r="G109" s="48"/>
      <c r="H109" s="52"/>
      <c r="I109" s="48"/>
    </row>
    <row r="110" spans="1:9" ht="80.25" customHeight="1" x14ac:dyDescent="0.3">
      <c r="A110" s="45" t="s">
        <v>233</v>
      </c>
      <c r="B110" s="319"/>
      <c r="C110" s="319"/>
      <c r="D110" s="319"/>
      <c r="E110" s="319"/>
      <c r="F110" s="319"/>
      <c r="G110" s="319"/>
      <c r="H110" s="319"/>
      <c r="I110" s="319"/>
    </row>
    <row r="111" spans="1:9" ht="80.25" customHeight="1" x14ac:dyDescent="0.3">
      <c r="A111" s="45" t="s">
        <v>237</v>
      </c>
      <c r="B111" s="317"/>
      <c r="C111" s="318"/>
      <c r="D111" s="317"/>
      <c r="E111" s="318"/>
      <c r="F111" s="317"/>
      <c r="G111" s="318"/>
      <c r="H111" s="317"/>
      <c r="I111" s="318"/>
    </row>
    <row r="112" spans="1:9" ht="24.9" customHeight="1" x14ac:dyDescent="0.3">
      <c r="A112" s="313" t="s">
        <v>184</v>
      </c>
      <c r="B112" s="95" t="s">
        <v>85</v>
      </c>
      <c r="C112" s="95" t="s">
        <v>87</v>
      </c>
      <c r="D112" s="95" t="s">
        <v>85</v>
      </c>
      <c r="E112" s="95" t="s">
        <v>87</v>
      </c>
      <c r="F112" s="95" t="s">
        <v>85</v>
      </c>
      <c r="G112" s="95" t="s">
        <v>87</v>
      </c>
      <c r="H112" s="95" t="s">
        <v>85</v>
      </c>
      <c r="I112" s="95" t="s">
        <v>87</v>
      </c>
    </row>
    <row r="113" spans="1:9" ht="24.9" customHeight="1" x14ac:dyDescent="0.3">
      <c r="A113" s="314"/>
      <c r="B113" s="47">
        <v>0.25</v>
      </c>
      <c r="C113" s="181"/>
      <c r="D113" s="47">
        <v>9.4E-2</v>
      </c>
      <c r="E113" s="181"/>
      <c r="F113" s="47">
        <v>0.12</v>
      </c>
      <c r="G113" s="182"/>
      <c r="H113" s="181"/>
      <c r="I113" s="182"/>
    </row>
    <row r="114" spans="1:9" ht="80.25" customHeight="1" x14ac:dyDescent="0.3">
      <c r="A114" s="45" t="s">
        <v>233</v>
      </c>
      <c r="B114" s="411"/>
      <c r="C114" s="411"/>
      <c r="D114" s="411"/>
      <c r="E114" s="411"/>
      <c r="F114" s="411"/>
      <c r="G114" s="411"/>
      <c r="H114" s="411"/>
      <c r="I114" s="411"/>
    </row>
    <row r="115" spans="1:9" ht="80.25" customHeight="1" x14ac:dyDescent="0.3">
      <c r="A115" s="45" t="s">
        <v>237</v>
      </c>
      <c r="B115" s="317"/>
      <c r="C115" s="318"/>
      <c r="D115" s="317"/>
      <c r="E115" s="318"/>
      <c r="F115" s="317"/>
      <c r="G115" s="318"/>
      <c r="H115" s="317"/>
      <c r="I115" s="318"/>
    </row>
    <row r="116" spans="1:9" ht="16.8" x14ac:dyDescent="0.3">
      <c r="A116" s="46" t="s">
        <v>259</v>
      </c>
      <c r="B116" s="50">
        <f t="shared" ref="B116:I116" si="1">(B69+B73+B77+B81+B85+B89+B93+B97+B101+B105+B109+B113)</f>
        <v>1</v>
      </c>
      <c r="C116" s="50">
        <f t="shared" si="1"/>
        <v>0.3</v>
      </c>
      <c r="D116" s="50">
        <f t="shared" si="1"/>
        <v>0.99999999999999978</v>
      </c>
      <c r="E116" s="50">
        <f t="shared" si="1"/>
        <v>0.24</v>
      </c>
      <c r="F116" s="50">
        <f t="shared" si="1"/>
        <v>0.99999999999999989</v>
      </c>
      <c r="G116" s="50">
        <f t="shared" si="1"/>
        <v>0.32</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2" type="noConversion"/>
  <hyperlinks>
    <hyperlink ref="D83" r:id="rId1" display="https://omeg.sdmujer.gov.co/phocadownload/2025/RepAtenciones_Consolidado_MAR2025.pdf" xr:uid="{9D014E21-AB61-41EB-967F-4E108024DFF3}"/>
  </hyperlinks>
  <pageMargins left="0.25" right="0.25" top="0.75" bottom="0.75" header="0.3" footer="0.3"/>
  <pageSetup scale="21"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4238-5227-4D46-937C-01EB7109A13A}">
  <sheetPr>
    <tabColor theme="9" tint="-0.249977111117893"/>
  </sheetPr>
  <dimension ref="A1:O126"/>
  <sheetViews>
    <sheetView topLeftCell="A43" zoomScale="80" zoomScaleNormal="80" workbookViewId="0">
      <selection activeCell="M34" sqref="M34"/>
    </sheetView>
  </sheetViews>
  <sheetFormatPr baseColWidth="10" defaultColWidth="10.88671875" defaultRowHeight="13.8" x14ac:dyDescent="0.3"/>
  <cols>
    <col min="1" max="1" width="49.6640625" style="1" customWidth="1"/>
    <col min="2" max="5" width="35.6640625" style="1" customWidth="1"/>
    <col min="6" max="6" width="43" style="1" customWidth="1"/>
    <col min="7" max="7" width="41.109375" style="1" customWidth="1"/>
    <col min="8" max="8" width="35.6640625" style="1" customWidth="1"/>
    <col min="9" max="9" width="42.109375" style="1" customWidth="1"/>
    <col min="10" max="13" width="35.6640625" style="1" customWidth="1"/>
    <col min="14" max="14" width="31" style="1" customWidth="1"/>
    <col min="15"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4" customFormat="1" ht="22.2" customHeight="1" thickBot="1" x14ac:dyDescent="0.35">
      <c r="A1" s="367"/>
      <c r="B1" s="347" t="s">
        <v>160</v>
      </c>
      <c r="C1" s="348"/>
      <c r="D1" s="348"/>
      <c r="E1" s="348"/>
      <c r="F1" s="348"/>
      <c r="G1" s="348"/>
      <c r="H1" s="348"/>
      <c r="I1" s="348"/>
      <c r="J1" s="348"/>
      <c r="K1" s="348"/>
      <c r="L1" s="349"/>
      <c r="M1" s="344" t="s">
        <v>161</v>
      </c>
      <c r="N1" s="345"/>
      <c r="O1" s="346"/>
    </row>
    <row r="2" spans="1:15" s="84" customFormat="1" ht="18" customHeight="1" thickBot="1" x14ac:dyDescent="0.35">
      <c r="A2" s="368"/>
      <c r="B2" s="350" t="s">
        <v>162</v>
      </c>
      <c r="C2" s="351"/>
      <c r="D2" s="351"/>
      <c r="E2" s="351"/>
      <c r="F2" s="351"/>
      <c r="G2" s="351"/>
      <c r="H2" s="351"/>
      <c r="I2" s="351"/>
      <c r="J2" s="351"/>
      <c r="K2" s="351"/>
      <c r="L2" s="352"/>
      <c r="M2" s="344" t="s">
        <v>163</v>
      </c>
      <c r="N2" s="345"/>
      <c r="O2" s="346"/>
    </row>
    <row r="3" spans="1:15" s="84" customFormat="1" ht="19.95" customHeight="1" thickBot="1" x14ac:dyDescent="0.35">
      <c r="A3" s="368"/>
      <c r="B3" s="350" t="s">
        <v>0</v>
      </c>
      <c r="C3" s="351"/>
      <c r="D3" s="351"/>
      <c r="E3" s="351"/>
      <c r="F3" s="351"/>
      <c r="G3" s="351"/>
      <c r="H3" s="351"/>
      <c r="I3" s="351"/>
      <c r="J3" s="351"/>
      <c r="K3" s="351"/>
      <c r="L3" s="352"/>
      <c r="M3" s="344" t="s">
        <v>164</v>
      </c>
      <c r="N3" s="345"/>
      <c r="O3" s="346"/>
    </row>
    <row r="4" spans="1:15" s="84" customFormat="1" ht="21.75" customHeight="1" thickBot="1" x14ac:dyDescent="0.35">
      <c r="A4" s="369"/>
      <c r="B4" s="353" t="s">
        <v>165</v>
      </c>
      <c r="C4" s="354"/>
      <c r="D4" s="354"/>
      <c r="E4" s="354"/>
      <c r="F4" s="354"/>
      <c r="G4" s="354"/>
      <c r="H4" s="354"/>
      <c r="I4" s="354"/>
      <c r="J4" s="354"/>
      <c r="K4" s="354"/>
      <c r="L4" s="355"/>
      <c r="M4" s="344" t="s">
        <v>166</v>
      </c>
      <c r="N4" s="345"/>
      <c r="O4" s="346"/>
    </row>
    <row r="5" spans="1:15" s="84" customFormat="1" ht="16.2" customHeight="1" thickBot="1" x14ac:dyDescent="0.35">
      <c r="A5" s="85"/>
      <c r="B5" s="86"/>
      <c r="C5" s="86"/>
      <c r="D5" s="86"/>
      <c r="E5" s="86"/>
      <c r="F5" s="86"/>
      <c r="G5" s="86"/>
      <c r="H5" s="86"/>
      <c r="I5" s="86"/>
      <c r="J5" s="86"/>
      <c r="K5" s="86"/>
      <c r="L5" s="86"/>
      <c r="M5" s="87"/>
      <c r="N5" s="87"/>
      <c r="O5" s="87"/>
    </row>
    <row r="6" spans="1:15" ht="40.35" customHeight="1" thickBot="1" x14ac:dyDescent="0.35">
      <c r="A6" s="54" t="s">
        <v>167</v>
      </c>
      <c r="B6" s="378" t="s">
        <v>168</v>
      </c>
      <c r="C6" s="379"/>
      <c r="D6" s="379"/>
      <c r="E6" s="379"/>
      <c r="F6" s="379"/>
      <c r="G6" s="379"/>
      <c r="H6" s="379"/>
      <c r="I6" s="379"/>
      <c r="J6" s="379"/>
      <c r="K6" s="380"/>
      <c r="L6" s="169" t="s">
        <v>169</v>
      </c>
      <c r="M6" s="381">
        <v>2024110010317</v>
      </c>
      <c r="N6" s="382"/>
      <c r="O6" s="383"/>
    </row>
    <row r="7" spans="1:15" s="84" customFormat="1" ht="18" customHeight="1" thickBot="1" x14ac:dyDescent="0.35">
      <c r="A7" s="85"/>
      <c r="B7" s="86"/>
      <c r="C7" s="86"/>
      <c r="D7" s="86"/>
      <c r="E7" s="86"/>
      <c r="F7" s="86"/>
      <c r="G7" s="86"/>
      <c r="H7" s="86"/>
      <c r="I7" s="86"/>
      <c r="J7" s="86"/>
      <c r="K7" s="86"/>
      <c r="L7" s="86"/>
      <c r="M7" s="87"/>
      <c r="N7" s="87"/>
      <c r="O7" s="87"/>
    </row>
    <row r="8" spans="1:15" s="84" customFormat="1" ht="21.75" customHeight="1" thickBot="1" x14ac:dyDescent="0.35">
      <c r="A8" s="371" t="s">
        <v>6</v>
      </c>
      <c r="B8" s="169" t="s">
        <v>170</v>
      </c>
      <c r="C8" s="132" t="s">
        <v>171</v>
      </c>
      <c r="D8" s="169" t="s">
        <v>172</v>
      </c>
      <c r="E8" s="132" t="s">
        <v>171</v>
      </c>
      <c r="F8" s="169" t="s">
        <v>173</v>
      </c>
      <c r="G8" s="132" t="s">
        <v>171</v>
      </c>
      <c r="H8" s="169" t="s">
        <v>174</v>
      </c>
      <c r="I8" s="134" t="s">
        <v>171</v>
      </c>
      <c r="J8" s="333" t="s">
        <v>8</v>
      </c>
      <c r="K8" s="370"/>
      <c r="L8" s="168" t="s">
        <v>175</v>
      </c>
      <c r="M8" s="330"/>
      <c r="N8" s="330"/>
      <c r="O8" s="330"/>
    </row>
    <row r="9" spans="1:15" s="84" customFormat="1" ht="21.75" customHeight="1" thickBot="1" x14ac:dyDescent="0.35">
      <c r="A9" s="371"/>
      <c r="B9" s="170" t="s">
        <v>176</v>
      </c>
      <c r="C9" s="135"/>
      <c r="D9" s="169" t="s">
        <v>177</v>
      </c>
      <c r="E9" s="136"/>
      <c r="F9" s="169" t="s">
        <v>178</v>
      </c>
      <c r="G9" s="136"/>
      <c r="H9" s="169" t="s">
        <v>179</v>
      </c>
      <c r="I9" s="134"/>
      <c r="J9" s="333"/>
      <c r="K9" s="370"/>
      <c r="L9" s="168" t="s">
        <v>180</v>
      </c>
      <c r="M9" s="330"/>
      <c r="N9" s="330"/>
      <c r="O9" s="330"/>
    </row>
    <row r="10" spans="1:15" s="84" customFormat="1" ht="21.75" customHeight="1" thickBot="1" x14ac:dyDescent="0.35">
      <c r="A10" s="371"/>
      <c r="B10" s="169" t="s">
        <v>181</v>
      </c>
      <c r="C10" s="132"/>
      <c r="D10" s="169" t="s">
        <v>182</v>
      </c>
      <c r="E10" s="136"/>
      <c r="F10" s="169" t="s">
        <v>183</v>
      </c>
      <c r="G10" s="136"/>
      <c r="H10" s="169" t="s">
        <v>184</v>
      </c>
      <c r="I10" s="134"/>
      <c r="J10" s="333"/>
      <c r="K10" s="370"/>
      <c r="L10" s="168" t="s">
        <v>185</v>
      </c>
      <c r="M10" s="330" t="s">
        <v>171</v>
      </c>
      <c r="N10" s="330"/>
      <c r="O10" s="330"/>
    </row>
    <row r="11" spans="1:15" ht="15" customHeight="1" thickBot="1" x14ac:dyDescent="0.35">
      <c r="A11" s="6"/>
      <c r="B11" s="7"/>
      <c r="C11" s="7"/>
      <c r="D11" s="9"/>
      <c r="E11" s="8"/>
      <c r="F11" s="8"/>
      <c r="G11" s="241"/>
      <c r="H11" s="241"/>
      <c r="I11" s="10"/>
      <c r="J11" s="10"/>
      <c r="K11" s="7"/>
      <c r="L11" s="7"/>
      <c r="M11" s="7"/>
      <c r="N11" s="7"/>
      <c r="O11" s="7"/>
    </row>
    <row r="12" spans="1:15" ht="15" customHeight="1" x14ac:dyDescent="0.3">
      <c r="A12" s="375" t="s">
        <v>186</v>
      </c>
      <c r="B12" s="356" t="s">
        <v>260</v>
      </c>
      <c r="C12" s="357"/>
      <c r="D12" s="357"/>
      <c r="E12" s="357"/>
      <c r="F12" s="357"/>
      <c r="G12" s="357"/>
      <c r="H12" s="357"/>
      <c r="I12" s="357"/>
      <c r="J12" s="357"/>
      <c r="K12" s="357"/>
      <c r="L12" s="357"/>
      <c r="M12" s="357"/>
      <c r="N12" s="357"/>
      <c r="O12" s="358"/>
    </row>
    <row r="13" spans="1:15" ht="15" customHeight="1" x14ac:dyDescent="0.3">
      <c r="A13" s="376"/>
      <c r="B13" s="359"/>
      <c r="C13" s="360"/>
      <c r="D13" s="360"/>
      <c r="E13" s="360"/>
      <c r="F13" s="360"/>
      <c r="G13" s="360"/>
      <c r="H13" s="360"/>
      <c r="I13" s="360"/>
      <c r="J13" s="360"/>
      <c r="K13" s="360"/>
      <c r="L13" s="360"/>
      <c r="M13" s="360"/>
      <c r="N13" s="360"/>
      <c r="O13" s="361"/>
    </row>
    <row r="14" spans="1:15" ht="15" customHeight="1" thickBot="1" x14ac:dyDescent="0.35">
      <c r="A14" s="377"/>
      <c r="B14" s="362"/>
      <c r="C14" s="363"/>
      <c r="D14" s="363"/>
      <c r="E14" s="363"/>
      <c r="F14" s="363"/>
      <c r="G14" s="363"/>
      <c r="H14" s="363"/>
      <c r="I14" s="363"/>
      <c r="J14" s="363"/>
      <c r="K14" s="363"/>
      <c r="L14" s="363"/>
      <c r="M14" s="363"/>
      <c r="N14" s="363"/>
      <c r="O14" s="364"/>
    </row>
    <row r="15" spans="1:15" ht="9" customHeight="1" thickBot="1" x14ac:dyDescent="0.35">
      <c r="A15" s="14"/>
      <c r="B15" s="83"/>
      <c r="C15" s="15"/>
      <c r="D15" s="15"/>
      <c r="E15" s="15"/>
      <c r="F15" s="15"/>
      <c r="G15" s="16"/>
      <c r="H15" s="16"/>
      <c r="I15" s="16"/>
      <c r="J15" s="16"/>
      <c r="K15" s="16"/>
      <c r="L15" s="17"/>
      <c r="M15" s="17"/>
      <c r="N15" s="17"/>
      <c r="O15" s="17"/>
    </row>
    <row r="16" spans="1:15" s="18" customFormat="1" ht="37.5" customHeight="1" thickBot="1" x14ac:dyDescent="0.35">
      <c r="A16" s="54" t="s">
        <v>13</v>
      </c>
      <c r="B16" s="365" t="s">
        <v>261</v>
      </c>
      <c r="C16" s="365"/>
      <c r="D16" s="365"/>
      <c r="E16" s="365"/>
      <c r="F16" s="365"/>
      <c r="G16" s="371" t="s">
        <v>15</v>
      </c>
      <c r="H16" s="371"/>
      <c r="I16" s="366" t="s">
        <v>262</v>
      </c>
      <c r="J16" s="366"/>
      <c r="K16" s="366"/>
      <c r="L16" s="366"/>
      <c r="M16" s="366"/>
      <c r="N16" s="366"/>
      <c r="O16" s="366"/>
    </row>
    <row r="17" spans="1:15" ht="9" customHeight="1" thickBot="1" x14ac:dyDescent="0.35">
      <c r="A17" s="14"/>
      <c r="B17" s="16"/>
      <c r="C17" s="15"/>
      <c r="D17" s="15"/>
      <c r="E17" s="15"/>
      <c r="F17" s="15"/>
      <c r="G17" s="16"/>
      <c r="H17" s="16"/>
      <c r="I17" s="16"/>
      <c r="J17" s="16"/>
      <c r="K17" s="16"/>
      <c r="L17" s="17"/>
      <c r="M17" s="17"/>
      <c r="N17" s="17"/>
      <c r="O17" s="17"/>
    </row>
    <row r="18" spans="1:15" ht="56.25" customHeight="1" thickBot="1" x14ac:dyDescent="0.35">
      <c r="A18" s="54" t="s">
        <v>17</v>
      </c>
      <c r="B18" s="373" t="s">
        <v>190</v>
      </c>
      <c r="C18" s="373"/>
      <c r="D18" s="373"/>
      <c r="E18" s="373"/>
      <c r="F18" s="54" t="s">
        <v>19</v>
      </c>
      <c r="G18" s="372" t="s">
        <v>191</v>
      </c>
      <c r="H18" s="372"/>
      <c r="I18" s="372"/>
      <c r="J18" s="54" t="s">
        <v>21</v>
      </c>
      <c r="K18" s="365" t="s">
        <v>192</v>
      </c>
      <c r="L18" s="365"/>
      <c r="M18" s="365"/>
      <c r="N18" s="365"/>
      <c r="O18" s="365"/>
    </row>
    <row r="19" spans="1:15" ht="9" customHeight="1" x14ac:dyDescent="0.3">
      <c r="A19" s="5"/>
      <c r="B19" s="2"/>
      <c r="C19" s="374"/>
      <c r="D19" s="374"/>
      <c r="E19" s="374"/>
      <c r="F19" s="374"/>
      <c r="G19" s="374"/>
      <c r="H19" s="374"/>
      <c r="I19" s="374"/>
      <c r="J19" s="374"/>
      <c r="K19" s="374"/>
      <c r="L19" s="374"/>
      <c r="M19" s="374"/>
      <c r="N19" s="374"/>
      <c r="O19" s="374"/>
    </row>
    <row r="20" spans="1:15" ht="16.5" customHeight="1" thickBot="1" x14ac:dyDescent="0.35">
      <c r="A20" s="81"/>
      <c r="B20" s="82"/>
      <c r="C20" s="82"/>
      <c r="D20" s="82"/>
      <c r="E20" s="82"/>
      <c r="F20" s="82"/>
      <c r="G20" s="82"/>
      <c r="H20" s="82"/>
      <c r="I20" s="82"/>
      <c r="J20" s="82"/>
      <c r="K20" s="82"/>
      <c r="L20" s="82"/>
      <c r="M20" s="82"/>
      <c r="N20" s="82"/>
      <c r="O20" s="82"/>
    </row>
    <row r="21" spans="1:15" ht="32.1" customHeight="1" thickBot="1" x14ac:dyDescent="0.35">
      <c r="A21" s="331" t="s">
        <v>23</v>
      </c>
      <c r="B21" s="332"/>
      <c r="C21" s="332"/>
      <c r="D21" s="332"/>
      <c r="E21" s="332"/>
      <c r="F21" s="332"/>
      <c r="G21" s="332"/>
      <c r="H21" s="332"/>
      <c r="I21" s="332"/>
      <c r="J21" s="332"/>
      <c r="K21" s="332"/>
      <c r="L21" s="332"/>
      <c r="M21" s="332"/>
      <c r="N21" s="332"/>
      <c r="O21" s="333"/>
    </row>
    <row r="22" spans="1:15" ht="32.1" customHeight="1" thickBot="1" x14ac:dyDescent="0.35">
      <c r="A22" s="331" t="s">
        <v>193</v>
      </c>
      <c r="B22" s="332"/>
      <c r="C22" s="332"/>
      <c r="D22" s="332"/>
      <c r="E22" s="332"/>
      <c r="F22" s="332"/>
      <c r="G22" s="332"/>
      <c r="H22" s="332"/>
      <c r="I22" s="332"/>
      <c r="J22" s="332"/>
      <c r="K22" s="332"/>
      <c r="L22" s="332"/>
      <c r="M22" s="332"/>
      <c r="N22" s="332"/>
      <c r="O22" s="333"/>
    </row>
    <row r="23" spans="1:15" ht="32.1" customHeight="1" thickBot="1" x14ac:dyDescent="0.35">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2.1" customHeight="1" x14ac:dyDescent="0.3">
      <c r="A24" s="21" t="s">
        <v>24</v>
      </c>
      <c r="B24" s="267">
        <v>892417000</v>
      </c>
      <c r="C24" s="267">
        <v>1467846826</v>
      </c>
      <c r="D24" s="267">
        <v>99316174</v>
      </c>
      <c r="E24" s="267">
        <v>140064000</v>
      </c>
      <c r="F24" s="235">
        <v>0</v>
      </c>
      <c r="G24" s="235">
        <v>0</v>
      </c>
      <c r="H24" s="235">
        <v>0</v>
      </c>
      <c r="I24" s="235">
        <v>0</v>
      </c>
      <c r="J24" s="235">
        <v>30000000</v>
      </c>
      <c r="K24" s="235">
        <v>28250000</v>
      </c>
      <c r="L24" s="235">
        <v>218328000</v>
      </c>
      <c r="M24" s="235">
        <v>0</v>
      </c>
      <c r="N24" s="264">
        <f>SUM(B24:M24)</f>
        <v>2876222000</v>
      </c>
      <c r="O24" s="268">
        <v>1</v>
      </c>
    </row>
    <row r="25" spans="1:15" ht="32.1" customHeight="1" x14ac:dyDescent="0.3">
      <c r="A25" s="21" t="s">
        <v>26</v>
      </c>
      <c r="B25" s="269">
        <v>269750000</v>
      </c>
      <c r="C25" s="269">
        <v>492888000</v>
      </c>
      <c r="D25" s="269">
        <v>189432849</v>
      </c>
      <c r="E25" s="249">
        <v>54821555</v>
      </c>
      <c r="F25" s="238">
        <v>0</v>
      </c>
      <c r="G25" s="238">
        <v>0</v>
      </c>
      <c r="H25" s="238">
        <v>0</v>
      </c>
      <c r="I25" s="238">
        <v>0</v>
      </c>
      <c r="J25" s="238">
        <v>0</v>
      </c>
      <c r="K25" s="238">
        <v>0</v>
      </c>
      <c r="L25" s="238">
        <v>0</v>
      </c>
      <c r="M25" s="238">
        <v>0</v>
      </c>
      <c r="N25" s="250">
        <f t="shared" ref="N25:N29" si="0">SUM(B25:M25)</f>
        <v>1006892404</v>
      </c>
      <c r="O25" s="268">
        <f>N25/N24</f>
        <v>0.35007464792356086</v>
      </c>
    </row>
    <row r="26" spans="1:15" ht="32.1" customHeight="1" x14ac:dyDescent="0.3">
      <c r="A26" s="21" t="s">
        <v>28</v>
      </c>
      <c r="B26" s="270">
        <v>0</v>
      </c>
      <c r="C26" s="269">
        <v>6111733</v>
      </c>
      <c r="D26" s="270">
        <v>34310006</v>
      </c>
      <c r="E26" s="269">
        <v>80507727</v>
      </c>
      <c r="F26" s="238">
        <v>0</v>
      </c>
      <c r="G26" s="238">
        <v>0</v>
      </c>
      <c r="H26" s="238">
        <v>0</v>
      </c>
      <c r="I26" s="238">
        <v>0</v>
      </c>
      <c r="J26" s="238">
        <v>0</v>
      </c>
      <c r="K26" s="238">
        <v>0</v>
      </c>
      <c r="L26" s="238">
        <v>0</v>
      </c>
      <c r="M26" s="238">
        <v>0</v>
      </c>
      <c r="N26" s="250">
        <f>SUM(B26:M26)</f>
        <v>120929466</v>
      </c>
      <c r="O26" s="268">
        <f t="array" ref="O26">N26:O26/N24</f>
        <v>4.2044552193815359E-2</v>
      </c>
    </row>
    <row r="27" spans="1:15" ht="32.1" customHeight="1" x14ac:dyDescent="0.3">
      <c r="A27" s="21" t="s">
        <v>196</v>
      </c>
      <c r="B27" s="267">
        <v>75758566</v>
      </c>
      <c r="C27" s="267">
        <v>15478095</v>
      </c>
      <c r="D27" s="267">
        <v>0</v>
      </c>
      <c r="E27" s="267">
        <v>0</v>
      </c>
      <c r="F27" s="235">
        <v>0</v>
      </c>
      <c r="G27" s="235">
        <v>0</v>
      </c>
      <c r="H27" s="235">
        <v>0</v>
      </c>
      <c r="I27" s="235">
        <v>0</v>
      </c>
      <c r="J27" s="235">
        <v>0</v>
      </c>
      <c r="K27" s="235">
        <v>0</v>
      </c>
      <c r="L27" s="235">
        <v>0</v>
      </c>
      <c r="M27" s="235">
        <v>0</v>
      </c>
      <c r="N27" s="250">
        <f t="shared" si="0"/>
        <v>91236661</v>
      </c>
      <c r="O27" s="268">
        <v>1</v>
      </c>
    </row>
    <row r="28" spans="1:15" ht="32.1" customHeight="1" x14ac:dyDescent="0.3">
      <c r="A28" s="21" t="s">
        <v>197</v>
      </c>
      <c r="B28" s="270">
        <v>0</v>
      </c>
      <c r="C28" s="270">
        <v>0</v>
      </c>
      <c r="D28" s="270">
        <v>0</v>
      </c>
      <c r="E28" s="270">
        <v>0</v>
      </c>
      <c r="F28" s="238">
        <v>0</v>
      </c>
      <c r="G28" s="238">
        <v>0</v>
      </c>
      <c r="H28" s="238">
        <v>0</v>
      </c>
      <c r="I28" s="238">
        <v>0</v>
      </c>
      <c r="J28" s="238">
        <v>0</v>
      </c>
      <c r="K28" s="238">
        <v>0</v>
      </c>
      <c r="L28" s="238">
        <v>0</v>
      </c>
      <c r="M28" s="238">
        <v>0</v>
      </c>
      <c r="N28" s="264">
        <f t="shared" si="0"/>
        <v>0</v>
      </c>
      <c r="O28" s="268">
        <f>N28/N27</f>
        <v>0</v>
      </c>
    </row>
    <row r="29" spans="1:15" ht="32.1" customHeight="1" thickBot="1" x14ac:dyDescent="0.35">
      <c r="A29" s="24" t="s">
        <v>34</v>
      </c>
      <c r="B29" s="271">
        <v>8442034</v>
      </c>
      <c r="C29" s="587">
        <v>6854994</v>
      </c>
      <c r="D29" s="271">
        <v>68696300</v>
      </c>
      <c r="E29" s="271">
        <v>0</v>
      </c>
      <c r="F29" s="239">
        <v>0</v>
      </c>
      <c r="G29" s="239">
        <v>0</v>
      </c>
      <c r="H29" s="239">
        <v>0</v>
      </c>
      <c r="I29" s="239">
        <v>0</v>
      </c>
      <c r="J29" s="239">
        <v>0</v>
      </c>
      <c r="K29" s="239">
        <v>0</v>
      </c>
      <c r="L29" s="239">
        <v>0</v>
      </c>
      <c r="M29" s="239">
        <v>0</v>
      </c>
      <c r="N29" s="266">
        <f t="shared" si="0"/>
        <v>83993328</v>
      </c>
      <c r="O29" s="272">
        <f>N29/N27</f>
        <v>0.92060940283643211</v>
      </c>
    </row>
    <row r="30" spans="1:15" s="26" customFormat="1" ht="16.5" customHeight="1" x14ac:dyDescent="0.25"/>
    <row r="31" spans="1:15" s="26" customFormat="1" ht="17.25" customHeight="1" x14ac:dyDescent="0.25"/>
    <row r="32" spans="1:15" ht="5.25" customHeight="1" thickBot="1" x14ac:dyDescent="0.35"/>
    <row r="33" spans="1:13" ht="48" customHeight="1" thickBot="1" x14ac:dyDescent="0.35">
      <c r="A33" s="390" t="s">
        <v>198</v>
      </c>
      <c r="B33" s="391"/>
      <c r="C33" s="391"/>
      <c r="D33" s="391"/>
      <c r="E33" s="391"/>
      <c r="F33" s="391"/>
      <c r="G33" s="391"/>
      <c r="H33" s="391"/>
      <c r="I33" s="392"/>
      <c r="J33" s="31"/>
    </row>
    <row r="34" spans="1:13" ht="50.25" customHeight="1" thickBot="1" x14ac:dyDescent="0.35">
      <c r="A34" s="40" t="s">
        <v>199</v>
      </c>
      <c r="B34" s="393">
        <f>+B11</f>
        <v>0</v>
      </c>
      <c r="C34" s="394"/>
      <c r="D34" s="394"/>
      <c r="E34" s="394"/>
      <c r="F34" s="394"/>
      <c r="G34" s="394"/>
      <c r="H34" s="394"/>
      <c r="I34" s="395"/>
      <c r="J34" s="29"/>
      <c r="M34" s="215"/>
    </row>
    <row r="35" spans="1:13" ht="18.75" customHeight="1" thickBot="1" x14ac:dyDescent="0.35">
      <c r="A35" s="407" t="s">
        <v>39</v>
      </c>
      <c r="B35" s="90">
        <v>2024</v>
      </c>
      <c r="C35" s="90">
        <v>2025</v>
      </c>
      <c r="D35" s="90">
        <v>2026</v>
      </c>
      <c r="E35" s="90">
        <v>2027</v>
      </c>
      <c r="F35" s="90" t="s">
        <v>200</v>
      </c>
      <c r="G35" s="409" t="s">
        <v>41</v>
      </c>
      <c r="H35" s="409" t="s">
        <v>201</v>
      </c>
      <c r="I35" s="409"/>
      <c r="J35" s="29"/>
      <c r="M35" s="215"/>
    </row>
    <row r="36" spans="1:13" ht="50.25" customHeight="1" thickBot="1" x14ac:dyDescent="0.35">
      <c r="A36" s="408"/>
      <c r="B36" s="193">
        <v>2</v>
      </c>
      <c r="C36" s="193">
        <v>4</v>
      </c>
      <c r="D36" s="193">
        <v>5</v>
      </c>
      <c r="E36" s="193">
        <v>5</v>
      </c>
      <c r="F36" s="194">
        <f>B36+C36+D36+E36</f>
        <v>16</v>
      </c>
      <c r="G36" s="409"/>
      <c r="H36" s="409"/>
      <c r="I36" s="409"/>
      <c r="J36" s="29"/>
      <c r="M36" s="216"/>
    </row>
    <row r="37" spans="1:13" ht="52.5" customHeight="1" thickBot="1" x14ac:dyDescent="0.35">
      <c r="A37" s="41" t="s">
        <v>43</v>
      </c>
      <c r="B37" s="412">
        <v>0.72</v>
      </c>
      <c r="C37" s="413"/>
      <c r="D37" s="402" t="s">
        <v>202</v>
      </c>
      <c r="E37" s="403"/>
      <c r="F37" s="403"/>
      <c r="G37" s="403"/>
      <c r="H37" s="403"/>
      <c r="I37" s="404"/>
    </row>
    <row r="38" spans="1:13" s="30" customFormat="1" ht="48" customHeight="1" thickBot="1" x14ac:dyDescent="0.35">
      <c r="A38" s="407" t="s">
        <v>203</v>
      </c>
      <c r="B38" s="41" t="s">
        <v>204</v>
      </c>
      <c r="C38" s="40" t="s">
        <v>87</v>
      </c>
      <c r="D38" s="388" t="s">
        <v>89</v>
      </c>
      <c r="E38" s="389"/>
      <c r="F38" s="388" t="s">
        <v>91</v>
      </c>
      <c r="G38" s="389"/>
      <c r="H38" s="42" t="s">
        <v>93</v>
      </c>
      <c r="I38" s="44" t="s">
        <v>94</v>
      </c>
      <c r="M38" s="217"/>
    </row>
    <row r="39" spans="1:13" ht="211.5" customHeight="1" thickBot="1" x14ac:dyDescent="0.35">
      <c r="A39" s="408"/>
      <c r="B39" s="195">
        <v>0</v>
      </c>
      <c r="C39" s="35">
        <v>0</v>
      </c>
      <c r="D39" s="405" t="s">
        <v>263</v>
      </c>
      <c r="E39" s="406"/>
      <c r="F39" s="405" t="s">
        <v>264</v>
      </c>
      <c r="G39" s="406"/>
      <c r="H39" s="233" t="s">
        <v>207</v>
      </c>
      <c r="I39" s="233" t="s">
        <v>265</v>
      </c>
      <c r="M39" s="215"/>
    </row>
    <row r="40" spans="1:13" s="30" customFormat="1" ht="54" customHeight="1" thickBot="1" x14ac:dyDescent="0.35">
      <c r="A40" s="407" t="s">
        <v>209</v>
      </c>
      <c r="B40" s="43" t="s">
        <v>204</v>
      </c>
      <c r="C40" s="42" t="s">
        <v>87</v>
      </c>
      <c r="D40" s="388" t="s">
        <v>89</v>
      </c>
      <c r="E40" s="389"/>
      <c r="F40" s="388" t="s">
        <v>91</v>
      </c>
      <c r="G40" s="389"/>
      <c r="H40" s="42" t="s">
        <v>93</v>
      </c>
      <c r="I40" s="44" t="s">
        <v>94</v>
      </c>
    </row>
    <row r="41" spans="1:13" ht="318" customHeight="1" thickBot="1" x14ac:dyDescent="0.35">
      <c r="A41" s="408"/>
      <c r="B41" s="163">
        <v>0.3</v>
      </c>
      <c r="C41" s="163">
        <v>0.3</v>
      </c>
      <c r="D41" s="414" t="s">
        <v>266</v>
      </c>
      <c r="E41" s="415"/>
      <c r="F41" s="405" t="s">
        <v>267</v>
      </c>
      <c r="G41" s="406"/>
      <c r="H41" s="233" t="s">
        <v>207</v>
      </c>
      <c r="I41" s="33" t="s">
        <v>268</v>
      </c>
    </row>
    <row r="42" spans="1:13" s="30" customFormat="1" ht="64.5" customHeight="1" thickBot="1" x14ac:dyDescent="0.35">
      <c r="A42" s="407" t="s">
        <v>212</v>
      </c>
      <c r="B42" s="43" t="s">
        <v>204</v>
      </c>
      <c r="C42" s="42" t="s">
        <v>87</v>
      </c>
      <c r="D42" s="388" t="s">
        <v>89</v>
      </c>
      <c r="E42" s="389"/>
      <c r="F42" s="388" t="s">
        <v>91</v>
      </c>
      <c r="G42" s="389"/>
      <c r="H42" s="42" t="s">
        <v>93</v>
      </c>
      <c r="I42" s="44" t="s">
        <v>94</v>
      </c>
    </row>
    <row r="43" spans="1:13" ht="390.75" customHeight="1" thickBot="1" x14ac:dyDescent="0.35">
      <c r="A43" s="408"/>
      <c r="B43" s="163">
        <v>0.3</v>
      </c>
      <c r="C43" s="163">
        <v>0.3</v>
      </c>
      <c r="D43" s="416" t="s">
        <v>269</v>
      </c>
      <c r="E43" s="417"/>
      <c r="F43" s="405" t="s">
        <v>270</v>
      </c>
      <c r="G43" s="406"/>
      <c r="H43" s="233" t="s">
        <v>207</v>
      </c>
      <c r="I43" s="33" t="s">
        <v>271</v>
      </c>
    </row>
    <row r="44" spans="1:13" s="30" customFormat="1" ht="75.75" customHeight="1" thickBot="1" x14ac:dyDescent="0.35">
      <c r="A44" s="407" t="s">
        <v>216</v>
      </c>
      <c r="B44" s="43" t="s">
        <v>204</v>
      </c>
      <c r="C44" s="43" t="s">
        <v>87</v>
      </c>
      <c r="D44" s="388" t="s">
        <v>89</v>
      </c>
      <c r="E44" s="389"/>
      <c r="F44" s="388" t="s">
        <v>91</v>
      </c>
      <c r="G44" s="389"/>
      <c r="H44" s="42" t="s">
        <v>93</v>
      </c>
      <c r="I44" s="42" t="s">
        <v>94</v>
      </c>
    </row>
    <row r="45" spans="1:13" ht="409.5" customHeight="1" thickBot="1" x14ac:dyDescent="0.35">
      <c r="A45" s="408"/>
      <c r="B45" s="163">
        <v>0.3</v>
      </c>
      <c r="C45" s="163">
        <v>0.3</v>
      </c>
      <c r="D45" s="418" t="s">
        <v>272</v>
      </c>
      <c r="E45" s="419"/>
      <c r="F45" s="405" t="s">
        <v>273</v>
      </c>
      <c r="G45" s="406"/>
      <c r="H45" s="233" t="s">
        <v>207</v>
      </c>
      <c r="I45" s="33" t="s">
        <v>274</v>
      </c>
    </row>
    <row r="46" spans="1:13" s="30" customFormat="1" ht="47.25" customHeight="1" thickBot="1" x14ac:dyDescent="0.35">
      <c r="A46" s="407" t="s">
        <v>220</v>
      </c>
      <c r="B46" s="43" t="s">
        <v>204</v>
      </c>
      <c r="C46" s="42" t="s">
        <v>87</v>
      </c>
      <c r="D46" s="388" t="s">
        <v>89</v>
      </c>
      <c r="E46" s="389"/>
      <c r="F46" s="388" t="s">
        <v>91</v>
      </c>
      <c r="G46" s="389"/>
      <c r="H46" s="42" t="s">
        <v>93</v>
      </c>
      <c r="I46" s="44" t="s">
        <v>94</v>
      </c>
    </row>
    <row r="47" spans="1:13" ht="120.75" customHeight="1" thickBot="1" x14ac:dyDescent="0.35">
      <c r="A47" s="408"/>
      <c r="B47" s="163">
        <v>0.3</v>
      </c>
      <c r="C47" s="35"/>
      <c r="D47" s="315"/>
      <c r="E47" s="316"/>
      <c r="F47" s="315"/>
      <c r="G47" s="316"/>
      <c r="H47" s="32"/>
      <c r="I47" s="34"/>
    </row>
    <row r="48" spans="1:13" s="30" customFormat="1" ht="52.5" customHeight="1" thickBot="1" x14ac:dyDescent="0.35">
      <c r="A48" s="407" t="s">
        <v>221</v>
      </c>
      <c r="B48" s="43" t="s">
        <v>204</v>
      </c>
      <c r="C48" s="42" t="s">
        <v>87</v>
      </c>
      <c r="D48" s="388" t="s">
        <v>89</v>
      </c>
      <c r="E48" s="389"/>
      <c r="F48" s="388" t="s">
        <v>91</v>
      </c>
      <c r="G48" s="389"/>
      <c r="H48" s="42" t="s">
        <v>93</v>
      </c>
      <c r="I48" s="44" t="s">
        <v>94</v>
      </c>
    </row>
    <row r="49" spans="1:9" ht="120.75" customHeight="1" thickBot="1" x14ac:dyDescent="0.35">
      <c r="A49" s="408"/>
      <c r="B49" s="163">
        <v>0.3</v>
      </c>
      <c r="C49" s="36"/>
      <c r="D49" s="315"/>
      <c r="E49" s="316"/>
      <c r="F49" s="315"/>
      <c r="G49" s="316"/>
      <c r="H49" s="32"/>
      <c r="I49" s="34"/>
    </row>
    <row r="50" spans="1:9" ht="35.1" customHeight="1" thickBot="1" x14ac:dyDescent="0.35">
      <c r="A50" s="407" t="s">
        <v>222</v>
      </c>
      <c r="B50" s="42" t="s">
        <v>204</v>
      </c>
      <c r="C50" s="40" t="s">
        <v>87</v>
      </c>
      <c r="D50" s="388" t="s">
        <v>89</v>
      </c>
      <c r="E50" s="389"/>
      <c r="F50" s="388" t="s">
        <v>91</v>
      </c>
      <c r="G50" s="389"/>
      <c r="H50" s="42" t="s">
        <v>93</v>
      </c>
      <c r="I50" s="44" t="s">
        <v>94</v>
      </c>
    </row>
    <row r="51" spans="1:9" ht="120.75" customHeight="1" thickBot="1" x14ac:dyDescent="0.35">
      <c r="A51" s="408"/>
      <c r="B51" s="163">
        <v>0.5</v>
      </c>
      <c r="C51" s="36"/>
      <c r="D51" s="315"/>
      <c r="E51" s="410"/>
      <c r="F51" s="315"/>
      <c r="G51" s="316"/>
      <c r="H51" s="32"/>
      <c r="I51" s="34"/>
    </row>
    <row r="52" spans="1:9" ht="35.1" customHeight="1" thickBot="1" x14ac:dyDescent="0.35">
      <c r="A52" s="407" t="s">
        <v>223</v>
      </c>
      <c r="B52" s="42" t="s">
        <v>204</v>
      </c>
      <c r="C52" s="40" t="s">
        <v>87</v>
      </c>
      <c r="D52" s="388" t="s">
        <v>89</v>
      </c>
      <c r="E52" s="389"/>
      <c r="F52" s="388" t="s">
        <v>91</v>
      </c>
      <c r="G52" s="389"/>
      <c r="H52" s="42" t="s">
        <v>93</v>
      </c>
      <c r="I52" s="44" t="s">
        <v>94</v>
      </c>
    </row>
    <row r="53" spans="1:9" ht="120.75" customHeight="1" thickBot="1" x14ac:dyDescent="0.35">
      <c r="A53" s="408"/>
      <c r="B53" s="273">
        <v>0.2</v>
      </c>
      <c r="C53" s="36"/>
      <c r="D53" s="315"/>
      <c r="E53" s="410"/>
      <c r="F53" s="315"/>
      <c r="G53" s="316"/>
      <c r="H53" s="51"/>
      <c r="I53" s="34"/>
    </row>
    <row r="54" spans="1:9" ht="35.1" customHeight="1" thickBot="1" x14ac:dyDescent="0.35">
      <c r="A54" s="407" t="s">
        <v>224</v>
      </c>
      <c r="B54" s="42" t="s">
        <v>204</v>
      </c>
      <c r="C54" s="40" t="s">
        <v>87</v>
      </c>
      <c r="D54" s="388" t="s">
        <v>89</v>
      </c>
      <c r="E54" s="389"/>
      <c r="F54" s="388" t="s">
        <v>91</v>
      </c>
      <c r="G54" s="389"/>
      <c r="H54" s="42" t="s">
        <v>93</v>
      </c>
      <c r="I54" s="44" t="s">
        <v>94</v>
      </c>
    </row>
    <row r="55" spans="1:9" ht="120.75" customHeight="1" thickBot="1" x14ac:dyDescent="0.35">
      <c r="A55" s="408"/>
      <c r="B55" s="273">
        <v>0.2</v>
      </c>
      <c r="C55" s="36"/>
      <c r="D55" s="315"/>
      <c r="E55" s="316"/>
      <c r="F55" s="315"/>
      <c r="G55" s="316"/>
      <c r="H55" s="32"/>
      <c r="I55" s="32"/>
    </row>
    <row r="56" spans="1:9" ht="35.1" customHeight="1" thickBot="1" x14ac:dyDescent="0.35">
      <c r="A56" s="407" t="s">
        <v>225</v>
      </c>
      <c r="B56" s="42" t="s">
        <v>204</v>
      </c>
      <c r="C56" s="40" t="s">
        <v>87</v>
      </c>
      <c r="D56" s="388" t="s">
        <v>89</v>
      </c>
      <c r="E56" s="389"/>
      <c r="F56" s="388" t="s">
        <v>91</v>
      </c>
      <c r="G56" s="389"/>
      <c r="H56" s="42" t="s">
        <v>93</v>
      </c>
      <c r="I56" s="44" t="s">
        <v>94</v>
      </c>
    </row>
    <row r="57" spans="1:9" ht="120.75" customHeight="1" thickBot="1" x14ac:dyDescent="0.35">
      <c r="A57" s="408"/>
      <c r="B57" s="273">
        <v>0.2</v>
      </c>
      <c r="C57" s="36"/>
      <c r="D57" s="315"/>
      <c r="E57" s="316"/>
      <c r="F57" s="315"/>
      <c r="G57" s="316"/>
      <c r="H57" s="32"/>
      <c r="I57" s="34"/>
    </row>
    <row r="58" spans="1:9" ht="35.1" customHeight="1" thickBot="1" x14ac:dyDescent="0.35">
      <c r="A58" s="407" t="s">
        <v>226</v>
      </c>
      <c r="B58" s="42" t="s">
        <v>204</v>
      </c>
      <c r="C58" s="40" t="s">
        <v>87</v>
      </c>
      <c r="D58" s="388" t="s">
        <v>89</v>
      </c>
      <c r="E58" s="389"/>
      <c r="F58" s="388" t="s">
        <v>91</v>
      </c>
      <c r="G58" s="389"/>
      <c r="H58" s="42" t="s">
        <v>93</v>
      </c>
      <c r="I58" s="44" t="s">
        <v>94</v>
      </c>
    </row>
    <row r="59" spans="1:9" ht="120.75" customHeight="1" thickBot="1" x14ac:dyDescent="0.35">
      <c r="A59" s="408"/>
      <c r="B59" s="273">
        <v>0.7</v>
      </c>
      <c r="C59" s="36"/>
      <c r="D59" s="315"/>
      <c r="E59" s="316"/>
      <c r="F59" s="410"/>
      <c r="G59" s="410"/>
      <c r="H59" s="32"/>
      <c r="I59" s="32"/>
    </row>
    <row r="60" spans="1:9" ht="35.1" customHeight="1" thickBot="1" x14ac:dyDescent="0.35">
      <c r="A60" s="407" t="s">
        <v>227</v>
      </c>
      <c r="B60" s="42" t="s">
        <v>204</v>
      </c>
      <c r="C60" s="40" t="s">
        <v>87</v>
      </c>
      <c r="D60" s="388" t="s">
        <v>89</v>
      </c>
      <c r="E60" s="389"/>
      <c r="F60" s="388" t="s">
        <v>91</v>
      </c>
      <c r="G60" s="389"/>
      <c r="H60" s="42" t="s">
        <v>93</v>
      </c>
      <c r="I60" s="44" t="s">
        <v>94</v>
      </c>
    </row>
    <row r="61" spans="1:9" ht="120.75" customHeight="1" thickBot="1" x14ac:dyDescent="0.35">
      <c r="A61" s="408"/>
      <c r="B61" s="274">
        <v>0.7</v>
      </c>
      <c r="C61" s="36"/>
      <c r="D61" s="315"/>
      <c r="E61" s="316"/>
      <c r="F61" s="315"/>
      <c r="G61" s="316"/>
      <c r="H61" s="32"/>
      <c r="I61" s="32"/>
    </row>
    <row r="62" spans="1:9" x14ac:dyDescent="0.3">
      <c r="B62" s="199">
        <f>+B61+B59+B57+B55+B53+B51+B49+B47+B45+B43+B41</f>
        <v>3.9999999999999991</v>
      </c>
    </row>
    <row r="64" spans="1:9" s="29" customFormat="1" ht="30" customHeight="1" x14ac:dyDescent="0.3">
      <c r="A64" s="1"/>
      <c r="B64" s="1"/>
      <c r="C64" s="1"/>
      <c r="D64" s="1"/>
      <c r="E64" s="1"/>
      <c r="F64" s="1"/>
      <c r="G64" s="1"/>
      <c r="H64" s="1"/>
      <c r="I64" s="1"/>
    </row>
    <row r="65" spans="1:9" ht="34.5" customHeight="1" x14ac:dyDescent="0.3">
      <c r="A65" s="334" t="s">
        <v>57</v>
      </c>
      <c r="B65" s="334"/>
      <c r="C65" s="334"/>
      <c r="D65" s="334"/>
      <c r="E65" s="334"/>
      <c r="F65" s="334"/>
      <c r="G65" s="334"/>
      <c r="H65" s="334"/>
      <c r="I65" s="334"/>
    </row>
    <row r="66" spans="1:9" ht="67.5" customHeight="1" x14ac:dyDescent="0.3">
      <c r="A66" s="45" t="s">
        <v>58</v>
      </c>
      <c r="B66" s="335" t="s">
        <v>275</v>
      </c>
      <c r="C66" s="336"/>
      <c r="D66" s="335" t="s">
        <v>276</v>
      </c>
      <c r="E66" s="336"/>
      <c r="F66" s="335" t="s">
        <v>277</v>
      </c>
      <c r="G66" s="336"/>
      <c r="H66" s="337" t="s">
        <v>278</v>
      </c>
      <c r="I66" s="338"/>
    </row>
    <row r="67" spans="1:9" ht="45.75" customHeight="1" x14ac:dyDescent="0.3">
      <c r="A67" s="45" t="s">
        <v>232</v>
      </c>
      <c r="B67" s="311">
        <v>0.36</v>
      </c>
      <c r="C67" s="420"/>
      <c r="D67" s="311">
        <v>0.12</v>
      </c>
      <c r="E67" s="420"/>
      <c r="F67" s="311">
        <v>0.24</v>
      </c>
      <c r="G67" s="420"/>
      <c r="H67" s="311"/>
      <c r="I67" s="312"/>
    </row>
    <row r="68" spans="1:9" ht="30" customHeight="1" x14ac:dyDescent="0.3">
      <c r="A68" s="313" t="s">
        <v>170</v>
      </c>
      <c r="B68" s="95" t="s">
        <v>85</v>
      </c>
      <c r="C68" s="95" t="s">
        <v>87</v>
      </c>
      <c r="D68" s="95" t="s">
        <v>85</v>
      </c>
      <c r="E68" s="95" t="s">
        <v>87</v>
      </c>
      <c r="F68" s="95" t="s">
        <v>85</v>
      </c>
      <c r="G68" s="95" t="s">
        <v>87</v>
      </c>
      <c r="H68" s="95" t="s">
        <v>85</v>
      </c>
      <c r="I68" s="95" t="s">
        <v>87</v>
      </c>
    </row>
    <row r="69" spans="1:9" ht="30" customHeight="1" x14ac:dyDescent="0.3">
      <c r="A69" s="314"/>
      <c r="B69" s="47">
        <v>0</v>
      </c>
      <c r="C69" s="47">
        <v>0</v>
      </c>
      <c r="D69" s="47">
        <v>0</v>
      </c>
      <c r="E69" s="47">
        <v>0</v>
      </c>
      <c r="F69" s="47">
        <v>0</v>
      </c>
      <c r="G69" s="47">
        <v>0</v>
      </c>
      <c r="H69" s="52"/>
      <c r="I69" s="47"/>
    </row>
    <row r="70" spans="1:9" ht="59.25" customHeight="1" x14ac:dyDescent="0.3">
      <c r="A70" s="45" t="s">
        <v>233</v>
      </c>
      <c r="B70" s="322" t="s">
        <v>263</v>
      </c>
      <c r="C70" s="323"/>
      <c r="D70" s="322" t="s">
        <v>263</v>
      </c>
      <c r="E70" s="323"/>
      <c r="F70" s="322" t="s">
        <v>263</v>
      </c>
      <c r="G70" s="323"/>
      <c r="H70" s="342"/>
      <c r="I70" s="343"/>
    </row>
    <row r="71" spans="1:9" ht="66.75" customHeight="1" x14ac:dyDescent="0.3">
      <c r="A71" s="45" t="s">
        <v>237</v>
      </c>
      <c r="B71" s="322" t="s">
        <v>279</v>
      </c>
      <c r="C71" s="323"/>
      <c r="D71" s="322" t="s">
        <v>279</v>
      </c>
      <c r="E71" s="323"/>
      <c r="F71" s="322" t="s">
        <v>279</v>
      </c>
      <c r="G71" s="323"/>
      <c r="H71" s="327"/>
      <c r="I71" s="328"/>
    </row>
    <row r="72" spans="1:9" ht="30.75" customHeight="1" x14ac:dyDescent="0.3">
      <c r="A72" s="313" t="s">
        <v>172</v>
      </c>
      <c r="B72" s="95" t="s">
        <v>85</v>
      </c>
      <c r="C72" s="95" t="s">
        <v>87</v>
      </c>
      <c r="D72" s="95" t="s">
        <v>85</v>
      </c>
      <c r="E72" s="95" t="s">
        <v>87</v>
      </c>
      <c r="F72" s="95" t="s">
        <v>85</v>
      </c>
      <c r="G72" s="95" t="s">
        <v>87</v>
      </c>
      <c r="H72" s="95" t="s">
        <v>85</v>
      </c>
      <c r="I72" s="95" t="s">
        <v>87</v>
      </c>
    </row>
    <row r="73" spans="1:9" ht="30.75" customHeight="1" x14ac:dyDescent="0.3">
      <c r="A73" s="314"/>
      <c r="B73" s="47">
        <v>0</v>
      </c>
      <c r="C73" s="47">
        <v>0.02</v>
      </c>
      <c r="D73" s="47">
        <v>0.05</v>
      </c>
      <c r="E73" s="47">
        <v>0.05</v>
      </c>
      <c r="F73" s="47">
        <v>0.1</v>
      </c>
      <c r="G73" s="48">
        <v>0.1</v>
      </c>
      <c r="H73" s="52"/>
      <c r="I73" s="48"/>
    </row>
    <row r="74" spans="1:9" ht="147" customHeight="1" x14ac:dyDescent="0.3">
      <c r="A74" s="45" t="s">
        <v>233</v>
      </c>
      <c r="B74" s="421" t="s">
        <v>280</v>
      </c>
      <c r="C74" s="422"/>
      <c r="D74" s="421" t="s">
        <v>281</v>
      </c>
      <c r="E74" s="422"/>
      <c r="F74" s="421" t="s">
        <v>282</v>
      </c>
      <c r="G74" s="422"/>
      <c r="H74" s="384"/>
      <c r="I74" s="385"/>
    </row>
    <row r="75" spans="1:9" ht="135" customHeight="1" x14ac:dyDescent="0.3">
      <c r="A75" s="45" t="s">
        <v>237</v>
      </c>
      <c r="B75" s="423" t="s">
        <v>283</v>
      </c>
      <c r="C75" s="424"/>
      <c r="D75" s="423" t="s">
        <v>284</v>
      </c>
      <c r="E75" s="424"/>
      <c r="F75" s="423" t="s">
        <v>285</v>
      </c>
      <c r="G75" s="424"/>
      <c r="H75" s="327"/>
      <c r="I75" s="328"/>
    </row>
    <row r="76" spans="1:9" ht="30.75" customHeight="1" x14ac:dyDescent="0.3">
      <c r="A76" s="313" t="s">
        <v>173</v>
      </c>
      <c r="B76" s="95" t="s">
        <v>85</v>
      </c>
      <c r="C76" s="95" t="s">
        <v>87</v>
      </c>
      <c r="D76" s="95" t="s">
        <v>85</v>
      </c>
      <c r="E76" s="95" t="s">
        <v>87</v>
      </c>
      <c r="F76" s="95" t="s">
        <v>85</v>
      </c>
      <c r="G76" s="95" t="s">
        <v>87</v>
      </c>
      <c r="H76" s="95" t="s">
        <v>85</v>
      </c>
      <c r="I76" s="95" t="s">
        <v>87</v>
      </c>
    </row>
    <row r="77" spans="1:9" ht="30.75" customHeight="1" x14ac:dyDescent="0.3">
      <c r="A77" s="314"/>
      <c r="B77" s="47">
        <v>0.1</v>
      </c>
      <c r="C77" s="47">
        <v>0.1</v>
      </c>
      <c r="D77" s="47">
        <v>0.05</v>
      </c>
      <c r="E77" s="47">
        <v>0.05</v>
      </c>
      <c r="F77" s="47">
        <v>0.15</v>
      </c>
      <c r="G77" s="48">
        <v>0.15</v>
      </c>
      <c r="H77" s="52"/>
      <c r="I77" s="48"/>
    </row>
    <row r="78" spans="1:9" ht="319.5" customHeight="1" x14ac:dyDescent="0.3">
      <c r="A78" s="45" t="s">
        <v>233</v>
      </c>
      <c r="B78" s="421" t="s">
        <v>286</v>
      </c>
      <c r="C78" s="422"/>
      <c r="D78" s="421" t="s">
        <v>287</v>
      </c>
      <c r="E78" s="422"/>
      <c r="F78" s="425" t="s">
        <v>288</v>
      </c>
      <c r="G78" s="426"/>
      <c r="H78" s="327"/>
      <c r="I78" s="328"/>
    </row>
    <row r="79" spans="1:9" ht="203.25" customHeight="1" x14ac:dyDescent="0.3">
      <c r="A79" s="45" t="s">
        <v>237</v>
      </c>
      <c r="B79" s="322" t="s">
        <v>289</v>
      </c>
      <c r="C79" s="323"/>
      <c r="D79" s="322" t="s">
        <v>290</v>
      </c>
      <c r="E79" s="323"/>
      <c r="F79" s="322" t="s">
        <v>291</v>
      </c>
      <c r="G79" s="323"/>
      <c r="H79" s="327"/>
      <c r="I79" s="328"/>
    </row>
    <row r="80" spans="1:9" ht="30.75" customHeight="1" x14ac:dyDescent="0.3">
      <c r="A80" s="313" t="s">
        <v>174</v>
      </c>
      <c r="B80" s="95" t="s">
        <v>85</v>
      </c>
      <c r="C80" s="95" t="s">
        <v>87</v>
      </c>
      <c r="D80" s="95" t="s">
        <v>85</v>
      </c>
      <c r="E80" s="95" t="s">
        <v>87</v>
      </c>
      <c r="F80" s="95" t="s">
        <v>85</v>
      </c>
      <c r="G80" s="95" t="s">
        <v>87</v>
      </c>
      <c r="H80" s="95" t="s">
        <v>85</v>
      </c>
      <c r="I80" s="95" t="s">
        <v>87</v>
      </c>
    </row>
    <row r="81" spans="1:9" ht="30.75" customHeight="1" x14ac:dyDescent="0.3">
      <c r="A81" s="314"/>
      <c r="B81" s="47">
        <v>0.1</v>
      </c>
      <c r="C81" s="47">
        <v>0.1</v>
      </c>
      <c r="D81" s="47">
        <v>0.05</v>
      </c>
      <c r="E81" s="47">
        <v>0.05</v>
      </c>
      <c r="F81" s="47">
        <v>0.15</v>
      </c>
      <c r="G81" s="48">
        <v>0.15</v>
      </c>
      <c r="H81" s="52"/>
      <c r="I81" s="48"/>
    </row>
    <row r="82" spans="1:9" ht="312" customHeight="1" x14ac:dyDescent="0.3">
      <c r="A82" s="45" t="s">
        <v>233</v>
      </c>
      <c r="B82" s="421" t="s">
        <v>292</v>
      </c>
      <c r="C82" s="422"/>
      <c r="D82" s="421" t="s">
        <v>293</v>
      </c>
      <c r="E82" s="422"/>
      <c r="F82" s="421" t="s">
        <v>294</v>
      </c>
      <c r="G82" s="422"/>
      <c r="H82" s="327"/>
      <c r="I82" s="328"/>
    </row>
    <row r="83" spans="1:9" ht="154.5" customHeight="1" x14ac:dyDescent="0.3">
      <c r="A83" s="45" t="s">
        <v>237</v>
      </c>
      <c r="B83" s="427" t="s">
        <v>295</v>
      </c>
      <c r="C83" s="341"/>
      <c r="D83" s="427" t="s">
        <v>296</v>
      </c>
      <c r="E83" s="341"/>
      <c r="F83" s="427" t="s">
        <v>297</v>
      </c>
      <c r="G83" s="341"/>
      <c r="H83" s="327"/>
      <c r="I83" s="328"/>
    </row>
    <row r="84" spans="1:9" ht="30" customHeight="1" x14ac:dyDescent="0.3">
      <c r="A84" s="313" t="s">
        <v>176</v>
      </c>
      <c r="B84" s="95" t="s">
        <v>85</v>
      </c>
      <c r="C84" s="95" t="s">
        <v>87</v>
      </c>
      <c r="D84" s="95" t="s">
        <v>85</v>
      </c>
      <c r="E84" s="95" t="s">
        <v>87</v>
      </c>
      <c r="F84" s="95" t="s">
        <v>85</v>
      </c>
      <c r="G84" s="95" t="s">
        <v>87</v>
      </c>
      <c r="H84" s="95" t="s">
        <v>85</v>
      </c>
      <c r="I84" s="95" t="s">
        <v>87</v>
      </c>
    </row>
    <row r="85" spans="1:9" ht="30" customHeight="1" x14ac:dyDescent="0.3">
      <c r="A85" s="314"/>
      <c r="B85" s="47">
        <v>0.1</v>
      </c>
      <c r="C85" s="47"/>
      <c r="D85" s="47">
        <v>0.05</v>
      </c>
      <c r="E85" s="47"/>
      <c r="F85" s="47">
        <v>0.15</v>
      </c>
      <c r="G85" s="48"/>
      <c r="H85" s="52"/>
      <c r="I85" s="48"/>
    </row>
    <row r="86" spans="1:9" ht="80.25" customHeight="1" x14ac:dyDescent="0.3">
      <c r="A86" s="45" t="s">
        <v>233</v>
      </c>
      <c r="B86" s="329"/>
      <c r="C86" s="329"/>
      <c r="D86" s="329"/>
      <c r="E86" s="329"/>
      <c r="F86" s="329"/>
      <c r="G86" s="329"/>
      <c r="H86" s="329"/>
      <c r="I86" s="329"/>
    </row>
    <row r="87" spans="1:9" ht="80.25" customHeight="1" x14ac:dyDescent="0.3">
      <c r="A87" s="45" t="s">
        <v>237</v>
      </c>
      <c r="B87" s="317"/>
      <c r="C87" s="318"/>
      <c r="D87" s="317"/>
      <c r="E87" s="318"/>
      <c r="F87" s="317"/>
      <c r="G87" s="318"/>
      <c r="H87" s="317"/>
      <c r="I87" s="318"/>
    </row>
    <row r="88" spans="1:9" ht="29.25" customHeight="1" x14ac:dyDescent="0.3">
      <c r="A88" s="313" t="s">
        <v>177</v>
      </c>
      <c r="B88" s="95" t="s">
        <v>85</v>
      </c>
      <c r="C88" s="95" t="s">
        <v>87</v>
      </c>
      <c r="D88" s="95" t="s">
        <v>85</v>
      </c>
      <c r="E88" s="95" t="s">
        <v>87</v>
      </c>
      <c r="F88" s="95" t="s">
        <v>85</v>
      </c>
      <c r="G88" s="95" t="s">
        <v>87</v>
      </c>
      <c r="H88" s="95" t="s">
        <v>85</v>
      </c>
      <c r="I88" s="95" t="s">
        <v>87</v>
      </c>
    </row>
    <row r="89" spans="1:9" ht="29.25" customHeight="1" x14ac:dyDescent="0.3">
      <c r="A89" s="314"/>
      <c r="B89" s="47">
        <v>0.15</v>
      </c>
      <c r="C89" s="49"/>
      <c r="D89" s="47">
        <v>0.1</v>
      </c>
      <c r="E89" s="47"/>
      <c r="F89" s="47">
        <v>0.15</v>
      </c>
      <c r="G89" s="48"/>
      <c r="H89" s="52"/>
      <c r="I89" s="48"/>
    </row>
    <row r="90" spans="1:9" ht="80.25" customHeight="1" x14ac:dyDescent="0.3">
      <c r="A90" s="45" t="s">
        <v>233</v>
      </c>
      <c r="B90" s="319"/>
      <c r="C90" s="319"/>
      <c r="D90" s="319"/>
      <c r="E90" s="319"/>
      <c r="F90" s="319"/>
      <c r="G90" s="319"/>
      <c r="H90" s="319"/>
      <c r="I90" s="319"/>
    </row>
    <row r="91" spans="1:9" ht="80.25" customHeight="1" x14ac:dyDescent="0.3">
      <c r="A91" s="45" t="s">
        <v>237</v>
      </c>
      <c r="B91" s="317"/>
      <c r="C91" s="318"/>
      <c r="D91" s="317"/>
      <c r="E91" s="318"/>
      <c r="F91" s="317"/>
      <c r="G91" s="318"/>
      <c r="H91" s="317"/>
      <c r="I91" s="318"/>
    </row>
    <row r="92" spans="1:9" ht="24.9" customHeight="1" x14ac:dyDescent="0.3">
      <c r="A92" s="313" t="s">
        <v>178</v>
      </c>
      <c r="B92" s="95" t="s">
        <v>85</v>
      </c>
      <c r="C92" s="95" t="s">
        <v>87</v>
      </c>
      <c r="D92" s="95" t="s">
        <v>85</v>
      </c>
      <c r="E92" s="95" t="s">
        <v>87</v>
      </c>
      <c r="F92" s="95" t="s">
        <v>85</v>
      </c>
      <c r="G92" s="95" t="s">
        <v>87</v>
      </c>
      <c r="H92" s="95" t="s">
        <v>85</v>
      </c>
      <c r="I92" s="95" t="s">
        <v>87</v>
      </c>
    </row>
    <row r="93" spans="1:9" ht="24.9" customHeight="1" x14ac:dyDescent="0.3">
      <c r="A93" s="314"/>
      <c r="B93" s="47">
        <v>0.15</v>
      </c>
      <c r="C93" s="49"/>
      <c r="D93" s="47">
        <v>0.1</v>
      </c>
      <c r="E93" s="47"/>
      <c r="F93" s="47">
        <v>0.05</v>
      </c>
      <c r="G93" s="48"/>
      <c r="H93" s="52"/>
      <c r="I93" s="48"/>
    </row>
    <row r="94" spans="1:9" ht="80.25" customHeight="1" x14ac:dyDescent="0.3">
      <c r="A94" s="45" t="s">
        <v>233</v>
      </c>
      <c r="B94" s="319"/>
      <c r="C94" s="319"/>
      <c r="D94" s="319"/>
      <c r="E94" s="319"/>
      <c r="F94" s="319"/>
      <c r="G94" s="319"/>
      <c r="H94" s="319"/>
      <c r="I94" s="319"/>
    </row>
    <row r="95" spans="1:9" ht="80.25" customHeight="1" x14ac:dyDescent="0.3">
      <c r="A95" s="45" t="s">
        <v>237</v>
      </c>
      <c r="B95" s="317"/>
      <c r="C95" s="318"/>
      <c r="D95" s="317"/>
      <c r="E95" s="318"/>
      <c r="F95" s="317"/>
      <c r="G95" s="318"/>
      <c r="H95" s="317"/>
      <c r="I95" s="318"/>
    </row>
    <row r="96" spans="1:9" ht="24.9" customHeight="1" x14ac:dyDescent="0.3">
      <c r="A96" s="313" t="s">
        <v>179</v>
      </c>
      <c r="B96" s="95" t="s">
        <v>85</v>
      </c>
      <c r="C96" s="95" t="s">
        <v>87</v>
      </c>
      <c r="D96" s="95" t="s">
        <v>85</v>
      </c>
      <c r="E96" s="95" t="s">
        <v>87</v>
      </c>
      <c r="F96" s="95" t="s">
        <v>85</v>
      </c>
      <c r="G96" s="95" t="s">
        <v>87</v>
      </c>
      <c r="H96" s="95" t="s">
        <v>85</v>
      </c>
      <c r="I96" s="95" t="s">
        <v>87</v>
      </c>
    </row>
    <row r="97" spans="1:9" ht="24.9" customHeight="1" x14ac:dyDescent="0.3">
      <c r="A97" s="314"/>
      <c r="B97" s="47">
        <v>0.15</v>
      </c>
      <c r="C97" s="49"/>
      <c r="D97" s="47">
        <v>0.1</v>
      </c>
      <c r="E97" s="47"/>
      <c r="F97" s="47">
        <v>0.05</v>
      </c>
      <c r="G97" s="48"/>
      <c r="H97" s="52"/>
      <c r="I97" s="48"/>
    </row>
    <row r="98" spans="1:9" ht="80.25" customHeight="1" x14ac:dyDescent="0.3">
      <c r="A98" s="45" t="s">
        <v>233</v>
      </c>
      <c r="B98" s="319"/>
      <c r="C98" s="319"/>
      <c r="D98" s="319"/>
      <c r="E98" s="319"/>
      <c r="F98" s="319"/>
      <c r="G98" s="319"/>
      <c r="H98" s="319"/>
      <c r="I98" s="319"/>
    </row>
    <row r="99" spans="1:9" ht="80.25" customHeight="1" x14ac:dyDescent="0.3">
      <c r="A99" s="45" t="s">
        <v>237</v>
      </c>
      <c r="B99" s="317"/>
      <c r="C99" s="318"/>
      <c r="D99" s="317"/>
      <c r="E99" s="318"/>
      <c r="F99" s="317"/>
      <c r="G99" s="318"/>
      <c r="H99" s="317"/>
      <c r="I99" s="318"/>
    </row>
    <row r="100" spans="1:9" ht="24.9" customHeight="1" x14ac:dyDescent="0.3">
      <c r="A100" s="313" t="s">
        <v>181</v>
      </c>
      <c r="B100" s="95" t="s">
        <v>85</v>
      </c>
      <c r="C100" s="95" t="s">
        <v>87</v>
      </c>
      <c r="D100" s="95" t="s">
        <v>85</v>
      </c>
      <c r="E100" s="95" t="s">
        <v>87</v>
      </c>
      <c r="F100" s="95" t="s">
        <v>85</v>
      </c>
      <c r="G100" s="95" t="s">
        <v>87</v>
      </c>
      <c r="H100" s="95" t="s">
        <v>85</v>
      </c>
      <c r="I100" s="95" t="s">
        <v>87</v>
      </c>
    </row>
    <row r="101" spans="1:9" ht="24.9" customHeight="1" x14ac:dyDescent="0.3">
      <c r="A101" s="314"/>
      <c r="B101" s="47">
        <v>0.25</v>
      </c>
      <c r="C101" s="49"/>
      <c r="D101" s="47">
        <v>0.1</v>
      </c>
      <c r="E101" s="47"/>
      <c r="F101" s="47">
        <v>0.05</v>
      </c>
      <c r="G101" s="48"/>
      <c r="H101" s="52"/>
      <c r="I101" s="48"/>
    </row>
    <row r="102" spans="1:9" ht="80.25" customHeight="1" x14ac:dyDescent="0.3">
      <c r="A102" s="45" t="s">
        <v>233</v>
      </c>
      <c r="B102" s="319"/>
      <c r="C102" s="319"/>
      <c r="D102" s="319"/>
      <c r="E102" s="319"/>
      <c r="F102" s="319"/>
      <c r="G102" s="319"/>
      <c r="H102" s="319"/>
      <c r="I102" s="319"/>
    </row>
    <row r="103" spans="1:9" ht="80.25" customHeight="1" x14ac:dyDescent="0.3">
      <c r="A103" s="45" t="s">
        <v>237</v>
      </c>
      <c r="B103" s="317"/>
      <c r="C103" s="318"/>
      <c r="D103" s="317"/>
      <c r="E103" s="318"/>
      <c r="F103" s="317"/>
      <c r="G103" s="318"/>
      <c r="H103" s="317"/>
      <c r="I103" s="318"/>
    </row>
    <row r="104" spans="1:9" ht="24.9" customHeight="1" x14ac:dyDescent="0.3">
      <c r="A104" s="313" t="s">
        <v>182</v>
      </c>
      <c r="B104" s="95" t="s">
        <v>85</v>
      </c>
      <c r="C104" s="95" t="s">
        <v>87</v>
      </c>
      <c r="D104" s="95" t="s">
        <v>85</v>
      </c>
      <c r="E104" s="95" t="s">
        <v>87</v>
      </c>
      <c r="F104" s="95" t="s">
        <v>85</v>
      </c>
      <c r="G104" s="95" t="s">
        <v>87</v>
      </c>
      <c r="H104" s="95" t="s">
        <v>85</v>
      </c>
      <c r="I104" s="95" t="s">
        <v>87</v>
      </c>
    </row>
    <row r="105" spans="1:9" ht="24.9" customHeight="1" x14ac:dyDescent="0.3">
      <c r="A105" s="314"/>
      <c r="B105" s="47">
        <v>0</v>
      </c>
      <c r="C105" s="49"/>
      <c r="D105" s="47">
        <v>0.1</v>
      </c>
      <c r="E105" s="47"/>
      <c r="F105" s="47">
        <v>0.05</v>
      </c>
      <c r="G105" s="48"/>
      <c r="H105" s="52"/>
      <c r="I105" s="48"/>
    </row>
    <row r="106" spans="1:9" ht="80.25" customHeight="1" x14ac:dyDescent="0.3">
      <c r="A106" s="45" t="s">
        <v>233</v>
      </c>
      <c r="B106" s="319"/>
      <c r="C106" s="319"/>
      <c r="D106" s="319"/>
      <c r="E106" s="319"/>
      <c r="F106" s="319"/>
      <c r="G106" s="319"/>
      <c r="H106" s="319"/>
      <c r="I106" s="319"/>
    </row>
    <row r="107" spans="1:9" ht="80.25" customHeight="1" x14ac:dyDescent="0.3">
      <c r="A107" s="45" t="s">
        <v>237</v>
      </c>
      <c r="B107" s="317"/>
      <c r="C107" s="318"/>
      <c r="D107" s="317"/>
      <c r="E107" s="318"/>
      <c r="F107" s="317"/>
      <c r="G107" s="318"/>
      <c r="H107" s="317"/>
      <c r="I107" s="318"/>
    </row>
    <row r="108" spans="1:9" ht="24.9" customHeight="1" x14ac:dyDescent="0.3">
      <c r="A108" s="313" t="s">
        <v>183</v>
      </c>
      <c r="B108" s="95" t="s">
        <v>85</v>
      </c>
      <c r="C108" s="95" t="s">
        <v>87</v>
      </c>
      <c r="D108" s="95" t="s">
        <v>85</v>
      </c>
      <c r="E108" s="95" t="s">
        <v>87</v>
      </c>
      <c r="F108" s="95" t="s">
        <v>85</v>
      </c>
      <c r="G108" s="95" t="s">
        <v>87</v>
      </c>
      <c r="H108" s="95" t="s">
        <v>85</v>
      </c>
      <c r="I108" s="95" t="s">
        <v>87</v>
      </c>
    </row>
    <row r="109" spans="1:9" ht="24.9" customHeight="1" x14ac:dyDescent="0.3">
      <c r="A109" s="314"/>
      <c r="B109" s="47">
        <v>0</v>
      </c>
      <c r="C109" s="49"/>
      <c r="D109" s="47">
        <v>0.1</v>
      </c>
      <c r="E109" s="47"/>
      <c r="F109" s="47">
        <v>0.05</v>
      </c>
      <c r="G109" s="48"/>
      <c r="H109" s="52"/>
      <c r="I109" s="48"/>
    </row>
    <row r="110" spans="1:9" ht="80.25" customHeight="1" x14ac:dyDescent="0.3">
      <c r="A110" s="45" t="s">
        <v>233</v>
      </c>
      <c r="B110" s="319"/>
      <c r="C110" s="319"/>
      <c r="D110" s="319"/>
      <c r="E110" s="319"/>
      <c r="F110" s="319"/>
      <c r="G110" s="319"/>
      <c r="H110" s="319"/>
      <c r="I110" s="319"/>
    </row>
    <row r="111" spans="1:9" ht="80.25" customHeight="1" x14ac:dyDescent="0.3">
      <c r="A111" s="45" t="s">
        <v>237</v>
      </c>
      <c r="B111" s="317"/>
      <c r="C111" s="318"/>
      <c r="D111" s="317"/>
      <c r="E111" s="318"/>
      <c r="F111" s="317"/>
      <c r="G111" s="318"/>
      <c r="H111" s="317"/>
      <c r="I111" s="318"/>
    </row>
    <row r="112" spans="1:9" ht="24.9" customHeight="1" x14ac:dyDescent="0.3">
      <c r="A112" s="313" t="s">
        <v>184</v>
      </c>
      <c r="B112" s="95" t="s">
        <v>85</v>
      </c>
      <c r="C112" s="95" t="s">
        <v>87</v>
      </c>
      <c r="D112" s="95" t="s">
        <v>85</v>
      </c>
      <c r="E112" s="95" t="s">
        <v>87</v>
      </c>
      <c r="F112" s="95" t="s">
        <v>85</v>
      </c>
      <c r="G112" s="95" t="s">
        <v>87</v>
      </c>
      <c r="H112" s="95" t="s">
        <v>85</v>
      </c>
      <c r="I112" s="95" t="s">
        <v>87</v>
      </c>
    </row>
    <row r="113" spans="1:9" ht="24.9" customHeight="1" x14ac:dyDescent="0.3">
      <c r="A113" s="314"/>
      <c r="B113" s="47">
        <v>0</v>
      </c>
      <c r="C113" s="181"/>
      <c r="D113" s="47">
        <v>0.2</v>
      </c>
      <c r="E113" s="181"/>
      <c r="F113" s="47">
        <v>0.05</v>
      </c>
      <c r="G113" s="182"/>
      <c r="H113" s="181"/>
      <c r="I113" s="182"/>
    </row>
    <row r="114" spans="1:9" ht="80.25" customHeight="1" x14ac:dyDescent="0.3">
      <c r="A114" s="45" t="s">
        <v>233</v>
      </c>
      <c r="B114" s="411"/>
      <c r="C114" s="411"/>
      <c r="D114" s="411"/>
      <c r="E114" s="411"/>
      <c r="F114" s="411"/>
      <c r="G114" s="411"/>
      <c r="H114" s="411"/>
      <c r="I114" s="411"/>
    </row>
    <row r="115" spans="1:9" ht="80.25" customHeight="1" x14ac:dyDescent="0.3">
      <c r="A115" s="45" t="s">
        <v>237</v>
      </c>
      <c r="B115" s="317"/>
      <c r="C115" s="318"/>
      <c r="D115" s="317"/>
      <c r="E115" s="318"/>
      <c r="F115" s="317"/>
      <c r="G115" s="318"/>
      <c r="H115" s="317"/>
      <c r="I115" s="318"/>
    </row>
    <row r="116" spans="1:9" ht="16.8" x14ac:dyDescent="0.3">
      <c r="A116" s="46" t="s">
        <v>259</v>
      </c>
      <c r="B116" s="50">
        <f t="shared" ref="B116:I116" si="1">(B69+B73+B77+B81+B85+B89+B93+B97+B101+B105+B109+B113)</f>
        <v>1</v>
      </c>
      <c r="C116" s="50">
        <f t="shared" si="1"/>
        <v>0.22000000000000003</v>
      </c>
      <c r="D116" s="50">
        <f t="shared" si="1"/>
        <v>1</v>
      </c>
      <c r="E116" s="50">
        <f t="shared" si="1"/>
        <v>0.15000000000000002</v>
      </c>
      <c r="F116" s="50">
        <f t="shared" si="1"/>
        <v>1.0000000000000002</v>
      </c>
      <c r="G116" s="50">
        <f t="shared" si="1"/>
        <v>0.4</v>
      </c>
      <c r="H116" s="50">
        <f t="shared" si="1"/>
        <v>0</v>
      </c>
      <c r="I116" s="50">
        <f t="shared" si="1"/>
        <v>0</v>
      </c>
    </row>
    <row r="121" spans="1:9" ht="37.5" customHeight="1" x14ac:dyDescent="0.3"/>
    <row r="122" spans="1:9" ht="19.5" customHeight="1" x14ac:dyDescent="0.3"/>
    <row r="123" spans="1:9" ht="19.5" customHeight="1" x14ac:dyDescent="0.3"/>
    <row r="124" spans="1:9" ht="34.5" customHeight="1" x14ac:dyDescent="0.3"/>
    <row r="125" spans="1:9" ht="15" customHeight="1" x14ac:dyDescent="0.3"/>
    <row r="126" spans="1:9" ht="15.75" customHeight="1" x14ac:dyDescent="0.3"/>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zoomScale="80" zoomScaleNormal="80" workbookViewId="0">
      <selection activeCell="C35" sqref="C35"/>
    </sheetView>
  </sheetViews>
  <sheetFormatPr baseColWidth="10" defaultColWidth="10.88671875" defaultRowHeight="13.8" x14ac:dyDescent="0.3"/>
  <cols>
    <col min="1" max="1" width="42.44140625" style="1" customWidth="1"/>
    <col min="2" max="5" width="35.6640625" style="1" customWidth="1"/>
    <col min="6" max="6" width="41.33203125" style="1" customWidth="1"/>
    <col min="7" max="13" width="35.6640625" style="1" customWidth="1"/>
    <col min="14" max="21" width="18.109375" style="1" customWidth="1"/>
    <col min="22" max="22" width="22.6640625" style="1" customWidth="1"/>
    <col min="23" max="23" width="19" style="1" customWidth="1"/>
    <col min="24" max="24" width="19.44140625" style="1" customWidth="1"/>
    <col min="25" max="25" width="20.44140625" style="1" customWidth="1"/>
    <col min="26" max="26" width="22.88671875" style="1" customWidth="1"/>
    <col min="27" max="27" width="18.44140625" style="1" bestFit="1" customWidth="1"/>
    <col min="28" max="28" width="8.44140625" style="1" customWidth="1"/>
    <col min="29" max="29" width="18.44140625" style="1" bestFit="1" customWidth="1"/>
    <col min="30" max="30" width="5.6640625" style="1" customWidth="1"/>
    <col min="31" max="31" width="18.44140625" style="1" bestFit="1" customWidth="1"/>
    <col min="32" max="32" width="4.6640625" style="1" customWidth="1"/>
    <col min="33" max="33" width="23" style="1" bestFit="1" customWidth="1"/>
    <col min="34" max="34" width="10.88671875" style="1"/>
    <col min="35" max="35" width="18.44140625" style="1" bestFit="1" customWidth="1"/>
    <col min="36" max="36" width="16.109375" style="1" customWidth="1"/>
    <col min="37" max="16384" width="10.88671875" style="1"/>
  </cols>
  <sheetData>
    <row r="1" spans="1:25" ht="24" customHeight="1" thickBot="1" x14ac:dyDescent="0.35">
      <c r="A1" s="460"/>
      <c r="B1" s="347" t="s">
        <v>160</v>
      </c>
      <c r="C1" s="348"/>
      <c r="D1" s="348"/>
      <c r="E1" s="348"/>
      <c r="F1" s="348"/>
      <c r="G1" s="348"/>
      <c r="H1" s="349"/>
      <c r="I1" s="54" t="s">
        <v>298</v>
      </c>
      <c r="J1" s="344" t="s">
        <v>161</v>
      </c>
      <c r="K1" s="345"/>
      <c r="L1" s="346"/>
      <c r="M1" s="89"/>
    </row>
    <row r="2" spans="1:25" ht="24" customHeight="1" thickBot="1" x14ac:dyDescent="0.35">
      <c r="A2" s="461"/>
      <c r="B2" s="350" t="s">
        <v>162</v>
      </c>
      <c r="C2" s="351"/>
      <c r="D2" s="351"/>
      <c r="E2" s="351"/>
      <c r="F2" s="351"/>
      <c r="G2" s="351"/>
      <c r="H2" s="352"/>
      <c r="I2" s="54" t="s">
        <v>299</v>
      </c>
      <c r="J2" s="344" t="s">
        <v>163</v>
      </c>
      <c r="K2" s="345"/>
      <c r="L2" s="346"/>
      <c r="M2" s="89"/>
    </row>
    <row r="3" spans="1:25" ht="24" customHeight="1" thickBot="1" x14ac:dyDescent="0.35">
      <c r="A3" s="461"/>
      <c r="B3" s="350" t="s">
        <v>0</v>
      </c>
      <c r="C3" s="351"/>
      <c r="D3" s="351"/>
      <c r="E3" s="351"/>
      <c r="F3" s="351"/>
      <c r="G3" s="351"/>
      <c r="H3" s="352"/>
      <c r="I3" s="54" t="s">
        <v>300</v>
      </c>
      <c r="J3" s="344" t="s">
        <v>164</v>
      </c>
      <c r="K3" s="345"/>
      <c r="L3" s="346"/>
      <c r="M3" s="89"/>
    </row>
    <row r="4" spans="1:25" ht="24" customHeight="1" thickBot="1" x14ac:dyDescent="0.35">
      <c r="A4" s="462"/>
      <c r="B4" s="353" t="s">
        <v>301</v>
      </c>
      <c r="C4" s="354"/>
      <c r="D4" s="354"/>
      <c r="E4" s="354"/>
      <c r="F4" s="354"/>
      <c r="G4" s="354"/>
      <c r="H4" s="355"/>
      <c r="I4" s="54" t="s">
        <v>302</v>
      </c>
      <c r="J4" s="344" t="s">
        <v>303</v>
      </c>
      <c r="K4" s="345"/>
      <c r="L4" s="346"/>
      <c r="M4" s="89"/>
    </row>
    <row r="6" spans="1:25" ht="15" customHeight="1" thickBot="1" x14ac:dyDescent="0.35">
      <c r="A6" s="6"/>
      <c r="B6" s="7"/>
      <c r="C6" s="7"/>
      <c r="D6" s="9"/>
      <c r="E6" s="8"/>
      <c r="F6" s="8"/>
      <c r="G6" s="241"/>
      <c r="H6" s="241"/>
      <c r="I6" s="10"/>
      <c r="J6" s="10"/>
      <c r="K6" s="7"/>
      <c r="L6" s="7"/>
      <c r="M6" s="7"/>
      <c r="N6" s="7"/>
      <c r="O6" s="7"/>
      <c r="P6" s="7"/>
      <c r="Q6" s="7"/>
      <c r="R6" s="7"/>
      <c r="S6" s="7"/>
      <c r="T6" s="11"/>
      <c r="U6" s="7"/>
      <c r="V6" s="7"/>
      <c r="X6" s="12"/>
      <c r="Y6" s="13"/>
    </row>
    <row r="7" spans="1:25" ht="15" customHeight="1" x14ac:dyDescent="0.3">
      <c r="A7" s="443" t="s">
        <v>4</v>
      </c>
      <c r="B7" s="451" t="s">
        <v>168</v>
      </c>
      <c r="C7" s="452"/>
      <c r="D7" s="452"/>
      <c r="E7" s="452"/>
      <c r="F7" s="452"/>
      <c r="G7" s="452"/>
      <c r="H7" s="453"/>
      <c r="I7" s="443" t="s">
        <v>169</v>
      </c>
      <c r="J7" s="447">
        <v>2024110010317</v>
      </c>
      <c r="K7" s="7"/>
      <c r="L7" s="7"/>
      <c r="M7" s="7"/>
      <c r="N7" s="7"/>
      <c r="O7" s="7"/>
      <c r="P7" s="7"/>
      <c r="Q7" s="7"/>
      <c r="R7" s="7"/>
      <c r="S7" s="7"/>
      <c r="T7" s="7"/>
      <c r="U7" s="7"/>
      <c r="V7" s="7"/>
      <c r="W7" s="7"/>
      <c r="X7" s="7"/>
      <c r="Y7" s="7"/>
    </row>
    <row r="8" spans="1:25" ht="15" customHeight="1" x14ac:dyDescent="0.3">
      <c r="A8" s="444"/>
      <c r="B8" s="454"/>
      <c r="C8" s="455"/>
      <c r="D8" s="455"/>
      <c r="E8" s="455"/>
      <c r="F8" s="455"/>
      <c r="G8" s="455"/>
      <c r="H8" s="456"/>
      <c r="I8" s="444"/>
      <c r="J8" s="448"/>
      <c r="K8" s="7"/>
      <c r="L8" s="7"/>
      <c r="M8" s="7"/>
      <c r="N8" s="7"/>
      <c r="O8" s="7"/>
      <c r="P8" s="7"/>
      <c r="Q8" s="7"/>
      <c r="R8" s="7"/>
      <c r="S8" s="7"/>
      <c r="T8" s="7"/>
      <c r="U8" s="7"/>
      <c r="V8" s="7"/>
      <c r="W8" s="7"/>
      <c r="X8" s="7"/>
      <c r="Y8" s="7"/>
    </row>
    <row r="9" spans="1:25" ht="15" customHeight="1" x14ac:dyDescent="0.3">
      <c r="A9" s="444"/>
      <c r="B9" s="454"/>
      <c r="C9" s="455"/>
      <c r="D9" s="455"/>
      <c r="E9" s="455"/>
      <c r="F9" s="455"/>
      <c r="G9" s="455"/>
      <c r="H9" s="456"/>
      <c r="I9" s="444"/>
      <c r="J9" s="448"/>
      <c r="K9" s="7"/>
      <c r="L9" s="7"/>
      <c r="M9" s="7"/>
      <c r="N9" s="7"/>
      <c r="O9" s="7"/>
      <c r="P9" s="7"/>
      <c r="Q9" s="7"/>
      <c r="R9" s="7"/>
      <c r="S9" s="7"/>
      <c r="T9" s="7"/>
      <c r="U9" s="7"/>
      <c r="V9" s="7"/>
      <c r="W9" s="7"/>
      <c r="X9" s="7"/>
      <c r="Y9" s="7"/>
    </row>
    <row r="10" spans="1:25" ht="15" customHeight="1" thickBot="1" x14ac:dyDescent="0.35">
      <c r="A10" s="445"/>
      <c r="B10" s="457"/>
      <c r="C10" s="458"/>
      <c r="D10" s="458"/>
      <c r="E10" s="458"/>
      <c r="F10" s="458"/>
      <c r="G10" s="458"/>
      <c r="H10" s="459"/>
      <c r="I10" s="445"/>
      <c r="J10" s="449"/>
      <c r="K10" s="7"/>
      <c r="L10" s="7"/>
      <c r="M10" s="7"/>
      <c r="N10" s="7"/>
      <c r="O10" s="7"/>
      <c r="P10" s="7"/>
      <c r="Q10" s="7"/>
      <c r="R10" s="7"/>
      <c r="S10" s="7"/>
      <c r="T10" s="7"/>
      <c r="U10" s="7"/>
      <c r="V10" s="7"/>
      <c r="W10" s="7"/>
      <c r="X10" s="7"/>
      <c r="Y10" s="7"/>
    </row>
    <row r="11" spans="1:25" ht="9" customHeight="1" thickBot="1" x14ac:dyDescent="0.35">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x14ac:dyDescent="0.3">
      <c r="A12" s="371" t="s">
        <v>6</v>
      </c>
      <c r="B12" s="149" t="s">
        <v>170</v>
      </c>
      <c r="C12" s="171" t="s">
        <v>171</v>
      </c>
      <c r="D12" s="149" t="s">
        <v>172</v>
      </c>
      <c r="E12" s="171" t="s">
        <v>171</v>
      </c>
      <c r="F12" s="149" t="s">
        <v>173</v>
      </c>
      <c r="G12" s="171" t="s">
        <v>171</v>
      </c>
      <c r="H12" s="149" t="s">
        <v>174</v>
      </c>
      <c r="I12" s="172" t="s">
        <v>171</v>
      </c>
    </row>
    <row r="13" spans="1:25" s="84" customFormat="1" ht="21.75" customHeight="1" thickBot="1" x14ac:dyDescent="0.3">
      <c r="A13" s="371"/>
      <c r="B13" s="151" t="s">
        <v>176</v>
      </c>
      <c r="C13" s="91"/>
      <c r="D13" s="149" t="s">
        <v>177</v>
      </c>
      <c r="E13" s="55"/>
      <c r="F13" s="149" t="s">
        <v>178</v>
      </c>
      <c r="G13" s="55"/>
      <c r="H13" s="149" t="s">
        <v>179</v>
      </c>
      <c r="I13" s="172"/>
    </row>
    <row r="14" spans="1:25" s="84" customFormat="1" ht="21.75" customHeight="1" thickBot="1" x14ac:dyDescent="0.3">
      <c r="A14" s="371"/>
      <c r="B14" s="149" t="s">
        <v>181</v>
      </c>
      <c r="C14" s="171"/>
      <c r="D14" s="149" t="s">
        <v>182</v>
      </c>
      <c r="E14" s="55"/>
      <c r="F14" s="149" t="s">
        <v>183</v>
      </c>
      <c r="G14" s="55"/>
      <c r="H14" s="149" t="s">
        <v>184</v>
      </c>
      <c r="I14" s="172"/>
    </row>
    <row r="15" spans="1:25" s="84" customFormat="1" ht="21.75" customHeight="1" thickBot="1" x14ac:dyDescent="0.35">
      <c r="A15" s="1"/>
      <c r="B15" s="1"/>
      <c r="C15" s="1"/>
      <c r="D15" s="1"/>
      <c r="E15" s="1"/>
      <c r="F15" s="1"/>
      <c r="G15" s="1"/>
      <c r="H15" s="1"/>
      <c r="I15" s="1"/>
      <c r="J15" s="1"/>
      <c r="K15" s="1"/>
      <c r="L15" s="96"/>
      <c r="M15" s="97"/>
      <c r="N15" s="97"/>
      <c r="O15" s="97"/>
    </row>
    <row r="16" spans="1:25" s="84" customFormat="1" ht="21.75" customHeight="1" thickBot="1" x14ac:dyDescent="0.35">
      <c r="A16" s="370" t="s">
        <v>8</v>
      </c>
      <c r="B16" s="370"/>
      <c r="C16" s="168" t="s">
        <v>175</v>
      </c>
      <c r="D16" s="330"/>
      <c r="E16" s="330"/>
      <c r="F16" s="330"/>
      <c r="G16" s="1"/>
      <c r="H16" s="1"/>
      <c r="I16" s="1"/>
      <c r="J16" s="1"/>
      <c r="K16" s="1"/>
      <c r="L16" s="96"/>
      <c r="M16" s="97"/>
      <c r="N16" s="97"/>
      <c r="O16" s="97"/>
    </row>
    <row r="17" spans="1:15" s="84" customFormat="1" ht="21.75" customHeight="1" thickBot="1" x14ac:dyDescent="0.35">
      <c r="A17" s="370"/>
      <c r="B17" s="370"/>
      <c r="C17" s="168" t="s">
        <v>180</v>
      </c>
      <c r="D17" s="330"/>
      <c r="E17" s="330"/>
      <c r="F17" s="330"/>
      <c r="G17" s="1"/>
      <c r="H17" s="1"/>
      <c r="I17" s="1"/>
      <c r="J17" s="1"/>
      <c r="K17" s="1"/>
      <c r="L17" s="96"/>
      <c r="M17" s="97"/>
      <c r="N17" s="97"/>
      <c r="O17" s="97"/>
    </row>
    <row r="18" spans="1:15" s="84" customFormat="1" ht="21.75" customHeight="1" thickBot="1" x14ac:dyDescent="0.35">
      <c r="A18" s="370"/>
      <c r="B18" s="370"/>
      <c r="C18" s="168" t="s">
        <v>185</v>
      </c>
      <c r="D18" s="330" t="s">
        <v>171</v>
      </c>
      <c r="E18" s="330"/>
      <c r="F18" s="330"/>
      <c r="G18" s="1"/>
      <c r="H18" s="1"/>
      <c r="I18" s="1"/>
      <c r="J18" s="1"/>
      <c r="K18" s="1"/>
      <c r="L18" s="96"/>
      <c r="M18" s="97"/>
      <c r="N18" s="97"/>
      <c r="O18" s="97"/>
    </row>
    <row r="19" spans="1:15" s="84" customFormat="1" ht="21.75" customHeight="1" x14ac:dyDescent="0.3">
      <c r="A19" s="1"/>
      <c r="B19" s="1"/>
      <c r="C19" s="1"/>
      <c r="D19" s="1"/>
      <c r="E19" s="1"/>
      <c r="F19" s="1"/>
      <c r="G19" s="1"/>
      <c r="H19" s="1"/>
      <c r="I19" s="1"/>
      <c r="J19" s="1"/>
      <c r="K19" s="1"/>
      <c r="L19" s="96"/>
      <c r="M19" s="97"/>
      <c r="N19" s="97"/>
      <c r="O19" s="97"/>
    </row>
    <row r="20" spans="1:15" s="26" customFormat="1" ht="16.5" customHeight="1" x14ac:dyDescent="0.25"/>
    <row r="21" spans="1:15" ht="5.25" customHeight="1" thickBot="1" x14ac:dyDescent="0.35"/>
    <row r="22" spans="1:15" ht="48" customHeight="1" thickBot="1" x14ac:dyDescent="0.35">
      <c r="A22" s="450" t="s">
        <v>304</v>
      </c>
      <c r="B22" s="450"/>
      <c r="C22" s="450"/>
      <c r="D22" s="450"/>
      <c r="E22" s="450"/>
      <c r="F22" s="450"/>
      <c r="G22" s="450"/>
      <c r="H22" s="450"/>
      <c r="I22" s="450"/>
      <c r="J22" s="450"/>
    </row>
    <row r="23" spans="1:15" ht="69.900000000000006" customHeight="1" thickBot="1" x14ac:dyDescent="0.35">
      <c r="A23" s="155" t="s">
        <v>21</v>
      </c>
      <c r="B23" s="428" t="s">
        <v>192</v>
      </c>
      <c r="C23" s="446"/>
      <c r="D23" s="429"/>
      <c r="E23" s="156" t="s">
        <v>72</v>
      </c>
      <c r="F23" s="157" t="s">
        <v>305</v>
      </c>
      <c r="G23" s="156" t="s">
        <v>74</v>
      </c>
      <c r="H23" s="428" t="s">
        <v>306</v>
      </c>
      <c r="I23" s="446"/>
      <c r="J23" s="429"/>
    </row>
    <row r="24" spans="1:15" ht="50.25" customHeight="1" thickBot="1" x14ac:dyDescent="0.35">
      <c r="A24" s="127" t="s">
        <v>76</v>
      </c>
      <c r="B24" s="428" t="s">
        <v>307</v>
      </c>
      <c r="C24" s="446"/>
      <c r="D24" s="446"/>
      <c r="E24" s="446"/>
      <c r="F24" s="446"/>
      <c r="G24" s="446"/>
      <c r="H24" s="446"/>
      <c r="I24" s="446"/>
      <c r="J24" s="429"/>
    </row>
    <row r="25" spans="1:15" ht="50.25" customHeight="1" thickBot="1" x14ac:dyDescent="0.35">
      <c r="A25" s="430" t="s">
        <v>78</v>
      </c>
      <c r="B25" s="158">
        <v>2024</v>
      </c>
      <c r="C25" s="159">
        <v>2025</v>
      </c>
      <c r="D25" s="159">
        <v>2026</v>
      </c>
      <c r="E25" s="159">
        <v>2027</v>
      </c>
      <c r="F25" s="160" t="s">
        <v>308</v>
      </c>
      <c r="G25" s="161" t="s">
        <v>80</v>
      </c>
      <c r="H25" s="432" t="s">
        <v>82</v>
      </c>
      <c r="I25" s="433"/>
      <c r="J25" s="434"/>
    </row>
    <row r="26" spans="1:15" ht="50.25" customHeight="1" thickBot="1" x14ac:dyDescent="0.35">
      <c r="A26" s="431"/>
      <c r="B26" s="223">
        <v>2</v>
      </c>
      <c r="C26" s="223">
        <v>4</v>
      </c>
      <c r="D26" s="223">
        <v>5</v>
      </c>
      <c r="E26" s="224">
        <v>5</v>
      </c>
      <c r="F26" s="222">
        <f>B26+C26+D26+E26</f>
        <v>16</v>
      </c>
      <c r="G26" s="162">
        <v>2</v>
      </c>
      <c r="H26" s="435" t="s">
        <v>201</v>
      </c>
      <c r="I26" s="436"/>
      <c r="J26" s="437"/>
    </row>
    <row r="27" spans="1:15" ht="52.5" customHeight="1" thickBot="1" x14ac:dyDescent="0.35">
      <c r="A27" s="127"/>
      <c r="B27" s="440" t="s">
        <v>309</v>
      </c>
      <c r="C27" s="441"/>
      <c r="D27" s="441"/>
      <c r="E27" s="441"/>
      <c r="F27" s="441"/>
      <c r="G27" s="441"/>
      <c r="H27" s="441"/>
      <c r="I27" s="441"/>
      <c r="J27" s="442"/>
    </row>
    <row r="28" spans="1:15" s="30" customFormat="1" ht="56.25" customHeight="1" thickBot="1" x14ac:dyDescent="0.35">
      <c r="A28" s="430" t="s">
        <v>203</v>
      </c>
      <c r="B28" s="127" t="s">
        <v>204</v>
      </c>
      <c r="C28" s="155" t="s">
        <v>87</v>
      </c>
      <c r="D28" s="438" t="s">
        <v>89</v>
      </c>
      <c r="E28" s="439"/>
      <c r="F28" s="438" t="s">
        <v>91</v>
      </c>
      <c r="G28" s="439"/>
      <c r="H28" s="128" t="s">
        <v>93</v>
      </c>
      <c r="I28" s="126" t="s">
        <v>94</v>
      </c>
      <c r="J28" s="126" t="s">
        <v>96</v>
      </c>
    </row>
    <row r="29" spans="1:15" ht="79.2" customHeight="1" thickBot="1" x14ac:dyDescent="0.35">
      <c r="A29" s="431"/>
      <c r="B29" s="163">
        <v>0</v>
      </c>
      <c r="C29" s="93">
        <f>+B59</f>
        <v>0</v>
      </c>
      <c r="D29" s="428" t="s">
        <v>263</v>
      </c>
      <c r="E29" s="429"/>
      <c r="F29" s="428" t="s">
        <v>264</v>
      </c>
      <c r="G29" s="429"/>
      <c r="H29" s="233" t="s">
        <v>310</v>
      </c>
      <c r="I29" s="164" t="s">
        <v>265</v>
      </c>
      <c r="J29" s="164" t="s">
        <v>311</v>
      </c>
    </row>
    <row r="30" spans="1:15" s="30" customFormat="1" ht="45" customHeight="1" thickBot="1" x14ac:dyDescent="0.35">
      <c r="A30" s="430" t="s">
        <v>209</v>
      </c>
      <c r="B30" s="125" t="s">
        <v>204</v>
      </c>
      <c r="C30" s="128" t="s">
        <v>87</v>
      </c>
      <c r="D30" s="438" t="s">
        <v>89</v>
      </c>
      <c r="E30" s="439"/>
      <c r="F30" s="438" t="s">
        <v>91</v>
      </c>
      <c r="G30" s="439"/>
      <c r="H30" s="128" t="s">
        <v>93</v>
      </c>
      <c r="I30" s="126" t="s">
        <v>94</v>
      </c>
      <c r="J30" s="126" t="s">
        <v>96</v>
      </c>
    </row>
    <row r="31" spans="1:15" ht="309.75" customHeight="1" thickBot="1" x14ac:dyDescent="0.35">
      <c r="A31" s="431"/>
      <c r="B31" s="163">
        <v>0.3</v>
      </c>
      <c r="C31" s="163">
        <v>0.3</v>
      </c>
      <c r="D31" s="465" t="s">
        <v>312</v>
      </c>
      <c r="E31" s="466"/>
      <c r="F31" s="428" t="s">
        <v>267</v>
      </c>
      <c r="G31" s="429"/>
      <c r="H31" s="164" t="s">
        <v>310</v>
      </c>
      <c r="I31" s="164" t="s">
        <v>313</v>
      </c>
      <c r="J31" s="276" t="s">
        <v>314</v>
      </c>
    </row>
    <row r="32" spans="1:15" s="30" customFormat="1" ht="54" customHeight="1" thickBot="1" x14ac:dyDescent="0.35">
      <c r="A32" s="430" t="s">
        <v>212</v>
      </c>
      <c r="B32" s="125" t="s">
        <v>204</v>
      </c>
      <c r="C32" s="128" t="s">
        <v>87</v>
      </c>
      <c r="D32" s="438" t="s">
        <v>89</v>
      </c>
      <c r="E32" s="439"/>
      <c r="F32" s="438" t="s">
        <v>91</v>
      </c>
      <c r="G32" s="439"/>
      <c r="H32" s="128" t="s">
        <v>93</v>
      </c>
      <c r="I32" s="126" t="s">
        <v>94</v>
      </c>
      <c r="J32" s="126" t="s">
        <v>96</v>
      </c>
    </row>
    <row r="33" spans="1:10" ht="399.75" customHeight="1" thickBot="1" x14ac:dyDescent="0.35">
      <c r="A33" s="431"/>
      <c r="B33" s="163">
        <v>0.3</v>
      </c>
      <c r="C33" s="163">
        <v>0.3</v>
      </c>
      <c r="D33" s="418" t="s">
        <v>315</v>
      </c>
      <c r="E33" s="419"/>
      <c r="F33" s="428" t="s">
        <v>270</v>
      </c>
      <c r="G33" s="429"/>
      <c r="H33" s="164" t="s">
        <v>310</v>
      </c>
      <c r="I33" s="164" t="s">
        <v>271</v>
      </c>
      <c r="J33" s="164" t="s">
        <v>406</v>
      </c>
    </row>
    <row r="34" spans="1:10" s="30" customFormat="1" ht="47.25" customHeight="1" thickBot="1" x14ac:dyDescent="0.35">
      <c r="A34" s="430" t="s">
        <v>216</v>
      </c>
      <c r="B34" s="125" t="s">
        <v>204</v>
      </c>
      <c r="C34" s="125" t="s">
        <v>87</v>
      </c>
      <c r="D34" s="438" t="s">
        <v>89</v>
      </c>
      <c r="E34" s="439"/>
      <c r="F34" s="438" t="s">
        <v>91</v>
      </c>
      <c r="G34" s="439"/>
      <c r="H34" s="128" t="s">
        <v>93</v>
      </c>
      <c r="I34" s="128" t="s">
        <v>94</v>
      </c>
      <c r="J34" s="126" t="s">
        <v>96</v>
      </c>
    </row>
    <row r="35" spans="1:10" ht="409.6" customHeight="1" thickBot="1" x14ac:dyDescent="0.35">
      <c r="A35" s="431"/>
      <c r="B35" s="163">
        <v>0.3</v>
      </c>
      <c r="C35" s="163">
        <v>0.3</v>
      </c>
      <c r="D35" s="418" t="s">
        <v>405</v>
      </c>
      <c r="E35" s="419"/>
      <c r="F35" s="428" t="s">
        <v>273</v>
      </c>
      <c r="G35" s="429"/>
      <c r="H35" s="164" t="s">
        <v>310</v>
      </c>
      <c r="I35" s="164" t="s">
        <v>274</v>
      </c>
      <c r="J35" s="164" t="s">
        <v>316</v>
      </c>
    </row>
    <row r="36" spans="1:10" s="30" customFormat="1" ht="47.25" customHeight="1" thickBot="1" x14ac:dyDescent="0.35">
      <c r="A36" s="430" t="s">
        <v>220</v>
      </c>
      <c r="B36" s="125" t="s">
        <v>204</v>
      </c>
      <c r="C36" s="128" t="s">
        <v>87</v>
      </c>
      <c r="D36" s="438" t="s">
        <v>89</v>
      </c>
      <c r="E36" s="439"/>
      <c r="F36" s="438" t="s">
        <v>91</v>
      </c>
      <c r="G36" s="439"/>
      <c r="H36" s="128" t="s">
        <v>93</v>
      </c>
      <c r="I36" s="126" t="s">
        <v>94</v>
      </c>
      <c r="J36" s="126" t="s">
        <v>96</v>
      </c>
    </row>
    <row r="37" spans="1:10" ht="76.95" customHeight="1" thickBot="1" x14ac:dyDescent="0.35">
      <c r="A37" s="431"/>
      <c r="B37" s="163">
        <v>0.3</v>
      </c>
      <c r="C37" s="93">
        <f>+F59</f>
        <v>0</v>
      </c>
      <c r="D37" s="463"/>
      <c r="E37" s="464"/>
      <c r="F37" s="463"/>
      <c r="G37" s="464"/>
      <c r="H37" s="92"/>
      <c r="I37" s="165"/>
      <c r="J37" s="165"/>
    </row>
    <row r="38" spans="1:10" s="30" customFormat="1" ht="48.75" customHeight="1" thickBot="1" x14ac:dyDescent="0.35">
      <c r="A38" s="430" t="s">
        <v>221</v>
      </c>
      <c r="B38" s="125" t="s">
        <v>204</v>
      </c>
      <c r="C38" s="128" t="s">
        <v>87</v>
      </c>
      <c r="D38" s="438" t="s">
        <v>89</v>
      </c>
      <c r="E38" s="439"/>
      <c r="F38" s="438" t="s">
        <v>91</v>
      </c>
      <c r="G38" s="439"/>
      <c r="H38" s="128" t="s">
        <v>93</v>
      </c>
      <c r="I38" s="126" t="s">
        <v>94</v>
      </c>
      <c r="J38" s="126" t="s">
        <v>96</v>
      </c>
    </row>
    <row r="39" spans="1:10" ht="79.95" customHeight="1" thickBot="1" x14ac:dyDescent="0.35">
      <c r="A39" s="431"/>
      <c r="B39" s="163">
        <v>0.3</v>
      </c>
      <c r="C39" s="94">
        <f>+G59</f>
        <v>0</v>
      </c>
      <c r="D39" s="463"/>
      <c r="E39" s="464"/>
      <c r="F39" s="463"/>
      <c r="G39" s="464"/>
      <c r="H39" s="92"/>
      <c r="I39" s="165"/>
      <c r="J39" s="165"/>
    </row>
    <row r="40" spans="1:10" ht="46.5" customHeight="1" thickBot="1" x14ac:dyDescent="0.35">
      <c r="A40" s="430" t="s">
        <v>222</v>
      </c>
      <c r="B40" s="128" t="s">
        <v>204</v>
      </c>
      <c r="C40" s="155" t="s">
        <v>87</v>
      </c>
      <c r="D40" s="438" t="s">
        <v>89</v>
      </c>
      <c r="E40" s="439"/>
      <c r="F40" s="438" t="s">
        <v>91</v>
      </c>
      <c r="G40" s="439"/>
      <c r="H40" s="128" t="s">
        <v>93</v>
      </c>
      <c r="I40" s="126" t="s">
        <v>94</v>
      </c>
      <c r="J40" s="126" t="s">
        <v>96</v>
      </c>
    </row>
    <row r="41" spans="1:10" ht="72" customHeight="1" thickBot="1" x14ac:dyDescent="0.35">
      <c r="A41" s="431"/>
      <c r="B41" s="166">
        <v>0.5</v>
      </c>
      <c r="C41" s="94">
        <f>+H59</f>
        <v>0</v>
      </c>
      <c r="D41" s="463"/>
      <c r="E41" s="467"/>
      <c r="F41" s="463"/>
      <c r="G41" s="464"/>
      <c r="H41" s="92"/>
      <c r="I41" s="165"/>
      <c r="J41" s="165"/>
    </row>
    <row r="42" spans="1:10" ht="48.75" customHeight="1" thickBot="1" x14ac:dyDescent="0.35">
      <c r="A42" s="430" t="s">
        <v>223</v>
      </c>
      <c r="B42" s="127" t="s">
        <v>204</v>
      </c>
      <c r="C42" s="155" t="s">
        <v>87</v>
      </c>
      <c r="D42" s="438" t="s">
        <v>89</v>
      </c>
      <c r="E42" s="439"/>
      <c r="F42" s="438" t="s">
        <v>91</v>
      </c>
      <c r="G42" s="439"/>
      <c r="H42" s="128" t="s">
        <v>93</v>
      </c>
      <c r="I42" s="126" t="s">
        <v>94</v>
      </c>
      <c r="J42" s="126" t="s">
        <v>96</v>
      </c>
    </row>
    <row r="43" spans="1:10" ht="87" customHeight="1" thickBot="1" x14ac:dyDescent="0.35">
      <c r="A43" s="431"/>
      <c r="B43" s="166">
        <v>0.2</v>
      </c>
      <c r="C43" s="94">
        <f>+I59</f>
        <v>0</v>
      </c>
      <c r="D43" s="463"/>
      <c r="E43" s="467"/>
      <c r="F43" s="463"/>
      <c r="G43" s="464"/>
      <c r="H43" s="167"/>
      <c r="I43" s="92"/>
      <c r="J43" s="165"/>
    </row>
    <row r="44" spans="1:10" ht="42.75" customHeight="1" thickBot="1" x14ac:dyDescent="0.35">
      <c r="A44" s="430" t="s">
        <v>224</v>
      </c>
      <c r="B44" s="127" t="s">
        <v>204</v>
      </c>
      <c r="C44" s="155" t="s">
        <v>87</v>
      </c>
      <c r="D44" s="438" t="s">
        <v>89</v>
      </c>
      <c r="E44" s="439"/>
      <c r="F44" s="438" t="s">
        <v>91</v>
      </c>
      <c r="G44" s="439"/>
      <c r="H44" s="128" t="s">
        <v>93</v>
      </c>
      <c r="I44" s="126" t="s">
        <v>94</v>
      </c>
      <c r="J44" s="126" t="s">
        <v>96</v>
      </c>
    </row>
    <row r="45" spans="1:10" ht="78.599999999999994" customHeight="1" thickBot="1" x14ac:dyDescent="0.35">
      <c r="A45" s="431"/>
      <c r="B45" s="166">
        <v>0.2</v>
      </c>
      <c r="C45" s="94">
        <f>+J59</f>
        <v>0</v>
      </c>
      <c r="D45" s="463"/>
      <c r="E45" s="464"/>
      <c r="F45" s="463"/>
      <c r="G45" s="464"/>
      <c r="H45" s="92"/>
      <c r="I45" s="92"/>
      <c r="J45" s="92"/>
    </row>
    <row r="46" spans="1:10" ht="45" customHeight="1" thickBot="1" x14ac:dyDescent="0.35">
      <c r="A46" s="430" t="s">
        <v>225</v>
      </c>
      <c r="B46" s="127" t="s">
        <v>204</v>
      </c>
      <c r="C46" s="155" t="s">
        <v>87</v>
      </c>
      <c r="D46" s="438" t="s">
        <v>89</v>
      </c>
      <c r="E46" s="439"/>
      <c r="F46" s="438" t="s">
        <v>91</v>
      </c>
      <c r="G46" s="439"/>
      <c r="H46" s="128" t="s">
        <v>93</v>
      </c>
      <c r="I46" s="126" t="s">
        <v>94</v>
      </c>
      <c r="J46" s="126" t="s">
        <v>96</v>
      </c>
    </row>
    <row r="47" spans="1:10" ht="75.599999999999994" customHeight="1" thickBot="1" x14ac:dyDescent="0.35">
      <c r="A47" s="431"/>
      <c r="B47" s="166">
        <v>0.2</v>
      </c>
      <c r="C47" s="94">
        <f>+K59</f>
        <v>0</v>
      </c>
      <c r="D47" s="463"/>
      <c r="E47" s="464"/>
      <c r="F47" s="463"/>
      <c r="G47" s="464"/>
      <c r="H47" s="92"/>
      <c r="I47" s="165"/>
      <c r="J47" s="165"/>
    </row>
    <row r="48" spans="1:10" ht="46.5" customHeight="1" thickBot="1" x14ac:dyDescent="0.35">
      <c r="A48" s="430" t="s">
        <v>226</v>
      </c>
      <c r="B48" s="127" t="s">
        <v>204</v>
      </c>
      <c r="C48" s="155" t="s">
        <v>87</v>
      </c>
      <c r="D48" s="438" t="s">
        <v>89</v>
      </c>
      <c r="E48" s="439"/>
      <c r="F48" s="438" t="s">
        <v>91</v>
      </c>
      <c r="G48" s="439"/>
      <c r="H48" s="128" t="s">
        <v>93</v>
      </c>
      <c r="I48" s="126" t="s">
        <v>94</v>
      </c>
      <c r="J48" s="126" t="s">
        <v>96</v>
      </c>
    </row>
    <row r="49" spans="1:13" ht="72" customHeight="1" thickBot="1" x14ac:dyDescent="0.35">
      <c r="A49" s="431"/>
      <c r="B49" s="166">
        <v>0.7</v>
      </c>
      <c r="C49" s="94">
        <f>+L59</f>
        <v>0</v>
      </c>
      <c r="D49" s="463"/>
      <c r="E49" s="464"/>
      <c r="F49" s="467"/>
      <c r="G49" s="467"/>
      <c r="H49" s="92"/>
      <c r="I49" s="92"/>
      <c r="J49" s="92"/>
    </row>
    <row r="50" spans="1:13" ht="48.75" customHeight="1" thickBot="1" x14ac:dyDescent="0.35">
      <c r="A50" s="430" t="s">
        <v>227</v>
      </c>
      <c r="B50" s="127" t="s">
        <v>204</v>
      </c>
      <c r="C50" s="155" t="s">
        <v>87</v>
      </c>
      <c r="D50" s="438" t="s">
        <v>89</v>
      </c>
      <c r="E50" s="439"/>
      <c r="F50" s="438" t="s">
        <v>91</v>
      </c>
      <c r="G50" s="439"/>
      <c r="H50" s="128" t="s">
        <v>93</v>
      </c>
      <c r="I50" s="126" t="s">
        <v>94</v>
      </c>
      <c r="J50" s="126" t="s">
        <v>96</v>
      </c>
    </row>
    <row r="51" spans="1:13" ht="72.599999999999994" customHeight="1" thickBot="1" x14ac:dyDescent="0.35">
      <c r="A51" s="431"/>
      <c r="B51" s="166">
        <v>0.7</v>
      </c>
      <c r="C51" s="94">
        <f>+M59</f>
        <v>0</v>
      </c>
      <c r="D51" s="463"/>
      <c r="E51" s="464"/>
      <c r="F51" s="463"/>
      <c r="G51" s="464"/>
      <c r="H51" s="92"/>
      <c r="I51" s="92"/>
      <c r="J51" s="92"/>
    </row>
    <row r="52" spans="1:13" x14ac:dyDescent="0.3">
      <c r="B52" s="1">
        <f>B29+B31+B33+B35+B37+B39+B41+B43+B45+B47+B49+B51</f>
        <v>4.0000000000000009</v>
      </c>
    </row>
    <row r="54" spans="1:13" ht="18" customHeight="1" x14ac:dyDescent="0.3"/>
    <row r="55" spans="1:13" ht="22.8" x14ac:dyDescent="0.3">
      <c r="A55" s="53" t="s">
        <v>317</v>
      </c>
      <c r="B55" s="1" t="s">
        <v>318</v>
      </c>
      <c r="K55" s="38" t="s">
        <v>182</v>
      </c>
      <c r="L55" s="38" t="s">
        <v>183</v>
      </c>
      <c r="M55" s="38" t="s">
        <v>184</v>
      </c>
    </row>
    <row r="56" spans="1:13" ht="24.75" customHeight="1" x14ac:dyDescent="0.3">
      <c r="A56" s="37"/>
      <c r="K56" s="39"/>
      <c r="L56" s="39"/>
      <c r="M56" s="39"/>
    </row>
    <row r="57" spans="1:13" s="29" customFormat="1" ht="13.2" customHeight="1" x14ac:dyDescent="0.3">
      <c r="A57" s="1"/>
      <c r="B57" s="1"/>
      <c r="C57" s="1"/>
      <c r="D57" s="1"/>
      <c r="E57" s="1"/>
      <c r="F57" s="1"/>
      <c r="G57" s="1"/>
      <c r="H57" s="1"/>
      <c r="I57" s="1"/>
      <c r="J57" s="1"/>
    </row>
    <row r="58" spans="1:13" ht="22.8" x14ac:dyDescent="0.3">
      <c r="A58" s="468" t="s">
        <v>319</v>
      </c>
      <c r="B58" s="38" t="s">
        <v>170</v>
      </c>
      <c r="C58" s="38" t="s">
        <v>172</v>
      </c>
      <c r="D58" s="38" t="s">
        <v>173</v>
      </c>
      <c r="E58" s="38" t="s">
        <v>174</v>
      </c>
      <c r="F58" s="38" t="s">
        <v>176</v>
      </c>
      <c r="G58" s="38" t="s">
        <v>177</v>
      </c>
      <c r="H58" s="38" t="s">
        <v>178</v>
      </c>
      <c r="I58" s="38" t="s">
        <v>179</v>
      </c>
      <c r="J58" s="38" t="s">
        <v>181</v>
      </c>
    </row>
    <row r="59" spans="1:13" ht="44.25" customHeight="1" x14ac:dyDescent="0.3">
      <c r="A59" s="468"/>
      <c r="B59" s="39">
        <v>0</v>
      </c>
      <c r="C59" s="39">
        <v>0.3</v>
      </c>
      <c r="D59" s="39">
        <v>0.3</v>
      </c>
      <c r="E59" s="39">
        <v>0.3</v>
      </c>
      <c r="F59" s="39"/>
      <c r="G59" s="39"/>
      <c r="H59" s="39"/>
      <c r="I59" s="39"/>
      <c r="J59" s="39"/>
    </row>
    <row r="60" spans="1:13" x14ac:dyDescent="0.3">
      <c r="B60" s="10"/>
      <c r="C60" s="10"/>
      <c r="D60" s="10"/>
      <c r="E60" s="10"/>
      <c r="F60" s="10"/>
      <c r="G60" s="10"/>
    </row>
    <row r="61" spans="1:13" x14ac:dyDescent="0.3">
      <c r="J61" s="29"/>
    </row>
    <row r="62" spans="1:13" ht="39.75" customHeight="1" thickBot="1" x14ac:dyDescent="0.35"/>
    <row r="63" spans="1:13" ht="42" thickBot="1" x14ac:dyDescent="0.35">
      <c r="A63" s="227" t="s">
        <v>320</v>
      </c>
      <c r="B63" s="204" t="s">
        <v>321</v>
      </c>
      <c r="C63" s="173"/>
      <c r="D63" s="228" t="s">
        <v>322</v>
      </c>
      <c r="E63" s="204" t="s">
        <v>321</v>
      </c>
      <c r="F63" s="173"/>
      <c r="G63" s="228" t="s">
        <v>323</v>
      </c>
      <c r="H63" s="204" t="s">
        <v>324</v>
      </c>
      <c r="I63" s="225"/>
      <c r="J63" s="165"/>
    </row>
    <row r="64" spans="1:13" ht="34.5" customHeight="1" thickBot="1" x14ac:dyDescent="0.35">
      <c r="A64" s="229"/>
      <c r="B64" s="204" t="s">
        <v>325</v>
      </c>
      <c r="C64" s="173" t="s">
        <v>326</v>
      </c>
      <c r="D64" s="230"/>
      <c r="E64" s="204" t="s">
        <v>325</v>
      </c>
      <c r="F64" s="173" t="s">
        <v>327</v>
      </c>
      <c r="G64" s="230"/>
      <c r="H64" s="204" t="s">
        <v>328</v>
      </c>
      <c r="I64" s="245" t="s">
        <v>329</v>
      </c>
      <c r="J64" s="165"/>
    </row>
    <row r="65" spans="1:10" ht="14.4" thickBot="1" x14ac:dyDescent="0.35">
      <c r="A65" s="229"/>
      <c r="B65" s="204" t="s">
        <v>330</v>
      </c>
      <c r="C65" s="173" t="s">
        <v>331</v>
      </c>
      <c r="D65" s="230"/>
      <c r="E65" s="204" t="s">
        <v>330</v>
      </c>
      <c r="F65" s="173" t="s">
        <v>332</v>
      </c>
      <c r="G65" s="230"/>
      <c r="H65" s="204" t="s">
        <v>333</v>
      </c>
      <c r="I65" s="245" t="s">
        <v>334</v>
      </c>
      <c r="J65" s="165"/>
    </row>
    <row r="66" spans="1:10" ht="14.4" thickBot="1" x14ac:dyDescent="0.35">
      <c r="A66" s="229"/>
      <c r="B66" s="204" t="s">
        <v>321</v>
      </c>
      <c r="C66" s="173"/>
      <c r="D66" s="230"/>
      <c r="E66" s="204" t="s">
        <v>321</v>
      </c>
      <c r="F66" s="173"/>
      <c r="G66" s="230"/>
      <c r="H66" s="204" t="s">
        <v>324</v>
      </c>
      <c r="I66" s="225"/>
      <c r="J66" s="165"/>
    </row>
    <row r="67" spans="1:10" ht="14.4" thickBot="1" x14ac:dyDescent="0.35">
      <c r="A67" s="229"/>
      <c r="B67" s="204" t="s">
        <v>325</v>
      </c>
      <c r="C67" s="173"/>
      <c r="D67" s="230"/>
      <c r="E67" s="204" t="s">
        <v>325</v>
      </c>
      <c r="F67" s="173" t="s">
        <v>335</v>
      </c>
      <c r="G67" s="230"/>
      <c r="H67" s="204" t="s">
        <v>328</v>
      </c>
      <c r="I67" s="225"/>
      <c r="J67" s="165"/>
    </row>
    <row r="68" spans="1:10" ht="28.2" thickBot="1" x14ac:dyDescent="0.35">
      <c r="A68" s="231"/>
      <c r="B68" s="204" t="s">
        <v>330</v>
      </c>
      <c r="C68" s="173"/>
      <c r="D68" s="232"/>
      <c r="E68" s="204" t="s">
        <v>330</v>
      </c>
      <c r="F68" s="226" t="s">
        <v>336</v>
      </c>
      <c r="G68" s="232"/>
      <c r="H68" s="204" t="s">
        <v>333</v>
      </c>
      <c r="I68" s="225"/>
      <c r="J68" s="165"/>
    </row>
  </sheetData>
  <mergeCells count="87">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37"/>
  <sheetViews>
    <sheetView showGridLines="0" topLeftCell="A18" zoomScale="70" zoomScaleNormal="70" workbookViewId="0">
      <selection activeCell="E22" sqref="E22"/>
    </sheetView>
  </sheetViews>
  <sheetFormatPr baseColWidth="10" defaultColWidth="10.88671875" defaultRowHeight="13.8" x14ac:dyDescent="0.3"/>
  <cols>
    <col min="1" max="1" width="49.6640625" style="1" customWidth="1"/>
    <col min="2" max="13" width="35.6640625" style="1" customWidth="1"/>
    <col min="14" max="15" width="18.109375" style="1" customWidth="1"/>
    <col min="16" max="16" width="8.44140625" style="1" customWidth="1"/>
    <col min="17" max="17" width="18.44140625" style="1" bestFit="1" customWidth="1"/>
    <col min="18" max="18" width="5.6640625" style="1" customWidth="1"/>
    <col min="19" max="19" width="18.44140625" style="1" bestFit="1" customWidth="1"/>
    <col min="20" max="20" width="4.6640625" style="1" customWidth="1"/>
    <col min="21" max="21" width="23" style="1" bestFit="1" customWidth="1"/>
    <col min="22" max="22" width="10.88671875" style="1"/>
    <col min="23" max="23" width="18.44140625" style="1" bestFit="1" customWidth="1"/>
    <col min="24" max="24" width="16.109375" style="1" customWidth="1"/>
    <col min="25" max="16384" width="10.88671875" style="1"/>
  </cols>
  <sheetData>
    <row r="1" spans="1:15" s="84" customFormat="1" ht="32.25" customHeight="1" thickBot="1" x14ac:dyDescent="0.35">
      <c r="A1" s="367"/>
      <c r="B1" s="347" t="s">
        <v>160</v>
      </c>
      <c r="C1" s="348"/>
      <c r="D1" s="348"/>
      <c r="E1" s="348"/>
      <c r="F1" s="348"/>
      <c r="G1" s="348"/>
      <c r="H1" s="348"/>
      <c r="I1" s="349"/>
      <c r="J1" s="344" t="s">
        <v>161</v>
      </c>
      <c r="K1" s="345"/>
      <c r="L1" s="346"/>
    </row>
    <row r="2" spans="1:15" s="84" customFormat="1" ht="30.75" customHeight="1" thickBot="1" x14ac:dyDescent="0.35">
      <c r="A2" s="368"/>
      <c r="B2" s="350" t="s">
        <v>162</v>
      </c>
      <c r="C2" s="351"/>
      <c r="D2" s="351"/>
      <c r="E2" s="351"/>
      <c r="F2" s="351"/>
      <c r="G2" s="351"/>
      <c r="H2" s="351"/>
      <c r="I2" s="352"/>
      <c r="J2" s="344" t="s">
        <v>163</v>
      </c>
      <c r="K2" s="345"/>
      <c r="L2" s="346"/>
    </row>
    <row r="3" spans="1:15" s="84" customFormat="1" ht="24" customHeight="1" thickBot="1" x14ac:dyDescent="0.35">
      <c r="A3" s="368"/>
      <c r="B3" s="350" t="s">
        <v>0</v>
      </c>
      <c r="C3" s="351"/>
      <c r="D3" s="351"/>
      <c r="E3" s="351"/>
      <c r="F3" s="351"/>
      <c r="G3" s="351"/>
      <c r="H3" s="351"/>
      <c r="I3" s="352"/>
      <c r="J3" s="344" t="s">
        <v>164</v>
      </c>
      <c r="K3" s="345"/>
      <c r="L3" s="346"/>
    </row>
    <row r="4" spans="1:15" s="84" customFormat="1" ht="21.75" customHeight="1" thickBot="1" x14ac:dyDescent="0.35">
      <c r="A4" s="369"/>
      <c r="B4" s="353" t="s">
        <v>337</v>
      </c>
      <c r="C4" s="354"/>
      <c r="D4" s="354"/>
      <c r="E4" s="354"/>
      <c r="F4" s="354"/>
      <c r="G4" s="354"/>
      <c r="H4" s="354"/>
      <c r="I4" s="355"/>
      <c r="J4" s="344" t="s">
        <v>338</v>
      </c>
      <c r="K4" s="345"/>
      <c r="L4" s="346"/>
    </row>
    <row r="5" spans="1:15" s="84" customFormat="1" ht="21.75" customHeight="1" thickBot="1" x14ac:dyDescent="0.35">
      <c r="A5" s="85"/>
      <c r="B5" s="86"/>
      <c r="C5" s="86"/>
      <c r="D5" s="86"/>
      <c r="E5" s="86"/>
      <c r="F5" s="86"/>
      <c r="G5" s="86"/>
      <c r="H5" s="86"/>
      <c r="I5" s="86"/>
      <c r="J5" s="87"/>
      <c r="K5" s="87"/>
      <c r="L5" s="87"/>
    </row>
    <row r="6" spans="1:15" ht="40.35" customHeight="1" thickBot="1" x14ac:dyDescent="0.35">
      <c r="A6" s="54" t="s">
        <v>167</v>
      </c>
      <c r="B6" s="486" t="s">
        <v>168</v>
      </c>
      <c r="C6" s="487"/>
      <c r="D6" s="487"/>
      <c r="E6" s="487"/>
      <c r="F6" s="487"/>
      <c r="G6" s="487"/>
      <c r="H6" s="487"/>
      <c r="I6" s="488"/>
      <c r="J6" s="221" t="s">
        <v>169</v>
      </c>
      <c r="K6" s="489">
        <v>2024110010317</v>
      </c>
      <c r="L6" s="490"/>
      <c r="M6" s="485"/>
      <c r="N6" s="485"/>
      <c r="O6" s="485"/>
    </row>
    <row r="7" spans="1:15" s="84" customFormat="1" ht="21.75" customHeight="1" thickBot="1" x14ac:dyDescent="0.35">
      <c r="A7" s="85"/>
      <c r="B7" s="86"/>
      <c r="C7" s="86"/>
      <c r="D7" s="86"/>
      <c r="E7" s="86"/>
      <c r="F7" s="86"/>
      <c r="G7" s="86"/>
      <c r="H7" s="86"/>
      <c r="I7" s="86"/>
      <c r="J7" s="86"/>
      <c r="K7" s="86"/>
      <c r="L7" s="86"/>
      <c r="M7" s="87"/>
      <c r="N7" s="87"/>
      <c r="O7" s="87"/>
    </row>
    <row r="8" spans="1:15" s="84" customFormat="1" ht="21.75" customHeight="1" thickBot="1" x14ac:dyDescent="0.35">
      <c r="A8" s="491" t="s">
        <v>6</v>
      </c>
      <c r="B8" s="169" t="s">
        <v>170</v>
      </c>
      <c r="C8" s="132" t="s">
        <v>171</v>
      </c>
      <c r="D8" s="169" t="s">
        <v>172</v>
      </c>
      <c r="E8" s="132" t="s">
        <v>171</v>
      </c>
      <c r="F8" s="169" t="s">
        <v>173</v>
      </c>
      <c r="G8" s="132" t="s">
        <v>171</v>
      </c>
      <c r="H8" s="169" t="s">
        <v>174</v>
      </c>
      <c r="I8" s="134" t="s">
        <v>171</v>
      </c>
      <c r="J8" s="492" t="s">
        <v>8</v>
      </c>
      <c r="K8" s="168" t="s">
        <v>175</v>
      </c>
      <c r="L8" s="88"/>
      <c r="M8" s="485"/>
      <c r="N8" s="485"/>
      <c r="O8" s="485"/>
    </row>
    <row r="9" spans="1:15" s="84" customFormat="1" ht="21.75" customHeight="1" thickBot="1" x14ac:dyDescent="0.35">
      <c r="A9" s="491"/>
      <c r="B9" s="170" t="s">
        <v>176</v>
      </c>
      <c r="C9" s="135"/>
      <c r="D9" s="169" t="s">
        <v>177</v>
      </c>
      <c r="E9" s="136"/>
      <c r="F9" s="169" t="s">
        <v>178</v>
      </c>
      <c r="G9" s="136"/>
      <c r="H9" s="169" t="s">
        <v>179</v>
      </c>
      <c r="I9" s="134"/>
      <c r="J9" s="492"/>
      <c r="K9" s="168" t="s">
        <v>180</v>
      </c>
      <c r="L9" s="88"/>
      <c r="M9" s="485"/>
      <c r="N9" s="485"/>
      <c r="O9" s="485"/>
    </row>
    <row r="10" spans="1:15" s="84" customFormat="1" ht="21.75" customHeight="1" thickBot="1" x14ac:dyDescent="0.35">
      <c r="A10" s="491"/>
      <c r="B10" s="169" t="s">
        <v>181</v>
      </c>
      <c r="C10" s="132"/>
      <c r="D10" s="169" t="s">
        <v>182</v>
      </c>
      <c r="E10" s="136"/>
      <c r="F10" s="169" t="s">
        <v>183</v>
      </c>
      <c r="G10" s="136"/>
      <c r="H10" s="169" t="s">
        <v>184</v>
      </c>
      <c r="I10" s="134"/>
      <c r="J10" s="492"/>
      <c r="K10" s="168" t="s">
        <v>185</v>
      </c>
      <c r="L10" s="263" t="s">
        <v>171</v>
      </c>
      <c r="M10" s="485"/>
      <c r="N10" s="485"/>
      <c r="O10" s="485"/>
    </row>
    <row r="11" spans="1:15" ht="14.4" thickBot="1" x14ac:dyDescent="0.35"/>
    <row r="12" spans="1:15" ht="32.1" customHeight="1" thickBot="1" x14ac:dyDescent="0.35">
      <c r="A12" s="473" t="s">
        <v>339</v>
      </c>
      <c r="B12" s="474"/>
      <c r="C12" s="474"/>
      <c r="D12" s="474"/>
      <c r="E12" s="474"/>
      <c r="F12" s="474"/>
      <c r="G12" s="474"/>
      <c r="H12" s="474"/>
      <c r="I12" s="474"/>
      <c r="J12" s="474"/>
      <c r="K12" s="474"/>
      <c r="L12" s="475"/>
    </row>
    <row r="13" spans="1:15" ht="32.1" customHeight="1" thickBot="1" x14ac:dyDescent="0.35">
      <c r="A13" s="469" t="s">
        <v>340</v>
      </c>
      <c r="B13" s="471" t="s">
        <v>102</v>
      </c>
      <c r="C13" s="483" t="s">
        <v>13</v>
      </c>
      <c r="D13" s="479" t="s">
        <v>203</v>
      </c>
      <c r="E13" s="480"/>
      <c r="F13" s="481"/>
      <c r="G13" s="479" t="s">
        <v>209</v>
      </c>
      <c r="H13" s="480"/>
      <c r="I13" s="481"/>
      <c r="J13" s="331" t="s">
        <v>212</v>
      </c>
      <c r="K13" s="332"/>
      <c r="L13" s="333"/>
    </row>
    <row r="14" spans="1:15" ht="32.1" customHeight="1" thickBot="1" x14ac:dyDescent="0.35">
      <c r="A14" s="470"/>
      <c r="B14" s="482"/>
      <c r="C14" s="484"/>
      <c r="D14" s="118" t="s">
        <v>26</v>
      </c>
      <c r="E14" s="116" t="s">
        <v>28</v>
      </c>
      <c r="F14" s="117" t="s">
        <v>107</v>
      </c>
      <c r="G14" s="118" t="s">
        <v>26</v>
      </c>
      <c r="H14" s="116" t="s">
        <v>28</v>
      </c>
      <c r="I14" s="117" t="s">
        <v>107</v>
      </c>
      <c r="J14" s="118" t="s">
        <v>26</v>
      </c>
      <c r="K14" s="116" t="s">
        <v>28</v>
      </c>
      <c r="L14" s="117" t="s">
        <v>107</v>
      </c>
    </row>
    <row r="15" spans="1:15" ht="91.5" customHeight="1" x14ac:dyDescent="0.3">
      <c r="A15" s="202" t="s">
        <v>341</v>
      </c>
      <c r="B15" s="203" t="s">
        <v>187</v>
      </c>
      <c r="C15" s="192" t="s">
        <v>342</v>
      </c>
      <c r="D15" s="292">
        <f>+[1]ACTIVIDAD_1!B26</f>
        <v>546910000</v>
      </c>
      <c r="E15" s="200">
        <v>0</v>
      </c>
      <c r="F15" s="201">
        <f>+[1]ACTIVIDAD_1!C40</f>
        <v>0</v>
      </c>
      <c r="G15" s="292">
        <f>+[1]ACTIVIDAD_1!C26</f>
        <v>276172000</v>
      </c>
      <c r="H15" s="238">
        <f>+[1]ACTIVIDAD_1!C27</f>
        <v>10117500</v>
      </c>
      <c r="I15" s="242">
        <f>+[1]ACTIVIDAD_1!C42</f>
        <v>0.05</v>
      </c>
      <c r="J15" s="290">
        <f>+ACTIVIDAD_1!D25</f>
        <v>106541066</v>
      </c>
      <c r="K15" s="290">
        <v>52357966</v>
      </c>
      <c r="L15" s="247">
        <v>0.1</v>
      </c>
    </row>
    <row r="16" spans="1:15" ht="90" customHeight="1" x14ac:dyDescent="0.3">
      <c r="A16" s="198" t="s">
        <v>343</v>
      </c>
      <c r="B16" s="197" t="s">
        <v>260</v>
      </c>
      <c r="C16" s="196" t="s">
        <v>344</v>
      </c>
      <c r="D16" s="238">
        <f>+[1]ACTIVIDAD_2!B26</f>
        <v>269750000</v>
      </c>
      <c r="E16" s="22">
        <v>0</v>
      </c>
      <c r="F16" s="23">
        <f>+[1]META_PDD!C29</f>
        <v>0</v>
      </c>
      <c r="G16" s="238">
        <f>+[1]ACTIVIDAD_2!C26</f>
        <v>492888000</v>
      </c>
      <c r="H16" s="238">
        <f>+[1]ACTIVIDAD_2!C27</f>
        <v>6111733</v>
      </c>
      <c r="I16" s="234">
        <f>+[1]ACTIVIDAD_2!C42</f>
        <v>0.3</v>
      </c>
      <c r="J16" s="290">
        <v>189432849</v>
      </c>
      <c r="K16" s="290">
        <v>34310006</v>
      </c>
      <c r="L16" s="234">
        <v>0.3</v>
      </c>
    </row>
    <row r="17" spans="1:13" s="26" customFormat="1" ht="16.5" customHeight="1" x14ac:dyDescent="0.25">
      <c r="M17" s="1"/>
    </row>
    <row r="18" spans="1:13" ht="15" customHeight="1" thickBot="1" x14ac:dyDescent="0.35"/>
    <row r="19" spans="1:13" ht="35.1" customHeight="1" thickBot="1" x14ac:dyDescent="0.35">
      <c r="A19" s="473" t="s">
        <v>345</v>
      </c>
      <c r="B19" s="474"/>
      <c r="C19" s="474"/>
      <c r="D19" s="474"/>
      <c r="E19" s="474"/>
      <c r="F19" s="474"/>
      <c r="G19" s="474"/>
      <c r="H19" s="474"/>
      <c r="I19" s="474"/>
      <c r="J19" s="474"/>
      <c r="K19" s="474"/>
      <c r="L19" s="475"/>
    </row>
    <row r="20" spans="1:13" ht="35.1" customHeight="1" x14ac:dyDescent="0.3">
      <c r="A20" s="469" t="s">
        <v>340</v>
      </c>
      <c r="B20" s="471" t="s">
        <v>102</v>
      </c>
      <c r="C20" s="483" t="s">
        <v>13</v>
      </c>
      <c r="D20" s="479" t="s">
        <v>216</v>
      </c>
      <c r="E20" s="480"/>
      <c r="F20" s="481"/>
      <c r="G20" s="479" t="s">
        <v>220</v>
      </c>
      <c r="H20" s="480"/>
      <c r="I20" s="481"/>
      <c r="J20" s="479" t="s">
        <v>221</v>
      </c>
      <c r="K20" s="480"/>
      <c r="L20" s="481"/>
    </row>
    <row r="21" spans="1:13" ht="35.1" customHeight="1" thickBot="1" x14ac:dyDescent="0.35">
      <c r="A21" s="470"/>
      <c r="B21" s="482"/>
      <c r="C21" s="484"/>
      <c r="D21" s="118" t="s">
        <v>26</v>
      </c>
      <c r="E21" s="116" t="s">
        <v>28</v>
      </c>
      <c r="F21" s="117" t="s">
        <v>107</v>
      </c>
      <c r="G21" s="118" t="s">
        <v>26</v>
      </c>
      <c r="H21" s="116" t="s">
        <v>28</v>
      </c>
      <c r="I21" s="117" t="s">
        <v>107</v>
      </c>
      <c r="J21" s="118" t="s">
        <v>26</v>
      </c>
      <c r="K21" s="116" t="s">
        <v>28</v>
      </c>
      <c r="L21" s="117" t="s">
        <v>107</v>
      </c>
    </row>
    <row r="22" spans="1:13" ht="90" customHeight="1" x14ac:dyDescent="0.3">
      <c r="A22" s="202" t="s">
        <v>341</v>
      </c>
      <c r="B22" s="203" t="s">
        <v>187</v>
      </c>
      <c r="C22" s="192" t="s">
        <v>342</v>
      </c>
      <c r="D22" s="291">
        <v>-24084543</v>
      </c>
      <c r="E22" s="238">
        <v>80818333</v>
      </c>
      <c r="F22" s="247">
        <v>0.1</v>
      </c>
      <c r="G22" s="119"/>
      <c r="H22" s="114"/>
      <c r="I22" s="115"/>
      <c r="J22" s="119"/>
      <c r="K22" s="114"/>
      <c r="L22" s="115"/>
    </row>
    <row r="23" spans="1:13" ht="90" customHeight="1" thickBot="1" x14ac:dyDescent="0.35">
      <c r="A23" s="198" t="s">
        <v>343</v>
      </c>
      <c r="B23" s="197" t="s">
        <v>260</v>
      </c>
      <c r="C23" s="196" t="s">
        <v>344</v>
      </c>
      <c r="D23" s="291">
        <v>54821555</v>
      </c>
      <c r="E23" s="238">
        <v>80507727</v>
      </c>
      <c r="F23" s="247">
        <v>0.3</v>
      </c>
      <c r="G23" s="121"/>
      <c r="H23" s="25"/>
      <c r="I23" s="28"/>
      <c r="J23" s="121"/>
      <c r="K23" s="25"/>
      <c r="L23" s="28"/>
    </row>
    <row r="25" spans="1:13" ht="14.4" thickBot="1" x14ac:dyDescent="0.35"/>
    <row r="26" spans="1:13" ht="35.1" customHeight="1" thickBot="1" x14ac:dyDescent="0.35">
      <c r="A26" s="476" t="s">
        <v>346</v>
      </c>
      <c r="B26" s="477"/>
      <c r="C26" s="477"/>
      <c r="D26" s="477"/>
      <c r="E26" s="477"/>
      <c r="F26" s="477"/>
      <c r="G26" s="477"/>
      <c r="H26" s="477"/>
      <c r="I26" s="477"/>
      <c r="J26" s="477"/>
      <c r="K26" s="477"/>
      <c r="L26" s="478"/>
    </row>
    <row r="27" spans="1:13" ht="35.1" customHeight="1" x14ac:dyDescent="0.3">
      <c r="A27" s="469" t="s">
        <v>340</v>
      </c>
      <c r="B27" s="471" t="s">
        <v>102</v>
      </c>
      <c r="C27" s="483" t="s">
        <v>13</v>
      </c>
      <c r="D27" s="479" t="s">
        <v>222</v>
      </c>
      <c r="E27" s="480"/>
      <c r="F27" s="481"/>
      <c r="G27" s="479" t="s">
        <v>223</v>
      </c>
      <c r="H27" s="480"/>
      <c r="I27" s="481"/>
      <c r="J27" s="479" t="s">
        <v>224</v>
      </c>
      <c r="K27" s="480"/>
      <c r="L27" s="481"/>
    </row>
    <row r="28" spans="1:13" ht="35.1" customHeight="1" thickBot="1" x14ac:dyDescent="0.35">
      <c r="A28" s="470"/>
      <c r="B28" s="472"/>
      <c r="C28" s="484"/>
      <c r="D28" s="118" t="s">
        <v>26</v>
      </c>
      <c r="E28" s="116" t="s">
        <v>28</v>
      </c>
      <c r="F28" s="117" t="s">
        <v>107</v>
      </c>
      <c r="G28" s="118" t="s">
        <v>26</v>
      </c>
      <c r="H28" s="116" t="s">
        <v>28</v>
      </c>
      <c r="I28" s="117" t="s">
        <v>107</v>
      </c>
      <c r="J28" s="118" t="s">
        <v>26</v>
      </c>
      <c r="K28" s="116" t="s">
        <v>28</v>
      </c>
      <c r="L28" s="117" t="s">
        <v>107</v>
      </c>
    </row>
    <row r="29" spans="1:13" ht="81" customHeight="1" x14ac:dyDescent="0.3">
      <c r="A29" s="202" t="s">
        <v>341</v>
      </c>
      <c r="B29" s="203" t="s">
        <v>187</v>
      </c>
      <c r="C29" s="192" t="s">
        <v>342</v>
      </c>
      <c r="D29" s="119"/>
      <c r="E29" s="114"/>
      <c r="F29" s="115"/>
      <c r="G29" s="119"/>
      <c r="H29" s="114"/>
      <c r="I29" s="115"/>
      <c r="J29" s="119"/>
      <c r="K29" s="114"/>
      <c r="L29" s="115"/>
    </row>
    <row r="30" spans="1:13" ht="94.5" customHeight="1" x14ac:dyDescent="0.3">
      <c r="A30" s="198" t="s">
        <v>343</v>
      </c>
      <c r="B30" s="197" t="s">
        <v>260</v>
      </c>
      <c r="C30" s="196" t="s">
        <v>344</v>
      </c>
      <c r="D30" s="120"/>
      <c r="E30" s="22"/>
      <c r="F30" s="23"/>
      <c r="G30" s="120"/>
      <c r="H30" s="22"/>
      <c r="I30" s="23"/>
      <c r="J30" s="120"/>
      <c r="K30" s="22"/>
      <c r="L30" s="23"/>
    </row>
    <row r="32" spans="1:13" ht="14.4" thickBot="1" x14ac:dyDescent="0.35"/>
    <row r="33" spans="1:12" ht="35.1" customHeight="1" thickBot="1" x14ac:dyDescent="0.35">
      <c r="A33" s="476" t="s">
        <v>347</v>
      </c>
      <c r="B33" s="477"/>
      <c r="C33" s="477"/>
      <c r="D33" s="477"/>
      <c r="E33" s="477"/>
      <c r="F33" s="477"/>
      <c r="G33" s="477"/>
      <c r="H33" s="477"/>
      <c r="I33" s="477"/>
      <c r="J33" s="477"/>
      <c r="K33" s="477"/>
      <c r="L33" s="478"/>
    </row>
    <row r="34" spans="1:12" ht="35.1" customHeight="1" x14ac:dyDescent="0.3">
      <c r="A34" s="469" t="s">
        <v>340</v>
      </c>
      <c r="B34" s="471" t="s">
        <v>102</v>
      </c>
      <c r="C34" s="483" t="s">
        <v>13</v>
      </c>
      <c r="D34" s="479" t="s">
        <v>225</v>
      </c>
      <c r="E34" s="480"/>
      <c r="F34" s="481"/>
      <c r="G34" s="479" t="s">
        <v>348</v>
      </c>
      <c r="H34" s="480"/>
      <c r="I34" s="481"/>
      <c r="J34" s="479" t="s">
        <v>227</v>
      </c>
      <c r="K34" s="480"/>
      <c r="L34" s="481"/>
    </row>
    <row r="35" spans="1:12" ht="35.1" customHeight="1" thickBot="1" x14ac:dyDescent="0.35">
      <c r="A35" s="470"/>
      <c r="B35" s="472"/>
      <c r="C35" s="484"/>
      <c r="D35" s="118" t="s">
        <v>26</v>
      </c>
      <c r="E35" s="116" t="s">
        <v>28</v>
      </c>
      <c r="F35" s="117" t="s">
        <v>107</v>
      </c>
      <c r="G35" s="118" t="s">
        <v>26</v>
      </c>
      <c r="H35" s="116" t="s">
        <v>28</v>
      </c>
      <c r="I35" s="117" t="s">
        <v>107</v>
      </c>
      <c r="J35" s="118" t="s">
        <v>26</v>
      </c>
      <c r="K35" s="116" t="s">
        <v>28</v>
      </c>
      <c r="L35" s="117" t="s">
        <v>107</v>
      </c>
    </row>
    <row r="36" spans="1:12" ht="99" customHeight="1" x14ac:dyDescent="0.3">
      <c r="A36" s="202" t="s">
        <v>341</v>
      </c>
      <c r="B36" s="203" t="s">
        <v>187</v>
      </c>
      <c r="C36" s="192" t="s">
        <v>342</v>
      </c>
      <c r="D36" s="119"/>
      <c r="E36" s="114"/>
      <c r="F36" s="115"/>
      <c r="G36" s="119"/>
      <c r="H36" s="114"/>
      <c r="I36" s="115"/>
      <c r="J36" s="119"/>
      <c r="K36" s="114"/>
      <c r="L36" s="115"/>
    </row>
    <row r="37" spans="1:12" ht="93.75" customHeight="1" x14ac:dyDescent="0.3">
      <c r="A37" s="198" t="s">
        <v>343</v>
      </c>
      <c r="B37" s="197" t="s">
        <v>260</v>
      </c>
      <c r="C37" s="196" t="s">
        <v>344</v>
      </c>
      <c r="D37" s="120"/>
      <c r="E37" s="22"/>
      <c r="F37" s="23"/>
      <c r="G37" s="120"/>
      <c r="H37" s="22"/>
      <c r="I37" s="23"/>
      <c r="J37" s="120"/>
      <c r="K37" s="22"/>
      <c r="L37" s="23"/>
    </row>
  </sheetData>
  <mergeCells count="45">
    <mergeCell ref="A8:A10"/>
    <mergeCell ref="A12:L12"/>
    <mergeCell ref="A33:L33"/>
    <mergeCell ref="C34:C35"/>
    <mergeCell ref="D34:F34"/>
    <mergeCell ref="G34:I34"/>
    <mergeCell ref="J34:L34"/>
    <mergeCell ref="G20:I20"/>
    <mergeCell ref="B27:B28"/>
    <mergeCell ref="J8:J10"/>
    <mergeCell ref="C27:C28"/>
    <mergeCell ref="D27:F27"/>
    <mergeCell ref="G27:I27"/>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A34:A35"/>
    <mergeCell ref="B34:B35"/>
    <mergeCell ref="A20:A21"/>
    <mergeCell ref="A27:A28"/>
    <mergeCell ref="A19:L19"/>
    <mergeCell ref="A26:L26"/>
    <mergeCell ref="J20:L20"/>
    <mergeCell ref="J27:L27"/>
    <mergeCell ref="B20:B21"/>
    <mergeCell ref="C20:C21"/>
    <mergeCell ref="D20:F20"/>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E31" sqref="E31"/>
    </sheetView>
  </sheetViews>
  <sheetFormatPr baseColWidth="10" defaultColWidth="10.88671875" defaultRowHeight="13.8" x14ac:dyDescent="0.3"/>
  <cols>
    <col min="1" max="1" width="25.44140625" style="82" customWidth="1"/>
    <col min="2" max="2" width="29.88671875" style="82" customWidth="1"/>
    <col min="3" max="3" width="21.44140625" style="82" customWidth="1"/>
    <col min="4" max="4" width="21.6640625" style="82" customWidth="1"/>
    <col min="5" max="5" width="20.6640625" style="82" bestFit="1" customWidth="1"/>
    <col min="6" max="6" width="21.88671875" style="82" customWidth="1"/>
    <col min="7" max="7" width="20.6640625" style="82" bestFit="1" customWidth="1"/>
    <col min="8" max="8" width="21.44140625" style="82" customWidth="1"/>
    <col min="9" max="9" width="20.6640625" style="82" bestFit="1" customWidth="1"/>
    <col min="10" max="10" width="22.33203125" style="82" customWidth="1"/>
    <col min="11" max="11" width="20.6640625" style="82" bestFit="1" customWidth="1"/>
    <col min="12" max="12" width="23" style="82" customWidth="1"/>
    <col min="13" max="13" width="20.6640625" style="82" bestFit="1" customWidth="1"/>
    <col min="14" max="14" width="22.33203125" style="82" customWidth="1"/>
    <col min="15" max="15" width="20.6640625" style="82" bestFit="1" customWidth="1"/>
    <col min="16" max="17" width="20.44140625" style="82" customWidth="1"/>
    <col min="18" max="18" width="17.33203125" style="82" bestFit="1" customWidth="1"/>
    <col min="19" max="19" width="20.6640625" style="82" bestFit="1" customWidth="1"/>
    <col min="20" max="20" width="21.109375" style="82" customWidth="1"/>
    <col min="21" max="21" width="20.6640625" style="82" bestFit="1" customWidth="1"/>
    <col min="22" max="22" width="19.88671875" style="82" bestFit="1" customWidth="1"/>
    <col min="23" max="23" width="21.88671875" style="82" customWidth="1"/>
    <col min="24" max="24" width="17.33203125" style="82" bestFit="1" customWidth="1"/>
    <col min="25" max="25" width="20.6640625" style="82" bestFit="1" customWidth="1"/>
    <col min="26" max="26" width="20.44140625" style="82" customWidth="1"/>
    <col min="27" max="27" width="17.44140625" style="82" customWidth="1"/>
    <col min="28" max="28" width="19.88671875" style="82" bestFit="1" customWidth="1"/>
    <col min="29" max="29" width="22.88671875" style="82" customWidth="1"/>
    <col min="30" max="30" width="17" style="82" customWidth="1"/>
    <col min="31" max="31" width="19.88671875" style="82" bestFit="1" customWidth="1"/>
    <col min="32" max="32" width="22" style="82" customWidth="1"/>
    <col min="33" max="36" width="20.44140625" style="82" bestFit="1" customWidth="1"/>
    <col min="37" max="16384" width="10.88671875" style="82"/>
  </cols>
  <sheetData>
    <row r="1" spans="1:62" s="1" customFormat="1" ht="20.25" customHeight="1" x14ac:dyDescent="0.3">
      <c r="A1" s="460"/>
      <c r="B1" s="517" t="s">
        <v>349</v>
      </c>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9"/>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x14ac:dyDescent="0.3">
      <c r="A2" s="461"/>
      <c r="B2" s="520"/>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x14ac:dyDescent="0.3">
      <c r="A3" s="461"/>
      <c r="B3" s="520"/>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x14ac:dyDescent="0.35">
      <c r="A4" s="462"/>
      <c r="B4" s="523"/>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5"/>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x14ac:dyDescent="0.3">
      <c r="B5" s="99"/>
      <c r="C5" s="99"/>
      <c r="D5" s="99"/>
      <c r="E5" s="99"/>
      <c r="F5" s="99"/>
      <c r="G5" s="99"/>
      <c r="H5" s="99"/>
      <c r="I5" s="99"/>
      <c r="J5" s="99"/>
      <c r="K5" s="98"/>
      <c r="L5" s="98"/>
      <c r="M5" s="98"/>
      <c r="N5" s="98"/>
      <c r="O5" s="98"/>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x14ac:dyDescent="0.3">
      <c r="A6" s="5"/>
      <c r="B6" s="99"/>
      <c r="C6" s="99"/>
      <c r="D6" s="99"/>
      <c r="E6" s="99"/>
      <c r="F6" s="99"/>
      <c r="G6" s="99"/>
      <c r="H6" s="99"/>
      <c r="I6" s="99"/>
      <c r="J6" s="99"/>
      <c r="K6" s="99"/>
      <c r="L6" s="99"/>
      <c r="M6" s="99"/>
      <c r="N6" s="99"/>
      <c r="O6" s="99"/>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x14ac:dyDescent="0.35">
      <c r="A7" s="6"/>
      <c r="B7" s="99"/>
      <c r="C7" s="99"/>
      <c r="D7" s="99"/>
      <c r="E7" s="99"/>
      <c r="F7" s="99"/>
      <c r="G7" s="99"/>
      <c r="H7" s="99"/>
      <c r="I7" s="99"/>
      <c r="J7" s="99"/>
      <c r="K7" s="99"/>
      <c r="L7" s="99"/>
      <c r="M7" s="99"/>
      <c r="N7" s="99"/>
      <c r="O7" s="99"/>
      <c r="P7" s="2"/>
      <c r="Q7" s="2"/>
      <c r="R7" s="3"/>
      <c r="S7" s="3"/>
      <c r="T7" s="2"/>
      <c r="U7" s="2"/>
      <c r="V7" s="2"/>
      <c r="W7" s="82"/>
      <c r="X7" s="4"/>
      <c r="Y7" s="4"/>
      <c r="Z7" s="130"/>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x14ac:dyDescent="0.35">
      <c r="A8" s="443" t="s">
        <v>4</v>
      </c>
      <c r="B8" s="493" t="s">
        <v>350</v>
      </c>
      <c r="C8" s="494"/>
      <c r="D8" s="494"/>
      <c r="E8" s="494"/>
      <c r="F8" s="494"/>
      <c r="G8" s="494"/>
      <c r="H8" s="494"/>
      <c r="I8" s="494"/>
      <c r="J8" s="494"/>
      <c r="K8" s="494"/>
      <c r="L8" s="494"/>
      <c r="M8" s="494"/>
      <c r="N8" s="494"/>
      <c r="O8" s="494"/>
      <c r="P8" s="494"/>
      <c r="Q8" s="494"/>
      <c r="R8" s="494"/>
      <c r="S8" s="494"/>
      <c r="T8" s="494"/>
      <c r="U8" s="494"/>
      <c r="V8" s="494"/>
      <c r="W8" s="494"/>
      <c r="X8" s="494"/>
      <c r="Y8" s="494"/>
      <c r="Z8" s="494"/>
      <c r="AA8" s="499" t="s">
        <v>169</v>
      </c>
      <c r="AB8" s="447">
        <v>2024110010317</v>
      </c>
      <c r="AC8" s="526" t="s">
        <v>298</v>
      </c>
      <c r="AD8" s="527"/>
      <c r="AE8" s="344" t="s">
        <v>161</v>
      </c>
      <c r="AF8" s="346"/>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x14ac:dyDescent="0.35">
      <c r="A9" s="444"/>
      <c r="B9" s="495"/>
      <c r="C9" s="496"/>
      <c r="D9" s="496"/>
      <c r="E9" s="496"/>
      <c r="F9" s="496"/>
      <c r="G9" s="496"/>
      <c r="H9" s="496"/>
      <c r="I9" s="496"/>
      <c r="J9" s="496"/>
      <c r="K9" s="496"/>
      <c r="L9" s="496"/>
      <c r="M9" s="496"/>
      <c r="N9" s="496"/>
      <c r="O9" s="496"/>
      <c r="P9" s="496"/>
      <c r="Q9" s="496"/>
      <c r="R9" s="496"/>
      <c r="S9" s="496"/>
      <c r="T9" s="496"/>
      <c r="U9" s="496"/>
      <c r="V9" s="496"/>
      <c r="W9" s="496"/>
      <c r="X9" s="496"/>
      <c r="Y9" s="496"/>
      <c r="Z9" s="496"/>
      <c r="AA9" s="500"/>
      <c r="AB9" s="448"/>
      <c r="AC9" s="526" t="s">
        <v>299</v>
      </c>
      <c r="AD9" s="527"/>
      <c r="AE9" s="344" t="s">
        <v>163</v>
      </c>
      <c r="AF9" s="346"/>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x14ac:dyDescent="0.35">
      <c r="A10" s="444"/>
      <c r="B10" s="495"/>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500"/>
      <c r="AB10" s="448"/>
      <c r="AC10" s="526" t="s">
        <v>300</v>
      </c>
      <c r="AD10" s="527"/>
      <c r="AE10" s="502" t="s">
        <v>164</v>
      </c>
      <c r="AF10" s="503"/>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x14ac:dyDescent="0.35">
      <c r="A11" s="445"/>
      <c r="B11" s="497"/>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501"/>
      <c r="AB11" s="449"/>
      <c r="AC11" s="526" t="s">
        <v>302</v>
      </c>
      <c r="AD11" s="527"/>
      <c r="AE11" s="344" t="s">
        <v>351</v>
      </c>
      <c r="AF11" s="346"/>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x14ac:dyDescent="0.3">
      <c r="A12" s="14"/>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x14ac:dyDescent="0.3">
      <c r="C13" s="101"/>
      <c r="D13" s="101"/>
      <c r="E13" s="101"/>
      <c r="F13" s="101"/>
      <c r="G13" s="101"/>
      <c r="H13" s="101"/>
      <c r="I13" s="101"/>
      <c r="J13" s="101"/>
      <c r="K13" s="100"/>
      <c r="L13" s="100"/>
      <c r="M13" s="100"/>
      <c r="N13" s="100"/>
      <c r="O13" s="100"/>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row>
    <row r="14" spans="1:62" s="84" customFormat="1" ht="21.75" customHeight="1" thickBot="1" x14ac:dyDescent="0.35">
      <c r="A14" s="371" t="s">
        <v>6</v>
      </c>
      <c r="B14" s="169" t="s">
        <v>170</v>
      </c>
      <c r="C14" s="132"/>
      <c r="D14" s="169" t="s">
        <v>172</v>
      </c>
      <c r="E14" s="133"/>
      <c r="F14" s="169" t="s">
        <v>173</v>
      </c>
      <c r="G14" s="133"/>
      <c r="H14" s="169" t="s">
        <v>174</v>
      </c>
      <c r="I14" s="134"/>
      <c r="J14" s="102"/>
      <c r="K14" s="370" t="s">
        <v>8</v>
      </c>
      <c r="L14" s="370"/>
      <c r="M14" s="528" t="s">
        <v>175</v>
      </c>
      <c r="N14" s="528"/>
      <c r="O14" s="528"/>
      <c r="P14" s="137"/>
      <c r="Q14" s="178"/>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row>
    <row r="15" spans="1:62" s="84" customFormat="1" ht="21.75" customHeight="1" thickBot="1" x14ac:dyDescent="0.35">
      <c r="A15" s="371"/>
      <c r="B15" s="170" t="s">
        <v>176</v>
      </c>
      <c r="C15" s="135"/>
      <c r="D15" s="169" t="s">
        <v>177</v>
      </c>
      <c r="E15" s="136"/>
      <c r="F15" s="169" t="s">
        <v>178</v>
      </c>
      <c r="G15" s="136"/>
      <c r="H15" s="169" t="s">
        <v>179</v>
      </c>
      <c r="I15" s="134"/>
      <c r="J15" s="102"/>
      <c r="K15" s="370"/>
      <c r="L15" s="370"/>
      <c r="M15" s="528" t="s">
        <v>180</v>
      </c>
      <c r="N15" s="528"/>
      <c r="O15" s="528"/>
      <c r="P15" s="137"/>
      <c r="Q15" s="178"/>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row>
    <row r="16" spans="1:62" s="84" customFormat="1" ht="21.75" customHeight="1" thickBot="1" x14ac:dyDescent="0.35">
      <c r="A16" s="371"/>
      <c r="B16" s="169" t="s">
        <v>181</v>
      </c>
      <c r="C16" s="132"/>
      <c r="D16" s="169" t="s">
        <v>182</v>
      </c>
      <c r="E16" s="136"/>
      <c r="F16" s="169" t="s">
        <v>183</v>
      </c>
      <c r="G16" s="136"/>
      <c r="H16" s="169" t="s">
        <v>184</v>
      </c>
      <c r="I16" s="134"/>
      <c r="K16" s="370"/>
      <c r="L16" s="370"/>
      <c r="M16" s="528" t="s">
        <v>185</v>
      </c>
      <c r="N16" s="528"/>
      <c r="O16" s="528"/>
      <c r="P16" s="137"/>
      <c r="Q16" s="178"/>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row>
    <row r="17" spans="1:62" s="84" customFormat="1" ht="21.75" customHeight="1" thickBot="1" x14ac:dyDescent="0.35">
      <c r="A17" s="1"/>
      <c r="B17" s="1"/>
      <c r="C17" s="1"/>
      <c r="D17" s="1"/>
      <c r="E17" s="1"/>
      <c r="F17" s="1"/>
      <c r="G17" s="102"/>
      <c r="H17" s="102"/>
      <c r="I17" s="102"/>
      <c r="J17" s="102"/>
      <c r="K17" s="103"/>
      <c r="L17" s="103"/>
      <c r="M17" s="101"/>
      <c r="N17" s="101"/>
      <c r="O17" s="101"/>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1:62" s="1" customFormat="1" ht="48" customHeight="1" thickBot="1" x14ac:dyDescent="0.35">
      <c r="A18" s="390" t="s">
        <v>352</v>
      </c>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2"/>
      <c r="AG18" s="123"/>
      <c r="AH18" s="123"/>
      <c r="AI18" s="123"/>
      <c r="AJ18" s="123"/>
      <c r="AK18" s="123"/>
      <c r="AL18" s="123"/>
      <c r="AM18" s="123"/>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x14ac:dyDescent="0.35">
      <c r="A19" s="388" t="s">
        <v>353</v>
      </c>
      <c r="B19" s="389"/>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9"/>
      <c r="AG19" s="123"/>
      <c r="AH19" s="123"/>
      <c r="AI19" s="123"/>
      <c r="AJ19" s="123"/>
      <c r="AK19" s="123"/>
      <c r="AL19" s="123"/>
      <c r="AM19" s="123"/>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x14ac:dyDescent="0.35">
      <c r="A20" s="407" t="s">
        <v>354</v>
      </c>
      <c r="B20" s="513" t="s">
        <v>355</v>
      </c>
      <c r="C20" s="438" t="s">
        <v>85</v>
      </c>
      <c r="D20" s="507"/>
      <c r="E20" s="507"/>
      <c r="F20" s="507"/>
      <c r="G20" s="507"/>
      <c r="H20" s="507"/>
      <c r="I20" s="507"/>
      <c r="J20" s="507"/>
      <c r="K20" s="507"/>
      <c r="L20" s="507"/>
      <c r="M20" s="507"/>
      <c r="N20" s="439"/>
      <c r="O20" s="504" t="s">
        <v>87</v>
      </c>
      <c r="P20" s="505"/>
      <c r="Q20" s="505"/>
      <c r="R20" s="505"/>
      <c r="S20" s="505"/>
      <c r="T20" s="505"/>
      <c r="U20" s="505"/>
      <c r="V20" s="505"/>
      <c r="W20" s="505"/>
      <c r="X20" s="505"/>
      <c r="Y20" s="505"/>
      <c r="Z20" s="505"/>
      <c r="AA20" s="505"/>
      <c r="AB20" s="505"/>
      <c r="AC20" s="505"/>
      <c r="AD20" s="505"/>
      <c r="AE20" s="505"/>
      <c r="AF20" s="506"/>
      <c r="AG20" s="123"/>
      <c r="AH20" s="123"/>
      <c r="AI20" s="123"/>
      <c r="AJ20" s="123"/>
      <c r="AK20" s="123"/>
      <c r="AL20" s="123"/>
      <c r="AM20" s="123"/>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row>
    <row r="21" spans="1:62" s="30" customFormat="1" ht="21.75" customHeight="1" thickBot="1" x14ac:dyDescent="0.35">
      <c r="A21" s="512"/>
      <c r="B21" s="513"/>
      <c r="C21" s="510" t="s">
        <v>203</v>
      </c>
      <c r="D21" s="511"/>
      <c r="E21" s="510" t="s">
        <v>209</v>
      </c>
      <c r="F21" s="511"/>
      <c r="G21" s="510" t="s">
        <v>212</v>
      </c>
      <c r="H21" s="511"/>
      <c r="I21" s="510" t="s">
        <v>216</v>
      </c>
      <c r="J21" s="511"/>
      <c r="K21" s="510" t="s">
        <v>220</v>
      </c>
      <c r="L21" s="511"/>
      <c r="M21" s="510" t="s">
        <v>221</v>
      </c>
      <c r="N21" s="511"/>
      <c r="O21" s="504" t="s">
        <v>203</v>
      </c>
      <c r="P21" s="505"/>
      <c r="Q21" s="506"/>
      <c r="R21" s="514" t="s">
        <v>209</v>
      </c>
      <c r="S21" s="515"/>
      <c r="T21" s="516"/>
      <c r="U21" s="514" t="s">
        <v>212</v>
      </c>
      <c r="V21" s="515"/>
      <c r="W21" s="516"/>
      <c r="X21" s="514" t="s">
        <v>216</v>
      </c>
      <c r="Y21" s="515"/>
      <c r="Z21" s="516"/>
      <c r="AA21" s="514" t="s">
        <v>220</v>
      </c>
      <c r="AB21" s="515"/>
      <c r="AC21" s="516"/>
      <c r="AD21" s="514" t="s">
        <v>221</v>
      </c>
      <c r="AE21" s="515"/>
      <c r="AF21" s="516"/>
      <c r="AG21" s="123"/>
      <c r="AH21" s="123"/>
      <c r="AI21" s="123"/>
      <c r="AJ21" s="123"/>
      <c r="AK21" s="123"/>
      <c r="AL21" s="123"/>
      <c r="AM21" s="123"/>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row>
    <row r="22" spans="1:62" s="30" customFormat="1" ht="28.5" customHeight="1" thickBot="1" x14ac:dyDescent="0.35">
      <c r="A22" s="512"/>
      <c r="B22" s="513"/>
      <c r="C22" s="128" t="s">
        <v>356</v>
      </c>
      <c r="D22" s="128" t="s">
        <v>357</v>
      </c>
      <c r="E22" s="128" t="s">
        <v>356</v>
      </c>
      <c r="F22" s="128" t="s">
        <v>357</v>
      </c>
      <c r="G22" s="128" t="s">
        <v>356</v>
      </c>
      <c r="H22" s="128" t="s">
        <v>357</v>
      </c>
      <c r="I22" s="128" t="s">
        <v>356</v>
      </c>
      <c r="J22" s="128" t="s">
        <v>357</v>
      </c>
      <c r="K22" s="128" t="s">
        <v>356</v>
      </c>
      <c r="L22" s="128" t="s">
        <v>357</v>
      </c>
      <c r="M22" s="128" t="s">
        <v>356</v>
      </c>
      <c r="N22" s="128" t="s">
        <v>357</v>
      </c>
      <c r="O22" s="129" t="s">
        <v>356</v>
      </c>
      <c r="P22" s="129" t="s">
        <v>358</v>
      </c>
      <c r="Q22" s="129" t="s">
        <v>28</v>
      </c>
      <c r="R22" s="129" t="s">
        <v>356</v>
      </c>
      <c r="S22" s="129" t="s">
        <v>358</v>
      </c>
      <c r="T22" s="129" t="s">
        <v>28</v>
      </c>
      <c r="U22" s="129" t="s">
        <v>356</v>
      </c>
      <c r="V22" s="129" t="s">
        <v>358</v>
      </c>
      <c r="W22" s="129" t="s">
        <v>28</v>
      </c>
      <c r="X22" s="129" t="s">
        <v>356</v>
      </c>
      <c r="Y22" s="129" t="s">
        <v>358</v>
      </c>
      <c r="Z22" s="129" t="s">
        <v>28</v>
      </c>
      <c r="AA22" s="129" t="s">
        <v>356</v>
      </c>
      <c r="AB22" s="129" t="s">
        <v>358</v>
      </c>
      <c r="AC22" s="129" t="s">
        <v>28</v>
      </c>
      <c r="AD22" s="129" t="s">
        <v>356</v>
      </c>
      <c r="AE22" s="129" t="s">
        <v>358</v>
      </c>
      <c r="AF22" s="129" t="s">
        <v>28</v>
      </c>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row>
    <row r="23" spans="1:62" s="30" customFormat="1" ht="15.75" customHeight="1" x14ac:dyDescent="0.3">
      <c r="A23" s="512"/>
      <c r="B23" s="79" t="s">
        <v>359</v>
      </c>
      <c r="C23" s="141"/>
      <c r="D23" s="139"/>
      <c r="E23" s="141"/>
      <c r="F23" s="139"/>
      <c r="G23" s="141"/>
      <c r="H23" s="139"/>
      <c r="I23" s="141"/>
      <c r="J23" s="139"/>
      <c r="K23" s="141"/>
      <c r="L23" s="139"/>
      <c r="M23" s="141"/>
      <c r="N23" s="139"/>
      <c r="O23" s="77"/>
      <c r="P23" s="139"/>
      <c r="Q23" s="139"/>
      <c r="R23" s="77"/>
      <c r="S23" s="139"/>
      <c r="T23" s="139"/>
      <c r="U23" s="77"/>
      <c r="V23" s="139"/>
      <c r="W23" s="139"/>
      <c r="X23" s="77"/>
      <c r="Y23" s="139"/>
      <c r="Z23" s="139"/>
      <c r="AA23" s="77"/>
      <c r="AB23" s="139"/>
      <c r="AC23" s="139"/>
      <c r="AD23" s="77"/>
      <c r="AE23" s="179"/>
      <c r="AF23" s="142"/>
      <c r="AG23" s="123"/>
      <c r="AH23" s="123"/>
      <c r="AI23" s="123"/>
      <c r="AJ23" s="123"/>
      <c r="AK23" s="123"/>
      <c r="AL23" s="123"/>
      <c r="AM23" s="123"/>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row>
    <row r="24" spans="1:62" s="30" customFormat="1" ht="15.75" customHeight="1" x14ac:dyDescent="0.3">
      <c r="A24" s="512"/>
      <c r="B24" s="80" t="s">
        <v>360</v>
      </c>
      <c r="C24" s="77"/>
      <c r="D24" s="139"/>
      <c r="E24" s="77"/>
      <c r="F24" s="139"/>
      <c r="G24" s="77"/>
      <c r="H24" s="139"/>
      <c r="I24" s="77"/>
      <c r="J24" s="139"/>
      <c r="K24" s="77"/>
      <c r="L24" s="139"/>
      <c r="M24" s="77"/>
      <c r="N24" s="139"/>
      <c r="O24" s="77"/>
      <c r="P24" s="139"/>
      <c r="Q24" s="139"/>
      <c r="R24" s="77"/>
      <c r="S24" s="139"/>
      <c r="T24" s="139"/>
      <c r="U24" s="77"/>
      <c r="V24" s="139"/>
      <c r="W24" s="139"/>
      <c r="X24" s="77"/>
      <c r="Y24" s="139"/>
      <c r="Z24" s="139"/>
      <c r="AA24" s="77"/>
      <c r="AB24" s="139"/>
      <c r="AC24" s="139"/>
      <c r="AD24" s="77"/>
      <c r="AE24" s="179"/>
      <c r="AF24" s="142"/>
      <c r="AG24" s="123"/>
      <c r="AH24" s="123"/>
      <c r="AI24" s="123"/>
      <c r="AJ24" s="123"/>
      <c r="AK24" s="123"/>
      <c r="AL24" s="123"/>
      <c r="AM24" s="123"/>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row>
    <row r="25" spans="1:62" s="30" customFormat="1" ht="15.75" customHeight="1" x14ac:dyDescent="0.3">
      <c r="A25" s="512"/>
      <c r="B25" s="80" t="s">
        <v>361</v>
      </c>
      <c r="C25" s="77"/>
      <c r="D25" s="139"/>
      <c r="E25" s="77"/>
      <c r="F25" s="139"/>
      <c r="G25" s="77"/>
      <c r="H25" s="139"/>
      <c r="I25" s="77"/>
      <c r="J25" s="139"/>
      <c r="K25" s="77"/>
      <c r="L25" s="139"/>
      <c r="M25" s="77"/>
      <c r="N25" s="139"/>
      <c r="O25" s="77"/>
      <c r="P25" s="139"/>
      <c r="Q25" s="139"/>
      <c r="R25" s="77"/>
      <c r="S25" s="139"/>
      <c r="T25" s="139"/>
      <c r="U25" s="77"/>
      <c r="V25" s="139"/>
      <c r="W25" s="139"/>
      <c r="X25" s="77"/>
      <c r="Y25" s="139"/>
      <c r="Z25" s="139"/>
      <c r="AA25" s="77"/>
      <c r="AB25" s="139"/>
      <c r="AC25" s="139"/>
      <c r="AD25" s="77"/>
      <c r="AE25" s="179"/>
      <c r="AF25" s="142"/>
      <c r="AG25" s="123"/>
      <c r="AH25" s="123"/>
      <c r="AI25" s="123"/>
      <c r="AJ25" s="123"/>
      <c r="AK25" s="123"/>
      <c r="AL25" s="123"/>
      <c r="AM25" s="123"/>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row>
    <row r="26" spans="1:62" s="30" customFormat="1" ht="15.75" customHeight="1" x14ac:dyDescent="0.3">
      <c r="A26" s="512"/>
      <c r="B26" s="80" t="s">
        <v>362</v>
      </c>
      <c r="C26" s="77"/>
      <c r="D26" s="139"/>
      <c r="E26" s="77"/>
      <c r="F26" s="139"/>
      <c r="G26" s="77"/>
      <c r="H26" s="139"/>
      <c r="I26" s="77"/>
      <c r="J26" s="139"/>
      <c r="K26" s="77"/>
      <c r="L26" s="139"/>
      <c r="M26" s="77"/>
      <c r="N26" s="139"/>
      <c r="O26" s="77"/>
      <c r="P26" s="139"/>
      <c r="Q26" s="139"/>
      <c r="R26" s="77"/>
      <c r="S26" s="139"/>
      <c r="T26" s="139"/>
      <c r="U26" s="77"/>
      <c r="V26" s="139"/>
      <c r="W26" s="139"/>
      <c r="X26" s="77"/>
      <c r="Y26" s="139"/>
      <c r="Z26" s="139"/>
      <c r="AA26" s="77"/>
      <c r="AB26" s="139"/>
      <c r="AC26" s="139"/>
      <c r="AD26" s="77"/>
      <c r="AE26" s="179"/>
      <c r="AF26" s="142"/>
      <c r="AG26" s="123"/>
      <c r="AH26" s="123"/>
      <c r="AI26" s="123"/>
      <c r="AJ26" s="123"/>
      <c r="AK26" s="123"/>
      <c r="AL26" s="123"/>
      <c r="AM26" s="123"/>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row>
    <row r="27" spans="1:62" s="30" customFormat="1" ht="15.75" customHeight="1" x14ac:dyDescent="0.3">
      <c r="A27" s="512"/>
      <c r="B27" s="80" t="s">
        <v>363</v>
      </c>
      <c r="C27" s="77"/>
      <c r="D27" s="139"/>
      <c r="E27" s="77"/>
      <c r="F27" s="139"/>
      <c r="G27" s="77"/>
      <c r="H27" s="139"/>
      <c r="I27" s="77"/>
      <c r="J27" s="139"/>
      <c r="K27" s="77"/>
      <c r="L27" s="139"/>
      <c r="M27" s="77"/>
      <c r="N27" s="139"/>
      <c r="O27" s="77"/>
      <c r="P27" s="139"/>
      <c r="Q27" s="139"/>
      <c r="R27" s="77"/>
      <c r="S27" s="139"/>
      <c r="T27" s="139"/>
      <c r="U27" s="77"/>
      <c r="V27" s="139"/>
      <c r="W27" s="139"/>
      <c r="X27" s="77"/>
      <c r="Y27" s="139"/>
      <c r="Z27" s="139"/>
      <c r="AA27" s="77"/>
      <c r="AB27" s="139"/>
      <c r="AC27" s="139"/>
      <c r="AD27" s="77"/>
      <c r="AE27" s="179"/>
      <c r="AF27" s="142"/>
      <c r="AG27" s="123"/>
      <c r="AH27" s="123"/>
      <c r="AI27" s="123"/>
      <c r="AJ27" s="123"/>
      <c r="AK27" s="123"/>
      <c r="AL27" s="123"/>
      <c r="AM27" s="123"/>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row>
    <row r="28" spans="1:62" s="30" customFormat="1" ht="15.75" customHeight="1" x14ac:dyDescent="0.3">
      <c r="A28" s="512"/>
      <c r="B28" s="80" t="s">
        <v>364</v>
      </c>
      <c r="C28" s="77"/>
      <c r="D28" s="139"/>
      <c r="E28" s="77"/>
      <c r="F28" s="139"/>
      <c r="G28" s="77"/>
      <c r="H28" s="139"/>
      <c r="I28" s="77"/>
      <c r="J28" s="139"/>
      <c r="K28" s="77"/>
      <c r="L28" s="139"/>
      <c r="M28" s="77"/>
      <c r="N28" s="139"/>
      <c r="O28" s="77"/>
      <c r="P28" s="139"/>
      <c r="Q28" s="139"/>
      <c r="R28" s="77"/>
      <c r="S28" s="139"/>
      <c r="T28" s="139"/>
      <c r="U28" s="77"/>
      <c r="V28" s="139"/>
      <c r="W28" s="139"/>
      <c r="X28" s="77"/>
      <c r="Y28" s="139"/>
      <c r="Z28" s="139"/>
      <c r="AA28" s="77"/>
      <c r="AB28" s="139"/>
      <c r="AC28" s="139"/>
      <c r="AD28" s="77"/>
      <c r="AE28" s="179"/>
      <c r="AF28" s="142"/>
      <c r="AG28" s="123"/>
      <c r="AH28" s="123"/>
      <c r="AI28" s="123"/>
      <c r="AJ28" s="123"/>
      <c r="AK28" s="123"/>
      <c r="AL28" s="123"/>
      <c r="AM28" s="123"/>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row>
    <row r="29" spans="1:62" s="30" customFormat="1" ht="15.75" customHeight="1" x14ac:dyDescent="0.3">
      <c r="A29" s="512"/>
      <c r="B29" s="80" t="s">
        <v>365</v>
      </c>
      <c r="C29" s="77"/>
      <c r="D29" s="139"/>
      <c r="E29" s="77"/>
      <c r="F29" s="139"/>
      <c r="G29" s="77"/>
      <c r="H29" s="139"/>
      <c r="I29" s="77"/>
      <c r="J29" s="139"/>
      <c r="K29" s="77"/>
      <c r="L29" s="139"/>
      <c r="M29" s="77"/>
      <c r="N29" s="139"/>
      <c r="O29" s="77"/>
      <c r="P29" s="139"/>
      <c r="Q29" s="139"/>
      <c r="R29" s="77"/>
      <c r="S29" s="139"/>
      <c r="T29" s="139"/>
      <c r="U29" s="77"/>
      <c r="V29" s="139"/>
      <c r="W29" s="139"/>
      <c r="X29" s="77"/>
      <c r="Y29" s="139"/>
      <c r="Z29" s="139"/>
      <c r="AA29" s="77"/>
      <c r="AB29" s="139"/>
      <c r="AC29" s="139"/>
      <c r="AD29" s="77"/>
      <c r="AE29" s="179"/>
      <c r="AF29" s="142"/>
      <c r="AG29" s="123"/>
      <c r="AH29" s="123"/>
      <c r="AI29" s="123"/>
      <c r="AJ29" s="123"/>
      <c r="AK29" s="123"/>
      <c r="AL29" s="123"/>
      <c r="AM29" s="123"/>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row>
    <row r="30" spans="1:62" s="30" customFormat="1" ht="15.75" customHeight="1" x14ac:dyDescent="0.3">
      <c r="A30" s="512"/>
      <c r="B30" s="80" t="s">
        <v>366</v>
      </c>
      <c r="C30" s="77"/>
      <c r="D30" s="139"/>
      <c r="E30" s="77"/>
      <c r="F30" s="139"/>
      <c r="G30" s="77"/>
      <c r="H30" s="139"/>
      <c r="I30" s="77"/>
      <c r="J30" s="139"/>
      <c r="K30" s="77"/>
      <c r="L30" s="139"/>
      <c r="M30" s="77"/>
      <c r="N30" s="139"/>
      <c r="O30" s="77"/>
      <c r="P30" s="139"/>
      <c r="Q30" s="139"/>
      <c r="R30" s="77"/>
      <c r="S30" s="139"/>
      <c r="T30" s="139"/>
      <c r="U30" s="77"/>
      <c r="V30" s="139"/>
      <c r="W30" s="139"/>
      <c r="X30" s="77"/>
      <c r="Y30" s="139"/>
      <c r="Z30" s="139"/>
      <c r="AA30" s="77"/>
      <c r="AB30" s="139"/>
      <c r="AC30" s="139"/>
      <c r="AD30" s="77"/>
      <c r="AE30" s="179"/>
      <c r="AF30" s="142"/>
      <c r="AG30" s="123"/>
      <c r="AH30" s="123"/>
      <c r="AI30" s="123"/>
      <c r="AJ30" s="123"/>
      <c r="AK30" s="123"/>
      <c r="AL30" s="123"/>
      <c r="AM30" s="123"/>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row>
    <row r="31" spans="1:62" s="30" customFormat="1" ht="15.75" customHeight="1" x14ac:dyDescent="0.3">
      <c r="A31" s="512"/>
      <c r="B31" s="80" t="s">
        <v>367</v>
      </c>
      <c r="C31" s="77"/>
      <c r="D31" s="139"/>
      <c r="E31" s="77"/>
      <c r="F31" s="139"/>
      <c r="G31" s="77"/>
      <c r="H31" s="139"/>
      <c r="I31" s="77"/>
      <c r="J31" s="139"/>
      <c r="K31" s="77"/>
      <c r="L31" s="139"/>
      <c r="M31" s="77"/>
      <c r="N31" s="139"/>
      <c r="O31" s="77"/>
      <c r="P31" s="139"/>
      <c r="Q31" s="139"/>
      <c r="R31" s="77"/>
      <c r="S31" s="139"/>
      <c r="T31" s="139"/>
      <c r="U31" s="77"/>
      <c r="V31" s="139"/>
      <c r="W31" s="139"/>
      <c r="X31" s="77"/>
      <c r="Y31" s="139"/>
      <c r="Z31" s="139"/>
      <c r="AA31" s="77"/>
      <c r="AB31" s="139"/>
      <c r="AC31" s="139"/>
      <c r="AD31" s="77"/>
      <c r="AE31" s="179"/>
      <c r="AF31" s="142"/>
      <c r="AG31" s="123"/>
      <c r="AH31" s="123"/>
      <c r="AI31" s="123"/>
      <c r="AJ31" s="123"/>
      <c r="AK31" s="123"/>
      <c r="AL31" s="123"/>
      <c r="AM31" s="123"/>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row>
    <row r="32" spans="1:62" s="30" customFormat="1" ht="15.75" customHeight="1" x14ac:dyDescent="0.3">
      <c r="A32" s="512"/>
      <c r="B32" s="80" t="s">
        <v>368</v>
      </c>
      <c r="C32" s="77"/>
      <c r="D32" s="139"/>
      <c r="E32" s="77"/>
      <c r="F32" s="139"/>
      <c r="G32" s="77"/>
      <c r="H32" s="139"/>
      <c r="I32" s="77"/>
      <c r="J32" s="139"/>
      <c r="K32" s="77"/>
      <c r="L32" s="139"/>
      <c r="M32" s="77"/>
      <c r="N32" s="139"/>
      <c r="O32" s="77"/>
      <c r="P32" s="139"/>
      <c r="Q32" s="139"/>
      <c r="R32" s="77"/>
      <c r="S32" s="139"/>
      <c r="T32" s="139"/>
      <c r="U32" s="77"/>
      <c r="V32" s="139"/>
      <c r="W32" s="139"/>
      <c r="X32" s="77"/>
      <c r="Y32" s="139"/>
      <c r="Z32" s="139"/>
      <c r="AA32" s="77"/>
      <c r="AB32" s="139"/>
      <c r="AC32" s="139"/>
      <c r="AD32" s="77"/>
      <c r="AE32" s="179"/>
      <c r="AF32" s="142"/>
      <c r="AG32" s="123"/>
      <c r="AH32" s="123"/>
      <c r="AI32" s="123"/>
      <c r="AJ32" s="123"/>
      <c r="AK32" s="123"/>
      <c r="AL32" s="123"/>
      <c r="AM32" s="123"/>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row>
    <row r="33" spans="1:62" s="30" customFormat="1" ht="15.75" customHeight="1" x14ac:dyDescent="0.3">
      <c r="A33" s="512"/>
      <c r="B33" s="80" t="s">
        <v>369</v>
      </c>
      <c r="C33" s="77"/>
      <c r="D33" s="139"/>
      <c r="E33" s="77"/>
      <c r="F33" s="139"/>
      <c r="G33" s="77"/>
      <c r="H33" s="139"/>
      <c r="I33" s="77"/>
      <c r="J33" s="139"/>
      <c r="K33" s="77"/>
      <c r="L33" s="139"/>
      <c r="M33" s="77"/>
      <c r="N33" s="139"/>
      <c r="O33" s="77"/>
      <c r="P33" s="139"/>
      <c r="Q33" s="139"/>
      <c r="R33" s="77"/>
      <c r="S33" s="139"/>
      <c r="T33" s="139"/>
      <c r="U33" s="77"/>
      <c r="V33" s="139"/>
      <c r="W33" s="139"/>
      <c r="X33" s="77"/>
      <c r="Y33" s="139"/>
      <c r="Z33" s="139"/>
      <c r="AA33" s="77"/>
      <c r="AB33" s="139"/>
      <c r="AC33" s="139"/>
      <c r="AD33" s="77"/>
      <c r="AE33" s="179"/>
      <c r="AF33" s="142"/>
      <c r="AG33" s="123"/>
      <c r="AH33" s="123"/>
      <c r="AI33" s="123"/>
      <c r="AJ33" s="123"/>
      <c r="AK33" s="123"/>
      <c r="AL33" s="123"/>
      <c r="AM33" s="123"/>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row>
    <row r="34" spans="1:62" s="30" customFormat="1" ht="15.75" customHeight="1" x14ac:dyDescent="0.3">
      <c r="A34" s="512"/>
      <c r="B34" s="80" t="s">
        <v>370</v>
      </c>
      <c r="C34" s="77"/>
      <c r="D34" s="139"/>
      <c r="E34" s="77"/>
      <c r="F34" s="139"/>
      <c r="G34" s="77"/>
      <c r="H34" s="139"/>
      <c r="I34" s="77"/>
      <c r="J34" s="139"/>
      <c r="K34" s="77"/>
      <c r="L34" s="139"/>
      <c r="M34" s="77"/>
      <c r="N34" s="139"/>
      <c r="O34" s="77"/>
      <c r="P34" s="139"/>
      <c r="Q34" s="139"/>
      <c r="R34" s="77"/>
      <c r="S34" s="139"/>
      <c r="T34" s="139"/>
      <c r="U34" s="77"/>
      <c r="V34" s="139"/>
      <c r="W34" s="139"/>
      <c r="X34" s="77"/>
      <c r="Y34" s="139"/>
      <c r="Z34" s="139"/>
      <c r="AA34" s="77"/>
      <c r="AB34" s="139"/>
      <c r="AC34" s="139"/>
      <c r="AD34" s="77"/>
      <c r="AE34" s="179"/>
      <c r="AF34" s="142"/>
      <c r="AG34" s="123"/>
      <c r="AH34" s="123"/>
      <c r="AI34" s="123"/>
      <c r="AJ34" s="123"/>
      <c r="AK34" s="123"/>
      <c r="AL34" s="123"/>
      <c r="AM34" s="123"/>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row>
    <row r="35" spans="1:62" s="30" customFormat="1" ht="15.75" customHeight="1" x14ac:dyDescent="0.3">
      <c r="A35" s="512"/>
      <c r="B35" s="80" t="s">
        <v>371</v>
      </c>
      <c r="C35" s="77"/>
      <c r="D35" s="139"/>
      <c r="E35" s="77"/>
      <c r="F35" s="139"/>
      <c r="G35" s="77"/>
      <c r="H35" s="139"/>
      <c r="I35" s="77"/>
      <c r="J35" s="139"/>
      <c r="K35" s="77"/>
      <c r="L35" s="139"/>
      <c r="M35" s="77"/>
      <c r="N35" s="139"/>
      <c r="O35" s="77"/>
      <c r="P35" s="139"/>
      <c r="Q35" s="139"/>
      <c r="R35" s="77"/>
      <c r="S35" s="139"/>
      <c r="T35" s="139"/>
      <c r="U35" s="77"/>
      <c r="V35" s="139"/>
      <c r="W35" s="139"/>
      <c r="X35" s="77"/>
      <c r="Y35" s="139"/>
      <c r="Z35" s="139"/>
      <c r="AA35" s="77"/>
      <c r="AB35" s="139"/>
      <c r="AC35" s="139"/>
      <c r="AD35" s="77"/>
      <c r="AE35" s="179"/>
      <c r="AF35" s="142"/>
      <c r="AG35" s="123"/>
      <c r="AH35" s="123"/>
      <c r="AI35" s="123"/>
      <c r="AJ35" s="123"/>
      <c r="AK35" s="123"/>
      <c r="AL35" s="123"/>
      <c r="AM35" s="123"/>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row>
    <row r="36" spans="1:62" s="30" customFormat="1" ht="15.75" customHeight="1" x14ac:dyDescent="0.3">
      <c r="A36" s="512"/>
      <c r="B36" s="80" t="s">
        <v>372</v>
      </c>
      <c r="C36" s="77"/>
      <c r="D36" s="139"/>
      <c r="E36" s="77"/>
      <c r="F36" s="139"/>
      <c r="G36" s="77"/>
      <c r="H36" s="139"/>
      <c r="I36" s="77"/>
      <c r="J36" s="139"/>
      <c r="K36" s="77"/>
      <c r="L36" s="139"/>
      <c r="M36" s="77"/>
      <c r="N36" s="139"/>
      <c r="O36" s="77"/>
      <c r="P36" s="139"/>
      <c r="Q36" s="139"/>
      <c r="R36" s="77"/>
      <c r="S36" s="139"/>
      <c r="T36" s="139"/>
      <c r="U36" s="77"/>
      <c r="V36" s="139"/>
      <c r="W36" s="139"/>
      <c r="X36" s="77"/>
      <c r="Y36" s="139"/>
      <c r="Z36" s="139"/>
      <c r="AA36" s="77"/>
      <c r="AB36" s="139"/>
      <c r="AC36" s="139"/>
      <c r="AD36" s="77"/>
      <c r="AE36" s="179"/>
      <c r="AF36" s="142"/>
      <c r="AG36" s="123"/>
      <c r="AH36" s="123"/>
      <c r="AI36" s="123"/>
      <c r="AJ36" s="123"/>
      <c r="AK36" s="123"/>
      <c r="AL36" s="123"/>
      <c r="AM36" s="123"/>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row>
    <row r="37" spans="1:62" s="30" customFormat="1" ht="15.75" customHeight="1" x14ac:dyDescent="0.3">
      <c r="A37" s="512"/>
      <c r="B37" s="80" t="s">
        <v>373</v>
      </c>
      <c r="C37" s="77"/>
      <c r="D37" s="139"/>
      <c r="E37" s="77"/>
      <c r="F37" s="139"/>
      <c r="G37" s="77"/>
      <c r="H37" s="139"/>
      <c r="I37" s="77"/>
      <c r="J37" s="139"/>
      <c r="K37" s="77"/>
      <c r="L37" s="139"/>
      <c r="M37" s="77"/>
      <c r="N37" s="139"/>
      <c r="O37" s="77"/>
      <c r="P37" s="139"/>
      <c r="Q37" s="139"/>
      <c r="R37" s="77"/>
      <c r="S37" s="139"/>
      <c r="T37" s="139"/>
      <c r="U37" s="77"/>
      <c r="V37" s="139"/>
      <c r="W37" s="139"/>
      <c r="X37" s="77"/>
      <c r="Y37" s="139"/>
      <c r="Z37" s="139"/>
      <c r="AA37" s="77"/>
      <c r="AB37" s="139"/>
      <c r="AC37" s="139"/>
      <c r="AD37" s="77"/>
      <c r="AE37" s="179"/>
      <c r="AF37" s="142"/>
      <c r="AG37" s="123"/>
      <c r="AH37" s="123"/>
      <c r="AI37" s="123"/>
      <c r="AJ37" s="123"/>
      <c r="AK37" s="123"/>
      <c r="AL37" s="123"/>
      <c r="AM37" s="123"/>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row>
    <row r="38" spans="1:62" s="30" customFormat="1" ht="15.75" customHeight="1" x14ac:dyDescent="0.3">
      <c r="A38" s="512"/>
      <c r="B38" s="80" t="s">
        <v>374</v>
      </c>
      <c r="C38" s="77"/>
      <c r="D38" s="139"/>
      <c r="E38" s="77"/>
      <c r="F38" s="139"/>
      <c r="G38" s="77"/>
      <c r="H38" s="139"/>
      <c r="I38" s="77"/>
      <c r="J38" s="139"/>
      <c r="K38" s="77"/>
      <c r="L38" s="139"/>
      <c r="M38" s="77"/>
      <c r="N38" s="139"/>
      <c r="O38" s="77"/>
      <c r="P38" s="139"/>
      <c r="Q38" s="139"/>
      <c r="R38" s="77"/>
      <c r="S38" s="139"/>
      <c r="T38" s="139"/>
      <c r="U38" s="77"/>
      <c r="V38" s="139"/>
      <c r="W38" s="139"/>
      <c r="X38" s="77"/>
      <c r="Y38" s="139"/>
      <c r="Z38" s="139"/>
      <c r="AA38" s="77"/>
      <c r="AB38" s="139"/>
      <c r="AC38" s="139"/>
      <c r="AD38" s="77"/>
      <c r="AE38" s="179"/>
      <c r="AF38" s="142"/>
      <c r="AG38" s="123"/>
      <c r="AH38" s="123"/>
      <c r="AI38" s="123"/>
      <c r="AJ38" s="123"/>
      <c r="AK38" s="123"/>
      <c r="AL38" s="123"/>
      <c r="AM38" s="123"/>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1:62" s="30" customFormat="1" ht="15.75" customHeight="1" x14ac:dyDescent="0.3">
      <c r="A39" s="512"/>
      <c r="B39" s="80" t="s">
        <v>375</v>
      </c>
      <c r="C39" s="77"/>
      <c r="D39" s="139"/>
      <c r="E39" s="77"/>
      <c r="F39" s="139"/>
      <c r="G39" s="77"/>
      <c r="H39" s="139"/>
      <c r="I39" s="77"/>
      <c r="J39" s="139"/>
      <c r="K39" s="77"/>
      <c r="L39" s="139"/>
      <c r="M39" s="77"/>
      <c r="N39" s="139"/>
      <c r="O39" s="77"/>
      <c r="P39" s="139"/>
      <c r="Q39" s="139"/>
      <c r="R39" s="77"/>
      <c r="S39" s="139"/>
      <c r="T39" s="139"/>
      <c r="U39" s="77"/>
      <c r="V39" s="139"/>
      <c r="W39" s="139"/>
      <c r="X39" s="77"/>
      <c r="Y39" s="139"/>
      <c r="Z39" s="139"/>
      <c r="AA39" s="77"/>
      <c r="AB39" s="139"/>
      <c r="AC39" s="139"/>
      <c r="AD39" s="77"/>
      <c r="AE39" s="179"/>
      <c r="AF39" s="142"/>
      <c r="AG39" s="123"/>
      <c r="AH39" s="123"/>
      <c r="AI39" s="123"/>
      <c r="AJ39" s="123"/>
      <c r="AK39" s="123"/>
      <c r="AL39" s="123"/>
      <c r="AM39" s="123"/>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1:62" s="30" customFormat="1" ht="15.75" customHeight="1" x14ac:dyDescent="0.3">
      <c r="A40" s="512"/>
      <c r="B40" s="80" t="s">
        <v>376</v>
      </c>
      <c r="C40" s="77"/>
      <c r="D40" s="139"/>
      <c r="E40" s="77"/>
      <c r="F40" s="139"/>
      <c r="G40" s="77"/>
      <c r="H40" s="139"/>
      <c r="I40" s="77"/>
      <c r="J40" s="139"/>
      <c r="K40" s="77"/>
      <c r="L40" s="139"/>
      <c r="M40" s="77"/>
      <c r="N40" s="139"/>
      <c r="O40" s="77"/>
      <c r="P40" s="139"/>
      <c r="Q40" s="139"/>
      <c r="R40" s="77"/>
      <c r="S40" s="139"/>
      <c r="T40" s="139"/>
      <c r="U40" s="77"/>
      <c r="V40" s="139"/>
      <c r="W40" s="139"/>
      <c r="X40" s="77"/>
      <c r="Y40" s="139"/>
      <c r="Z40" s="139"/>
      <c r="AA40" s="77"/>
      <c r="AB40" s="139"/>
      <c r="AC40" s="139"/>
      <c r="AD40" s="77"/>
      <c r="AE40" s="179"/>
      <c r="AF40" s="142"/>
      <c r="AG40" s="123"/>
      <c r="AH40" s="123"/>
      <c r="AI40" s="123"/>
      <c r="AJ40" s="123"/>
      <c r="AK40" s="123"/>
      <c r="AL40" s="123"/>
      <c r="AM40" s="123"/>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row>
    <row r="41" spans="1:62" s="30" customFormat="1" ht="15.75" customHeight="1" x14ac:dyDescent="0.3">
      <c r="A41" s="512"/>
      <c r="B41" s="80" t="s">
        <v>377</v>
      </c>
      <c r="C41" s="77"/>
      <c r="D41" s="139"/>
      <c r="E41" s="77"/>
      <c r="F41" s="139"/>
      <c r="G41" s="77"/>
      <c r="H41" s="139"/>
      <c r="I41" s="77"/>
      <c r="J41" s="139"/>
      <c r="K41" s="77"/>
      <c r="L41" s="139"/>
      <c r="M41" s="77"/>
      <c r="N41" s="139"/>
      <c r="O41" s="77"/>
      <c r="P41" s="139"/>
      <c r="Q41" s="139"/>
      <c r="R41" s="77"/>
      <c r="S41" s="139"/>
      <c r="T41" s="139"/>
      <c r="U41" s="77"/>
      <c r="V41" s="139"/>
      <c r="W41" s="139"/>
      <c r="X41" s="77"/>
      <c r="Y41" s="139"/>
      <c r="Z41" s="139"/>
      <c r="AA41" s="77"/>
      <c r="AB41" s="139"/>
      <c r="AC41" s="139"/>
      <c r="AD41" s="77"/>
      <c r="AE41" s="179"/>
      <c r="AF41" s="142"/>
      <c r="AG41" s="123"/>
      <c r="AH41" s="123"/>
      <c r="AI41" s="123"/>
      <c r="AJ41" s="123"/>
      <c r="AK41" s="123"/>
      <c r="AL41" s="123"/>
      <c r="AM41" s="123"/>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row>
    <row r="42" spans="1:62" s="30" customFormat="1" ht="15.75" customHeight="1" x14ac:dyDescent="0.3">
      <c r="A42" s="512"/>
      <c r="B42" s="80" t="s">
        <v>378</v>
      </c>
      <c r="C42" s="77"/>
      <c r="D42" s="139"/>
      <c r="E42" s="77"/>
      <c r="F42" s="139"/>
      <c r="G42" s="77"/>
      <c r="H42" s="139"/>
      <c r="I42" s="77"/>
      <c r="J42" s="139"/>
      <c r="K42" s="77"/>
      <c r="L42" s="139"/>
      <c r="M42" s="77"/>
      <c r="N42" s="139"/>
      <c r="O42" s="77"/>
      <c r="P42" s="139"/>
      <c r="Q42" s="139"/>
      <c r="R42" s="77"/>
      <c r="S42" s="139"/>
      <c r="T42" s="139"/>
      <c r="U42" s="77"/>
      <c r="V42" s="139"/>
      <c r="W42" s="139"/>
      <c r="X42" s="77"/>
      <c r="Y42" s="139"/>
      <c r="Z42" s="139"/>
      <c r="AA42" s="77"/>
      <c r="AB42" s="139"/>
      <c r="AC42" s="139"/>
      <c r="AD42" s="77"/>
      <c r="AE42" s="179"/>
      <c r="AF42" s="142"/>
      <c r="AG42" s="123"/>
      <c r="AH42" s="123"/>
      <c r="AI42" s="123"/>
      <c r="AJ42" s="123"/>
      <c r="AK42" s="123"/>
      <c r="AL42" s="123"/>
      <c r="AM42" s="123"/>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1:62" s="30" customFormat="1" ht="29.25" customHeight="1" thickBot="1" x14ac:dyDescent="0.35">
      <c r="A43" s="408"/>
      <c r="B43" s="78" t="s">
        <v>308</v>
      </c>
      <c r="C43" s="138"/>
      <c r="D43" s="140"/>
      <c r="E43" s="138"/>
      <c r="F43" s="140"/>
      <c r="G43" s="138"/>
      <c r="H43" s="140"/>
      <c r="I43" s="138"/>
      <c r="J43" s="140"/>
      <c r="K43" s="138"/>
      <c r="L43" s="140"/>
      <c r="M43" s="138"/>
      <c r="N43" s="140"/>
      <c r="O43" s="138"/>
      <c r="P43" s="140"/>
      <c r="Q43" s="140"/>
      <c r="R43" s="138"/>
      <c r="S43" s="140"/>
      <c r="T43" s="140"/>
      <c r="U43" s="138"/>
      <c r="V43" s="140"/>
      <c r="W43" s="140"/>
      <c r="X43" s="138"/>
      <c r="Y43" s="140"/>
      <c r="Z43" s="140"/>
      <c r="AA43" s="138"/>
      <c r="AB43" s="140"/>
      <c r="AC43" s="140"/>
      <c r="AD43" s="138"/>
      <c r="AE43" s="180"/>
      <c r="AF43" s="143"/>
      <c r="AG43" s="123"/>
      <c r="AH43" s="123"/>
      <c r="AI43" s="123"/>
      <c r="AJ43" s="123"/>
      <c r="AK43" s="123"/>
      <c r="AL43" s="123"/>
      <c r="AM43" s="123"/>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1:62" s="1" customFormat="1" ht="24" customHeight="1" thickBot="1" x14ac:dyDescent="0.35">
      <c r="K44" s="98"/>
      <c r="L44" s="98"/>
      <c r="M44" s="98"/>
      <c r="N44" s="98"/>
      <c r="O44" s="98"/>
      <c r="AG44" s="123"/>
      <c r="AH44" s="123"/>
      <c r="AI44" s="123"/>
      <c r="AJ44" s="123"/>
      <c r="AK44" s="123"/>
      <c r="AL44" s="123"/>
      <c r="AM44" s="123"/>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x14ac:dyDescent="0.35">
      <c r="A45" s="407" t="s">
        <v>379</v>
      </c>
      <c r="B45" s="529" t="s">
        <v>355</v>
      </c>
      <c r="C45" s="438" t="s">
        <v>85</v>
      </c>
      <c r="D45" s="507"/>
      <c r="E45" s="507"/>
      <c r="F45" s="507"/>
      <c r="G45" s="507"/>
      <c r="H45" s="507"/>
      <c r="I45" s="507"/>
      <c r="J45" s="507"/>
      <c r="K45" s="507"/>
      <c r="L45" s="507"/>
      <c r="M45" s="507"/>
      <c r="N45" s="439"/>
      <c r="O45" s="504" t="s">
        <v>87</v>
      </c>
      <c r="P45" s="505"/>
      <c r="Q45" s="505"/>
      <c r="R45" s="505"/>
      <c r="S45" s="505"/>
      <c r="T45" s="505"/>
      <c r="U45" s="505"/>
      <c r="V45" s="505"/>
      <c r="W45" s="505"/>
      <c r="X45" s="505"/>
      <c r="Y45" s="505"/>
      <c r="Z45" s="505"/>
      <c r="AA45" s="505"/>
      <c r="AB45" s="505"/>
      <c r="AC45" s="505"/>
      <c r="AD45" s="505"/>
      <c r="AE45" s="505"/>
      <c r="AF45" s="506"/>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x14ac:dyDescent="0.35">
      <c r="A46" s="512"/>
      <c r="B46" s="530"/>
      <c r="C46" s="438" t="s">
        <v>222</v>
      </c>
      <c r="D46" s="439"/>
      <c r="E46" s="438" t="s">
        <v>223</v>
      </c>
      <c r="F46" s="439"/>
      <c r="G46" s="438" t="s">
        <v>224</v>
      </c>
      <c r="H46" s="439"/>
      <c r="I46" s="438" t="s">
        <v>225</v>
      </c>
      <c r="J46" s="439"/>
      <c r="K46" s="438" t="s">
        <v>348</v>
      </c>
      <c r="L46" s="439"/>
      <c r="M46" s="438" t="s">
        <v>227</v>
      </c>
      <c r="N46" s="439"/>
      <c r="O46" s="504" t="s">
        <v>222</v>
      </c>
      <c r="P46" s="505"/>
      <c r="Q46" s="506"/>
      <c r="R46" s="504" t="s">
        <v>223</v>
      </c>
      <c r="S46" s="505"/>
      <c r="T46" s="506"/>
      <c r="U46" s="504" t="s">
        <v>224</v>
      </c>
      <c r="V46" s="505"/>
      <c r="W46" s="506"/>
      <c r="X46" s="504" t="s">
        <v>225</v>
      </c>
      <c r="Y46" s="505"/>
      <c r="Z46" s="506"/>
      <c r="AA46" s="504" t="s">
        <v>348</v>
      </c>
      <c r="AB46" s="505"/>
      <c r="AC46" s="506"/>
      <c r="AD46" s="504" t="s">
        <v>227</v>
      </c>
      <c r="AE46" s="505"/>
      <c r="AF46" s="506"/>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x14ac:dyDescent="0.35">
      <c r="A47" s="512"/>
      <c r="B47" s="531"/>
      <c r="C47" s="144" t="s">
        <v>356</v>
      </c>
      <c r="D47" s="126" t="s">
        <v>357</v>
      </c>
      <c r="E47" s="144" t="s">
        <v>356</v>
      </c>
      <c r="F47" s="126" t="s">
        <v>357</v>
      </c>
      <c r="G47" s="144" t="s">
        <v>356</v>
      </c>
      <c r="H47" s="126" t="s">
        <v>357</v>
      </c>
      <c r="I47" s="144" t="s">
        <v>356</v>
      </c>
      <c r="J47" s="126" t="s">
        <v>357</v>
      </c>
      <c r="K47" s="144" t="s">
        <v>356</v>
      </c>
      <c r="L47" s="126" t="s">
        <v>357</v>
      </c>
      <c r="M47" s="144" t="s">
        <v>356</v>
      </c>
      <c r="N47" s="126" t="s">
        <v>357</v>
      </c>
      <c r="O47" s="129" t="s">
        <v>356</v>
      </c>
      <c r="P47" s="129" t="s">
        <v>358</v>
      </c>
      <c r="Q47" s="129" t="s">
        <v>28</v>
      </c>
      <c r="R47" s="129" t="s">
        <v>356</v>
      </c>
      <c r="S47" s="129" t="s">
        <v>358</v>
      </c>
      <c r="T47" s="129" t="s">
        <v>28</v>
      </c>
      <c r="U47" s="129" t="s">
        <v>356</v>
      </c>
      <c r="V47" s="129" t="s">
        <v>358</v>
      </c>
      <c r="W47" s="129" t="s">
        <v>28</v>
      </c>
      <c r="X47" s="129" t="s">
        <v>356</v>
      </c>
      <c r="Y47" s="129" t="s">
        <v>358</v>
      </c>
      <c r="Z47" s="129" t="s">
        <v>28</v>
      </c>
      <c r="AA47" s="129" t="s">
        <v>356</v>
      </c>
      <c r="AB47" s="129" t="s">
        <v>358</v>
      </c>
      <c r="AC47" s="129" t="s">
        <v>28</v>
      </c>
      <c r="AD47" s="129" t="s">
        <v>356</v>
      </c>
      <c r="AE47" s="129" t="s">
        <v>358</v>
      </c>
      <c r="AF47" s="129" t="s">
        <v>28</v>
      </c>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6.8" x14ac:dyDescent="0.3">
      <c r="A48" s="512"/>
      <c r="B48" s="189" t="s">
        <v>359</v>
      </c>
      <c r="C48" s="77"/>
      <c r="D48" s="142"/>
      <c r="E48" s="77"/>
      <c r="F48" s="142"/>
      <c r="G48" s="77"/>
      <c r="H48" s="142"/>
      <c r="I48" s="77"/>
      <c r="J48" s="142"/>
      <c r="K48" s="77"/>
      <c r="L48" s="142"/>
      <c r="M48" s="77"/>
      <c r="N48" s="142"/>
      <c r="O48" s="77"/>
      <c r="P48" s="139"/>
      <c r="Q48" s="142"/>
      <c r="R48" s="77"/>
      <c r="S48" s="139"/>
      <c r="T48" s="142"/>
      <c r="U48" s="77"/>
      <c r="V48" s="139"/>
      <c r="W48" s="142"/>
      <c r="X48" s="77"/>
      <c r="Y48" s="139"/>
      <c r="Z48" s="142"/>
      <c r="AA48" s="77"/>
      <c r="AB48" s="139"/>
      <c r="AC48" s="142"/>
      <c r="AD48" s="77"/>
      <c r="AE48" s="179"/>
      <c r="AF48" s="14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6.8" x14ac:dyDescent="0.3">
      <c r="A49" s="512"/>
      <c r="B49" s="190" t="s">
        <v>360</v>
      </c>
      <c r="C49" s="77"/>
      <c r="D49" s="142"/>
      <c r="E49" s="77"/>
      <c r="F49" s="142"/>
      <c r="G49" s="77"/>
      <c r="H49" s="142"/>
      <c r="I49" s="77"/>
      <c r="J49" s="142"/>
      <c r="K49" s="77"/>
      <c r="L49" s="142"/>
      <c r="M49" s="77"/>
      <c r="N49" s="142"/>
      <c r="O49" s="77"/>
      <c r="P49" s="139"/>
      <c r="Q49" s="142"/>
      <c r="R49" s="77"/>
      <c r="S49" s="139"/>
      <c r="T49" s="142"/>
      <c r="U49" s="77"/>
      <c r="V49" s="139"/>
      <c r="W49" s="142"/>
      <c r="X49" s="77"/>
      <c r="Y49" s="139"/>
      <c r="Z49" s="142"/>
      <c r="AA49" s="77"/>
      <c r="AB49" s="139"/>
      <c r="AC49" s="142"/>
      <c r="AD49" s="77"/>
      <c r="AE49" s="179"/>
      <c r="AF49" s="14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6.8" x14ac:dyDescent="0.3">
      <c r="A50" s="512"/>
      <c r="B50" s="190" t="s">
        <v>361</v>
      </c>
      <c r="C50" s="77"/>
      <c r="D50" s="142"/>
      <c r="E50" s="77"/>
      <c r="F50" s="142"/>
      <c r="G50" s="77"/>
      <c r="H50" s="142"/>
      <c r="I50" s="77"/>
      <c r="J50" s="142"/>
      <c r="K50" s="77"/>
      <c r="L50" s="142"/>
      <c r="M50" s="77"/>
      <c r="N50" s="142"/>
      <c r="O50" s="77"/>
      <c r="P50" s="139"/>
      <c r="Q50" s="142"/>
      <c r="R50" s="77"/>
      <c r="S50" s="139"/>
      <c r="T50" s="142"/>
      <c r="U50" s="77"/>
      <c r="V50" s="139"/>
      <c r="W50" s="142"/>
      <c r="X50" s="77"/>
      <c r="Y50" s="139"/>
      <c r="Z50" s="142"/>
      <c r="AA50" s="77"/>
      <c r="AB50" s="139"/>
      <c r="AC50" s="142"/>
      <c r="AD50" s="77"/>
      <c r="AE50" s="179"/>
      <c r="AF50" s="14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6.8" x14ac:dyDescent="0.3">
      <c r="A51" s="512"/>
      <c r="B51" s="190" t="s">
        <v>362</v>
      </c>
      <c r="C51" s="77"/>
      <c r="D51" s="142"/>
      <c r="E51" s="77"/>
      <c r="F51" s="142"/>
      <c r="G51" s="77"/>
      <c r="H51" s="142"/>
      <c r="I51" s="77"/>
      <c r="J51" s="142"/>
      <c r="K51" s="77"/>
      <c r="L51" s="142"/>
      <c r="M51" s="77"/>
      <c r="N51" s="142"/>
      <c r="O51" s="77"/>
      <c r="P51" s="139"/>
      <c r="Q51" s="142"/>
      <c r="R51" s="77"/>
      <c r="S51" s="139"/>
      <c r="T51" s="142"/>
      <c r="U51" s="77"/>
      <c r="V51" s="139"/>
      <c r="W51" s="142"/>
      <c r="X51" s="77"/>
      <c r="Y51" s="139"/>
      <c r="Z51" s="142"/>
      <c r="AA51" s="77"/>
      <c r="AB51" s="139"/>
      <c r="AC51" s="142"/>
      <c r="AD51" s="77"/>
      <c r="AE51" s="179"/>
      <c r="AF51" s="14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6.8" x14ac:dyDescent="0.3">
      <c r="A52" s="512"/>
      <c r="B52" s="190" t="s">
        <v>363</v>
      </c>
      <c r="C52" s="77"/>
      <c r="D52" s="142"/>
      <c r="E52" s="77"/>
      <c r="F52" s="142"/>
      <c r="G52" s="77"/>
      <c r="H52" s="142"/>
      <c r="I52" s="77"/>
      <c r="J52" s="142"/>
      <c r="K52" s="77"/>
      <c r="L52" s="142"/>
      <c r="M52" s="77"/>
      <c r="N52" s="142"/>
      <c r="O52" s="77"/>
      <c r="P52" s="139"/>
      <c r="Q52" s="142"/>
      <c r="R52" s="77"/>
      <c r="S52" s="139"/>
      <c r="T52" s="142"/>
      <c r="U52" s="77"/>
      <c r="V52" s="139"/>
      <c r="W52" s="142"/>
      <c r="X52" s="77"/>
      <c r="Y52" s="139"/>
      <c r="Z52" s="142"/>
      <c r="AA52" s="77"/>
      <c r="AB52" s="139"/>
      <c r="AC52" s="142"/>
      <c r="AD52" s="77"/>
      <c r="AE52" s="179"/>
      <c r="AF52" s="14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6.8" x14ac:dyDescent="0.3">
      <c r="A53" s="512"/>
      <c r="B53" s="190" t="s">
        <v>364</v>
      </c>
      <c r="C53" s="77"/>
      <c r="D53" s="142"/>
      <c r="E53" s="77"/>
      <c r="F53" s="142"/>
      <c r="G53" s="77"/>
      <c r="H53" s="142"/>
      <c r="I53" s="77"/>
      <c r="J53" s="142"/>
      <c r="K53" s="77"/>
      <c r="L53" s="142"/>
      <c r="M53" s="77"/>
      <c r="N53" s="142"/>
      <c r="O53" s="77"/>
      <c r="P53" s="139"/>
      <c r="Q53" s="142"/>
      <c r="R53" s="77"/>
      <c r="S53" s="139"/>
      <c r="T53" s="142"/>
      <c r="U53" s="77"/>
      <c r="V53" s="139"/>
      <c r="W53" s="142"/>
      <c r="X53" s="77"/>
      <c r="Y53" s="139"/>
      <c r="Z53" s="142"/>
      <c r="AA53" s="77"/>
      <c r="AB53" s="139"/>
      <c r="AC53" s="142"/>
      <c r="AD53" s="77"/>
      <c r="AE53" s="179"/>
      <c r="AF53" s="14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6.8" x14ac:dyDescent="0.3">
      <c r="A54" s="512"/>
      <c r="B54" s="190" t="s">
        <v>365</v>
      </c>
      <c r="C54" s="77"/>
      <c r="D54" s="142"/>
      <c r="E54" s="77"/>
      <c r="F54" s="142"/>
      <c r="G54" s="77"/>
      <c r="H54" s="142"/>
      <c r="I54" s="77"/>
      <c r="J54" s="142"/>
      <c r="K54" s="77"/>
      <c r="L54" s="142"/>
      <c r="M54" s="77"/>
      <c r="N54" s="142"/>
      <c r="O54" s="77"/>
      <c r="P54" s="139"/>
      <c r="Q54" s="142"/>
      <c r="R54" s="77"/>
      <c r="S54" s="139"/>
      <c r="T54" s="142"/>
      <c r="U54" s="77"/>
      <c r="V54" s="139"/>
      <c r="W54" s="142"/>
      <c r="X54" s="77"/>
      <c r="Y54" s="139"/>
      <c r="Z54" s="142"/>
      <c r="AA54" s="77"/>
      <c r="AB54" s="139"/>
      <c r="AC54" s="142"/>
      <c r="AD54" s="77"/>
      <c r="AE54" s="179"/>
      <c r="AF54" s="14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6.8" x14ac:dyDescent="0.3">
      <c r="A55" s="512"/>
      <c r="B55" s="190" t="s">
        <v>366</v>
      </c>
      <c r="C55" s="77"/>
      <c r="D55" s="142"/>
      <c r="E55" s="77"/>
      <c r="F55" s="142"/>
      <c r="G55" s="77"/>
      <c r="H55" s="142"/>
      <c r="I55" s="77"/>
      <c r="J55" s="142"/>
      <c r="K55" s="77"/>
      <c r="L55" s="142"/>
      <c r="M55" s="77"/>
      <c r="N55" s="142"/>
      <c r="O55" s="77"/>
      <c r="P55" s="139"/>
      <c r="Q55" s="142"/>
      <c r="R55" s="77"/>
      <c r="S55" s="139"/>
      <c r="T55" s="142"/>
      <c r="U55" s="77"/>
      <c r="V55" s="139"/>
      <c r="W55" s="142"/>
      <c r="X55" s="77"/>
      <c r="Y55" s="139"/>
      <c r="Z55" s="142"/>
      <c r="AA55" s="77"/>
      <c r="AB55" s="139"/>
      <c r="AC55" s="142"/>
      <c r="AD55" s="77"/>
      <c r="AE55" s="179"/>
      <c r="AF55" s="14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6.8" x14ac:dyDescent="0.3">
      <c r="A56" s="512"/>
      <c r="B56" s="190" t="s">
        <v>367</v>
      </c>
      <c r="C56" s="77"/>
      <c r="D56" s="142"/>
      <c r="E56" s="77"/>
      <c r="F56" s="142"/>
      <c r="G56" s="77"/>
      <c r="H56" s="142"/>
      <c r="I56" s="77"/>
      <c r="J56" s="142"/>
      <c r="K56" s="77"/>
      <c r="L56" s="142"/>
      <c r="M56" s="77"/>
      <c r="N56" s="142"/>
      <c r="O56" s="77"/>
      <c r="P56" s="139"/>
      <c r="Q56" s="142"/>
      <c r="R56" s="77"/>
      <c r="S56" s="139"/>
      <c r="T56" s="142"/>
      <c r="U56" s="77"/>
      <c r="V56" s="139"/>
      <c r="W56" s="142"/>
      <c r="X56" s="77"/>
      <c r="Y56" s="139"/>
      <c r="Z56" s="142"/>
      <c r="AA56" s="77"/>
      <c r="AB56" s="139"/>
      <c r="AC56" s="142"/>
      <c r="AD56" s="77"/>
      <c r="AE56" s="179"/>
      <c r="AF56" s="14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6.8" x14ac:dyDescent="0.3">
      <c r="A57" s="512"/>
      <c r="B57" s="190" t="s">
        <v>368</v>
      </c>
      <c r="C57" s="77"/>
      <c r="D57" s="142"/>
      <c r="E57" s="77"/>
      <c r="F57" s="142"/>
      <c r="G57" s="77"/>
      <c r="H57" s="142"/>
      <c r="I57" s="77"/>
      <c r="J57" s="142"/>
      <c r="K57" s="77"/>
      <c r="L57" s="142"/>
      <c r="M57" s="77"/>
      <c r="N57" s="142"/>
      <c r="O57" s="77"/>
      <c r="P57" s="139"/>
      <c r="Q57" s="142"/>
      <c r="R57" s="77"/>
      <c r="S57" s="139"/>
      <c r="T57" s="142"/>
      <c r="U57" s="77"/>
      <c r="V57" s="139"/>
      <c r="W57" s="142"/>
      <c r="X57" s="77"/>
      <c r="Y57" s="139"/>
      <c r="Z57" s="142"/>
      <c r="AA57" s="77"/>
      <c r="AB57" s="139"/>
      <c r="AC57" s="142"/>
      <c r="AD57" s="77"/>
      <c r="AE57" s="179"/>
      <c r="AF57" s="14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6.8" x14ac:dyDescent="0.3">
      <c r="A58" s="512"/>
      <c r="B58" s="190" t="s">
        <v>369</v>
      </c>
      <c r="C58" s="77"/>
      <c r="D58" s="142"/>
      <c r="E58" s="77"/>
      <c r="F58" s="142"/>
      <c r="G58" s="77"/>
      <c r="H58" s="142"/>
      <c r="I58" s="77"/>
      <c r="J58" s="142"/>
      <c r="K58" s="77"/>
      <c r="L58" s="142"/>
      <c r="M58" s="77"/>
      <c r="N58" s="142"/>
      <c r="O58" s="77"/>
      <c r="P58" s="139"/>
      <c r="Q58" s="142"/>
      <c r="R58" s="77"/>
      <c r="S58" s="139"/>
      <c r="T58" s="142"/>
      <c r="U58" s="77"/>
      <c r="V58" s="139"/>
      <c r="W58" s="142"/>
      <c r="X58" s="77"/>
      <c r="Y58" s="139"/>
      <c r="Z58" s="142"/>
      <c r="AA58" s="77"/>
      <c r="AB58" s="139"/>
      <c r="AC58" s="142"/>
      <c r="AD58" s="77"/>
      <c r="AE58" s="179"/>
      <c r="AF58" s="14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6.8" x14ac:dyDescent="0.3">
      <c r="A59" s="512"/>
      <c r="B59" s="190" t="s">
        <v>370</v>
      </c>
      <c r="C59" s="77"/>
      <c r="D59" s="142"/>
      <c r="E59" s="77"/>
      <c r="F59" s="142"/>
      <c r="G59" s="77"/>
      <c r="H59" s="142"/>
      <c r="I59" s="77"/>
      <c r="J59" s="142"/>
      <c r="K59" s="77"/>
      <c r="L59" s="142"/>
      <c r="M59" s="77"/>
      <c r="N59" s="142"/>
      <c r="O59" s="77"/>
      <c r="P59" s="139"/>
      <c r="Q59" s="142"/>
      <c r="R59" s="77"/>
      <c r="S59" s="139"/>
      <c r="T59" s="142"/>
      <c r="U59" s="77"/>
      <c r="V59" s="139"/>
      <c r="W59" s="142"/>
      <c r="X59" s="77"/>
      <c r="Y59" s="139"/>
      <c r="Z59" s="142"/>
      <c r="AA59" s="77"/>
      <c r="AB59" s="139"/>
      <c r="AC59" s="142"/>
      <c r="AD59" s="77"/>
      <c r="AE59" s="179"/>
      <c r="AF59" s="14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6.8" x14ac:dyDescent="0.3">
      <c r="A60" s="512"/>
      <c r="B60" s="190" t="s">
        <v>371</v>
      </c>
      <c r="C60" s="77"/>
      <c r="D60" s="142"/>
      <c r="E60" s="77"/>
      <c r="F60" s="142"/>
      <c r="G60" s="77"/>
      <c r="H60" s="142"/>
      <c r="I60" s="77"/>
      <c r="J60" s="142"/>
      <c r="K60" s="77"/>
      <c r="L60" s="142"/>
      <c r="M60" s="77"/>
      <c r="N60" s="142"/>
      <c r="O60" s="77"/>
      <c r="P60" s="139"/>
      <c r="Q60" s="142"/>
      <c r="R60" s="77"/>
      <c r="S60" s="139"/>
      <c r="T60" s="142"/>
      <c r="U60" s="77"/>
      <c r="V60" s="139"/>
      <c r="W60" s="142"/>
      <c r="X60" s="77"/>
      <c r="Y60" s="139"/>
      <c r="Z60" s="142"/>
      <c r="AA60" s="77"/>
      <c r="AB60" s="139"/>
      <c r="AC60" s="142"/>
      <c r="AD60" s="77"/>
      <c r="AE60" s="179"/>
      <c r="AF60" s="14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6.8" x14ac:dyDescent="0.3">
      <c r="A61" s="512"/>
      <c r="B61" s="190" t="s">
        <v>372</v>
      </c>
      <c r="C61" s="77"/>
      <c r="D61" s="142"/>
      <c r="E61" s="77"/>
      <c r="F61" s="142"/>
      <c r="G61" s="77"/>
      <c r="H61" s="142"/>
      <c r="I61" s="77"/>
      <c r="J61" s="142"/>
      <c r="K61" s="77"/>
      <c r="L61" s="142"/>
      <c r="M61" s="77"/>
      <c r="N61" s="142"/>
      <c r="O61" s="77"/>
      <c r="P61" s="139"/>
      <c r="Q61" s="142"/>
      <c r="R61" s="77"/>
      <c r="S61" s="139"/>
      <c r="T61" s="142"/>
      <c r="U61" s="77"/>
      <c r="V61" s="139"/>
      <c r="W61" s="142"/>
      <c r="X61" s="77"/>
      <c r="Y61" s="139"/>
      <c r="Z61" s="142"/>
      <c r="AA61" s="77"/>
      <c r="AB61" s="139"/>
      <c r="AC61" s="142"/>
      <c r="AD61" s="77"/>
      <c r="AE61" s="179"/>
      <c r="AF61" s="14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6.8" x14ac:dyDescent="0.3">
      <c r="A62" s="512"/>
      <c r="B62" s="190" t="s">
        <v>373</v>
      </c>
      <c r="C62" s="77"/>
      <c r="D62" s="142"/>
      <c r="E62" s="77"/>
      <c r="F62" s="142"/>
      <c r="G62" s="77"/>
      <c r="H62" s="142"/>
      <c r="I62" s="77"/>
      <c r="J62" s="142"/>
      <c r="K62" s="77"/>
      <c r="L62" s="142"/>
      <c r="M62" s="77"/>
      <c r="N62" s="142"/>
      <c r="O62" s="77"/>
      <c r="P62" s="139"/>
      <c r="Q62" s="142"/>
      <c r="R62" s="77"/>
      <c r="S62" s="139"/>
      <c r="T62" s="142"/>
      <c r="U62" s="77"/>
      <c r="V62" s="139"/>
      <c r="W62" s="142"/>
      <c r="X62" s="77"/>
      <c r="Y62" s="139"/>
      <c r="Z62" s="142"/>
      <c r="AA62" s="77"/>
      <c r="AB62" s="139"/>
      <c r="AC62" s="142"/>
      <c r="AD62" s="77"/>
      <c r="AE62" s="179"/>
      <c r="AF62" s="14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6.8" x14ac:dyDescent="0.3">
      <c r="A63" s="512"/>
      <c r="B63" s="190" t="s">
        <v>374</v>
      </c>
      <c r="C63" s="77"/>
      <c r="D63" s="142"/>
      <c r="E63" s="77"/>
      <c r="F63" s="142"/>
      <c r="G63" s="77"/>
      <c r="H63" s="142"/>
      <c r="I63" s="77"/>
      <c r="J63" s="142"/>
      <c r="K63" s="77"/>
      <c r="L63" s="142"/>
      <c r="M63" s="77"/>
      <c r="N63" s="142"/>
      <c r="O63" s="77"/>
      <c r="P63" s="139"/>
      <c r="Q63" s="142"/>
      <c r="R63" s="77"/>
      <c r="S63" s="139"/>
      <c r="T63" s="142"/>
      <c r="U63" s="77"/>
      <c r="V63" s="139"/>
      <c r="W63" s="142"/>
      <c r="X63" s="77"/>
      <c r="Y63" s="139"/>
      <c r="Z63" s="142"/>
      <c r="AA63" s="77"/>
      <c r="AB63" s="139"/>
      <c r="AC63" s="142"/>
      <c r="AD63" s="77"/>
      <c r="AE63" s="179"/>
      <c r="AF63" s="14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6.8" x14ac:dyDescent="0.3">
      <c r="A64" s="512"/>
      <c r="B64" s="190" t="s">
        <v>375</v>
      </c>
      <c r="C64" s="77"/>
      <c r="D64" s="142"/>
      <c r="E64" s="77"/>
      <c r="F64" s="142"/>
      <c r="G64" s="77"/>
      <c r="H64" s="142"/>
      <c r="I64" s="77"/>
      <c r="J64" s="142"/>
      <c r="K64" s="77"/>
      <c r="L64" s="142"/>
      <c r="M64" s="77"/>
      <c r="N64" s="142"/>
      <c r="O64" s="77"/>
      <c r="P64" s="139"/>
      <c r="Q64" s="142"/>
      <c r="R64" s="77"/>
      <c r="S64" s="139"/>
      <c r="T64" s="142"/>
      <c r="U64" s="77"/>
      <c r="V64" s="139"/>
      <c r="W64" s="142"/>
      <c r="X64" s="77"/>
      <c r="Y64" s="139"/>
      <c r="Z64" s="142"/>
      <c r="AA64" s="77"/>
      <c r="AB64" s="139"/>
      <c r="AC64" s="142"/>
      <c r="AD64" s="77"/>
      <c r="AE64" s="179"/>
      <c r="AF64" s="14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6.8" x14ac:dyDescent="0.3">
      <c r="A65" s="512"/>
      <c r="B65" s="190" t="s">
        <v>376</v>
      </c>
      <c r="C65" s="77"/>
      <c r="D65" s="142"/>
      <c r="E65" s="77"/>
      <c r="F65" s="142"/>
      <c r="G65" s="77"/>
      <c r="H65" s="142"/>
      <c r="I65" s="77"/>
      <c r="J65" s="142"/>
      <c r="K65" s="77"/>
      <c r="L65" s="142"/>
      <c r="M65" s="77"/>
      <c r="N65" s="142"/>
      <c r="O65" s="77"/>
      <c r="P65" s="139"/>
      <c r="Q65" s="142"/>
      <c r="R65" s="77"/>
      <c r="S65" s="139"/>
      <c r="T65" s="142"/>
      <c r="U65" s="77"/>
      <c r="V65" s="139"/>
      <c r="W65" s="142"/>
      <c r="X65" s="77"/>
      <c r="Y65" s="139"/>
      <c r="Z65" s="142"/>
      <c r="AA65" s="77"/>
      <c r="AB65" s="139"/>
      <c r="AC65" s="142"/>
      <c r="AD65" s="77"/>
      <c r="AE65" s="179"/>
      <c r="AF65" s="14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6.8" x14ac:dyDescent="0.3">
      <c r="A66" s="512"/>
      <c r="B66" s="190" t="s">
        <v>377</v>
      </c>
      <c r="C66" s="77"/>
      <c r="D66" s="142"/>
      <c r="E66" s="77"/>
      <c r="F66" s="142"/>
      <c r="G66" s="77"/>
      <c r="H66" s="142"/>
      <c r="I66" s="77"/>
      <c r="J66" s="142"/>
      <c r="K66" s="77"/>
      <c r="L66" s="142"/>
      <c r="M66" s="77"/>
      <c r="N66" s="142"/>
      <c r="O66" s="77"/>
      <c r="P66" s="139"/>
      <c r="Q66" s="142"/>
      <c r="R66" s="77"/>
      <c r="S66" s="139"/>
      <c r="T66" s="142"/>
      <c r="U66" s="77"/>
      <c r="V66" s="139"/>
      <c r="W66" s="142"/>
      <c r="X66" s="77"/>
      <c r="Y66" s="139"/>
      <c r="Z66" s="142"/>
      <c r="AA66" s="77"/>
      <c r="AB66" s="139"/>
      <c r="AC66" s="142"/>
      <c r="AD66" s="77"/>
      <c r="AE66" s="179"/>
      <c r="AF66" s="14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6.8" x14ac:dyDescent="0.3">
      <c r="A67" s="512"/>
      <c r="B67" s="191" t="s">
        <v>378</v>
      </c>
      <c r="C67" s="183"/>
      <c r="D67" s="185"/>
      <c r="E67" s="183"/>
      <c r="F67" s="185"/>
      <c r="G67" s="183"/>
      <c r="H67" s="185"/>
      <c r="I67" s="183"/>
      <c r="J67" s="185"/>
      <c r="K67" s="183"/>
      <c r="L67" s="185"/>
      <c r="M67" s="183"/>
      <c r="N67" s="185"/>
      <c r="O67" s="183"/>
      <c r="P67" s="184"/>
      <c r="Q67" s="185"/>
      <c r="R67" s="183"/>
      <c r="S67" s="184"/>
      <c r="T67" s="185"/>
      <c r="U67" s="183"/>
      <c r="V67" s="184"/>
      <c r="W67" s="185"/>
      <c r="X67" s="183"/>
      <c r="Y67" s="184"/>
      <c r="Z67" s="185"/>
      <c r="AA67" s="183"/>
      <c r="AB67" s="184"/>
      <c r="AC67" s="185"/>
      <c r="AD67" s="183"/>
      <c r="AE67" s="184"/>
      <c r="AF67" s="185"/>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7.399999999999999" thickBot="1" x14ac:dyDescent="0.35">
      <c r="A68" s="408"/>
      <c r="B68" s="180" t="s">
        <v>308</v>
      </c>
      <c r="C68" s="112"/>
      <c r="D68" s="186"/>
      <c r="E68" s="112"/>
      <c r="F68" s="186"/>
      <c r="G68" s="112"/>
      <c r="H68" s="186"/>
      <c r="I68" s="112"/>
      <c r="J68" s="186"/>
      <c r="K68" s="187"/>
      <c r="L68" s="188"/>
      <c r="M68" s="187"/>
      <c r="N68" s="188"/>
      <c r="O68" s="187"/>
      <c r="P68" s="113"/>
      <c r="Q68" s="186"/>
      <c r="R68" s="112"/>
      <c r="S68" s="113"/>
      <c r="T68" s="186"/>
      <c r="U68" s="112"/>
      <c r="V68" s="113"/>
      <c r="W68" s="186"/>
      <c r="X68" s="112"/>
      <c r="Y68" s="113"/>
      <c r="Z68" s="186"/>
      <c r="AA68" s="112"/>
      <c r="AB68" s="113"/>
      <c r="AC68" s="186"/>
      <c r="AD68" s="112"/>
      <c r="AE68" s="113"/>
      <c r="AF68" s="186"/>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T9" zoomScale="80" zoomScaleNormal="80" workbookViewId="0">
      <selection activeCell="W14" sqref="W14"/>
    </sheetView>
  </sheetViews>
  <sheetFormatPr baseColWidth="10" defaultColWidth="11.44140625" defaultRowHeight="14.4" x14ac:dyDescent="0.3"/>
  <cols>
    <col min="1" max="1" width="15.6640625" style="105" customWidth="1"/>
    <col min="2" max="2" width="35.44140625" style="105" customWidth="1"/>
    <col min="3" max="3" width="27.88671875" style="105" customWidth="1"/>
    <col min="4" max="4" width="12" style="105" customWidth="1"/>
    <col min="5" max="5" width="35" style="105" customWidth="1"/>
    <col min="6" max="6" width="22.109375" style="105" customWidth="1"/>
    <col min="7" max="7" width="13.6640625" style="105" customWidth="1"/>
    <col min="8" max="8" width="17.6640625" style="105" customWidth="1"/>
    <col min="9" max="9" width="13.6640625" style="106" customWidth="1"/>
    <col min="10" max="10" width="11.44140625" style="106" customWidth="1"/>
    <col min="11" max="11" width="11.44140625" style="106"/>
    <col min="12" max="12" width="10.109375" style="106" customWidth="1"/>
    <col min="13" max="13" width="10.109375" style="105" customWidth="1"/>
    <col min="14" max="14" width="12.88671875" style="105" customWidth="1"/>
    <col min="15" max="16" width="10.109375" style="105" customWidth="1"/>
    <col min="17" max="17" width="51.44140625" style="105" customWidth="1"/>
    <col min="18" max="19" width="10.109375" style="105" customWidth="1"/>
    <col min="20" max="20" width="58.6640625" style="105" customWidth="1"/>
    <col min="21" max="22" width="10.109375" style="105" customWidth="1"/>
    <col min="23" max="23" width="92.88671875" style="105" customWidth="1"/>
    <col min="24" max="25" width="10.33203125" style="105" customWidth="1"/>
    <col min="26" max="26" width="12.88671875" style="105" customWidth="1"/>
    <col min="27" max="28" width="10.33203125" style="105" customWidth="1"/>
    <col min="29" max="29" width="12.88671875" style="105" customWidth="1"/>
    <col min="30" max="31" width="10.33203125" style="105" customWidth="1"/>
    <col min="32" max="32" width="13.44140625" style="105" customWidth="1"/>
    <col min="33" max="34" width="10.33203125" style="105" customWidth="1"/>
    <col min="35" max="35" width="13.44140625" style="105" customWidth="1"/>
    <col min="36" max="37" width="10.33203125" style="105" customWidth="1"/>
    <col min="38" max="38" width="13.44140625" style="105" customWidth="1"/>
    <col min="39" max="40" width="10.33203125" style="105" customWidth="1"/>
    <col min="41" max="41" width="13.44140625" style="105" customWidth="1"/>
    <col min="42" max="43" width="10.33203125" style="105" customWidth="1"/>
    <col min="44" max="44" width="12" style="105" customWidth="1"/>
    <col min="45" max="46" width="10.33203125" style="105" customWidth="1"/>
    <col min="47" max="47" width="12.44140625" style="105" customWidth="1"/>
    <col min="48" max="48" width="14" style="105" customWidth="1"/>
    <col min="49" max="50" width="12" style="105" customWidth="1"/>
    <col min="51" max="91" width="11.44140625" style="109"/>
    <col min="92" max="16384" width="11.44140625" style="105"/>
  </cols>
  <sheetData>
    <row r="1" spans="1:91" s="84" customFormat="1" ht="25.5" customHeight="1" thickBot="1" x14ac:dyDescent="0.35">
      <c r="A1" s="368"/>
      <c r="B1" s="553"/>
      <c r="C1" s="558" t="s">
        <v>160</v>
      </c>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344" t="s">
        <v>161</v>
      </c>
      <c r="AW1" s="345"/>
      <c r="AX1" s="346"/>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01"/>
      <c r="CB1" s="101"/>
      <c r="CC1" s="101"/>
      <c r="CD1" s="101"/>
      <c r="CE1" s="101"/>
      <c r="CF1" s="101"/>
      <c r="CG1" s="101"/>
      <c r="CH1" s="101"/>
      <c r="CI1" s="101"/>
      <c r="CJ1" s="101"/>
      <c r="CK1" s="101"/>
      <c r="CL1" s="101"/>
      <c r="CM1" s="101"/>
    </row>
    <row r="2" spans="1:91" s="84" customFormat="1" ht="25.5" customHeight="1" thickBot="1" x14ac:dyDescent="0.35">
      <c r="A2" s="368"/>
      <c r="B2" s="553"/>
      <c r="C2" s="559" t="s">
        <v>162</v>
      </c>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344" t="s">
        <v>163</v>
      </c>
      <c r="AW2" s="345"/>
      <c r="AX2" s="346"/>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01"/>
      <c r="CB2" s="101"/>
      <c r="CC2" s="101"/>
      <c r="CD2" s="101"/>
      <c r="CE2" s="101"/>
      <c r="CF2" s="101"/>
      <c r="CG2" s="101"/>
      <c r="CH2" s="101"/>
      <c r="CI2" s="101"/>
      <c r="CJ2" s="101"/>
      <c r="CK2" s="101"/>
      <c r="CL2" s="101"/>
      <c r="CM2" s="101"/>
    </row>
    <row r="3" spans="1:91" s="84" customFormat="1" ht="25.5" customHeight="1" thickBot="1" x14ac:dyDescent="0.35">
      <c r="A3" s="368"/>
      <c r="B3" s="553"/>
      <c r="C3" s="559" t="s">
        <v>0</v>
      </c>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344" t="s">
        <v>164</v>
      </c>
      <c r="AW3" s="345"/>
      <c r="AX3" s="346"/>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01"/>
      <c r="CB3" s="101"/>
      <c r="CC3" s="101"/>
      <c r="CD3" s="101"/>
      <c r="CE3" s="101"/>
      <c r="CF3" s="101"/>
      <c r="CG3" s="101"/>
      <c r="CH3" s="101"/>
      <c r="CI3" s="101"/>
      <c r="CJ3" s="101"/>
      <c r="CK3" s="101"/>
      <c r="CL3" s="101"/>
      <c r="CM3" s="101"/>
    </row>
    <row r="4" spans="1:91" s="84" customFormat="1" ht="25.5" customHeight="1" thickBot="1" x14ac:dyDescent="0.35">
      <c r="A4" s="369"/>
      <c r="B4" s="554"/>
      <c r="C4" s="555" t="s">
        <v>380</v>
      </c>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c r="AQ4" s="556"/>
      <c r="AR4" s="556"/>
      <c r="AS4" s="556"/>
      <c r="AT4" s="556"/>
      <c r="AU4" s="557"/>
      <c r="AV4" s="344" t="s">
        <v>381</v>
      </c>
      <c r="AW4" s="345"/>
      <c r="AX4" s="346"/>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01"/>
      <c r="CB4" s="101"/>
      <c r="CC4" s="101"/>
      <c r="CD4" s="101"/>
      <c r="CE4" s="101"/>
      <c r="CF4" s="101"/>
      <c r="CG4" s="101"/>
      <c r="CH4" s="101"/>
      <c r="CI4" s="101"/>
      <c r="CJ4" s="101"/>
      <c r="CK4" s="101"/>
      <c r="CL4" s="101"/>
      <c r="CM4" s="101"/>
    </row>
    <row r="5" spans="1:91" s="84" customFormat="1" ht="11.4" customHeight="1" thickBot="1" x14ac:dyDescent="0.35">
      <c r="A5" s="85"/>
      <c r="B5" s="248"/>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87"/>
      <c r="AW5" s="87"/>
      <c r="AX5" s="87"/>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01"/>
      <c r="CB5" s="101"/>
      <c r="CC5" s="101"/>
      <c r="CD5" s="101"/>
      <c r="CE5" s="101"/>
      <c r="CF5" s="101"/>
      <c r="CG5" s="101"/>
      <c r="CH5" s="101"/>
      <c r="CI5" s="101"/>
      <c r="CJ5" s="101"/>
      <c r="CK5" s="101"/>
      <c r="CL5" s="101"/>
      <c r="CM5" s="101"/>
    </row>
    <row r="6" spans="1:91" s="1" customFormat="1" ht="40.35" customHeight="1" thickBot="1" x14ac:dyDescent="0.35">
      <c r="A6" s="331" t="s">
        <v>167</v>
      </c>
      <c r="B6" s="333"/>
      <c r="C6" s="486" t="s">
        <v>168</v>
      </c>
      <c r="D6" s="487"/>
      <c r="E6" s="487"/>
      <c r="F6" s="487"/>
      <c r="G6" s="487"/>
      <c r="H6" s="487"/>
      <c r="I6" s="487"/>
      <c r="J6" s="487"/>
      <c r="K6" s="488"/>
      <c r="M6" s="178"/>
      <c r="N6" s="221" t="s">
        <v>169</v>
      </c>
      <c r="O6" s="489">
        <v>2024110010317</v>
      </c>
      <c r="P6" s="532"/>
      <c r="Q6" s="490"/>
    </row>
    <row r="7" spans="1:91" s="101" customFormat="1" ht="10.199999999999999" customHeight="1" thickBot="1" x14ac:dyDescent="0.35">
      <c r="A7" s="110"/>
      <c r="B7" s="104"/>
      <c r="C7" s="104"/>
      <c r="D7" s="104"/>
      <c r="E7" s="104"/>
      <c r="F7" s="104"/>
      <c r="G7" s="104"/>
      <c r="H7" s="104"/>
      <c r="I7" s="104"/>
      <c r="J7" s="104"/>
      <c r="K7" s="104"/>
      <c r="L7" s="104"/>
      <c r="M7" s="111"/>
      <c r="N7" s="111"/>
      <c r="O7" s="111"/>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row>
    <row r="8" spans="1:91" s="84" customFormat="1" ht="21.75" customHeight="1" thickBot="1" x14ac:dyDescent="0.35">
      <c r="A8" s="491" t="s">
        <v>6</v>
      </c>
      <c r="B8" s="491"/>
      <c r="C8" s="149" t="s">
        <v>170</v>
      </c>
      <c r="D8" s="171" t="s">
        <v>171</v>
      </c>
      <c r="E8" s="149" t="s">
        <v>172</v>
      </c>
      <c r="F8" s="171" t="s">
        <v>171</v>
      </c>
      <c r="G8" s="149" t="s">
        <v>173</v>
      </c>
      <c r="H8" s="171" t="s">
        <v>171</v>
      </c>
      <c r="I8" s="174" t="s">
        <v>174</v>
      </c>
      <c r="J8" s="171" t="s">
        <v>171</v>
      </c>
      <c r="K8" s="175"/>
      <c r="L8" s="176"/>
      <c r="M8" s="153"/>
      <c r="N8" s="564" t="s">
        <v>8</v>
      </c>
      <c r="O8" s="565"/>
      <c r="P8" s="566"/>
      <c r="Q8" s="528" t="s">
        <v>175</v>
      </c>
      <c r="R8" s="528"/>
      <c r="S8" s="528"/>
      <c r="T8" s="560"/>
      <c r="U8" s="56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01"/>
      <c r="CB8" s="101"/>
      <c r="CC8" s="101"/>
      <c r="CD8" s="101"/>
      <c r="CE8" s="101"/>
      <c r="CF8" s="101"/>
      <c r="CG8" s="101"/>
      <c r="CH8" s="101"/>
      <c r="CI8" s="101"/>
      <c r="CJ8" s="101"/>
      <c r="CK8" s="101"/>
      <c r="CL8" s="101"/>
      <c r="CM8" s="101"/>
    </row>
    <row r="9" spans="1:91" s="84" customFormat="1" ht="21.75" customHeight="1" thickBot="1" x14ac:dyDescent="0.3">
      <c r="A9" s="491"/>
      <c r="B9" s="491"/>
      <c r="C9" s="151" t="s">
        <v>176</v>
      </c>
      <c r="D9" s="152"/>
      <c r="E9" s="149" t="s">
        <v>177</v>
      </c>
      <c r="F9" s="146"/>
      <c r="G9" s="149" t="s">
        <v>178</v>
      </c>
      <c r="H9" s="152"/>
      <c r="I9" s="174" t="s">
        <v>179</v>
      </c>
      <c r="J9" s="150"/>
      <c r="K9" s="175"/>
      <c r="L9" s="176"/>
      <c r="M9" s="153"/>
      <c r="N9" s="567"/>
      <c r="O9" s="568"/>
      <c r="P9" s="569"/>
      <c r="Q9" s="528" t="s">
        <v>180</v>
      </c>
      <c r="R9" s="528"/>
      <c r="S9" s="528"/>
      <c r="T9" s="560"/>
      <c r="U9" s="56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01"/>
      <c r="CB9" s="101"/>
      <c r="CC9" s="101"/>
      <c r="CD9" s="101"/>
      <c r="CE9" s="101"/>
      <c r="CF9" s="101"/>
      <c r="CG9" s="101"/>
      <c r="CH9" s="101"/>
      <c r="CI9" s="101"/>
      <c r="CJ9" s="101"/>
      <c r="CK9" s="101"/>
      <c r="CL9" s="101"/>
      <c r="CM9" s="101"/>
    </row>
    <row r="10" spans="1:91" s="84" customFormat="1" ht="21.75" customHeight="1" thickBot="1" x14ac:dyDescent="0.3">
      <c r="A10" s="491"/>
      <c r="B10" s="491"/>
      <c r="C10" s="149" t="s">
        <v>181</v>
      </c>
      <c r="D10" s="146"/>
      <c r="E10" s="149" t="s">
        <v>182</v>
      </c>
      <c r="F10" s="146"/>
      <c r="G10" s="149" t="s">
        <v>183</v>
      </c>
      <c r="H10" s="152"/>
      <c r="I10" s="174" t="s">
        <v>184</v>
      </c>
      <c r="J10" s="150"/>
      <c r="K10" s="175"/>
      <c r="L10" s="176"/>
      <c r="M10" s="153"/>
      <c r="N10" s="570"/>
      <c r="O10" s="571"/>
      <c r="P10" s="572"/>
      <c r="Q10" s="528" t="s">
        <v>185</v>
      </c>
      <c r="R10" s="528"/>
      <c r="S10" s="528"/>
      <c r="T10" s="562" t="s">
        <v>171</v>
      </c>
      <c r="U10" s="563"/>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01"/>
      <c r="CB10" s="101"/>
      <c r="CC10" s="101"/>
      <c r="CD10" s="101"/>
      <c r="CE10" s="101"/>
      <c r="CF10" s="101"/>
      <c r="CG10" s="101"/>
      <c r="CH10" s="101"/>
      <c r="CI10" s="101"/>
      <c r="CJ10" s="101"/>
      <c r="CK10" s="101"/>
      <c r="CL10" s="101"/>
      <c r="CM10" s="101"/>
    </row>
    <row r="11" spans="1:91" s="101" customFormat="1" ht="18" customHeight="1" thickBot="1" x14ac:dyDescent="0.35">
      <c r="I11" s="177"/>
      <c r="J11" s="177"/>
      <c r="K11" s="177"/>
      <c r="L11" s="177"/>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row>
    <row r="12" spans="1:91" ht="23.4" customHeight="1" x14ac:dyDescent="0.3">
      <c r="A12" s="535" t="s">
        <v>123</v>
      </c>
      <c r="B12" s="537" t="s">
        <v>125</v>
      </c>
      <c r="C12" s="539" t="s">
        <v>382</v>
      </c>
      <c r="D12" s="539" t="s">
        <v>129</v>
      </c>
      <c r="E12" s="539" t="s">
        <v>131</v>
      </c>
      <c r="F12" s="539" t="s">
        <v>133</v>
      </c>
      <c r="G12" s="537" t="s">
        <v>135</v>
      </c>
      <c r="H12" s="537" t="s">
        <v>137</v>
      </c>
      <c r="I12" s="541" t="s">
        <v>383</v>
      </c>
      <c r="J12" s="541" t="s">
        <v>384</v>
      </c>
      <c r="K12" s="551" t="s">
        <v>143</v>
      </c>
      <c r="L12" s="543" t="s">
        <v>170</v>
      </c>
      <c r="M12" s="544"/>
      <c r="N12" s="545"/>
      <c r="O12" s="546" t="s">
        <v>172</v>
      </c>
      <c r="P12" s="544"/>
      <c r="Q12" s="545"/>
      <c r="R12" s="546" t="s">
        <v>173</v>
      </c>
      <c r="S12" s="544"/>
      <c r="T12" s="545"/>
      <c r="U12" s="546" t="s">
        <v>174</v>
      </c>
      <c r="V12" s="544"/>
      <c r="W12" s="545"/>
      <c r="X12" s="546" t="s">
        <v>176</v>
      </c>
      <c r="Y12" s="544"/>
      <c r="Z12" s="545"/>
      <c r="AA12" s="546" t="s">
        <v>177</v>
      </c>
      <c r="AB12" s="544"/>
      <c r="AC12" s="545"/>
      <c r="AD12" s="546" t="s">
        <v>178</v>
      </c>
      <c r="AE12" s="544"/>
      <c r="AF12" s="545"/>
      <c r="AG12" s="546" t="s">
        <v>179</v>
      </c>
      <c r="AH12" s="544"/>
      <c r="AI12" s="545"/>
      <c r="AJ12" s="546" t="s">
        <v>181</v>
      </c>
      <c r="AK12" s="544"/>
      <c r="AL12" s="545"/>
      <c r="AM12" s="546" t="s">
        <v>182</v>
      </c>
      <c r="AN12" s="544"/>
      <c r="AO12" s="545"/>
      <c r="AP12" s="546" t="s">
        <v>183</v>
      </c>
      <c r="AQ12" s="544"/>
      <c r="AR12" s="545"/>
      <c r="AS12" s="546" t="s">
        <v>184</v>
      </c>
      <c r="AT12" s="544"/>
      <c r="AU12" s="545"/>
      <c r="AV12" s="549" t="s">
        <v>385</v>
      </c>
      <c r="AW12" s="533" t="s">
        <v>386</v>
      </c>
      <c r="AX12" s="547"/>
      <c r="AY12" s="548"/>
      <c r="AZ12" s="548"/>
      <c r="BA12" s="548"/>
      <c r="BB12" s="548"/>
      <c r="BC12" s="548"/>
      <c r="BD12" s="548"/>
      <c r="BE12" s="548"/>
      <c r="BF12" s="548"/>
      <c r="BG12" s="548"/>
    </row>
    <row r="13" spans="1:91" s="106" customFormat="1" ht="36.75" customHeight="1" thickBot="1" x14ac:dyDescent="0.35">
      <c r="A13" s="536"/>
      <c r="B13" s="538"/>
      <c r="C13" s="540"/>
      <c r="D13" s="540"/>
      <c r="E13" s="540"/>
      <c r="F13" s="540"/>
      <c r="G13" s="538"/>
      <c r="H13" s="538"/>
      <c r="I13" s="542"/>
      <c r="J13" s="542"/>
      <c r="K13" s="552"/>
      <c r="L13" s="154" t="s">
        <v>387</v>
      </c>
      <c r="M13" s="147" t="s">
        <v>388</v>
      </c>
      <c r="N13" s="147" t="s">
        <v>148</v>
      </c>
      <c r="O13" s="154" t="s">
        <v>387</v>
      </c>
      <c r="P13" s="147" t="s">
        <v>388</v>
      </c>
      <c r="Q13" s="147" t="s">
        <v>148</v>
      </c>
      <c r="R13" s="154" t="s">
        <v>387</v>
      </c>
      <c r="S13" s="147" t="s">
        <v>388</v>
      </c>
      <c r="T13" s="147" t="s">
        <v>148</v>
      </c>
      <c r="U13" s="154" t="s">
        <v>387</v>
      </c>
      <c r="V13" s="147" t="s">
        <v>388</v>
      </c>
      <c r="W13" s="147" t="s">
        <v>148</v>
      </c>
      <c r="X13" s="154" t="s">
        <v>387</v>
      </c>
      <c r="Y13" s="147" t="s">
        <v>388</v>
      </c>
      <c r="Z13" s="147" t="s">
        <v>148</v>
      </c>
      <c r="AA13" s="154" t="s">
        <v>387</v>
      </c>
      <c r="AB13" s="147" t="s">
        <v>388</v>
      </c>
      <c r="AC13" s="147" t="s">
        <v>148</v>
      </c>
      <c r="AD13" s="154" t="s">
        <v>387</v>
      </c>
      <c r="AE13" s="147" t="s">
        <v>388</v>
      </c>
      <c r="AF13" s="147" t="s">
        <v>148</v>
      </c>
      <c r="AG13" s="154" t="s">
        <v>387</v>
      </c>
      <c r="AH13" s="147" t="s">
        <v>388</v>
      </c>
      <c r="AI13" s="147" t="s">
        <v>148</v>
      </c>
      <c r="AJ13" s="154" t="s">
        <v>387</v>
      </c>
      <c r="AK13" s="147" t="s">
        <v>388</v>
      </c>
      <c r="AL13" s="147" t="s">
        <v>148</v>
      </c>
      <c r="AM13" s="154" t="s">
        <v>387</v>
      </c>
      <c r="AN13" s="147" t="s">
        <v>388</v>
      </c>
      <c r="AO13" s="147" t="s">
        <v>148</v>
      </c>
      <c r="AP13" s="154" t="s">
        <v>387</v>
      </c>
      <c r="AQ13" s="147" t="s">
        <v>388</v>
      </c>
      <c r="AR13" s="147" t="s">
        <v>148</v>
      </c>
      <c r="AS13" s="154" t="s">
        <v>387</v>
      </c>
      <c r="AT13" s="147" t="s">
        <v>388</v>
      </c>
      <c r="AU13" s="147" t="s">
        <v>148</v>
      </c>
      <c r="AV13" s="550"/>
      <c r="AW13" s="534"/>
      <c r="AX13" s="547"/>
      <c r="AY13" s="548"/>
      <c r="AZ13" s="548"/>
      <c r="BA13" s="548"/>
      <c r="BB13" s="548"/>
      <c r="BC13" s="548"/>
      <c r="BD13" s="548"/>
      <c r="BE13" s="548"/>
      <c r="BF13" s="548"/>
      <c r="BG13" s="54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row>
    <row r="14" spans="1:91" ht="282" customHeight="1" x14ac:dyDescent="0.3">
      <c r="A14" s="205" t="s">
        <v>389</v>
      </c>
      <c r="B14" s="206" t="s">
        <v>390</v>
      </c>
      <c r="C14" s="206" t="s">
        <v>391</v>
      </c>
      <c r="D14" s="207">
        <v>23</v>
      </c>
      <c r="E14" s="206" t="s">
        <v>392</v>
      </c>
      <c r="F14" s="220" t="s">
        <v>393</v>
      </c>
      <c r="G14" s="207" t="s">
        <v>394</v>
      </c>
      <c r="H14" s="207" t="s">
        <v>395</v>
      </c>
      <c r="I14" s="208">
        <v>15</v>
      </c>
      <c r="J14" s="208">
        <v>47</v>
      </c>
      <c r="K14" s="209">
        <v>4</v>
      </c>
      <c r="L14" s="210">
        <v>0</v>
      </c>
      <c r="M14" s="211">
        <v>0</v>
      </c>
      <c r="N14" s="211">
        <v>0</v>
      </c>
      <c r="O14" s="212">
        <v>0</v>
      </c>
      <c r="P14" s="213">
        <v>0</v>
      </c>
      <c r="Q14" s="246" t="s">
        <v>396</v>
      </c>
      <c r="R14" s="212">
        <v>1</v>
      </c>
      <c r="S14" s="213">
        <v>0</v>
      </c>
      <c r="T14" s="246" t="s">
        <v>397</v>
      </c>
      <c r="U14" s="212">
        <v>0</v>
      </c>
      <c r="V14" s="213">
        <v>0</v>
      </c>
      <c r="W14" s="246" t="s">
        <v>398</v>
      </c>
      <c r="X14" s="212">
        <v>0</v>
      </c>
      <c r="Y14" s="213"/>
      <c r="Z14" s="213"/>
      <c r="AA14" s="212">
        <v>0</v>
      </c>
      <c r="AB14" s="213"/>
      <c r="AC14" s="213"/>
      <c r="AD14" s="212">
        <v>0</v>
      </c>
      <c r="AE14" s="213"/>
      <c r="AF14" s="213"/>
      <c r="AG14" s="212">
        <v>0</v>
      </c>
      <c r="AH14" s="213"/>
      <c r="AI14" s="213"/>
      <c r="AJ14" s="212">
        <v>1</v>
      </c>
      <c r="AK14" s="213"/>
      <c r="AL14" s="213"/>
      <c r="AM14" s="212">
        <v>1</v>
      </c>
      <c r="AN14" s="213"/>
      <c r="AO14" s="213"/>
      <c r="AP14" s="212">
        <v>1</v>
      </c>
      <c r="AQ14" s="213"/>
      <c r="AR14" s="213"/>
      <c r="AS14" s="212"/>
      <c r="AT14" s="213"/>
      <c r="AU14" s="213"/>
      <c r="AV14" s="107">
        <f t="shared" ref="AV14:AW15" si="0">+L14+O14+R14+U14+X14+AA14+AD14+AG14+AJ14+AM14+AP14+AS14</f>
        <v>4</v>
      </c>
      <c r="AW14" s="148">
        <f t="shared" si="0"/>
        <v>0</v>
      </c>
      <c r="AX14" s="251"/>
    </row>
    <row r="15" spans="1:91" ht="69" x14ac:dyDescent="0.3">
      <c r="A15" s="205" t="s">
        <v>389</v>
      </c>
      <c r="B15" s="206" t="s">
        <v>390</v>
      </c>
      <c r="C15" s="206" t="s">
        <v>391</v>
      </c>
      <c r="D15" s="207">
        <v>24</v>
      </c>
      <c r="E15" s="206" t="s">
        <v>399</v>
      </c>
      <c r="F15" s="220" t="s">
        <v>393</v>
      </c>
      <c r="G15" s="207" t="s">
        <v>394</v>
      </c>
      <c r="H15" s="207" t="s">
        <v>395</v>
      </c>
      <c r="I15" s="208">
        <v>15</v>
      </c>
      <c r="J15" s="208">
        <v>47</v>
      </c>
      <c r="K15" s="214">
        <v>4</v>
      </c>
      <c r="L15" s="210">
        <v>0</v>
      </c>
      <c r="M15" s="211">
        <v>0</v>
      </c>
      <c r="N15" s="211">
        <v>0</v>
      </c>
      <c r="O15" s="212">
        <v>0</v>
      </c>
      <c r="P15" s="213">
        <v>0</v>
      </c>
      <c r="Q15" s="246" t="s">
        <v>400</v>
      </c>
      <c r="R15" s="212">
        <v>0</v>
      </c>
      <c r="S15" s="213">
        <v>0</v>
      </c>
      <c r="T15" s="246" t="s">
        <v>400</v>
      </c>
      <c r="U15" s="212">
        <v>1</v>
      </c>
      <c r="V15" s="213">
        <v>0</v>
      </c>
      <c r="W15" s="246" t="s">
        <v>401</v>
      </c>
      <c r="X15" s="212">
        <v>0</v>
      </c>
      <c r="Y15" s="213"/>
      <c r="Z15" s="213"/>
      <c r="AA15" s="212">
        <v>0</v>
      </c>
      <c r="AB15" s="213"/>
      <c r="AC15" s="213"/>
      <c r="AD15" s="212">
        <v>0</v>
      </c>
      <c r="AE15" s="213"/>
      <c r="AF15" s="213"/>
      <c r="AG15" s="212">
        <v>0</v>
      </c>
      <c r="AH15" s="213"/>
      <c r="AI15" s="213"/>
      <c r="AJ15" s="212">
        <v>0</v>
      </c>
      <c r="AK15" s="213"/>
      <c r="AL15" s="213"/>
      <c r="AM15" s="212">
        <v>1</v>
      </c>
      <c r="AN15" s="213"/>
      <c r="AO15" s="213"/>
      <c r="AP15" s="212">
        <v>1</v>
      </c>
      <c r="AQ15" s="213"/>
      <c r="AR15" s="213"/>
      <c r="AS15" s="212">
        <v>1</v>
      </c>
      <c r="AT15" s="213"/>
      <c r="AU15" s="213"/>
      <c r="AV15" s="107">
        <f t="shared" si="0"/>
        <v>4</v>
      </c>
      <c r="AW15" s="148">
        <f t="shared" si="0"/>
        <v>0</v>
      </c>
      <c r="AX15" s="251"/>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D14" sqref="D14:E14"/>
    </sheetView>
  </sheetViews>
  <sheetFormatPr baseColWidth="10" defaultColWidth="11.44140625" defaultRowHeight="15" customHeight="1" x14ac:dyDescent="0.3"/>
  <cols>
    <col min="1" max="1" width="17.6640625" customWidth="1"/>
    <col min="2" max="2" width="15.44140625" customWidth="1"/>
    <col min="3" max="3" width="25.44140625" customWidth="1"/>
    <col min="4" max="4" width="56.44140625" customWidth="1"/>
    <col min="5" max="5" width="34" customWidth="1"/>
  </cols>
  <sheetData>
    <row r="1" spans="1:84" ht="22.5" customHeight="1" thickBot="1" x14ac:dyDescent="0.35">
      <c r="A1" s="365"/>
      <c r="B1" s="579" t="s">
        <v>160</v>
      </c>
      <c r="C1" s="579"/>
      <c r="D1" s="579"/>
      <c r="E1" s="344" t="s">
        <v>161</v>
      </c>
      <c r="F1" s="345"/>
      <c r="G1" s="346"/>
    </row>
    <row r="2" spans="1:84" ht="22.5" customHeight="1" thickBot="1" x14ac:dyDescent="0.35">
      <c r="A2" s="365"/>
      <c r="B2" s="580" t="s">
        <v>162</v>
      </c>
      <c r="C2" s="580"/>
      <c r="D2" s="580"/>
      <c r="E2" s="344" t="s">
        <v>163</v>
      </c>
      <c r="F2" s="345"/>
      <c r="G2" s="346"/>
    </row>
    <row r="3" spans="1:84" ht="31.5" customHeight="1" thickBot="1" x14ac:dyDescent="0.35">
      <c r="A3" s="365"/>
      <c r="B3" s="454" t="s">
        <v>0</v>
      </c>
      <c r="C3" s="455"/>
      <c r="D3" s="456"/>
      <c r="E3" s="344" t="s">
        <v>164</v>
      </c>
      <c r="F3" s="345"/>
      <c r="G3" s="346"/>
    </row>
    <row r="4" spans="1:84" ht="22.5" customHeight="1" thickBot="1" x14ac:dyDescent="0.35">
      <c r="A4" s="365"/>
      <c r="B4" s="457" t="s">
        <v>402</v>
      </c>
      <c r="C4" s="458"/>
      <c r="D4" s="459"/>
      <c r="E4" s="344" t="s">
        <v>403</v>
      </c>
      <c r="F4" s="345"/>
      <c r="G4" s="346"/>
    </row>
    <row r="5" spans="1:84" thickBot="1" x14ac:dyDescent="0.35">
      <c r="A5" s="56"/>
      <c r="B5" s="56"/>
      <c r="C5" s="258"/>
      <c r="D5" s="258"/>
      <c r="E5" s="258"/>
      <c r="F5" s="259"/>
      <c r="G5" s="259"/>
      <c r="H5" s="259"/>
      <c r="I5" s="259"/>
      <c r="J5" s="259"/>
      <c r="K5" s="259"/>
    </row>
    <row r="6" spans="1:84" ht="27.75" customHeight="1" x14ac:dyDescent="0.3">
      <c r="A6" s="331" t="s">
        <v>167</v>
      </c>
      <c r="B6" s="332"/>
      <c r="C6" s="583" t="s">
        <v>168</v>
      </c>
      <c r="D6" s="584"/>
      <c r="E6" s="585"/>
      <c r="F6" s="7"/>
      <c r="G6" s="7"/>
      <c r="H6" s="7"/>
      <c r="I6" s="7"/>
      <c r="J6" s="7"/>
      <c r="K6" s="7"/>
      <c r="L6" s="1"/>
      <c r="M6" s="178"/>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3">
      <c r="A7" s="479" t="s">
        <v>404</v>
      </c>
      <c r="B7" s="480"/>
      <c r="C7" s="581"/>
      <c r="D7" s="581"/>
      <c r="E7" s="582"/>
      <c r="F7" s="259"/>
      <c r="G7" s="259"/>
      <c r="H7" s="259"/>
      <c r="I7" s="259"/>
      <c r="J7" s="259"/>
      <c r="K7" s="259"/>
    </row>
    <row r="8" spans="1:84" ht="45.75" customHeight="1" x14ac:dyDescent="0.3">
      <c r="A8" s="57" t="s">
        <v>151</v>
      </c>
      <c r="B8" s="57" t="s">
        <v>153</v>
      </c>
      <c r="C8" s="58" t="s">
        <v>155</v>
      </c>
      <c r="D8" s="577" t="s">
        <v>157</v>
      </c>
      <c r="E8" s="578"/>
    </row>
    <row r="9" spans="1:84" ht="40.200000000000003" customHeight="1" x14ac:dyDescent="0.3">
      <c r="A9" s="59">
        <v>45784</v>
      </c>
      <c r="B9" s="262"/>
      <c r="C9" s="73" t="s">
        <v>407</v>
      </c>
      <c r="D9" s="588" t="s">
        <v>410</v>
      </c>
      <c r="E9" s="589"/>
    </row>
    <row r="10" spans="1:84" ht="18.600000000000001" customHeight="1" x14ac:dyDescent="0.3">
      <c r="A10" s="59">
        <v>45784</v>
      </c>
      <c r="B10" s="60"/>
      <c r="C10" s="74" t="s">
        <v>408</v>
      </c>
      <c r="D10" s="590" t="s">
        <v>409</v>
      </c>
      <c r="E10" s="591"/>
    </row>
    <row r="11" spans="1:84" ht="14.4" x14ac:dyDescent="0.3">
      <c r="A11" s="59"/>
      <c r="B11" s="60"/>
      <c r="C11" s="74"/>
      <c r="D11" s="573"/>
      <c r="E11" s="574"/>
    </row>
    <row r="12" spans="1:84" ht="14.4" x14ac:dyDescent="0.3">
      <c r="A12" s="61"/>
      <c r="B12" s="62"/>
      <c r="C12" s="74"/>
      <c r="D12" s="573"/>
      <c r="E12" s="574"/>
    </row>
    <row r="13" spans="1:84" ht="14.4" x14ac:dyDescent="0.3">
      <c r="A13" s="63"/>
      <c r="B13" s="62"/>
      <c r="C13" s="74"/>
      <c r="D13" s="573"/>
      <c r="E13" s="574"/>
    </row>
    <row r="14" spans="1:84" ht="14.4" x14ac:dyDescent="0.3">
      <c r="A14" s="63"/>
      <c r="B14" s="62"/>
      <c r="C14" s="75"/>
      <c r="D14" s="573"/>
      <c r="E14" s="574"/>
    </row>
    <row r="15" spans="1:84" ht="14.4" x14ac:dyDescent="0.3">
      <c r="A15" s="63"/>
      <c r="B15" s="62"/>
      <c r="C15" s="75"/>
      <c r="D15" s="573"/>
      <c r="E15" s="574"/>
    </row>
    <row r="16" spans="1:84" ht="14.4" x14ac:dyDescent="0.3">
      <c r="A16" s="64"/>
      <c r="B16" s="62"/>
      <c r="C16" s="74"/>
      <c r="D16" s="573"/>
      <c r="E16" s="574"/>
    </row>
    <row r="17" spans="1:5" ht="14.4" x14ac:dyDescent="0.3">
      <c r="A17" s="65"/>
      <c r="B17" s="66"/>
      <c r="C17" s="76"/>
      <c r="D17" s="573"/>
      <c r="E17" s="574"/>
    </row>
    <row r="18" spans="1:5" ht="14.4" x14ac:dyDescent="0.3">
      <c r="A18" s="65"/>
      <c r="B18" s="66"/>
      <c r="C18" s="76"/>
      <c r="D18" s="573"/>
      <c r="E18" s="574"/>
    </row>
    <row r="19" spans="1:5" ht="14.4" x14ac:dyDescent="0.3">
      <c r="A19" s="67"/>
      <c r="B19" s="68"/>
      <c r="C19" s="70"/>
      <c r="D19" s="573"/>
      <c r="E19" s="574"/>
    </row>
    <row r="20" spans="1:5" ht="14.4" x14ac:dyDescent="0.3">
      <c r="A20" s="69"/>
      <c r="B20" s="70"/>
      <c r="C20" s="70"/>
      <c r="D20" s="573"/>
      <c r="E20" s="574"/>
    </row>
    <row r="21" spans="1:5" ht="14.4" x14ac:dyDescent="0.3">
      <c r="A21" s="69"/>
      <c r="B21" s="70"/>
      <c r="C21" s="70"/>
      <c r="D21" s="573"/>
      <c r="E21" s="574"/>
    </row>
    <row r="22" spans="1:5" ht="14.4" x14ac:dyDescent="0.3">
      <c r="A22" s="69"/>
      <c r="B22" s="70"/>
      <c r="C22" s="70"/>
      <c r="D22" s="573"/>
      <c r="E22" s="574"/>
    </row>
    <row r="23" spans="1:5" ht="14.4" x14ac:dyDescent="0.3">
      <c r="A23" s="69"/>
      <c r="B23" s="70"/>
      <c r="C23" s="70"/>
      <c r="D23" s="573"/>
      <c r="E23" s="574"/>
    </row>
    <row r="24" spans="1:5" ht="14.4" x14ac:dyDescent="0.3">
      <c r="A24" s="69"/>
      <c r="B24" s="70"/>
      <c r="C24" s="70"/>
      <c r="D24" s="573"/>
      <c r="E24" s="574"/>
    </row>
    <row r="25" spans="1:5" ht="14.4" x14ac:dyDescent="0.3">
      <c r="A25" s="69"/>
      <c r="B25" s="70"/>
      <c r="C25" s="70"/>
      <c r="D25" s="573"/>
      <c r="E25" s="574"/>
    </row>
    <row r="26" spans="1:5" ht="14.4" x14ac:dyDescent="0.3">
      <c r="A26" s="69"/>
      <c r="B26" s="70"/>
      <c r="C26" s="70"/>
      <c r="D26" s="573"/>
      <c r="E26" s="574"/>
    </row>
    <row r="27" spans="1:5" ht="14.4" x14ac:dyDescent="0.3">
      <c r="A27" s="69"/>
      <c r="B27" s="70"/>
      <c r="C27" s="70"/>
      <c r="D27" s="573"/>
      <c r="E27" s="574"/>
    </row>
    <row r="28" spans="1:5" ht="14.4" x14ac:dyDescent="0.3">
      <c r="A28" s="69"/>
      <c r="B28" s="70"/>
      <c r="C28" s="70"/>
      <c r="D28" s="573"/>
      <c r="E28" s="574"/>
    </row>
    <row r="29" spans="1:5" ht="14.4" x14ac:dyDescent="0.3">
      <c r="A29" s="69"/>
      <c r="B29" s="70"/>
      <c r="C29" s="70"/>
      <c r="D29" s="573"/>
      <c r="E29" s="574"/>
    </row>
    <row r="30" spans="1:5" ht="14.4" x14ac:dyDescent="0.3">
      <c r="A30" s="69"/>
      <c r="B30" s="70"/>
      <c r="C30" s="70"/>
      <c r="D30" s="573"/>
      <c r="E30" s="574"/>
    </row>
    <row r="31" spans="1:5" ht="14.4" x14ac:dyDescent="0.3">
      <c r="A31" s="69"/>
      <c r="B31" s="70"/>
      <c r="C31" s="70"/>
      <c r="D31" s="573"/>
      <c r="E31" s="574"/>
    </row>
    <row r="32" spans="1:5" ht="14.4" x14ac:dyDescent="0.3">
      <c r="A32" s="69"/>
      <c r="B32" s="70"/>
      <c r="C32" s="70"/>
      <c r="D32" s="573"/>
      <c r="E32" s="574"/>
    </row>
    <row r="33" spans="1:5" ht="14.4" x14ac:dyDescent="0.3">
      <c r="A33" s="69"/>
      <c r="B33" s="70"/>
      <c r="C33" s="70"/>
      <c r="D33" s="573"/>
      <c r="E33" s="574"/>
    </row>
    <row r="34" spans="1:5" ht="14.4" x14ac:dyDescent="0.3">
      <c r="A34" s="69"/>
      <c r="B34" s="70"/>
      <c r="C34" s="70"/>
      <c r="D34" s="573"/>
      <c r="E34" s="574"/>
    </row>
    <row r="35" spans="1:5" ht="14.4" x14ac:dyDescent="0.3">
      <c r="A35" s="69"/>
      <c r="B35" s="70"/>
      <c r="C35" s="70"/>
      <c r="D35" s="573"/>
      <c r="E35" s="574"/>
    </row>
    <row r="36" spans="1:5" ht="14.4" x14ac:dyDescent="0.3">
      <c r="A36" s="71"/>
      <c r="B36" s="72"/>
      <c r="C36" s="72"/>
      <c r="D36" s="575"/>
      <c r="E36" s="576"/>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Instructivo</vt:lpstr>
      <vt:lpstr>ACTIVIDAD_1</vt:lpstr>
      <vt:lpstr>ACTIVIDAD_2</vt:lpstr>
      <vt:lpstr>META_PDD</vt:lpstr>
      <vt:lpstr>PRODUCTO_MGA</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2025-05-07T21:35:25Z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